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7915" windowHeight="12210" tabRatio="971"/>
  </x:bookViews>
  <x:sheets>
    <x:sheet name="2019년도 추석 소통현황" sheetId="1" r:id="rId4"/>
  </x:sheets>
  <x:externalReferences>
    <x:externalReference r:id="rId5"/>
  </x:externalReferences>
  <x:definedNames>
    <x:definedName name="_xlnm.Print_Area">#REF!</x:definedName>
    <x:definedName name="_xlnm.Print_Area">#REF!</x:definedName>
    <x:definedName name="_xlnm.Print_Area">'[1]국별접수배달예상물량(국별 수합)'!$A$1:$AZ$124</x:definedName>
    <x:definedName name="_xlnm.Print_Area">#REF!</x:definedName>
    <x:definedName name="_xlnm.Print_Area" localSheetId="0">'2019년도 추석 소통현황'!$C$1:$BB$124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<x:sst xmlns:r="http://schemas.openxmlformats.org/officeDocument/2006/relationships" xmlns:c="http://schemas.openxmlformats.org/drawingml/2006/chart" xmlns:x="http://schemas.openxmlformats.org/spreadsheetml/2006/main" count="539" uniqueCount="96">
  <x:si>
    <x:t>2019년도 추석 특별소통 소포우편물 소통현황(2019. 9. 2.)</x:t>
  </x:si>
  <x:si>
    <x:t>2019. 9. 2.(월) 현재</x:t>
  </x:si>
  <x:si>
    <x:t>화순</x:t>
  </x:si>
  <x:si>
    <x:t>함평</x:t>
  </x:si>
  <x:si>
    <x:t>곡성</x:t>
  </x:si>
  <x:si>
    <x:t>광주광산</x:t>
  </x:si>
  <x:si>
    <x:t>접수+배달</x:t>
  </x:si>
  <x:si>
    <x:t>광주우편집중국</x:t>
  </x:si>
  <x:si>
    <x:t>배달물량</x:t>
  </x:si>
  <x:si>
    <x:t>접수물량</x:t>
  </x:si>
  <x:si>
    <x:t>총괄국명</x:t>
  </x:si>
  <x:si>
    <x:t>영암우편집중국</x:t>
  </x:si>
  <x:si>
    <x:t>2019년도 설 특별소통기간(접수+배달물량)</x:t>
  </x:si>
  <x:si>
    <x:t>집중국별 접수물량</x:t>
  </x:si>
  <x:si>
    <x:t>집중국별 접수+배달</x:t>
  </x:si>
  <x:si>
    <x:t>N</x:t>
  </x:si>
  <x:si>
    <x:t>증감률</x:t>
  </x:si>
  <x:si>
    <x:t>G</x:t>
  </x:si>
  <x:si>
    <x:t>I</x:t>
  </x:si>
  <x:si>
    <x:t>K</x:t>
  </x:si>
  <x:si>
    <x:t>일평균</x:t>
  </x:si>
  <x:si>
    <x:t>O</x:t>
  </x:si>
  <x:si>
    <x:t>H</x:t>
  </x:si>
  <x:si>
    <x:t>E</x:t>
  </x:si>
  <x:si>
    <x:t>C</x:t>
  </x:si>
  <x:si>
    <x:t>J</x:t>
  </x:si>
  <x:si>
    <x:t>F</x:t>
  </x:si>
  <x:si>
    <x:t>D</x:t>
  </x:si>
  <x:si>
    <x:t>B</x:t>
  </x:si>
  <x:si>
    <x:t>M</x:t>
  </x:si>
  <x:si>
    <x:t>L</x:t>
  </x:si>
  <x:si>
    <x:t>P</x:t>
  </x:si>
  <x:si>
    <x:t>목</x:t>
  </x:si>
  <x:si>
    <x:t>일</x:t>
  </x:si>
  <x:si>
    <x:t>수</x:t>
  </x:si>
  <x:si>
    <x:t>화</x:t>
  </x:si>
  <x:si>
    <x:t>월</x:t>
  </x:si>
  <x:si>
    <x:t>금</x:t>
  </x:si>
  <x:si>
    <x:t>토</x:t>
  </x:si>
  <x:si>
    <x:t>해남</x:t>
  </x:si>
  <x:si>
    <x:t>장성</x:t>
  </x:si>
  <x:si>
    <x:t>진도</x:t>
  </x:si>
  <x:si>
    <x:t>나주</x:t>
  </x:si>
  <x:si>
    <x:t>보성</x:t>
  </x:si>
  <x:si>
    <x:t>광양</x:t>
  </x:si>
  <x:si>
    <x:t>영암</x:t>
  </x:si>
  <x:si>
    <x:t>강진</x:t>
  </x:si>
  <x:si>
    <x:t>여수</x:t>
  </x:si>
  <x:si>
    <x:t>장흥</x:t>
  </x:si>
  <x:si>
    <x:t>고흥</x:t>
  </x:si>
  <x:si>
    <x:t>계</x:t>
  </x:si>
  <x:si>
    <x:t>목포</x:t>
  </x:si>
  <x:si>
    <x:t>순천</x:t>
  </x:si>
  <x:si>
    <x:t>서광주</x:t>
  </x:si>
  <x:si>
    <x:t>광주집</x:t>
  </x:si>
  <x:si>
    <x:t>영암집</x:t>
  </x:si>
  <x:si>
    <x:t>순천집</x:t>
  </x:si>
  <x:si>
    <x:t>구례</x:t>
  </x:si>
  <x:si>
    <x:t>담양</x:t>
  </x:si>
  <x:si>
    <x:t>무안</x:t>
  </x:si>
  <x:si>
    <x:t>영광</x:t>
  </x:si>
  <x:si>
    <x:t>북광주</x:t>
  </x:si>
  <x:si>
    <x:t>완도</x:t>
  </x:si>
  <x:si>
    <x:t>광주</x:t>
  </x:si>
  <x:si>
    <x:t>집중국별 배달물량</x:t>
  </x:si>
  <x:si>
    <x:t>보성우체국</x:t>
  </x:si>
  <x:si>
    <x:t>광양우체국</x:t>
  </x:si>
  <x:si>
    <x:t>무안우체국</x:t>
  </x:si>
  <x:si>
    <x:t>순천우체국</x:t>
  </x:si>
  <x:si>
    <x:t>강진우체국</x:t>
  </x:si>
  <x:si>
    <x:t>여수우체국</x:t>
  </x:si>
  <x:si>
    <x:t>고흥우체국</x:t>
  </x:si>
  <x:si>
    <x:t>해남우체국</x:t>
  </x:si>
  <x:si>
    <x:t>진도우체국</x:t>
  </x:si>
  <x:si>
    <x:t>영암우체국</x:t>
  </x:si>
  <x:si>
    <x:t>담양우체국</x:t>
  </x:si>
  <x:si>
    <x:t>완도우체국</x:t>
  </x:si>
  <x:si>
    <x:t>구례우체국</x:t>
  </x:si>
  <x:si>
    <x:t>곡성우체국</x:t>
  </x:si>
  <x:si>
    <x:t>목포우체국</x:t>
  </x:si>
  <x:si>
    <x:t>나주우체국</x:t>
  </x:si>
  <x:si>
    <x:t>장흥우체국</x:t>
  </x:si>
  <x:si>
    <x:t>화순우체국</x:t>
  </x:si>
  <x:si>
    <x:t>영광우체국</x:t>
  </x:si>
  <x:si>
    <x:t>장성우체국</x:t>
  </x:si>
  <x:si>
    <x:t>서광주우체국</x:t>
  </x:si>
  <x:si>
    <x:t>함평우체국</x:t>
  </x:si>
  <x:si>
    <x:t>광주광산우체국</x:t>
  </x:si>
  <x:si>
    <x:t>북광주우체국</x:t>
  </x:si>
  <x:si>
    <x:t>광주우체국</x:t>
  </x:si>
  <x:si>
    <x:t>2018년</x:t>
  </x:si>
  <x:si>
    <x:t>2019년</x:t>
  </x:si>
  <x:si>
    <x:t>총 누계</x:t>
  </x:si>
  <x:si>
    <x:t>2019년도 설 특별소통기간(예상물량)</x:t>
  </x:si>
  <x:si>
    <x:t>2019년도 설 특별소통기간(접수물량)</x:t>
  </x:si>
  <x:si>
    <x:t>2019년도 설 특별소통기간(배달물량)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</x:si>
</x:sst>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yy&quot;-&quot;m&quot;-&quot;d;@"/>
    <x:numFmt numFmtId="165" formatCode="0.0%"/>
    <x:numFmt numFmtId="166" formatCode="#,##0.0_ "/>
    <x:numFmt numFmtId="167" formatCode="0.0_ "/>
    <x:numFmt numFmtId="168" formatCode="0.0"/>
  </x:numFmts>
  <x:fonts count="3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9900"/>
      <x:b val="1"/>
    </x:font>
    <x:font>
      <x:name val="맑은 고딕"/>
      <x:sz val="11"/>
      <x:color rgb="ff80008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2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edeef"/>
        <x:bgColor indexed="64"/>
      </x:patternFill>
    </x:fill>
    <x:fill>
      <x:patternFill patternType="solid">
        <x:fgColor rgb="ffd0eaed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fff00"/>
        <x:bgColor indexed="64"/>
      </x:patternFill>
    </x:fill>
  </x:fills>
  <x:borders count="1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9900"/>
      </x:bottom>
    </x:border>
    <x:border>
      <x:left>
        <x:color indexed="64"/>
      </x:left>
      <x:right>
        <x:color indexed="64"/>
      </x:right>
      <x:top style="thin">
        <x:color rgb="ff333399"/>
      </x:top>
      <x:bottom style="double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c0c0c0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33cc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319">
    <x:xf numFmtId="0" fontId="0" fillId="0" borderId="0">
      <x:alignment horizontal="general" vertical="bottom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0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41" fontId="0" fillId="0" borderId="0">
      <x:alignment horizontal="general" vertical="bottom"/>
    </x:xf>
    <x:xf numFmtId="41" fontId="0" fillId="0" borderId="0">
      <x:alignment horizontal="general" vertical="bottom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0" fillId="0" borderId="0">
      <x:alignment horizontal="general" vertical="bottom"/>
    </x:xf>
    <x:xf numFmtId="41" fontId="6" fillId="0" borderId="0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7" fillId="0" borderId="0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17" fillId="0" borderId="0">
      <x:alignment horizontal="general" vertical="center"/>
    </x:xf>
    <x:xf numFmtId="0" fontId="17" fillId="0" borderId="0">
      <x:alignment horizontal="general" vertical="center"/>
    </x:xf>
    <x:xf numFmtId="0" fontId="17" fillId="0" borderId="0">
      <x:alignment horizontal="general" vertical="center"/>
    </x:xf>
    <x:xf numFmtId="0" fontId="17" fillId="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23" fillId="0" borderId="0">
      <x:alignment horizontal="general" vertical="bottom"/>
    </x:xf>
    <x:xf numFmtId="0" fontId="23" fillId="0" borderId="0">
      <x:alignment horizontal="general" vertical="bottom"/>
    </x:xf>
    <x:xf numFmtId="0" fontId="23" fillId="0" borderId="0">
      <x:alignment horizontal="general" vertical="bottom"/>
    </x:xf>
    <x:xf numFmtId="0" fontId="23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bottom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9" fontId="0" fillId="0" borderId="0">
      <x:alignment horizontal="general" vertical="center"/>
    </x:xf>
  </x:cellStyleXfs>
  <x:cellXfs count="59">
    <x:xf numFmtId="0" fontId="0" fillId="0" borderId="0" xfId="0" applyNumberFormat="1">
      <x:alignment horizontal="general" vertical="bottom"/>
    </x:xf>
    <x:xf numFmtId="0" fontId="0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41" fontId="24" fillId="0" borderId="0" xfId="0" applyNumberFormat="1" applyFont="1">
      <x:alignment horizontal="general" vertical="bottom"/>
    </x:xf>
    <x:xf numFmtId="41" fontId="25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24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0" xfId="0" applyNumberFormat="1" applyFont="1" applyBorder="1" applyAlignment="1">
          <x:alignment horizontal="center" vertical="center"/>
        </x:xf>
      </mc:Fallback>
    </mc:AlternateContent>
    <x:xf numFmtId="41" fontId="24" fillId="0" borderId="10" xfId="0" applyNumberFormat="1" applyFont="1" applyFill="1" applyBorder="1">
      <x:alignment horizontal="general" vertical="bottom"/>
    </x:xf>
    <x:xf numFmtId="41" fontId="24" fillId="0" borderId="10" xfId="0" applyNumberFormat="1" applyFont="1" applyBorder="1">
      <x:alignment horizontal="general" vertical="bottom"/>
    </x:xf>
    <x:xf numFmtId="41" fontId="26" fillId="0" borderId="0" xfId="0" applyNumberFormat="1" applyFont="1">
      <x:alignment horizontal="general" vertical="bottom"/>
    </x:xf>
    <x:xf numFmtId="41" fontId="27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8" fillId="21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8" fillId="21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0" xfId="0" applyNumberFormat="1" applyFont="1" applyBorder="1" applyAlignment="1">
          <x:alignment horizontal="center" vertical="center"/>
        </x:xf>
      </mc:Fallback>
    </mc:AlternateContent>
    <x:xf numFmtId="41" fontId="29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4" fillId="0" borderId="10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0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1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2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22" borderId="10" xfId="0" applyNumberFormat="1" applyFont="1" applyFill="1" applyBorder="1" applyAlignment="1" applyProtection="1">
          <x:alignment horizontal="center" vertical="center"/>
        </x:xf>
      </mc:Fallback>
    </mc:AlternateContent>
    <x:xf numFmtId="41" fontId="24" fillId="0" borderId="10" xfId="0" applyNumberFormat="1" applyFont="1" applyFill="1" applyBorder="1" applyAlignment="1" applyProtection="1">
      <x:alignment horizontal="general" vertical="center"/>
    </x:xf>
    <x:xf numFmtId="41" fontId="24" fillId="23" borderId="10" xfId="0" applyNumberFormat="1" applyFont="1" applyFill="1" applyBorder="1">
      <x:alignment horizontal="general" vertical="bottom"/>
    </x:xf>
    <x:xf numFmtId="9" fontId="24" fillId="23" borderId="10" xfId="318" applyNumberFormat="1" applyFont="1" applyFill="1" applyBorder="1" applyAlignment="1">
      <x:alignment horizontal="general" vertical="bottom"/>
    </x:xf>
    <x:xf numFmtId="165" fontId="24" fillId="23" borderId="10" xfId="318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31" fillId="2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1" fillId="22" borderId="10" xfId="0" applyNumberFormat="1" applyFont="1" applyFill="1" applyBorder="1" applyAlignment="1" applyProtection="1">
          <x:alignment horizontal="center" vertical="center"/>
        </x:xf>
      </mc:Fallback>
    </mc:AlternateContent>
    <x:xf numFmtId="165" fontId="24" fillId="0" borderId="0" xfId="318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0" fontId="2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24" fillId="0" borderId="0" xfId="0" applyNumberFormat="1" applyFont="1" applyAlignment="1">
          <x:alignment horizontal="center" vertical="center"/>
        </x:xf>
      </mc:Fallback>
    </mc:AlternateContent>
    <x:xf numFmtId="10" fontId="24" fillId="23" borderId="10" xfId="318" applyNumberFormat="1" applyFont="1" applyFill="1" applyBorder="1" applyAlignment="1">
      <x:alignment horizontal="general" vertical="bottom"/>
    </x:xf>
    <x:xf numFmtId="0" fontId="24" fillId="23" borderId="10" xfId="318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6" fillId="24" borderId="10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24" borderId="10" xfId="0" applyNumberFormat="1" applyFont="1" applyFill="1" applyBorder="1" applyAlignment="1">
          <x:alignment horizontal="center" vertical="bottom"/>
        </x:xf>
      </mc:Fallback>
    </mc:AlternateContent>
    <x:xf numFmtId="41" fontId="26" fillId="24" borderId="10" xfId="0" applyNumberFormat="1" applyFont="1" applyFill="1" applyBorder="1">
      <x:alignment horizontal="general" vertical="bottom"/>
    </x:xf>
    <x:xf numFmtId="165" fontId="26" fillId="24" borderId="10" xfId="318" applyNumberFormat="1" applyFont="1" applyFill="1" applyBorder="1" applyAlignment="1">
      <x:alignment horizontal="general" vertical="bottom"/>
    </x:xf>
    <x:xf numFmtId="9" fontId="26" fillId="24" borderId="10" xfId="318" applyNumberFormat="1" applyFont="1" applyFill="1" applyBorder="1" applyAlignment="1">
      <x:alignment horizontal="general" vertical="bottom"/>
    </x:xf>
    <x:xf numFmtId="10" fontId="26" fillId="24" borderId="10" xfId="318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3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3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3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0" xfId="0" applyNumberFormat="1" applyFont="1" applyAlignment="1">
          <x:alignment horizontal="center" vertical="bottom"/>
        </x:xf>
      </mc:Fallback>
    </mc:AlternateContent>
    <x:xf numFmtId="41" fontId="24" fillId="23" borderId="10" xfId="318" applyNumberFormat="1" applyFont="1" applyFill="1" applyBorder="1" applyAlignment="1" applyProtection="1">
      <x:alignment horizontal="general" vertical="bottom"/>
    </x:xf>
    <x:xf numFmtId="166" fontId="24" fillId="23" borderId="10" xfId="318" applyNumberFormat="1" applyFont="1" applyFill="1" applyBorder="1" applyAlignment="1" applyProtection="1">
      <x:alignment horizontal="general" vertical="bottom"/>
    </x:xf>
    <x:xf numFmtId="166" fontId="26" fillId="24" borderId="10" xfId="318" applyNumberFormat="1" applyFont="1" applyFill="1" applyBorder="1" applyAlignment="1" applyProtection="1">
      <x:alignment horizontal="general" vertical="bottom"/>
    </x:xf>
    <x:xf numFmtId="167" fontId="24" fillId="23" borderId="10" xfId="318" applyNumberFormat="1" applyFont="1" applyFill="1" applyBorder="1" applyAlignment="1" applyProtection="1">
      <x:alignment horizontal="general" vertical="bottom"/>
    </x:xf>
    <x:xf numFmtId="167" fontId="26" fillId="24" borderId="10" xfId="318" applyNumberFormat="1" applyFont="1" applyFill="1" applyBorder="1" applyAlignment="1" applyProtection="1">
      <x:alignment horizontal="general" vertical="bottom"/>
    </x:xf>
    <x:xf numFmtId="168" fontId="24" fillId="23" borderId="10" xfId="318" applyNumberFormat="1" applyFont="1" applyFill="1" applyBorder="1" applyAlignment="1" applyProtection="1">
      <x:alignment horizontal="general" vertical="bottom"/>
    </x:xf>
    <x:xf numFmtId="168" fontId="26" fillId="24" borderId="10" xfId="318" applyNumberFormat="1" applyFont="1" applyFill="1" applyBorder="1" applyAlignment="1" applyProtection="1">
      <x:alignment horizontal="general" vertical="bottom"/>
    </x:xf>
    <x:xf numFmtId="0" fontId="32" fillId="0" borderId="0" xfId="0" applyNumberFormat="1" applyFont="1">
      <x:alignment horizontal="general" vertical="bottom"/>
    </x:xf>
    <x:xf numFmtId="41" fontId="26" fillId="24" borderId="10" xfId="318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4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4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4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2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2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23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23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4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4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4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4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4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4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23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3" borderId="10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19">
    <x:cellStyle name="20% - 강조색1" xfId="1"/>
    <x:cellStyle name="20% - 강조색1 2" xfId="2"/>
    <x:cellStyle name="20% - 강조색1 3" xfId="3"/>
    <x:cellStyle name="20% - 강조색1 4" xfId="4"/>
    <x:cellStyle name="20% - 강조색1 5" xfId="5"/>
    <x:cellStyle name="20% - 강조색2" xfId="6"/>
    <x:cellStyle name="20% - 강조색2 2" xfId="7"/>
    <x:cellStyle name="20% - 강조색2 3" xfId="8"/>
    <x:cellStyle name="20% - 강조색2 4" xfId="9"/>
    <x:cellStyle name="20% - 강조색2 5" xfId="10"/>
    <x:cellStyle name="20% - 강조색3" xfId="11"/>
    <x:cellStyle name="20% - 강조색3 2" xfId="12"/>
    <x:cellStyle name="20% - 강조색3 3" xfId="13"/>
    <x:cellStyle name="20% - 강조색3 4" xfId="14"/>
    <x:cellStyle name="20% - 강조색3 5" xfId="15"/>
    <x:cellStyle name="20% - 강조색4" xfId="16"/>
    <x:cellStyle name="20% - 강조색4 2" xfId="17"/>
    <x:cellStyle name="20% - 강조색4 3" xfId="18"/>
    <x:cellStyle name="20% - 강조색4 4" xfId="19"/>
    <x:cellStyle name="20% - 강조색4 5" xfId="20"/>
    <x:cellStyle name="20% - 강조색5" xfId="21"/>
    <x:cellStyle name="20% - 강조색5 2" xfId="22"/>
    <x:cellStyle name="20% - 강조색5 3" xfId="23"/>
    <x:cellStyle name="20% - 강조색5 4" xfId="24"/>
    <x:cellStyle name="20% - 강조색5 5" xfId="25"/>
    <x:cellStyle name="20% - 강조색6" xfId="26"/>
    <x:cellStyle name="20% - 강조색6 2" xfId="27"/>
    <x:cellStyle name="20% - 강조색6 3" xfId="28"/>
    <x:cellStyle name="20% - 강조색6 4" xfId="29"/>
    <x:cellStyle name="20% - 강조색6 5" xfId="30"/>
    <x:cellStyle name="40% - 강조색1" xfId="31"/>
    <x:cellStyle name="40% - 강조색1 2" xfId="32"/>
    <x:cellStyle name="40% - 강조색1 3" xfId="33"/>
    <x:cellStyle name="40% - 강조색1 4" xfId="34"/>
    <x:cellStyle name="40% - 강조색1 5" xfId="35"/>
    <x:cellStyle name="40% - 강조색2" xfId="36"/>
    <x:cellStyle name="40% - 강조색2 2" xfId="37"/>
    <x:cellStyle name="40% - 강조색2 3" xfId="38"/>
    <x:cellStyle name="40% - 강조색2 4" xfId="39"/>
    <x:cellStyle name="40% - 강조색2 5" xfId="40"/>
    <x:cellStyle name="40% - 강조색3" xfId="41"/>
    <x:cellStyle name="40% - 강조색3 2" xfId="42"/>
    <x:cellStyle name="40% - 강조색3 3" xfId="43"/>
    <x:cellStyle name="40% - 강조색3 4" xfId="44"/>
    <x:cellStyle name="40% - 강조색3 5" xfId="45"/>
    <x:cellStyle name="40% - 강조색4" xfId="46"/>
    <x:cellStyle name="40% - 강조색4 2" xfId="47"/>
    <x:cellStyle name="40% - 강조색4 3" xfId="48"/>
    <x:cellStyle name="40% - 강조색4 4" xfId="49"/>
    <x:cellStyle name="40% - 강조색4 5" xfId="50"/>
    <x:cellStyle name="40% - 강조색5" xfId="51"/>
    <x:cellStyle name="40% - 강조색5 2" xfId="52"/>
    <x:cellStyle name="40% - 강조색5 3" xfId="53"/>
    <x:cellStyle name="40% - 강조색5 4" xfId="54"/>
    <x:cellStyle name="40% - 강조색5 5" xfId="55"/>
    <x:cellStyle name="40% - 강조색6" xfId="56"/>
    <x:cellStyle name="40% - 강조색6 2" xfId="57"/>
    <x:cellStyle name="40% - 강조색6 3" xfId="58"/>
    <x:cellStyle name="40% - 강조색6 4" xfId="59"/>
    <x:cellStyle name="40% - 강조색6 5" xfId="60"/>
    <x:cellStyle name="60% - 강조색1" xfId="61"/>
    <x:cellStyle name="60% - 강조색1 2" xfId="62"/>
    <x:cellStyle name="60% - 강조색1 3" xfId="63"/>
    <x:cellStyle name="60% - 강조색1 4" xfId="64"/>
    <x:cellStyle name="60% - 강조색1 5" xfId="65"/>
    <x:cellStyle name="60% - 강조색2" xfId="66"/>
    <x:cellStyle name="60% - 강조색2 2" xfId="67"/>
    <x:cellStyle name="60% - 강조색2 3" xfId="68"/>
    <x:cellStyle name="60% - 강조색2 4" xfId="69"/>
    <x:cellStyle name="60% - 강조색2 5" xfId="70"/>
    <x:cellStyle name="60% - 강조색3" xfId="71"/>
    <x:cellStyle name="60% - 강조색3 2" xfId="72"/>
    <x:cellStyle name="60% - 강조색3 3" xfId="73"/>
    <x:cellStyle name="60% - 강조색3 4" xfId="74"/>
    <x:cellStyle name="60% - 강조색3 5" xfId="75"/>
    <x:cellStyle name="60% - 강조색4" xfId="76"/>
    <x:cellStyle name="60% - 강조색4 2" xfId="77"/>
    <x:cellStyle name="60% - 강조색4 3" xfId="78"/>
    <x:cellStyle name="60% - 강조색4 4" xfId="79"/>
    <x:cellStyle name="60% - 강조색4 5" xfId="80"/>
    <x:cellStyle name="60% - 강조색5" xfId="81"/>
    <x:cellStyle name="60% - 강조색5 2" xfId="82"/>
    <x:cellStyle name="60% - 강조색5 3" xfId="83"/>
    <x:cellStyle name="60% - 강조색5 4" xfId="84"/>
    <x:cellStyle name="60% - 강조색5 5" xfId="85"/>
    <x:cellStyle name="60% - 강조색6" xfId="86"/>
    <x:cellStyle name="60% - 강조색6 2" xfId="87"/>
    <x:cellStyle name="60% - 강조색6 3" xfId="88"/>
    <x:cellStyle name="60% - 강조색6 4" xfId="89"/>
    <x:cellStyle name="60% - 강조색6 5" xfId="90"/>
    <x:cellStyle name="강조색1" xfId="91"/>
    <x:cellStyle name="강조색1 2" xfId="92"/>
    <x:cellStyle name="강조색1 3" xfId="93"/>
    <x:cellStyle name="강조색1 4" xfId="94"/>
    <x:cellStyle name="강조색1 5" xfId="95"/>
    <x:cellStyle name="강조색2" xfId="96"/>
    <x:cellStyle name="강조색2 2" xfId="97"/>
    <x:cellStyle name="강조색2 3" xfId="98"/>
    <x:cellStyle name="강조색2 4" xfId="99"/>
    <x:cellStyle name="강조색2 5" xfId="100"/>
    <x:cellStyle name="강조색3" xfId="101"/>
    <x:cellStyle name="강조색3 2" xfId="102"/>
    <x:cellStyle name="강조색3 3" xfId="103"/>
    <x:cellStyle name="강조색3 4" xfId="104"/>
    <x:cellStyle name="강조색3 5" xfId="105"/>
    <x:cellStyle name="강조색4" xfId="106"/>
    <x:cellStyle name="강조색4 2" xfId="107"/>
    <x:cellStyle name="강조색4 3" xfId="108"/>
    <x:cellStyle name="강조색4 4" xfId="109"/>
    <x:cellStyle name="강조색4 5" xfId="110"/>
    <x:cellStyle name="강조색5" xfId="111"/>
    <x:cellStyle name="강조색5 2" xfId="112"/>
    <x:cellStyle name="강조색5 3" xfId="113"/>
    <x:cellStyle name="강조색5 4" xfId="114"/>
    <x:cellStyle name="강조색5 5" xfId="115"/>
    <x:cellStyle name="강조색6" xfId="116"/>
    <x:cellStyle name="강조색6 2" xfId="117"/>
    <x:cellStyle name="강조색6 3" xfId="118"/>
    <x:cellStyle name="강조색6 4" xfId="119"/>
    <x:cellStyle name="강조색6 5" xfId="120"/>
    <x:cellStyle name="경고문" xfId="121"/>
    <x:cellStyle name="경고문 2" xfId="122"/>
    <x:cellStyle name="경고문 3" xfId="123"/>
    <x:cellStyle name="경고문 4" xfId="124"/>
    <x:cellStyle name="경고문 5" xfId="125"/>
    <x:cellStyle name="계산" xfId="126"/>
    <x:cellStyle name="계산 2" xfId="127"/>
    <x:cellStyle name="계산 3" xfId="128"/>
    <x:cellStyle name="계산 4" xfId="129"/>
    <x:cellStyle name="계산 5" xfId="130"/>
    <x:cellStyle name="나쁨" xfId="131"/>
    <x:cellStyle name="나쁨 2" xfId="132"/>
    <x:cellStyle name="나쁨 3" xfId="133"/>
    <x:cellStyle name="나쁨 4" xfId="134"/>
    <x:cellStyle name="나쁨 5" xfId="135"/>
    <x:cellStyle name="메모" xfId="136"/>
    <x:cellStyle name="메모 2" xfId="137"/>
    <x:cellStyle name="메모 2 2" xfId="138"/>
    <x:cellStyle name="메모 3" xfId="139"/>
    <x:cellStyle name="메모 3 2" xfId="140"/>
    <x:cellStyle name="메모 4" xfId="141"/>
    <x:cellStyle name="메모 4 2" xfId="142"/>
    <x:cellStyle name="메모 5" xfId="143"/>
    <x:cellStyle name="메모 5 2" xfId="144"/>
    <x:cellStyle name="메모 6" xfId="145"/>
    <x:cellStyle xfId="318" builtinId="5"/>
    <x:cellStyle name="보통" xfId="146"/>
    <x:cellStyle name="보통 2" xfId="147"/>
    <x:cellStyle name="보통 3" xfId="148"/>
    <x:cellStyle name="보통 4" xfId="149"/>
    <x:cellStyle name="보통 5" xfId="150"/>
    <x:cellStyle name="설명 텍스트" xfId="151"/>
    <x:cellStyle name="설명 텍스트 2" xfId="152"/>
    <x:cellStyle name="설명 텍스트 3" xfId="153"/>
    <x:cellStyle name="설명 텍스트 4" xfId="154"/>
    <x:cellStyle name="설명 텍스트 5" xfId="155"/>
    <x:cellStyle name="셀 확인" xfId="156"/>
    <x:cellStyle name="셀 확인 2" xfId="157"/>
    <x:cellStyle name="셀 확인 3" xfId="158"/>
    <x:cellStyle name="셀 확인 4" xfId="159"/>
    <x:cellStyle name="셀 확인 5" xfId="160"/>
    <x:cellStyle xfId="161" builtinId="6"/>
    <x:cellStyle name="쉼표 [0] 2" xfId="162"/>
    <x:cellStyle name="쉼표 [0] 2 2" xfId="163"/>
    <x:cellStyle name="쉼표 [0] 2 3" xfId="164"/>
    <x:cellStyle name="쉼표 [0] 2 3 2 2" xfId="317"/>
    <x:cellStyle name="쉼표 [0] 2_Sheet1" xfId="315"/>
    <x:cellStyle name="쉼표 [0] 3" xfId="165"/>
    <x:cellStyle name="쉼표 [0] 3 2" xfId="166"/>
    <x:cellStyle name="쉼표 [0] 4" xfId="167"/>
    <x:cellStyle name="쉼표 [0] 4 2" xfId="168"/>
    <x:cellStyle name="쉼표 [0] 5" xfId="169"/>
    <x:cellStyle name="쉼표 [0] 5 2" xfId="170"/>
    <x:cellStyle name="쉼표 [0] 6" xfId="171"/>
    <x:cellStyle name="쉼표 [0] 7" xfId="172"/>
    <x:cellStyle name="연결된 셀" xfId="173"/>
    <x:cellStyle name="연결된 셀 2" xfId="174"/>
    <x:cellStyle name="연결된 셀 3" xfId="175"/>
    <x:cellStyle name="연결된 셀 4" xfId="176"/>
    <x:cellStyle name="연결된 셀 5" xfId="177"/>
    <x:cellStyle name="요약" xfId="178"/>
    <x:cellStyle name="요약 2" xfId="179"/>
    <x:cellStyle name="요약 3" xfId="180"/>
    <x:cellStyle name="요약 4" xfId="181"/>
    <x:cellStyle name="요약 5" xfId="182"/>
    <x:cellStyle name="입력" xfId="183"/>
    <x:cellStyle name="입력 2" xfId="184"/>
    <x:cellStyle name="입력 3" xfId="185"/>
    <x:cellStyle name="입력 4" xfId="186"/>
    <x:cellStyle name="입력 5" xfId="187"/>
    <x:cellStyle name="제목" xfId="188"/>
    <x:cellStyle name="제목 1" xfId="189"/>
    <x:cellStyle name="제목 1 2" xfId="190"/>
    <x:cellStyle name="제목 1 3" xfId="191"/>
    <x:cellStyle name="제목 1 4" xfId="192"/>
    <x:cellStyle name="제목 1 5" xfId="193"/>
    <x:cellStyle name="제목 2" xfId="194"/>
    <x:cellStyle name="제목 2 2" xfId="195"/>
    <x:cellStyle name="제목 2 3" xfId="196"/>
    <x:cellStyle name="제목 2 4" xfId="197"/>
    <x:cellStyle name="제목 2 5" xfId="198"/>
    <x:cellStyle name="제목 3" xfId="199"/>
    <x:cellStyle name="제목 3 2" xfId="200"/>
    <x:cellStyle name="제목 3 3" xfId="201"/>
    <x:cellStyle name="제목 3 4" xfId="202"/>
    <x:cellStyle name="제목 3 5" xfId="203"/>
    <x:cellStyle name="제목 4" xfId="204"/>
    <x:cellStyle name="제목 4 2" xfId="205"/>
    <x:cellStyle name="제목 4 3" xfId="206"/>
    <x:cellStyle name="제목 4 4" xfId="207"/>
    <x:cellStyle name="제목 4 5" xfId="208"/>
    <x:cellStyle name="제목 5" xfId="209"/>
    <x:cellStyle name="제목 6" xfId="210"/>
    <x:cellStyle name="제목 7" xfId="211"/>
    <x:cellStyle name="제목 8" xfId="212"/>
    <x:cellStyle name="좋음" xfId="213"/>
    <x:cellStyle name="좋음 2" xfId="214"/>
    <x:cellStyle name="좋음 3" xfId="215"/>
    <x:cellStyle name="좋음 4" xfId="216"/>
    <x:cellStyle name="좋음 5" xfId="217"/>
    <x:cellStyle name="출력" xfId="218"/>
    <x:cellStyle name="출력 2" xfId="219"/>
    <x:cellStyle name="출력 3" xfId="220"/>
    <x:cellStyle name="출력 4" xfId="221"/>
    <x:cellStyle name="출력 5" xfId="222"/>
    <x:cellStyle xfId="0" builtinId="0"/>
    <x:cellStyle name="표준 10" xfId="223"/>
    <x:cellStyle name="표준 10 2" xfId="224"/>
    <x:cellStyle name="표준 11" xfId="225"/>
    <x:cellStyle name="표준 11 2" xfId="226"/>
    <x:cellStyle name="표준 12" xfId="227"/>
    <x:cellStyle name="표준 12 2" xfId="228"/>
    <x:cellStyle name="표준 13" xfId="229"/>
    <x:cellStyle name="표준 13 2" xfId="230"/>
    <x:cellStyle name="표준 14" xfId="231"/>
    <x:cellStyle name="표준 14 2" xfId="232"/>
    <x:cellStyle name="표준 15" xfId="233"/>
    <x:cellStyle name="표준 15 2" xfId="234"/>
    <x:cellStyle name="표준 16" xfId="235"/>
    <x:cellStyle name="표준 16 2" xfId="236"/>
    <x:cellStyle name="표준 17" xfId="237"/>
    <x:cellStyle name="표준 17 2" xfId="238"/>
    <x:cellStyle name="표준 18" xfId="239"/>
    <x:cellStyle name="표준 18 2" xfId="240"/>
    <x:cellStyle name="표준 19" xfId="241"/>
    <x:cellStyle name="표준 19 2" xfId="242"/>
    <x:cellStyle name="표준 2" xfId="243"/>
    <x:cellStyle name="표준 2 2" xfId="244"/>
    <x:cellStyle name="표준 2 3" xfId="245"/>
    <x:cellStyle name="표준 2_Sheet1" xfId="316"/>
    <x:cellStyle name="표준 20" xfId="246"/>
    <x:cellStyle name="표준 20 2" xfId="247"/>
    <x:cellStyle name="표준 21" xfId="248"/>
    <x:cellStyle name="표준 21 2" xfId="249"/>
    <x:cellStyle name="표준 22" xfId="250"/>
    <x:cellStyle name="표준 22 2" xfId="251"/>
    <x:cellStyle name="표준 23" xfId="252"/>
    <x:cellStyle name="표준 23 2" xfId="253"/>
    <x:cellStyle name="표준 24" xfId="254"/>
    <x:cellStyle name="표준 24 2" xfId="255"/>
    <x:cellStyle name="표준 25" xfId="256"/>
    <x:cellStyle name="표준 25 2" xfId="257"/>
    <x:cellStyle name="표준 26" xfId="258"/>
    <x:cellStyle name="표준 26 2" xfId="259"/>
    <x:cellStyle name="표준 27" xfId="260"/>
    <x:cellStyle name="표준 27 2" xfId="261"/>
    <x:cellStyle name="표준 28" xfId="262"/>
    <x:cellStyle name="표준 28 2" xfId="263"/>
    <x:cellStyle name="표준 29" xfId="264"/>
    <x:cellStyle name="표준 29 2" xfId="265"/>
    <x:cellStyle name="표준 3" xfId="266"/>
    <x:cellStyle name="표준 3 2" xfId="267"/>
    <x:cellStyle name="표준 30" xfId="268"/>
    <x:cellStyle name="표준 31" xfId="269"/>
    <x:cellStyle name="표준 32" xfId="270"/>
    <x:cellStyle name="표준 33" xfId="271"/>
    <x:cellStyle name="표준 34" xfId="272"/>
    <x:cellStyle name="표준 35" xfId="273"/>
    <x:cellStyle name="표준 36" xfId="274"/>
    <x:cellStyle name="표준 37" xfId="275"/>
    <x:cellStyle name="표준 38" xfId="276"/>
    <x:cellStyle name="표준 39" xfId="277"/>
    <x:cellStyle name="표준 4" xfId="278"/>
    <x:cellStyle name="표준 4 2" xfId="279"/>
    <x:cellStyle name="표준 40" xfId="280"/>
    <x:cellStyle name="표준 41" xfId="281"/>
    <x:cellStyle name="표준 42" xfId="282"/>
    <x:cellStyle name="표준 43" xfId="283"/>
    <x:cellStyle name="표준 44" xfId="284"/>
    <x:cellStyle name="표준 45" xfId="285"/>
    <x:cellStyle name="표준 46" xfId="286"/>
    <x:cellStyle name="표준 47" xfId="287"/>
    <x:cellStyle name="표준 48" xfId="288"/>
    <x:cellStyle name="표준 49" xfId="289"/>
    <x:cellStyle name="표준 5" xfId="290"/>
    <x:cellStyle name="표준 5 2" xfId="291"/>
    <x:cellStyle name="표준 50" xfId="292"/>
    <x:cellStyle name="표준 51" xfId="293"/>
    <x:cellStyle name="표준 52" xfId="294"/>
    <x:cellStyle name="표준 53" xfId="295"/>
    <x:cellStyle name="표준 54" xfId="296"/>
    <x:cellStyle name="표준 55" xfId="297"/>
    <x:cellStyle name="표준 56" xfId="298"/>
    <x:cellStyle name="표준 57" xfId="299"/>
    <x:cellStyle name="표준 58" xfId="300"/>
    <x:cellStyle name="표준 59" xfId="301"/>
    <x:cellStyle name="표준 6" xfId="302"/>
    <x:cellStyle name="표준 6 2" xfId="303"/>
    <x:cellStyle name="표준 60" xfId="304"/>
    <x:cellStyle name="표준 61" xfId="305"/>
    <x:cellStyle name="표준 62" xfId="306"/>
    <x:cellStyle name="표준 63" xfId="307"/>
    <x:cellStyle name="표준 7" xfId="308"/>
    <x:cellStyle name="표준 7 2" xfId="309"/>
    <x:cellStyle name="표준 8" xfId="310"/>
    <x:cellStyle name="표준 8 2" xfId="311"/>
    <x:cellStyle name="표준 9" xfId="312"/>
    <x:cellStyle name="표준 9 2" xfId="313"/>
    <x:cellStyle name="표준_국별소통물량" xfId="314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1.%20&#50868;&#49569;&#50629;&#47924;(&#48149;&#51456;&#54805;)/7.%20&#53945;&#48324;&#49548;&#53685;/2018&#45380;%20&#52628;&#49437;%20&#53945;&#48324;&#49548;&#53685;/&#52628;&#49437;%20&#53945;&#48324;&#49548;&#53685;%20&#51068;&#51068;&#48372;&#44256;(&#50864;&#51221;&#52397;%20&#51088;&#52404;)/&#49548;&#53685;&#49892;&#51201;%20&#53685;&#44228;/2018&#45380;%20&#52628;&#49437;%20&#53945;&#48324;&#49548;&#53685;%20&#47932;&#47049;&#48516;&#49437;%20&#51088;&#47308;V2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소통물량(D-day비교)"/>
      <x:sheetName val="Sheet1"/>
      <x:sheetName val="국별접수배달예상물량(국별 수합)"/>
    </x:sheetNames>
    <x:sheetDataSet>
      <x:sheetData sheetId="0" refreshError="0"/>
      <x:sheetData sheetId="1" refreshError="0"/>
      <x:sheetData sheetId="2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00ff00"/>
    <x:pageSetUpPr autoPageBreaks="1" fitToPage="1"/>
  </x:sheetPr>
  <x:dimension ref="A1:JQ125"/>
  <x:sheetViews>
    <x:sheetView tabSelected="1" topLeftCell="A1" zoomScaleNormal="100" workbookViewId="0">
      <x:selection activeCell="C1" activeCellId="0" sqref="C1:BB1"/>
    </x:sheetView>
  </x:sheetViews>
  <x:sheetFormatPr defaultColWidth="8" defaultRowHeight="14.949999999999999"/>
  <x:cols>
    <x:col min="1" max="1" width="8" hidden="1" customWidth="1"/>
    <x:col min="2" max="2" width="12.82421875" hidden="1" bestFit="1" customWidth="1"/>
    <x:col min="3" max="3" width="11.6640625" style="4" bestFit="1" customWidth="1"/>
    <x:col min="4" max="5" width="9.33203125" style="4" bestFit="1" customWidth="1"/>
    <x:col min="6" max="6" width="6.5234375" style="4" bestFit="1" customWidth="1"/>
    <x:col min="7" max="8" width="7.875" style="4" bestFit="1" customWidth="1"/>
    <x:col min="9" max="9" width="6" style="4" customWidth="1"/>
    <x:col min="10" max="11" width="8.109375" style="4" customWidth="1"/>
    <x:col min="12" max="12" width="5.734375" style="4" bestFit="1" customWidth="1"/>
    <x:col min="13" max="14" width="8.109375" style="4" customWidth="1"/>
    <x:col min="15" max="15" width="6.109375" style="4" bestFit="1" customWidth="1"/>
    <x:col min="16" max="17" width="8.109375" style="13" customWidth="1"/>
    <x:col min="18" max="18" width="6.109375" style="13" bestFit="1" customWidth="1"/>
    <x:col min="19" max="20" width="8.109375" style="5" customWidth="1"/>
    <x:col min="21" max="21" width="6.109375" style="5" bestFit="1" customWidth="1"/>
    <x:col min="22" max="23" width="8.109375" style="4" customWidth="1"/>
    <x:col min="24" max="24" width="7" style="4" bestFit="1" customWidth="1"/>
    <x:col min="25" max="26" width="8.109375" style="13" customWidth="1"/>
    <x:col min="27" max="27" width="6.5546875" style="13" bestFit="1" customWidth="1"/>
    <x:col min="28" max="28" width="7.21875" style="5" customWidth="1"/>
    <x:col min="29" max="29" width="7.21875" style="5" bestFit="1" customWidth="1"/>
    <x:col min="30" max="30" width="6.5234375" style="5" bestFit="1" customWidth="1"/>
    <x:col min="31" max="32" width="8.109375" style="5" bestFit="1" customWidth="1"/>
    <x:col min="33" max="33" width="6" style="5" bestFit="1" customWidth="1"/>
    <x:col min="34" max="35" width="8.109375" style="5" bestFit="1" customWidth="1"/>
    <x:col min="36" max="36" width="7.6484375" style="5" bestFit="1" customWidth="1"/>
    <x:col min="37" max="37" width="8.109375" style="5" bestFit="1" customWidth="1"/>
    <x:col min="38" max="38" width="7.21875" style="5" bestFit="1" customWidth="1"/>
    <x:col min="39" max="39" width="7.5546875" style="5" customWidth="1"/>
    <x:col min="40" max="41" width="8.109375" style="5" bestFit="1" customWidth="1"/>
    <x:col min="42" max="42" width="6" style="5" bestFit="1" customWidth="1"/>
    <x:col min="43" max="44" width="8.109375" style="5" bestFit="1" customWidth="1"/>
    <x:col min="45" max="45" width="6.109375" style="5" bestFit="1" customWidth="1"/>
    <x:col min="46" max="47" width="7.21875" style="5" bestFit="1" customWidth="1"/>
    <x:col min="48" max="48" width="7" style="5" bestFit="1" customWidth="1"/>
    <x:col min="49" max="49" width="6.07421875" style="4" bestFit="1" customWidth="1"/>
    <x:col min="50" max="50" width="6.41015625" style="4" bestFit="1" customWidth="1"/>
    <x:col min="51" max="51" width="6.77734375" style="4" bestFit="1" customWidth="1"/>
    <x:col min="52" max="53" width="8.109375" style="13" bestFit="1" customWidth="1"/>
    <x:col min="54" max="54" width="6.109375" style="13" bestFit="1" customWidth="1"/>
    <x:col min="55" max="57" width="8" style="4" customWidth="1"/>
    <x:col min="58" max="16384" width="8" style="4"/>
  </x:cols>
  <x:sheetData>
    <x:row r="1" spans="3:54" s="12" customFormat="1" ht="27" customHeight="1">
      <x:c r="C1" s="52" t="s">
        <x:v>0</x:v>
      </x:c>
      <x:c r="D1" s="52"/>
      <x:c r="E1" s="52"/>
      <x:c r="F1" s="52"/>
      <x:c r="G1" s="52"/>
      <x:c r="H1" s="52"/>
      <x:c r="I1" s="52"/>
      <x:c r="J1" s="52"/>
      <x:c r="K1" s="52"/>
      <x:c r="L1" s="52"/>
      <x:c r="M1" s="52"/>
      <x:c r="N1" s="52"/>
      <x:c r="O1" s="52"/>
      <x:c r="P1" s="52"/>
      <x:c r="Q1" s="52"/>
      <x:c r="R1" s="52"/>
      <x:c r="S1" s="52"/>
      <x:c r="T1" s="52"/>
      <x:c r="U1" s="52"/>
      <x:c r="V1" s="52"/>
      <x:c r="W1" s="52"/>
      <x:c r="X1" s="52"/>
      <x:c r="Y1" s="52"/>
      <x:c r="Z1" s="52"/>
      <x:c r="AA1" s="52"/>
      <x:c r="AB1" s="52"/>
      <x:c r="AC1" s="52"/>
      <x:c r="AD1" s="52"/>
      <x:c r="AE1" s="52"/>
      <x:c r="AF1" s="52"/>
      <x:c r="AG1" s="52"/>
      <x:c r="AH1" s="52"/>
      <x:c r="AI1" s="52"/>
      <x:c r="AJ1" s="52"/>
      <x:c r="AK1" s="52"/>
      <x:c r="AL1" s="52"/>
      <x:c r="AM1" s="52"/>
      <x:c r="AN1" s="52"/>
      <x:c r="AO1" s="52"/>
      <x:c r="AP1" s="52"/>
      <x:c r="AQ1" s="52"/>
      <x:c r="AR1" s="52"/>
      <x:c r="AS1" s="52"/>
      <x:c r="AT1" s="52"/>
      <x:c r="AU1" s="52"/>
      <x:c r="AV1" s="52"/>
      <x:c r="AW1" s="52"/>
      <x:c r="AX1" s="52"/>
      <x:c r="AY1" s="52"/>
      <x:c r="AZ1" s="52"/>
      <x:c r="BA1" s="52"/>
      <x:c r="BB1" s="52"/>
    </x:row>
    <x:row r="2" spans="3:54" ht="27" customHeight="1">
      <x:c r="C2" s="17"/>
      <x:c r="K2" s="38"/>
      <x:c r="L2" s="38"/>
      <x:c r="M2" s="38"/>
      <x:c r="N2" s="38"/>
      <x:c r="O2" s="38"/>
      <x:c r="P2" s="39"/>
      <x:c r="Q2" s="39"/>
      <x:c r="R2" s="39"/>
      <x:c r="S2" s="40"/>
      <x:c r="T2" s="40"/>
      <x:c r="U2" s="39"/>
      <x:c r="V2" s="38"/>
      <x:c r="W2" s="38"/>
      <x:c r="X2" s="38"/>
      <x:c r="Y2" s="39"/>
      <x:c r="Z2" s="39"/>
      <x:c r="AA2" s="39"/>
      <x:c r="AB2" s="40"/>
      <x:c r="AC2" s="40"/>
      <x:c r="AD2" s="39"/>
      <x:c r="AE2" s="40"/>
      <x:c r="AF2" s="40"/>
      <x:c r="AG2" s="39"/>
      <x:c r="AH2" s="40"/>
      <x:c r="AI2" s="40"/>
      <x:c r="AJ2" s="39"/>
      <x:c r="AK2" s="40"/>
      <x:c r="AL2" s="40"/>
      <x:c r="AM2" s="39"/>
      <x:c r="AN2" s="40"/>
      <x:c r="AO2" s="40"/>
      <x:c r="AP2" s="39"/>
      <x:c r="AQ2" s="40"/>
      <x:c r="AR2" s="40"/>
      <x:c r="AS2" s="40"/>
      <x:c r="AT2" s="40"/>
      <x:c r="AU2" s="40"/>
      <x:c r="AV2" s="40"/>
      <x:c r="AW2" s="38"/>
      <x:c r="AX2" s="38"/>
      <x:c r="AY2" s="38"/>
      <x:c r="AZ2" s="39"/>
      <x:c r="BA2" s="39"/>
      <x:c r="BB2" s="35" t="s">
        <x:v>1</x:v>
      </x:c>
    </x:row>
    <x:row r="3" spans="3:54" s="2" customFormat="1" ht="17.800000000000001" customHeight="1">
      <x:c r="C3" s="20" t="s">
        <x:v>9</x:v>
      </x:c>
      <x:c r="D3" s="55" t="s">
        <x:v>94</x:v>
      </x:c>
      <x:c r="E3" s="55"/>
      <x:c r="F3" s="55"/>
      <x:c r="G3" s="55"/>
      <x:c r="H3" s="55"/>
      <x:c r="I3" s="55"/>
      <x:c r="J3" s="55"/>
      <x:c r="K3" s="55"/>
      <x:c r="L3" s="55"/>
      <x:c r="M3" s="55"/>
      <x:c r="N3" s="55"/>
      <x:c r="O3" s="55"/>
      <x:c r="P3" s="55"/>
      <x:c r="Q3" s="55"/>
      <x:c r="R3" s="55"/>
      <x:c r="S3" s="55"/>
      <x:c r="T3" s="55"/>
      <x:c r="U3" s="55"/>
      <x:c r="V3" s="55"/>
      <x:c r="W3" s="55"/>
      <x:c r="X3" s="55"/>
      <x:c r="Y3" s="55"/>
      <x:c r="Z3" s="55"/>
      <x:c r="AA3" s="55"/>
      <x:c r="AB3" s="55"/>
      <x:c r="AC3" s="55"/>
      <x:c r="AD3" s="55"/>
      <x:c r="AE3" s="55"/>
      <x:c r="AF3" s="55"/>
      <x:c r="AG3" s="55"/>
      <x:c r="AH3" s="55"/>
      <x:c r="AI3" s="55"/>
      <x:c r="AJ3" s="55"/>
      <x:c r="AK3" s="55"/>
      <x:c r="AL3" s="55"/>
      <x:c r="AM3" s="55"/>
      <x:c r="AN3" s="55"/>
      <x:c r="AO3" s="55"/>
      <x:c r="AP3" s="55"/>
      <x:c r="AQ3" s="55"/>
      <x:c r="AR3" s="55"/>
      <x:c r="AS3" s="55"/>
      <x:c r="AT3" s="55"/>
      <x:c r="AU3" s="55"/>
      <x:c r="AV3" s="55"/>
      <x:c r="AW3" s="55"/>
      <x:c r="AX3" s="55"/>
      <x:c r="AY3" s="55"/>
      <x:c r="AZ3" s="55"/>
      <x:c r="BA3" s="55"/>
      <x:c r="BB3" s="51"/>
    </x:row>
    <x:row r="4" spans="3:54" s="3" customFormat="1" ht="13.5" customHeight="1">
      <x:c r="C4" s="50" t="s">
        <x:v>10</x:v>
      </x:c>
      <x:c r="D4" s="58" t="s">
        <x:v>92</x:v>
      </x:c>
      <x:c r="E4" s="58"/>
      <x:c r="F4" s="58"/>
      <x:c r="G4" s="58" t="s">
        <x:v>20</x:v>
      </x:c>
      <x:c r="H4" s="58"/>
      <x:c r="I4" s="58"/>
      <x:c r="J4" s="6">
        <x:v>43710</x:v>
      </x:c>
      <x:c r="K4" s="6">
        <x:v>43353</x:v>
      </x:c>
      <x:c r="L4" s="53" t="s">
        <x:v>16</x:v>
      </x:c>
      <x:c r="M4" s="6">
        <x:v>43711</x:v>
      </x:c>
      <x:c r="N4" s="6">
        <x:v>43354</x:v>
      </x:c>
      <x:c r="O4" s="53" t="s">
        <x:v>16</x:v>
      </x:c>
      <x:c r="P4" s="6">
        <x:v>43712</x:v>
      </x:c>
      <x:c r="Q4" s="6">
        <x:v>43355</x:v>
      </x:c>
      <x:c r="R4" s="53" t="s">
        <x:v>16</x:v>
      </x:c>
      <x:c r="S4" s="6">
        <x:v>43713</x:v>
      </x:c>
      <x:c r="T4" s="6">
        <x:v>43356</x:v>
      </x:c>
      <x:c r="U4" s="53" t="s">
        <x:v>16</x:v>
      </x:c>
      <x:c r="V4" s="6">
        <x:v>43714</x:v>
      </x:c>
      <x:c r="W4" s="6">
        <x:v>43357</x:v>
      </x:c>
      <x:c r="X4" s="53" t="s">
        <x:v>16</x:v>
      </x:c>
      <x:c r="Y4" s="15">
        <x:v>43715</x:v>
      </x:c>
      <x:c r="Z4" s="15">
        <x:v>43358</x:v>
      </x:c>
      <x:c r="AA4" s="53" t="s">
        <x:v>16</x:v>
      </x:c>
      <x:c r="AB4" s="7">
        <x:v>43716</x:v>
      </x:c>
      <x:c r="AC4" s="7">
        <x:v>43359</x:v>
      </x:c>
      <x:c r="AD4" s="53" t="s">
        <x:v>16</x:v>
      </x:c>
      <x:c r="AE4" s="6">
        <x:v>43717</x:v>
      </x:c>
      <x:c r="AF4" s="6">
        <x:v>43360</x:v>
      </x:c>
      <x:c r="AG4" s="53" t="s">
        <x:v>16</x:v>
      </x:c>
      <x:c r="AH4" s="6">
        <x:v>43718</x:v>
      </x:c>
      <x:c r="AI4" s="6">
        <x:v>43361</x:v>
      </x:c>
      <x:c r="AJ4" s="53" t="s">
        <x:v>16</x:v>
      </x:c>
      <x:c r="AK4" s="6">
        <x:v>43719</x:v>
      </x:c>
      <x:c r="AL4" s="6">
        <x:v>43362</x:v>
      </x:c>
      <x:c r="AM4" s="53" t="s">
        <x:v>16</x:v>
      </x:c>
      <x:c r="AN4" s="6"/>
      <x:c r="AO4" s="6">
        <x:v>43363</x:v>
      </x:c>
      <x:c r="AP4" s="53" t="s">
        <x:v>16</x:v>
      </x:c>
      <x:c r="AQ4" s="6"/>
      <x:c r="AR4" s="6">
        <x:v>43364</x:v>
      </x:c>
      <x:c r="AS4" s="53" t="s">
        <x:v>16</x:v>
      </x:c>
      <x:c r="AT4" s="15"/>
      <x:c r="AU4" s="15">
        <x:v>43365</x:v>
      </x:c>
      <x:c r="AV4" s="53" t="s">
        <x:v>16</x:v>
      </x:c>
      <x:c r="AW4" s="6">
        <x:v>43724</x:v>
      </x:c>
      <x:c r="AX4" s="6">
        <x:v>43370</x:v>
      </x:c>
      <x:c r="AY4" s="53" t="s">
        <x:v>16</x:v>
      </x:c>
      <x:c r="AZ4" s="6">
        <x:v>43725</x:v>
      </x:c>
      <x:c r="BA4" s="6">
        <x:v>43371</x:v>
      </x:c>
      <x:c r="BB4" s="53" t="s">
        <x:v>16</x:v>
      </x:c>
    </x:row>
    <x:row r="5" spans="3:54" s="2" customFormat="1">
      <x:c r="C5" s="50"/>
      <x:c r="D5" s="36" t="s">
        <x:v>91</x:v>
      </x:c>
      <x:c r="E5" s="36" t="s">
        <x:v>90</x:v>
      </x:c>
      <x:c r="F5" s="37" t="s">
        <x:v>16</x:v>
      </x:c>
      <x:c r="G5" s="37" t="s">
        <x:v>91</x:v>
      </x:c>
      <x:c r="H5" s="37" t="s">
        <x:v>90</x:v>
      </x:c>
      <x:c r="I5" s="37" t="s">
        <x:v>16</x:v>
      </x:c>
      <x:c r="J5" s="8" t="s">
        <x:v>36</x:v>
      </x:c>
      <x:c r="K5" s="8" t="s">
        <x:v>36</x:v>
      </x:c>
      <x:c r="L5" s="54"/>
      <x:c r="M5" s="8" t="s">
        <x:v>35</x:v>
      </x:c>
      <x:c r="N5" s="8" t="s">
        <x:v>35</x:v>
      </x:c>
      <x:c r="O5" s="54"/>
      <x:c r="P5" s="8" t="s">
        <x:v>34</x:v>
      </x:c>
      <x:c r="Q5" s="8" t="s">
        <x:v>34</x:v>
      </x:c>
      <x:c r="R5" s="54"/>
      <x:c r="S5" s="8" t="s">
        <x:v>32</x:v>
      </x:c>
      <x:c r="T5" s="8" t="s">
        <x:v>32</x:v>
      </x:c>
      <x:c r="U5" s="54"/>
      <x:c r="V5" s="8" t="s">
        <x:v>37</x:v>
      </x:c>
      <x:c r="W5" s="8" t="s">
        <x:v>37</x:v>
      </x:c>
      <x:c r="X5" s="54"/>
      <x:c r="Y5" s="16" t="s">
        <x:v>38</x:v>
      </x:c>
      <x:c r="Z5" s="16" t="s">
        <x:v>38</x:v>
      </x:c>
      <x:c r="AA5" s="54"/>
      <x:c r="AB5" s="9" t="s">
        <x:v>33</x:v>
      </x:c>
      <x:c r="AC5" s="9" t="s">
        <x:v>33</x:v>
      </x:c>
      <x:c r="AD5" s="54"/>
      <x:c r="AE5" s="8" t="s">
        <x:v>36</x:v>
      </x:c>
      <x:c r="AF5" s="8" t="s">
        <x:v>36</x:v>
      </x:c>
      <x:c r="AG5" s="54"/>
      <x:c r="AH5" s="8" t="s">
        <x:v>35</x:v>
      </x:c>
      <x:c r="AI5" s="8" t="s">
        <x:v>35</x:v>
      </x:c>
      <x:c r="AJ5" s="54"/>
      <x:c r="AK5" s="8" t="s">
        <x:v>34</x:v>
      </x:c>
      <x:c r="AL5" s="8" t="s">
        <x:v>34</x:v>
      </x:c>
      <x:c r="AM5" s="54"/>
      <x:c r="AN5" s="8"/>
      <x:c r="AO5" s="8" t="s">
        <x:v>32</x:v>
      </x:c>
      <x:c r="AP5" s="54"/>
      <x:c r="AQ5" s="8"/>
      <x:c r="AR5" s="8" t="s">
        <x:v>37</x:v>
      </x:c>
      <x:c r="AS5" s="54"/>
      <x:c r="AT5" s="16"/>
      <x:c r="AU5" s="16" t="s">
        <x:v>38</x:v>
      </x:c>
      <x:c r="AV5" s="54"/>
      <x:c r="AW5" s="8" t="s">
        <x:v>36</x:v>
      </x:c>
      <x:c r="AX5" s="8" t="s">
        <x:v>32</x:v>
      </x:c>
      <x:c r="AY5" s="54"/>
      <x:c r="AZ5" s="8" t="s">
        <x:v>35</x:v>
      </x:c>
      <x:c r="BA5" s="8" t="s">
        <x:v>37</x:v>
      </x:c>
      <x:c r="BB5" s="54"/>
    </x:row>
    <x:row r="6" spans="1:54">
      <x:c r="A6" t="s">
        <x:v>54</x:v>
      </x:c>
      <x:c r="B6" t="str">
        <x:f>C6&amp;"우체국"</x:f>
        <x:v>광주우체국</x:v>
      </x:c>
      <x:c r="C6" s="18" t="s">
        <x:v>63</x:v>
      </x:c>
      <x:c r="D6" s="22">
        <x:f>J6+M6+P6+S6+V6+Y6+AB6+AE6+AH6+AK6+AN6+AQ6+AT6+AW6+AZ6</x:f>
        <x:v>29394</x:v>
      </x:c>
      <x:c r="E6" s="22">
        <x:f>K6+N6+Q6+T6+W6+Z6+AC6+AF6+AI6+AL6+AO6+AR6+AU6+AX6+BA6</x:f>
        <x:v>21887</x:v>
      </x:c>
      <x:c r="F6" s="42">
        <x:f>(D6-E6)/E6*100</x:f>
        <x:v>34.298898889751904</x:v>
      </x:c>
      <x:c r="G6" s="41">
        <x:f>D6/COUNTA(J6,M6,P6,S6,V6,Y6,AB6,AE6,AH6,AK6,AN6,AQ6,AT6,AW6,AZ6)</x:f>
        <x:v>14697</x:v>
      </x:c>
      <x:c r="H6" s="41">
        <x:f>E6/COUNTA(K6,N6,Q6,T6,W6,Z6,AC6,AF6,AI6,AL6,AO6,AR6,AU6,AX6,BA6)</x:f>
        <x:v>10943.5</x:v>
      </x:c>
      <x:c r="I6" s="44">
        <x:f>(G6-H6)/H6*100</x:f>
        <x:v>34.298898889751904</x:v>
      </x:c>
      <x:c r="J6" s="10">
        <x:v>16656</x:v>
      </x:c>
      <x:c r="K6" s="10">
        <x:v>12577</x:v>
      </x:c>
      <x:c r="L6" s="44">
        <x:f>(J6-K6)/K6*100</x:f>
        <x:v>32.432217539953882</x:v>
      </x:c>
      <x:c r="M6" s="10">
        <x:v>12738</x:v>
      </x:c>
      <x:c r="N6" s="10">
        <x:v>9310</x:v>
      </x:c>
      <x:c r="O6" s="44">
        <x:f>(M6-N6)/N6*100</x:f>
        <x:v>36.820622986036526</x:v>
      </x:c>
      <x:c r="P6" s="10"/>
      <x:c r="Q6" s="10"/>
      <x:c r="R6" s="24" t="e">
        <x:f>(P6-Q6)/Q6</x:f>
        <x:v>#DIV/0!</x:v>
      </x:c>
      <x:c r="S6" s="10"/>
      <x:c r="T6" s="10"/>
      <x:c r="U6" s="24" t="e">
        <x:f>(S6-T6)/T6</x:f>
        <x:v>#DIV/0!</x:v>
      </x:c>
      <x:c r="V6" s="10"/>
      <x:c r="W6" s="10"/>
      <x:c r="X6" s="24" t="e">
        <x:f>(V6-W6)/W6</x:f>
        <x:v>#DIV/0!</x:v>
      </x:c>
      <x:c r="Y6" s="10"/>
      <x:c r="Z6" s="10"/>
      <x:c r="AA6" s="24" t="e">
        <x:f>(Y6-Z6)/Z6</x:f>
        <x:v>#DIV/0!</x:v>
      </x:c>
      <x:c r="AB6" s="10"/>
      <x:c r="AC6" s="10"/>
      <x:c r="AD6" s="29" t="e">
        <x:f>(AB6-AC6)/AC6</x:f>
        <x:v>#DIV/0!</x:v>
      </x:c>
      <x:c r="AE6" s="10"/>
      <x:c r="AF6" s="10"/>
      <x:c r="AG6" s="24" t="e">
        <x:f>(AE6-AF6)/AF6</x:f>
        <x:v>#DIV/0!</x:v>
      </x:c>
      <x:c r="AH6" s="10"/>
      <x:c r="AI6" s="10"/>
      <x:c r="AJ6" s="24" t="e">
        <x:f>(AH6-AI6)/AI6</x:f>
        <x:v>#DIV/0!</x:v>
      </x:c>
      <x:c r="AK6" s="10"/>
      <x:c r="AL6" s="10"/>
      <x:c r="AM6" s="24" t="e">
        <x:f>(AK6-AL6)/AL6</x:f>
        <x:v>#DIV/0!</x:v>
      </x:c>
      <x:c r="AN6" s="10"/>
      <x:c r="AO6" s="10"/>
      <x:c r="AP6" s="24" t="e">
        <x:f>(AN6-AO6)/AO6</x:f>
        <x:v>#DIV/0!</x:v>
      </x:c>
      <x:c r="AQ6" s="10"/>
      <x:c r="AR6" s="10"/>
      <x:c r="AS6" s="24" t="e">
        <x:f>(AQ6-AR6)/AR6</x:f>
        <x:v>#DIV/0!</x:v>
      </x:c>
      <x:c r="AT6" s="10"/>
      <x:c r="AU6" s="10"/>
      <x:c r="AV6" s="24" t="e">
        <x:f>(AT6-AU6)/AU6</x:f>
        <x:v>#DIV/0!</x:v>
      </x:c>
      <x:c r="AW6" s="10"/>
      <x:c r="AX6" s="10"/>
      <x:c r="AY6" s="24" t="e">
        <x:f>(AW6-AX6)/AX6</x:f>
        <x:v>#DIV/0!</x:v>
      </x:c>
      <x:c r="AZ6" s="10"/>
      <x:c r="BA6" s="10"/>
      <x:c r="BB6" s="24" t="e">
        <x:f>(AZ6-BA6)/BA6</x:f>
        <x:v>#DIV/0!</x:v>
      </x:c>
    </x:row>
    <x:row r="7" spans="1:54">
      <x:c r="A7" t="s">
        <x:v>54</x:v>
      </x:c>
      <x:c r="B7" t="str">
        <x:f>C7&amp;"우체국"</x:f>
        <x:v>북광주우체국</x:v>
      </x:c>
      <x:c r="C7" s="18" t="s">
        <x:v>61</x:v>
      </x:c>
      <x:c r="D7" s="22">
        <x:f>J7+M7+P7+S7+V7+Y7+AB7+AE7+AH7+AK7+AN7+AQ7+AT7+AW7+AZ7</x:f>
        <x:v>35417</x:v>
      </x:c>
      <x:c r="E7" s="22">
        <x:f>K7+N7+Q7+T7+W7+Z7+AC7+AF7+AI7+AL7+AO7+AR7+AU7+AX7+BA7</x:f>
        <x:v>23406</x:v>
      </x:c>
      <x:c r="F7" s="42">
        <x:f>(D7-E7)/E7*100</x:f>
        <x:v>51.315901905494322</x:v>
      </x:c>
      <x:c r="G7" s="41">
        <x:f>D7/COUNTA(J7,M7,P7,S7,V7,Y7,AB7,AE7,AH7,AK7,AN7,AQ7,AT7,AW7,AZ7)</x:f>
        <x:v>17708.5</x:v>
      </x:c>
      <x:c r="H7" s="41">
        <x:f>E7/COUNTA(K7,N7,Q7,T7,W7,Z7,AC7,AF7,AI7,AL7,AO7,AR7,AU7,AX7,BA7)</x:f>
        <x:v>11703</x:v>
      </x:c>
      <x:c r="I7" s="44">
        <x:f>(G7-H7)/H7*100</x:f>
        <x:v>51.315901905494322</x:v>
      </x:c>
      <x:c r="J7" s="10">
        <x:v>21291</x:v>
      </x:c>
      <x:c r="K7" s="10">
        <x:v>13295</x:v>
      </x:c>
      <x:c r="L7" s="44">
        <x:f>(J7-K7)/K7*100</x:f>
        <x:v>60.142910868747649</x:v>
      </x:c>
      <x:c r="M7" s="10">
        <x:v>14126</x:v>
      </x:c>
      <x:c r="N7" s="10">
        <x:v>10111</x:v>
      </x:c>
      <x:c r="O7" s="44">
        <x:f>(M7-N7)/N7*100</x:f>
        <x:v>39.709227573929383</x:v>
      </x:c>
      <x:c r="P7" s="10"/>
      <x:c r="Q7" s="10"/>
      <x:c r="R7" s="24" t="e">
        <x:f>(P7-Q7)/Q7</x:f>
        <x:v>#DIV/0!</x:v>
      </x:c>
      <x:c r="S7" s="10"/>
      <x:c r="T7" s="10"/>
      <x:c r="U7" s="24" t="e">
        <x:f>(S7-T7)/T7</x:f>
        <x:v>#DIV/0!</x:v>
      </x:c>
      <x:c r="V7" s="10"/>
      <x:c r="W7" s="10"/>
      <x:c r="X7" s="24" t="e">
        <x:f>(V7-W7)/W7</x:f>
        <x:v>#DIV/0!</x:v>
      </x:c>
      <x:c r="Y7" s="10"/>
      <x:c r="Z7" s="10"/>
      <x:c r="AA7" s="24" t="e">
        <x:f>(Y7-Z7)/Z7</x:f>
        <x:v>#DIV/0!</x:v>
      </x:c>
      <x:c r="AB7" s="10"/>
      <x:c r="AC7" s="10"/>
      <x:c r="AD7" s="24" t="e">
        <x:f>(AB7-AC7)/AC7</x:f>
        <x:v>#DIV/0!</x:v>
      </x:c>
      <x:c r="AE7" s="10"/>
      <x:c r="AF7" s="10"/>
      <x:c r="AG7" s="24" t="e">
        <x:f>(AE7-AF7)/AF7</x:f>
        <x:v>#DIV/0!</x:v>
      </x:c>
      <x:c r="AH7" s="10"/>
      <x:c r="AI7" s="10"/>
      <x:c r="AJ7" s="24" t="e">
        <x:f>(AH7-AI7)/AI7</x:f>
        <x:v>#DIV/0!</x:v>
      </x:c>
      <x:c r="AK7" s="10"/>
      <x:c r="AL7" s="10"/>
      <x:c r="AM7" s="24" t="e">
        <x:f>(AK7-AL7)/AL7</x:f>
        <x:v>#DIV/0!</x:v>
      </x:c>
      <x:c r="AN7" s="10"/>
      <x:c r="AO7" s="10"/>
      <x:c r="AP7" s="24" t="e">
        <x:f>(AN7-AO7)/AO7</x:f>
        <x:v>#DIV/0!</x:v>
      </x:c>
      <x:c r="AQ7" s="10"/>
      <x:c r="AR7" s="10"/>
      <x:c r="AS7" s="24" t="e">
        <x:f>(AQ7-AR7)/AR7</x:f>
        <x:v>#DIV/0!</x:v>
      </x:c>
      <x:c r="AT7" s="10"/>
      <x:c r="AU7" s="10"/>
      <x:c r="AV7" s="24" t="e">
        <x:f>(AT7-AU7)/AU7</x:f>
        <x:v>#DIV/0!</x:v>
      </x:c>
      <x:c r="AW7" s="10"/>
      <x:c r="AX7" s="10"/>
      <x:c r="AY7" s="24" t="e">
        <x:f>(AW7-AX7)/AX7</x:f>
        <x:v>#DIV/0!</x:v>
      </x:c>
      <x:c r="AZ7" s="10"/>
      <x:c r="BA7" s="10"/>
      <x:c r="BB7" s="24" t="e">
        <x:f>(AZ7-BA7)/BA7</x:f>
        <x:v>#DIV/0!</x:v>
      </x:c>
    </x:row>
    <x:row r="8" spans="1:54">
      <x:c r="A8" t="s">
        <x:v>54</x:v>
      </x:c>
      <x:c r="B8" t="str">
        <x:f>C8&amp;"우체국"</x:f>
        <x:v>서광주우체국</x:v>
      </x:c>
      <x:c r="C8" s="18" t="s">
        <x:v>53</x:v>
      </x:c>
      <x:c r="D8" s="22">
        <x:f>J8+M8+P8+S8+V8+Y8+AB8+AE8+AH8+AK8+AN8+AQ8+AT8+AW8+AZ8</x:f>
        <x:v>37689</x:v>
      </x:c>
      <x:c r="E8" s="22">
        <x:f>K8+N8+Q8+T8+W8+Z8+AC8+AF8+AI8+AL8+AO8+AR8+AU8+AX8+BA8</x:f>
        <x:v>15082</x:v>
      </x:c>
      <x:c r="F8" s="42">
        <x:f>(D8-E8)/E8*100</x:f>
        <x:v>149.89391327410158</x:v>
      </x:c>
      <x:c r="G8" s="41">
        <x:f>D8/COUNTA(J8,M8,P8,S8,V8,Y8,AB8,AE8,AH8,AK8,AN8,AQ8,AT8,AW8,AZ8)</x:f>
        <x:v>18844.5</x:v>
      </x:c>
      <x:c r="H8" s="41">
        <x:f>E8/COUNTA(K8,N8,Q8,T8,W8,Z8,AC8,AF8,AI8,AL8,AO8,AR8,AU8,AX8,BA8)</x:f>
        <x:v>7541</x:v>
      </x:c>
      <x:c r="I8" s="44">
        <x:f>(G8-H8)/H8*100</x:f>
        <x:v>149.89391327410158</x:v>
      </x:c>
      <x:c r="J8" s="10">
        <x:v>22372</x:v>
      </x:c>
      <x:c r="K8" s="10">
        <x:v>9035</x:v>
      </x:c>
      <x:c r="L8" s="44">
        <x:f>(J8-K8)/K8*100</x:f>
        <x:v>147.61483121195351</x:v>
      </x:c>
      <x:c r="M8" s="10">
        <x:v>15317</x:v>
      </x:c>
      <x:c r="N8" s="10">
        <x:v>6047</x:v>
      </x:c>
      <x:c r="O8" s="44">
        <x:f>(M8-N8)/N8*100</x:f>
        <x:v>153.29915660658179</x:v>
      </x:c>
      <x:c r="P8" s="10"/>
      <x:c r="Q8" s="10"/>
      <x:c r="R8" s="24" t="e">
        <x:f>(P8-Q8)/Q8</x:f>
        <x:v>#DIV/0!</x:v>
      </x:c>
      <x:c r="S8" s="10"/>
      <x:c r="T8" s="10"/>
      <x:c r="U8" s="24" t="e">
        <x:f>(S8-T8)/T8</x:f>
        <x:v>#DIV/0!</x:v>
      </x:c>
      <x:c r="V8" s="10"/>
      <x:c r="W8" s="10"/>
      <x:c r="X8" s="24" t="e">
        <x:f>(V8-W8)/W8</x:f>
        <x:v>#DIV/0!</x:v>
      </x:c>
      <x:c r="Y8" s="10"/>
      <x:c r="Z8" s="10"/>
      <x:c r="AA8" s="24" t="e">
        <x:f>(Y8-Z8)/Z8</x:f>
        <x:v>#DIV/0!</x:v>
      </x:c>
      <x:c r="AB8" s="10"/>
      <x:c r="AC8" s="10"/>
      <x:c r="AD8" s="24" t="e">
        <x:f>(AB8-AC8)/AC8</x:f>
        <x:v>#DIV/0!</x:v>
      </x:c>
      <x:c r="AE8" s="10"/>
      <x:c r="AF8" s="10"/>
      <x:c r="AG8" s="24" t="e">
        <x:f>(AE8-AF8)/AF8</x:f>
        <x:v>#DIV/0!</x:v>
      </x:c>
      <x:c r="AH8" s="10"/>
      <x:c r="AI8" s="10"/>
      <x:c r="AJ8" s="24" t="e">
        <x:f>(AH8-AI8)/AI8</x:f>
        <x:v>#DIV/0!</x:v>
      </x:c>
      <x:c r="AK8" s="10"/>
      <x:c r="AL8" s="10"/>
      <x:c r="AM8" s="24" t="e">
        <x:f>(AK8-AL8)/AL8</x:f>
        <x:v>#DIV/0!</x:v>
      </x:c>
      <x:c r="AN8" s="10"/>
      <x:c r="AO8" s="10"/>
      <x:c r="AP8" s="24" t="e">
        <x:f>(AN8-AO8)/AO8</x:f>
        <x:v>#DIV/0!</x:v>
      </x:c>
      <x:c r="AQ8" s="10"/>
      <x:c r="AR8" s="10"/>
      <x:c r="AS8" s="24" t="e">
        <x:f>(AQ8-AR8)/AR8</x:f>
        <x:v>#DIV/0!</x:v>
      </x:c>
      <x:c r="AT8" s="10"/>
      <x:c r="AU8" s="10"/>
      <x:c r="AV8" s="24" t="e">
        <x:f>(AT8-AU8)/AU8</x:f>
        <x:v>#DIV/0!</x:v>
      </x:c>
      <x:c r="AW8" s="10"/>
      <x:c r="AX8" s="10"/>
      <x:c r="AY8" s="24" t="e">
        <x:f>(AW8-AX8)/AX8</x:f>
        <x:v>#DIV/0!</x:v>
      </x:c>
      <x:c r="AZ8" s="10"/>
      <x:c r="BA8" s="10"/>
      <x:c r="BB8" s="24" t="e">
        <x:f>(AZ8-BA8)/BA8</x:f>
        <x:v>#DIV/0!</x:v>
      </x:c>
    </x:row>
    <x:row r="9" spans="1:54">
      <x:c r="A9" t="s">
        <x:v>54</x:v>
      </x:c>
      <x:c r="B9" t="str">
        <x:f>C9&amp;"우체국"</x:f>
        <x:v>광주광산우체국</x:v>
      </x:c>
      <x:c r="C9" s="18" t="s">
        <x:v>5</x:v>
      </x:c>
      <x:c r="D9" s="22">
        <x:f>J9+M9+P9+S9+V9+Y9+AB9+AE9+AH9+AK9+AN9+AQ9+AT9+AW9+AZ9</x:f>
        <x:v>49212</x:v>
      </x:c>
      <x:c r="E9" s="22">
        <x:f>K9+N9+Q9+T9+W9+Z9+AC9+AF9+AI9+AL9+AO9+AR9+AU9+AX9+BA9</x:f>
        <x:v>31021</x:v>
      </x:c>
      <x:c r="F9" s="42">
        <x:f>(D9-E9)/E9*100</x:f>
        <x:v>58.640920666645179</x:v>
      </x:c>
      <x:c r="G9" s="41">
        <x:f>D9/COUNTA(J9,M9,P9,S9,V9,Y9,AB9,AE9,AH9,AK9,AN9,AQ9,AT9,AW9,AZ9)</x:f>
        <x:v>24606</x:v>
      </x:c>
      <x:c r="H9" s="41">
        <x:f>E9/COUNTA(K9,N9,Q9,T9,W9,Z9,AC9,AF9,AI9,AL9,AO9,AR9,AU9,AX9,BA9)</x:f>
        <x:v>15510.5</x:v>
      </x:c>
      <x:c r="I9" s="44">
        <x:f>(G9-H9)/H9*100</x:f>
        <x:v>58.640920666645179</x:v>
      </x:c>
      <x:c r="J9" s="10">
        <x:v>26171</x:v>
      </x:c>
      <x:c r="K9" s="10">
        <x:v>18103</x:v>
      </x:c>
      <x:c r="L9" s="44">
        <x:f>(J9-K9)/K9*100</x:f>
        <x:v>44.567198806827598</x:v>
      </x:c>
      <x:c r="M9" s="10">
        <x:v>23041</x:v>
      </x:c>
      <x:c r="N9" s="10">
        <x:v>12918</x:v>
      </x:c>
      <x:c r="O9" s="44">
        <x:f>(M9-N9)/N9*100</x:f>
        <x:v>78.363523765288747</x:v>
      </x:c>
      <x:c r="P9" s="10"/>
      <x:c r="Q9" s="10"/>
      <x:c r="R9" s="24" t="e">
        <x:f>(P9-Q9)/Q9</x:f>
        <x:v>#DIV/0!</x:v>
      </x:c>
      <x:c r="S9" s="10"/>
      <x:c r="T9" s="10"/>
      <x:c r="U9" s="24" t="e">
        <x:f>(S9-T9)/T9</x:f>
        <x:v>#DIV/0!</x:v>
      </x:c>
      <x:c r="V9" s="10"/>
      <x:c r="W9" s="10"/>
      <x:c r="X9" s="24" t="e">
        <x:f>(V9-W9)/W9</x:f>
        <x:v>#DIV/0!</x:v>
      </x:c>
      <x:c r="Y9" s="10"/>
      <x:c r="Z9" s="10"/>
      <x:c r="AA9" s="24" t="e">
        <x:f>(Y9-Z9)/Z9</x:f>
        <x:v>#DIV/0!</x:v>
      </x:c>
      <x:c r="AB9" s="10"/>
      <x:c r="AC9" s="10"/>
      <x:c r="AD9" s="24" t="e">
        <x:f>(AB9-AC9)/AC9</x:f>
        <x:v>#DIV/0!</x:v>
      </x:c>
      <x:c r="AE9" s="10"/>
      <x:c r="AF9" s="10"/>
      <x:c r="AG9" s="24" t="e">
        <x:f>(AE9-AF9)/AF9</x:f>
        <x:v>#DIV/0!</x:v>
      </x:c>
      <x:c r="AH9" s="10"/>
      <x:c r="AI9" s="10"/>
      <x:c r="AJ9" s="24" t="e">
        <x:f>(AH9-AI9)/AI9</x:f>
        <x:v>#DIV/0!</x:v>
      </x:c>
      <x:c r="AK9" s="10"/>
      <x:c r="AL9" s="10"/>
      <x:c r="AM9" s="24" t="e">
        <x:f>(AK9-AL9)/AL9</x:f>
        <x:v>#DIV/0!</x:v>
      </x:c>
      <x:c r="AN9" s="10"/>
      <x:c r="AO9" s="10"/>
      <x:c r="AP9" s="24" t="e">
        <x:f>(AN9-AO9)/AO9</x:f>
        <x:v>#DIV/0!</x:v>
      </x:c>
      <x:c r="AQ9" s="10"/>
      <x:c r="AR9" s="10"/>
      <x:c r="AS9" s="24" t="e">
        <x:f>(AQ9-AR9)/AR9</x:f>
        <x:v>#DIV/0!</x:v>
      </x:c>
      <x:c r="AT9" s="10"/>
      <x:c r="AU9" s="10"/>
      <x:c r="AV9" s="24" t="e">
        <x:f>(AT9-AU9)/AU9</x:f>
        <x:v>#DIV/0!</x:v>
      </x:c>
      <x:c r="AW9" s="10"/>
      <x:c r="AX9" s="10"/>
      <x:c r="AY9" s="24" t="e">
        <x:f>(AW9-AX9)/AX9</x:f>
        <x:v>#DIV/0!</x:v>
      </x:c>
      <x:c r="AZ9" s="10"/>
      <x:c r="BA9" s="10"/>
      <x:c r="BB9" s="24" t="e">
        <x:f>(AZ9-BA9)/BA9</x:f>
        <x:v>#DIV/0!</x:v>
      </x:c>
    </x:row>
    <x:row r="10" spans="1:54">
      <x:c r="A10" t="s">
        <x:v>55</x:v>
      </x:c>
      <x:c r="B10" t="str">
        <x:f>C10&amp;"우체국"</x:f>
        <x:v>목포우체국</x:v>
      </x:c>
      <x:c r="C10" s="18" t="s">
        <x:v>51</x:v>
      </x:c>
      <x:c r="D10" s="22">
        <x:f>J10+M10+P10+S10+V10+Y10+AB10+AE10+AH10+AK10+AN10+AQ10+AT10+AW10+AZ10</x:f>
        <x:v>25926</x:v>
      </x:c>
      <x:c r="E10" s="22">
        <x:f>K10+N10+Q10+T10+W10+Z10+AC10+AF10+AI10+AL10+AO10+AR10+AU10+AX10+BA10</x:f>
        <x:v>15527</x:v>
      </x:c>
      <x:c r="F10" s="42">
        <x:f>(D10-E10)/E10*100</x:f>
        <x:v>66.973658787917827</x:v>
      </x:c>
      <x:c r="G10" s="41">
        <x:f>D10/COUNTA(J10,M10,P10,S10,V10,Y10,AB10,AE10,AH10,AK10,AN10,AQ10,AT10,AW10,AZ10)</x:f>
        <x:v>12963</x:v>
      </x:c>
      <x:c r="H10" s="41">
        <x:f>E10/COUNTA(K10,N10,Q10,T10,W10,Z10,AC10,AF10,AI10,AL10,AO10,AR10,AU10,AX10,BA10)</x:f>
        <x:v>7763.5</x:v>
      </x:c>
      <x:c r="I10" s="44">
        <x:f>(G10-H10)/H10*100</x:f>
        <x:v>66.973658787917827</x:v>
      </x:c>
      <x:c r="J10" s="10">
        <x:v>14129</x:v>
      </x:c>
      <x:c r="K10" s="10">
        <x:v>8855</x:v>
      </x:c>
      <x:c r="L10" s="44">
        <x:f>(J10-K10)/K10*100</x:f>
        <x:v>59.559570863918687</x:v>
      </x:c>
      <x:c r="M10" s="10">
        <x:v>11797</x:v>
      </x:c>
      <x:c r="N10" s="10">
        <x:v>6672</x:v>
      </x:c>
      <x:c r="O10" s="44">
        <x:f>(M10-N10)/N10*100</x:f>
        <x:v>76.813549160671471</x:v>
      </x:c>
      <x:c r="P10" s="10"/>
      <x:c r="Q10" s="10"/>
      <x:c r="R10" s="24" t="e">
        <x:f>(P10-Q10)/Q10</x:f>
        <x:v>#DIV/0!</x:v>
      </x:c>
      <x:c r="S10" s="10"/>
      <x:c r="T10" s="10"/>
      <x:c r="U10" s="24" t="e">
        <x:f>(S10-T10)/T10</x:f>
        <x:v>#DIV/0!</x:v>
      </x:c>
      <x:c r="V10" s="10"/>
      <x:c r="W10" s="10"/>
      <x:c r="X10" s="24" t="e">
        <x:f>(V10-W10)/W10</x:f>
        <x:v>#DIV/0!</x:v>
      </x:c>
      <x:c r="Y10" s="10"/>
      <x:c r="Z10" s="10"/>
      <x:c r="AA10" s="24" t="e">
        <x:f>(Y10-Z10)/Z10</x:f>
        <x:v>#DIV/0!</x:v>
      </x:c>
      <x:c r="AB10" s="10"/>
      <x:c r="AC10" s="10"/>
      <x:c r="AD10" s="24" t="e">
        <x:f>(AB10-AC10)/AC10</x:f>
        <x:v>#DIV/0!</x:v>
      </x:c>
      <x:c r="AE10" s="10"/>
      <x:c r="AF10" s="10"/>
      <x:c r="AG10" s="24" t="e">
        <x:f>(AE10-AF10)/AF10</x:f>
        <x:v>#DIV/0!</x:v>
      </x:c>
      <x:c r="AH10" s="10"/>
      <x:c r="AI10" s="10"/>
      <x:c r="AJ10" s="24" t="e">
        <x:f>(AH10-AI10)/AI10</x:f>
        <x:v>#DIV/0!</x:v>
      </x:c>
      <x:c r="AK10" s="10"/>
      <x:c r="AL10" s="10"/>
      <x:c r="AM10" s="24" t="e">
        <x:f>(AK10-AL10)/AL10</x:f>
        <x:v>#DIV/0!</x:v>
      </x:c>
      <x:c r="AN10" s="10"/>
      <x:c r="AO10" s="10"/>
      <x:c r="AP10" s="24" t="e">
        <x:f>(AN10-AO10)/AO10</x:f>
        <x:v>#DIV/0!</x:v>
      </x:c>
      <x:c r="AQ10" s="10"/>
      <x:c r="AR10" s="10"/>
      <x:c r="AS10" s="24" t="e">
        <x:f>(AQ10-AR10)/AR10</x:f>
        <x:v>#DIV/0!</x:v>
      </x:c>
      <x:c r="AT10" s="10"/>
      <x:c r="AU10" s="10"/>
      <x:c r="AV10" s="24" t="e">
        <x:f>(AT10-AU10)/AU10</x:f>
        <x:v>#DIV/0!</x:v>
      </x:c>
      <x:c r="AW10" s="10"/>
      <x:c r="AX10" s="10"/>
      <x:c r="AY10" s="24" t="e">
        <x:f>(AW10-AX10)/AX10</x:f>
        <x:v>#DIV/0!</x:v>
      </x:c>
      <x:c r="AZ10" s="10"/>
      <x:c r="BA10" s="10"/>
      <x:c r="BB10" s="24" t="e">
        <x:f>(AZ10-BA10)/BA10</x:f>
        <x:v>#DIV/0!</x:v>
      </x:c>
    </x:row>
    <x:row r="11" spans="1:277" s="1" customFormat="1">
      <x:c r="A11" s="1" t="s">
        <x:v>56</x:v>
      </x:c>
      <x:c r="B11" s="1" t="str">
        <x:f>C11&amp;"우체국"</x:f>
        <x:v>여수우체국</x:v>
      </x:c>
      <x:c r="C11" s="18" t="s">
        <x:v>47</x:v>
      </x:c>
      <x:c r="D11" s="22">
        <x:f>J11+M11+P11+S11+V11+Y11+AB11+AE11+AH11+AK11+AN11+AQ11+AT11+AW11+AZ11</x:f>
        <x:v>37963</x:v>
      </x:c>
      <x:c r="E11" s="22">
        <x:f>K11+N11+Q11+T11+W11+Z11+AC11+AF11+AI11+AL11+AO11+AR11+AU11+AX11+BA11</x:f>
        <x:v>24034</x:v>
      </x:c>
      <x:c r="F11" s="42">
        <x:f>(D11-E11)/E11*100</x:f>
        <x:v>57.955396521594402</x:v>
      </x:c>
      <x:c r="G11" s="41">
        <x:f>D11/COUNTA(J11,M11,P11,S11,V11,Y11,AB11,AE11,AH11,AK11,AN11,AQ11,AT11,AW11,AZ11)</x:f>
        <x:v>18981.5</x:v>
      </x:c>
      <x:c r="H11" s="41">
        <x:f>E11/COUNTA(K11,N11,Q11,T11,W11,Z11,AC11,AF11,AI11,AL11,AO11,AR11,AU11,AX11,BA11)</x:f>
        <x:v>12017</x:v>
      </x:c>
      <x:c r="I11" s="44">
        <x:f>(G11-H11)/H11*100</x:f>
        <x:v>57.955396521594402</x:v>
      </x:c>
      <x:c r="J11" s="10">
        <x:v>21945</x:v>
      </x:c>
      <x:c r="K11" s="10">
        <x:v>12888</x:v>
      </x:c>
      <x:c r="L11" s="44">
        <x:f>(J11-K11)/K11*100</x:f>
        <x:v>70.274674115456236</x:v>
      </x:c>
      <x:c r="M11" s="10">
        <x:v>16018</x:v>
      </x:c>
      <x:c r="N11" s="10">
        <x:v>11146</x:v>
      </x:c>
      <x:c r="O11" s="44">
        <x:f>(M11-N11)/N11*100</x:f>
        <x:v>43.710748250493452</x:v>
      </x:c>
      <x:c r="P11" s="10"/>
      <x:c r="Q11" s="10"/>
      <x:c r="R11" s="24" t="e">
        <x:f>(P11-Q11)/Q11</x:f>
        <x:v>#DIV/0!</x:v>
      </x:c>
      <x:c r="S11" s="10"/>
      <x:c r="T11" s="10"/>
      <x:c r="U11" s="24" t="e">
        <x:f>(S11-T11)/T11</x:f>
        <x:v>#DIV/0!</x:v>
      </x:c>
      <x:c r="V11" s="10"/>
      <x:c r="W11" s="10"/>
      <x:c r="X11" s="24" t="e">
        <x:f>(V11-W11)/W11</x:f>
        <x:v>#DIV/0!</x:v>
      </x:c>
      <x:c r="Y11" s="10"/>
      <x:c r="Z11" s="10"/>
      <x:c r="AA11" s="24" t="e">
        <x:f>(Y11-Z11)/Z11</x:f>
        <x:v>#DIV/0!</x:v>
      </x:c>
      <x:c r="AB11" s="10"/>
      <x:c r="AC11" s="10"/>
      <x:c r="AD11" s="24" t="e">
        <x:f>(AB11-AC11)/AC11</x:f>
        <x:v>#DIV/0!</x:v>
      </x:c>
      <x:c r="AE11" s="10"/>
      <x:c r="AF11" s="10"/>
      <x:c r="AG11" s="24" t="e">
        <x:f>(AE11-AF11)/AF11</x:f>
        <x:v>#DIV/0!</x:v>
      </x:c>
      <x:c r="AH11" s="10"/>
      <x:c r="AI11" s="10"/>
      <x:c r="AJ11" s="24" t="e">
        <x:f>(AH11-AI11)/AI11</x:f>
        <x:v>#DIV/0!</x:v>
      </x:c>
      <x:c r="AK11" s="10"/>
      <x:c r="AL11" s="10"/>
      <x:c r="AM11" s="24" t="e">
        <x:f>(AK11-AL11)/AL11</x:f>
        <x:v>#DIV/0!</x:v>
      </x:c>
      <x:c r="AN11" s="10"/>
      <x:c r="AO11" s="10"/>
      <x:c r="AP11" s="24" t="e">
        <x:f>(AN11-AO11)/AO11</x:f>
        <x:v>#DIV/0!</x:v>
      </x:c>
      <x:c r="AQ11" s="10"/>
      <x:c r="AR11" s="10"/>
      <x:c r="AS11" s="24" t="e">
        <x:f>(AQ11-AR11)/AR11</x:f>
        <x:v>#DIV/0!</x:v>
      </x:c>
      <x:c r="AT11" s="10"/>
      <x:c r="AU11" s="10"/>
      <x:c r="AV11" s="24" t="e">
        <x:f>(AT11-AU11)/AU11</x:f>
        <x:v>#DIV/0!</x:v>
      </x:c>
      <x:c r="AW11" s="10"/>
      <x:c r="AX11" s="10"/>
      <x:c r="AY11" s="24" t="e">
        <x:f>(AW11-AX11)/AX11</x:f>
        <x:v>#DIV/0!</x:v>
      </x:c>
      <x:c r="AZ11" s="10"/>
      <x:c r="BA11" s="10"/>
      <x:c r="BB11" s="24" t="e">
        <x:f>(AZ11-BA11)/BA11</x:f>
        <x:v>#DIV/0!</x:v>
      </x:c>
      <x:c r="BC11" s="4"/>
      <x:c r="BD11" s="4"/>
      <x:c r="BE11" s="4"/>
      <x:c r="BF11" s="4"/>
      <x:c r="BG11" s="4"/>
      <x:c r="BH11" s="4"/>
      <x:c r="BI11" s="4"/>
      <x:c r="BJ11" s="4"/>
      <x:c r="BK11" s="4"/>
      <x:c r="BL11" s="4"/>
      <x:c r="BM11" s="4"/>
      <x:c r="BN11" s="4"/>
      <x:c r="BO11" s="4"/>
      <x:c r="BP11" s="4"/>
      <x:c r="BQ11" s="4"/>
      <x:c r="BR11" s="4"/>
      <x:c r="BS11" s="4"/>
      <x:c r="BT11" s="4"/>
      <x:c r="BU11" s="4"/>
      <x:c r="BV11" s="4"/>
      <x:c r="BW11" s="4"/>
      <x:c r="BX11" s="4"/>
      <x:c r="BY11" s="4"/>
      <x:c r="BZ11" s="4"/>
      <x:c r="CA11" s="4"/>
      <x:c r="CB11" s="4"/>
      <x:c r="CC11" s="4"/>
      <x:c r="CD11" s="4"/>
      <x:c r="CE11" s="4"/>
      <x:c r="CF11" s="4"/>
      <x:c r="CG11" s="4"/>
      <x:c r="CH11" s="4"/>
      <x:c r="CI11" s="4"/>
      <x:c r="CJ11" s="4"/>
      <x:c r="CK11" s="4"/>
      <x:c r="CL11" s="4"/>
      <x:c r="CM11" s="4"/>
      <x:c r="CN11" s="4"/>
      <x:c r="CO11" s="4"/>
      <x:c r="CP11" s="4"/>
      <x:c r="CQ11" s="4"/>
      <x:c r="CR11" s="4"/>
      <x:c r="CS11" s="4"/>
      <x:c r="CT11" s="4"/>
      <x:c r="CU11" s="4"/>
      <x:c r="CV11" s="4"/>
      <x:c r="CW11" s="4"/>
      <x:c r="CX11" s="4"/>
      <x:c r="CY11" s="4"/>
      <x:c r="CZ11" s="4"/>
      <x:c r="DA11" s="4"/>
      <x:c r="DB11" s="4"/>
      <x:c r="DC11" s="4"/>
      <x:c r="DD11" s="4"/>
      <x:c r="DE11" s="4"/>
      <x:c r="DF11" s="4"/>
      <x:c r="DG11" s="4"/>
      <x:c r="DH11" s="4"/>
      <x:c r="DI11" s="4"/>
      <x:c r="DJ11" s="4"/>
      <x:c r="DK11" s="4"/>
      <x:c r="DL11" s="4"/>
      <x:c r="DM11" s="4"/>
      <x:c r="DN11" s="4"/>
      <x:c r="DO11" s="4"/>
      <x:c r="DP11" s="4"/>
      <x:c r="DQ11" s="4"/>
      <x:c r="DR11" s="4"/>
      <x:c r="DS11" s="4"/>
      <x:c r="DT11" s="4"/>
      <x:c r="DU11" s="4"/>
      <x:c r="DV11" s="4"/>
      <x:c r="DW11" s="4"/>
      <x:c r="DX11" s="4"/>
      <x:c r="DY11" s="4"/>
      <x:c r="DZ11" s="4"/>
      <x:c r="EA11" s="4"/>
      <x:c r="EB11" s="4"/>
      <x:c r="EC11" s="4"/>
      <x:c r="ED11" s="4"/>
      <x:c r="EE11" s="4"/>
      <x:c r="EF11" s="4"/>
      <x:c r="EG11" s="4"/>
      <x:c r="EH11" s="4"/>
      <x:c r="EI11" s="4"/>
      <x:c r="EJ11" s="4"/>
      <x:c r="EK11" s="4"/>
      <x:c r="EL11" s="4"/>
      <x:c r="EM11" s="4"/>
      <x:c r="EN11" s="4"/>
      <x:c r="EO11" s="4"/>
      <x:c r="EP11" s="4"/>
      <x:c r="EQ11" s="4"/>
      <x:c r="ER11" s="4"/>
      <x:c r="ES11" s="4"/>
      <x:c r="ET11" s="4"/>
      <x:c r="EU11" s="4"/>
      <x:c r="EV11" s="4"/>
      <x:c r="EW11" s="4"/>
      <x:c r="EX11" s="4"/>
      <x:c r="EY11" s="4"/>
      <x:c r="EZ11" s="4"/>
      <x:c r="FA11" s="4"/>
      <x:c r="FB11" s="4"/>
      <x:c r="FC11" s="4"/>
      <x:c r="FD11" s="4"/>
      <x:c r="FE11" s="4"/>
      <x:c r="FF11" s="4"/>
      <x:c r="FG11" s="4"/>
      <x:c r="FH11" s="4"/>
      <x:c r="FI11" s="4"/>
      <x:c r="FJ11" s="4"/>
      <x:c r="FK11" s="4"/>
      <x:c r="FL11" s="4"/>
      <x:c r="FM11" s="4"/>
      <x:c r="FN11" s="4"/>
      <x:c r="FO11" s="4"/>
      <x:c r="FP11" s="4"/>
      <x:c r="FQ11" s="4"/>
      <x:c r="FR11" s="4"/>
      <x:c r="FS11" s="4"/>
      <x:c r="FT11" s="4"/>
      <x:c r="FU11" s="4"/>
      <x:c r="FV11" s="4"/>
      <x:c r="FW11" s="4"/>
      <x:c r="FX11" s="4"/>
      <x:c r="FY11" s="4"/>
      <x:c r="FZ11" s="4"/>
      <x:c r="GA11" s="4"/>
      <x:c r="GB11" s="4"/>
      <x:c r="GC11" s="4"/>
      <x:c r="GD11" s="4"/>
      <x:c r="GE11" s="4"/>
      <x:c r="GF11" s="4"/>
      <x:c r="GG11" s="4"/>
      <x:c r="GH11" s="4"/>
      <x:c r="GI11" s="4"/>
      <x:c r="GJ11" s="4"/>
      <x:c r="GK11" s="4"/>
      <x:c r="GL11" s="4"/>
      <x:c r="GM11" s="4"/>
      <x:c r="GN11" s="4"/>
      <x:c r="GO11" s="4"/>
      <x:c r="GP11" s="4"/>
      <x:c r="GQ11" s="4"/>
      <x:c r="GR11" s="4"/>
      <x:c r="GS11" s="4"/>
      <x:c r="GT11" s="4"/>
      <x:c r="GU11" s="4"/>
      <x:c r="GV11" s="4"/>
      <x:c r="GW11" s="4"/>
      <x:c r="GX11" s="4"/>
      <x:c r="GY11" s="4"/>
      <x:c r="GZ11" s="4"/>
      <x:c r="HA11" s="4"/>
      <x:c r="HB11" s="4"/>
      <x:c r="HC11" s="4"/>
      <x:c r="HD11" s="4"/>
      <x:c r="HE11" s="4"/>
      <x:c r="HF11" s="4"/>
      <x:c r="HG11" s="4"/>
      <x:c r="HH11" s="4"/>
      <x:c r="HI11" s="4"/>
      <x:c r="HJ11" s="4"/>
      <x:c r="HK11" s="4"/>
      <x:c r="HL11" s="4"/>
      <x:c r="HM11" s="4"/>
      <x:c r="HN11" s="4"/>
      <x:c r="HO11" s="4"/>
      <x:c r="HP11" s="4"/>
      <x:c r="HQ11" s="4"/>
      <x:c r="HR11" s="4"/>
      <x:c r="HS11" s="4"/>
      <x:c r="HT11" s="4"/>
      <x:c r="HU11" s="4"/>
      <x:c r="HV11" s="4"/>
      <x:c r="HW11" s="4"/>
      <x:c r="HX11" s="4"/>
      <x:c r="HY11" s="4"/>
      <x:c r="HZ11" s="4"/>
      <x:c r="IA11" s="4"/>
      <x:c r="IB11" s="4"/>
      <x:c r="IC11" s="4"/>
      <x:c r="ID11" s="4"/>
      <x:c r="IE11" s="4"/>
      <x:c r="IF11" s="4"/>
      <x:c r="IG11" s="4"/>
      <x:c r="IH11" s="4"/>
      <x:c r="II11" s="4"/>
      <x:c r="IJ11" s="4"/>
      <x:c r="IK11" s="4"/>
      <x:c r="IL11" s="4"/>
      <x:c r="IM11" s="4"/>
      <x:c r="IN11" s="4"/>
      <x:c r="IO11" s="4"/>
      <x:c r="IP11" s="4"/>
      <x:c r="IQ11" s="4"/>
      <x:c r="IR11" s="4"/>
      <x:c r="IS11" s="4"/>
      <x:c r="IT11" s="4"/>
      <x:c r="IU11" s="4"/>
      <x:c r="IV11" s="4"/>
      <x:c r="IW11" s="4"/>
      <x:c r="IX11" s="4"/>
      <x:c r="IY11" s="4"/>
      <x:c r="IZ11" s="4"/>
      <x:c r="JA11" s="4"/>
      <x:c r="JB11" s="4"/>
      <x:c r="JC11" s="4"/>
      <x:c r="JD11" s="4"/>
      <x:c r="JE11" s="4"/>
      <x:c r="JF11" s="4"/>
      <x:c r="JG11" s="4"/>
      <x:c r="JH11" s="4"/>
      <x:c r="JI11" s="4"/>
      <x:c r="JJ11" s="4"/>
      <x:c r="JK11" s="4"/>
      <x:c r="JL11" s="4"/>
      <x:c r="JM11" s="4"/>
      <x:c r="JN11" s="4"/>
      <x:c r="JO11" s="4"/>
      <x:c r="JP11" s="4"/>
      <x:c r="JQ11" s="4"/>
    </x:row>
    <x:row r="12" spans="1:54">
      <x:c r="A12" t="s">
        <x:v>56</x:v>
      </x:c>
      <x:c r="B12" t="str">
        <x:f>C12&amp;"우체국"</x:f>
        <x:v>순천우체국</x:v>
      </x:c>
      <x:c r="C12" s="18" t="s">
        <x:v>52</x:v>
      </x:c>
      <x:c r="D12" s="22">
        <x:f>J12+M12+P12+S12+V12+Y12+AB12+AE12+AH12+AK12+AN12+AQ12+AT12+AW12+AZ12</x:f>
        <x:v>15854</x:v>
      </x:c>
      <x:c r="E12" s="22">
        <x:f>K12+N12+Q12+T12+W12+Z12+AC12+AF12+AI12+AL12+AO12+AR12+AU12+AX12+BA12</x:f>
        <x:v>10078</x:v>
      </x:c>
      <x:c r="F12" s="42">
        <x:f>(D12-E12)/E12*100</x:f>
        <x:v>57.312958920420719</x:v>
      </x:c>
      <x:c r="G12" s="41">
        <x:f>D12/COUNTA(J12,M12,P12,S12,V12,Y12,AB12,AE12,AH12,AK12,AN12,AQ12,AT12,AW12,AZ12)</x:f>
        <x:v>7927</x:v>
      </x:c>
      <x:c r="H12" s="41">
        <x:f>E12/COUNTA(K12,N12,Q12,T12,W12,Z12,AC12,AF12,AI12,AL12,AO12,AR12,AU12,AX12,BA12)</x:f>
        <x:v>5039</x:v>
      </x:c>
      <x:c r="I12" s="44">
        <x:f>(G12-H12)/H12*100</x:f>
        <x:v>57.312958920420719</x:v>
      </x:c>
      <x:c r="J12" s="10">
        <x:v>9702</x:v>
      </x:c>
      <x:c r="K12" s="10">
        <x:v>5638</x:v>
      </x:c>
      <x:c r="L12" s="44">
        <x:f>(J12-K12)/K12*100</x:f>
        <x:v>72.082298687477831</x:v>
      </x:c>
      <x:c r="M12" s="10">
        <x:v>6152</x:v>
      </x:c>
      <x:c r="N12" s="10">
        <x:v>4440</x:v>
      </x:c>
      <x:c r="O12" s="44">
        <x:f>(M12-N12)/N12*100</x:f>
        <x:v>38.558558558558559</x:v>
      </x:c>
      <x:c r="P12" s="10"/>
      <x:c r="Q12" s="10"/>
      <x:c r="R12" s="24" t="e">
        <x:f>(P12-Q12)/Q12</x:f>
        <x:v>#DIV/0!</x:v>
      </x:c>
      <x:c r="S12" s="10"/>
      <x:c r="T12" s="10"/>
      <x:c r="U12" s="24" t="e">
        <x:f>(S12-T12)/T12</x:f>
        <x:v>#DIV/0!</x:v>
      </x:c>
      <x:c r="V12" s="10"/>
      <x:c r="W12" s="10"/>
      <x:c r="X12" s="24" t="e">
        <x:f>(V12-W12)/W12</x:f>
        <x:v>#DIV/0!</x:v>
      </x:c>
      <x:c r="Y12" s="10"/>
      <x:c r="Z12" s="10"/>
      <x:c r="AA12" s="24" t="e">
        <x:f>(Y12-Z12)/Z12</x:f>
        <x:v>#DIV/0!</x:v>
      </x:c>
      <x:c r="AB12" s="10"/>
      <x:c r="AC12" s="10"/>
      <x:c r="AD12" s="24" t="e">
        <x:f>(AB12-AC12)/AC12</x:f>
        <x:v>#DIV/0!</x:v>
      </x:c>
      <x:c r="AE12" s="10"/>
      <x:c r="AF12" s="10"/>
      <x:c r="AG12" s="24" t="e">
        <x:f>(AE12-AF12)/AF12</x:f>
        <x:v>#DIV/0!</x:v>
      </x:c>
      <x:c r="AH12" s="10"/>
      <x:c r="AI12" s="10"/>
      <x:c r="AJ12" s="24" t="e">
        <x:f>(AH12-AI12)/AI12</x:f>
        <x:v>#DIV/0!</x:v>
      </x:c>
      <x:c r="AK12" s="10"/>
      <x:c r="AL12" s="10"/>
      <x:c r="AM12" s="24" t="e">
        <x:f>(AK12-AL12)/AL12</x:f>
        <x:v>#DIV/0!</x:v>
      </x:c>
      <x:c r="AN12" s="10"/>
      <x:c r="AO12" s="10"/>
      <x:c r="AP12" s="24" t="e">
        <x:f>(AN12-AO12)/AO12</x:f>
        <x:v>#DIV/0!</x:v>
      </x:c>
      <x:c r="AQ12" s="10"/>
      <x:c r="AR12" s="10"/>
      <x:c r="AS12" s="24" t="e">
        <x:f>(AQ12-AR12)/AR12</x:f>
        <x:v>#DIV/0!</x:v>
      </x:c>
      <x:c r="AT12" s="10"/>
      <x:c r="AU12" s="10"/>
      <x:c r="AV12" s="24" t="e">
        <x:f>(AT12-AU12)/AU12</x:f>
        <x:v>#DIV/0!</x:v>
      </x:c>
      <x:c r="AW12" s="10"/>
      <x:c r="AX12" s="10"/>
      <x:c r="AY12" s="24" t="e">
        <x:f>(AW12-AX12)/AX12</x:f>
        <x:v>#DIV/0!</x:v>
      </x:c>
      <x:c r="AZ12" s="10"/>
      <x:c r="BA12" s="10"/>
      <x:c r="BB12" s="24" t="e">
        <x:f>(AZ12-BA12)/BA12</x:f>
        <x:v>#DIV/0!</x:v>
      </x:c>
    </x:row>
    <x:row r="13" spans="1:54">
      <x:c r="A13" t="s">
        <x:v>56</x:v>
      </x:c>
      <x:c r="B13" t="str">
        <x:f>C13&amp;"우체국"</x:f>
        <x:v>광양우체국</x:v>
      </x:c>
      <x:c r="C13" s="18" t="s">
        <x:v>44</x:v>
      </x:c>
      <x:c r="D13" s="22">
        <x:f>J13+M13+P13+S13+V13+Y13+AB13+AE13+AH13+AK13+AN13+AQ13+AT13+AW13+AZ13</x:f>
        <x:v>6423</x:v>
      </x:c>
      <x:c r="E13" s="22">
        <x:f>K13+N13+Q13+T13+W13+Z13+AC13+AF13+AI13+AL13+AO13+AR13+AU13+AX13+BA13</x:f>
        <x:v>4766</x:v>
      </x:c>
      <x:c r="F13" s="42">
        <x:f>(D13-E13)/E13*100</x:f>
        <x:v>34.767100293747376</x:v>
      </x:c>
      <x:c r="G13" s="41">
        <x:f>D13/COUNTA(J13,M13,P13,S13,V13,Y13,AB13,AE13,AH13,AK13,AN13,AQ13,AT13,AW13,AZ13)</x:f>
        <x:v>3211.5</x:v>
      </x:c>
      <x:c r="H13" s="41">
        <x:f>E13/COUNTA(K13,N13,Q13,T13,W13,Z13,AC13,AF13,AI13,AL13,AO13,AR13,AU13,AX13,BA13)</x:f>
        <x:v>2383</x:v>
      </x:c>
      <x:c r="I13" s="44">
        <x:f>(G13-H13)/H13*100</x:f>
        <x:v>34.767100293747376</x:v>
      </x:c>
      <x:c r="J13" s="10">
        <x:v>3808</x:v>
      </x:c>
      <x:c r="K13" s="10">
        <x:v>2281</x:v>
      </x:c>
      <x:c r="L13" s="44">
        <x:f>(J13-K13)/K13*100</x:f>
        <x:v>66.944322665497594</x:v>
      </x:c>
      <x:c r="M13" s="10">
        <x:v>2615</x:v>
      </x:c>
      <x:c r="N13" s="10">
        <x:v>2485</x:v>
      </x:c>
      <x:c r="O13" s="44">
        <x:f>(M13-N13)/N13*100</x:f>
        <x:v>5.2313883299798798</x:v>
      </x:c>
      <x:c r="P13" s="10"/>
      <x:c r="Q13" s="10"/>
      <x:c r="R13" s="24" t="e">
        <x:f>(P13-Q13)/Q13</x:f>
        <x:v>#DIV/0!</x:v>
      </x:c>
      <x:c r="S13" s="10"/>
      <x:c r="T13" s="10"/>
      <x:c r="U13" s="24" t="e">
        <x:f>(S13-T13)/T13</x:f>
        <x:v>#DIV/0!</x:v>
      </x:c>
      <x:c r="V13" s="10"/>
      <x:c r="W13" s="10"/>
      <x:c r="X13" s="24" t="e">
        <x:f>(V13-W13)/W13</x:f>
        <x:v>#DIV/0!</x:v>
      </x:c>
      <x:c r="Y13" s="10"/>
      <x:c r="Z13" s="10"/>
      <x:c r="AA13" s="24" t="e">
        <x:f>(Y13-Z13)/Z13</x:f>
        <x:v>#DIV/0!</x:v>
      </x:c>
      <x:c r="AB13" s="10"/>
      <x:c r="AC13" s="10"/>
      <x:c r="AD13" s="24" t="e">
        <x:f>(AB13-AC13)/AC13</x:f>
        <x:v>#DIV/0!</x:v>
      </x:c>
      <x:c r="AE13" s="10"/>
      <x:c r="AF13" s="10"/>
      <x:c r="AG13" s="24" t="e">
        <x:f>(AE13-AF13)/AF13</x:f>
        <x:v>#DIV/0!</x:v>
      </x:c>
      <x:c r="AH13" s="10"/>
      <x:c r="AI13" s="10"/>
      <x:c r="AJ13" s="24" t="e">
        <x:f>(AH13-AI13)/AI13</x:f>
        <x:v>#DIV/0!</x:v>
      </x:c>
      <x:c r="AK13" s="10"/>
      <x:c r="AL13" s="10"/>
      <x:c r="AM13" s="24" t="e">
        <x:f>(AK13-AL13)/AL13</x:f>
        <x:v>#DIV/0!</x:v>
      </x:c>
      <x:c r="AN13" s="10"/>
      <x:c r="AO13" s="10"/>
      <x:c r="AP13" s="24" t="e">
        <x:f>(AN13-AO13)/AO13</x:f>
        <x:v>#DIV/0!</x:v>
      </x:c>
      <x:c r="AQ13" s="10"/>
      <x:c r="AR13" s="10"/>
      <x:c r="AS13" s="24" t="e">
        <x:f>(AQ13-AR13)/AR13</x:f>
        <x:v>#DIV/0!</x:v>
      </x:c>
      <x:c r="AT13" s="10"/>
      <x:c r="AU13" s="10"/>
      <x:c r="AV13" s="24" t="e">
        <x:f>(AT13-AU13)/AU13</x:f>
        <x:v>#DIV/0!</x:v>
      </x:c>
      <x:c r="AW13" s="10"/>
      <x:c r="AX13" s="10"/>
      <x:c r="AY13" s="24" t="e">
        <x:f>(AW13-AX13)/AX13</x:f>
        <x:v>#DIV/0!</x:v>
      </x:c>
      <x:c r="AZ13" s="10"/>
      <x:c r="BA13" s="10"/>
      <x:c r="BB13" s="24" t="e">
        <x:f>(AZ13-BA13)/BA13</x:f>
        <x:v>#DIV/0!</x:v>
      </x:c>
    </x:row>
    <x:row r="14" spans="1:54">
      <x:c r="A14" t="s">
        <x:v>54</x:v>
      </x:c>
      <x:c r="B14" t="str">
        <x:f>C14&amp;"우체국"</x:f>
        <x:v>나주우체국</x:v>
      </x:c>
      <x:c r="C14" s="18" t="s">
        <x:v>42</x:v>
      </x:c>
      <x:c r="D14" s="22">
        <x:f>J14+M14+P14+S14+V14+Y14+AB14+AE14+AH14+AK14+AN14+AQ14+AT14+AW14+AZ14</x:f>
        <x:v>44743</x:v>
      </x:c>
      <x:c r="E14" s="22">
        <x:f>K14+N14+Q14+T14+W14+Z14+AC14+AF14+AI14+AL14+AO14+AR14+AU14+AX14+BA14</x:f>
        <x:v>17898</x:v>
      </x:c>
      <x:c r="F14" s="42">
        <x:f>(D14-E14)/E14*100</x:f>
        <x:v>149.98882556710248</x:v>
      </x:c>
      <x:c r="G14" s="41">
        <x:f>D14/COUNTA(J14,M14,P14,S14,V14,Y14,AB14,AE14,AH14,AK14,AN14,AQ14,AT14,AW14,AZ14)</x:f>
        <x:v>22371.5</x:v>
      </x:c>
      <x:c r="H14" s="41">
        <x:f>E14/COUNTA(K14,N14,Q14,T14,W14,Z14,AC14,AF14,AI14,AL14,AO14,AR14,AU14,AX14,BA14)</x:f>
        <x:v>8949</x:v>
      </x:c>
      <x:c r="I14" s="44">
        <x:f>(G14-H14)/H14*100</x:f>
        <x:v>149.98882556710248</x:v>
      </x:c>
      <x:c r="J14" s="10">
        <x:v>24145</x:v>
      </x:c>
      <x:c r="K14" s="10">
        <x:v>9082</x:v>
      </x:c>
      <x:c r="L14" s="44">
        <x:f>(J14-K14)/K14*100</x:f>
        <x:v>165.8555384276591</x:v>
      </x:c>
      <x:c r="M14" s="10">
        <x:v>20598</x:v>
      </x:c>
      <x:c r="N14" s="10">
        <x:v>8816</x:v>
      </x:c>
      <x:c r="O14" s="44">
        <x:f>(M14-N14)/N14*100</x:f>
        <x:v>133.64337568058076</x:v>
      </x:c>
      <x:c r="P14" s="10"/>
      <x:c r="Q14" s="10"/>
      <x:c r="R14" s="24" t="e">
        <x:f>(P14-Q14)/Q14</x:f>
        <x:v>#DIV/0!</x:v>
      </x:c>
      <x:c r="S14" s="10"/>
      <x:c r="T14" s="10"/>
      <x:c r="U14" s="24" t="e">
        <x:f>(S14-T14)/T14</x:f>
        <x:v>#DIV/0!</x:v>
      </x:c>
      <x:c r="V14" s="10"/>
      <x:c r="W14" s="10"/>
      <x:c r="X14" s="24" t="e">
        <x:f>(V14-W14)/W14</x:f>
        <x:v>#DIV/0!</x:v>
      </x:c>
      <x:c r="Y14" s="10"/>
      <x:c r="Z14" s="10"/>
      <x:c r="AA14" s="24" t="e">
        <x:f>(Y14-Z14)/Z14</x:f>
        <x:v>#DIV/0!</x:v>
      </x:c>
      <x:c r="AB14" s="10"/>
      <x:c r="AC14" s="10"/>
      <x:c r="AD14" s="24" t="e">
        <x:f>(AB14-AC14)/AC14</x:f>
        <x:v>#DIV/0!</x:v>
      </x:c>
      <x:c r="AE14" s="10"/>
      <x:c r="AF14" s="10"/>
      <x:c r="AG14" s="24" t="e">
        <x:f>(AE14-AF14)/AF14</x:f>
        <x:v>#DIV/0!</x:v>
      </x:c>
      <x:c r="AH14" s="10"/>
      <x:c r="AI14" s="10"/>
      <x:c r="AJ14" s="24" t="e">
        <x:f>(AH14-AI14)/AI14</x:f>
        <x:v>#DIV/0!</x:v>
      </x:c>
      <x:c r="AK14" s="10"/>
      <x:c r="AL14" s="10"/>
      <x:c r="AM14" s="24" t="e">
        <x:f>(AK14-AL14)/AL14</x:f>
        <x:v>#DIV/0!</x:v>
      </x:c>
      <x:c r="AN14" s="10"/>
      <x:c r="AO14" s="10"/>
      <x:c r="AP14" s="24" t="e">
        <x:f>(AN14-AO14)/AO14</x:f>
        <x:v>#DIV/0!</x:v>
      </x:c>
      <x:c r="AQ14" s="10"/>
      <x:c r="AR14" s="10"/>
      <x:c r="AS14" s="24" t="e">
        <x:f>(AQ14-AR14)/AR14</x:f>
        <x:v>#DIV/0!</x:v>
      </x:c>
      <x:c r="AT14" s="10"/>
      <x:c r="AU14" s="10"/>
      <x:c r="AV14" s="24" t="e">
        <x:f>(AT14-AU14)/AU14</x:f>
        <x:v>#DIV/0!</x:v>
      </x:c>
      <x:c r="AW14" s="10"/>
      <x:c r="AX14" s="10"/>
      <x:c r="AY14" s="24" t="e">
        <x:f>(AW14-AX14)/AX14</x:f>
        <x:v>#DIV/0!</x:v>
      </x:c>
      <x:c r="AZ14" s="10"/>
      <x:c r="BA14" s="10"/>
      <x:c r="BB14" s="24" t="e">
        <x:f>(AZ14-BA14)/BA14</x:f>
        <x:v>#DIV/0!</x:v>
      </x:c>
    </x:row>
    <x:row r="15" spans="1:54">
      <x:c r="A15" t="s">
        <x:v>55</x:v>
      </x:c>
      <x:c r="B15" t="str">
        <x:f>C15&amp;"우체국"</x:f>
        <x:v>강진우체국</x:v>
      </x:c>
      <x:c r="C15" s="18" t="s">
        <x:v>46</x:v>
      </x:c>
      <x:c r="D15" s="22">
        <x:f>J15+M15+P15+S15+V15+Y15+AB15+AE15+AH15+AK15+AN15+AQ15+AT15+AW15+AZ15</x:f>
        <x:v>5002</x:v>
      </x:c>
      <x:c r="E15" s="22">
        <x:f>K15+N15+Q15+T15+W15+Z15+AC15+AF15+AI15+AL15+AO15+AR15+AU15+AX15+BA15</x:f>
        <x:v>2532</x:v>
      </x:c>
      <x:c r="F15" s="42">
        <x:f>(D15-E15)/E15*100</x:f>
        <x:v>97.551342812006311</x:v>
      </x:c>
      <x:c r="G15" s="41">
        <x:f>D15/COUNTA(J15,M15,P15,S15,V15,Y15,AB15,AE15,AH15,AK15,AN15,AQ15,AT15,AW15,AZ15)</x:f>
        <x:v>2501</x:v>
      </x:c>
      <x:c r="H15" s="41">
        <x:f>E15/COUNTA(K15,N15,Q15,T15,W15,Z15,AC15,AF15,AI15,AL15,AO15,AR15,AU15,AX15,BA15)</x:f>
        <x:v>1266</x:v>
      </x:c>
      <x:c r="I15" s="44">
        <x:f>(G15-H15)/H15*100</x:f>
        <x:v>97.551342812006311</x:v>
      </x:c>
      <x:c r="J15" s="10">
        <x:v>2911</x:v>
      </x:c>
      <x:c r="K15" s="10">
        <x:v>1004</x:v>
      </x:c>
      <x:c r="L15" s="44">
        <x:f>(J15-K15)/K15*100</x:f>
        <x:v>189.9402390438247</x:v>
      </x:c>
      <x:c r="M15" s="10">
        <x:v>2091</x:v>
      </x:c>
      <x:c r="N15" s="10">
        <x:v>1528</x:v>
      </x:c>
      <x:c r="O15" s="44">
        <x:f>(M15-N15)/N15*100</x:f>
        <x:v>36.845549738219894</x:v>
      </x:c>
      <x:c r="P15" s="10"/>
      <x:c r="Q15" s="10"/>
      <x:c r="R15" s="24" t="e">
        <x:f>(P15-Q15)/Q15</x:f>
        <x:v>#DIV/0!</x:v>
      </x:c>
      <x:c r="S15" s="10"/>
      <x:c r="T15" s="10"/>
      <x:c r="U15" s="24" t="e">
        <x:f>(S15-T15)/T15</x:f>
        <x:v>#DIV/0!</x:v>
      </x:c>
      <x:c r="V15" s="10"/>
      <x:c r="W15" s="10"/>
      <x:c r="X15" s="24" t="e">
        <x:f>(V15-W15)/W15</x:f>
        <x:v>#DIV/0!</x:v>
      </x:c>
      <x:c r="Y15" s="10"/>
      <x:c r="Z15" s="10"/>
      <x:c r="AA15" s="24" t="e">
        <x:f>(Y15-Z15)/Z15</x:f>
        <x:v>#DIV/0!</x:v>
      </x:c>
      <x:c r="AB15" s="10"/>
      <x:c r="AC15" s="10"/>
      <x:c r="AD15" s="24" t="e">
        <x:f>(AB15-AC15)/AC15</x:f>
        <x:v>#DIV/0!</x:v>
      </x:c>
      <x:c r="AE15" s="10"/>
      <x:c r="AF15" s="10"/>
      <x:c r="AG15" s="24" t="e">
        <x:f>(AE15-AF15)/AF15</x:f>
        <x:v>#DIV/0!</x:v>
      </x:c>
      <x:c r="AH15" s="10"/>
      <x:c r="AI15" s="10"/>
      <x:c r="AJ15" s="24" t="e">
        <x:f>(AH15-AI15)/AI15</x:f>
        <x:v>#DIV/0!</x:v>
      </x:c>
      <x:c r="AK15" s="10"/>
      <x:c r="AL15" s="10"/>
      <x:c r="AM15" s="24" t="e">
        <x:f>(AK15-AL15)/AL15</x:f>
        <x:v>#DIV/0!</x:v>
      </x:c>
      <x:c r="AN15" s="10"/>
      <x:c r="AO15" s="10"/>
      <x:c r="AP15" s="24" t="e">
        <x:f>(AN15-AO15)/AO15</x:f>
        <x:v>#DIV/0!</x:v>
      </x:c>
      <x:c r="AQ15" s="10"/>
      <x:c r="AR15" s="10"/>
      <x:c r="AS15" s="24" t="e">
        <x:f>(AQ15-AR15)/AR15</x:f>
        <x:v>#DIV/0!</x:v>
      </x:c>
      <x:c r="AT15" s="10"/>
      <x:c r="AU15" s="10"/>
      <x:c r="AV15" s="24" t="e">
        <x:f>(AT15-AU15)/AU15</x:f>
        <x:v>#DIV/0!</x:v>
      </x:c>
      <x:c r="AW15" s="10"/>
      <x:c r="AX15" s="10"/>
      <x:c r="AY15" s="24" t="e">
        <x:f>(AW15-AX15)/AX15</x:f>
        <x:v>#DIV/0!</x:v>
      </x:c>
      <x:c r="AZ15" s="10"/>
      <x:c r="BA15" s="10"/>
      <x:c r="BB15" s="24" t="e">
        <x:f>(AZ15-BA15)/BA15</x:f>
        <x:v>#DIV/0!</x:v>
      </x:c>
    </x:row>
    <x:row r="16" spans="1:54">
      <x:c r="A16" t="s">
        <x:v>56</x:v>
      </x:c>
      <x:c r="B16" t="str">
        <x:f>C16&amp;"우체국"</x:f>
        <x:v>고흥우체국</x:v>
      </x:c>
      <x:c r="C16" s="18" t="s">
        <x:v>49</x:v>
      </x:c>
      <x:c r="D16" s="22">
        <x:f>J16+M16+P16+S16+V16+Y16+AB16+AE16+AH16+AK16+AN16+AQ16+AT16+AW16+AZ16</x:f>
        <x:v>9272</x:v>
      </x:c>
      <x:c r="E16" s="22">
        <x:f>K16+N16+Q16+T16+W16+Z16+AC16+AF16+AI16+AL16+AO16+AR16+AU16+AX16+BA16</x:f>
        <x:v>5827</x:v>
      </x:c>
      <x:c r="F16" s="42">
        <x:f>(D16-E16)/E16*100</x:f>
        <x:v>59.12133173159431</x:v>
      </x:c>
      <x:c r="G16" s="41">
        <x:f>D16/COUNTA(J16,M16,P16,S16,V16,Y16,AB16,AE16,AH16,AK16,AN16,AQ16,AT16,AW16,AZ16)</x:f>
        <x:v>4636</x:v>
      </x:c>
      <x:c r="H16" s="41">
        <x:f>E16/COUNTA(K16,N16,Q16,T16,W16,Z16,AC16,AF16,AI16,AL16,AO16,AR16,AU16,AX16,BA16)</x:f>
        <x:v>2913.5</x:v>
      </x:c>
      <x:c r="I16" s="44">
        <x:f>(G16-H16)/H16*100</x:f>
        <x:v>59.12133173159431</x:v>
      </x:c>
      <x:c r="J16" s="10">
        <x:v>5626</x:v>
      </x:c>
      <x:c r="K16" s="10">
        <x:v>2829</x:v>
      </x:c>
      <x:c r="L16" s="44">
        <x:f>(J16-K16)/K16*100</x:f>
        <x:v>98.868858253799928</x:v>
      </x:c>
      <x:c r="M16" s="10">
        <x:v>3646</x:v>
      </x:c>
      <x:c r="N16" s="10">
        <x:v>2998</x:v>
      </x:c>
      <x:c r="O16" s="44">
        <x:f>(M16-N16)/N16*100</x:f>
        <x:v>21.614409606404269</x:v>
      </x:c>
      <x:c r="P16" s="10"/>
      <x:c r="Q16" s="10"/>
      <x:c r="R16" s="24" t="e">
        <x:f>(P16-Q16)/Q16</x:f>
        <x:v>#DIV/0!</x:v>
      </x:c>
      <x:c r="S16" s="10"/>
      <x:c r="T16" s="10"/>
      <x:c r="U16" s="24" t="e">
        <x:f>(S16-T16)/T16</x:f>
        <x:v>#DIV/0!</x:v>
      </x:c>
      <x:c r="V16" s="10"/>
      <x:c r="W16" s="10"/>
      <x:c r="X16" s="24" t="e">
        <x:f>(V16-W16)/W16</x:f>
        <x:v>#DIV/0!</x:v>
      </x:c>
      <x:c r="Y16" s="10"/>
      <x:c r="Z16" s="10"/>
      <x:c r="AA16" s="24" t="e">
        <x:f>(Y16-Z16)/Z16</x:f>
        <x:v>#DIV/0!</x:v>
      </x:c>
      <x:c r="AB16" s="10"/>
      <x:c r="AC16" s="10"/>
      <x:c r="AD16" s="24" t="e">
        <x:f>(AB16-AC16)/AC16</x:f>
        <x:v>#DIV/0!</x:v>
      </x:c>
      <x:c r="AE16" s="10"/>
      <x:c r="AF16" s="10"/>
      <x:c r="AG16" s="24" t="e">
        <x:f>(AE16-AF16)/AF16</x:f>
        <x:v>#DIV/0!</x:v>
      </x:c>
      <x:c r="AH16" s="10"/>
      <x:c r="AI16" s="10"/>
      <x:c r="AJ16" s="24" t="e">
        <x:f>(AH16-AI16)/AI16</x:f>
        <x:v>#DIV/0!</x:v>
      </x:c>
      <x:c r="AK16" s="10"/>
      <x:c r="AL16" s="10"/>
      <x:c r="AM16" s="24" t="e">
        <x:f>(AK16-AL16)/AL16</x:f>
        <x:v>#DIV/0!</x:v>
      </x:c>
      <x:c r="AN16" s="10"/>
      <x:c r="AO16" s="10"/>
      <x:c r="AP16" s="24" t="e">
        <x:f>(AN16-AO16)/AO16</x:f>
        <x:v>#DIV/0!</x:v>
      </x:c>
      <x:c r="AQ16" s="10"/>
      <x:c r="AR16" s="10"/>
      <x:c r="AS16" s="24" t="e">
        <x:f>(AQ16-AR16)/AR16</x:f>
        <x:v>#DIV/0!</x:v>
      </x:c>
      <x:c r="AT16" s="10"/>
      <x:c r="AU16" s="10"/>
      <x:c r="AV16" s="24" t="e">
        <x:f>(AT16-AU16)/AU16</x:f>
        <x:v>#DIV/0!</x:v>
      </x:c>
      <x:c r="AW16" s="10"/>
      <x:c r="AX16" s="10"/>
      <x:c r="AY16" s="24" t="e">
        <x:f>(AW16-AX16)/AX16</x:f>
        <x:v>#DIV/0!</x:v>
      </x:c>
      <x:c r="AZ16" s="10"/>
      <x:c r="BA16" s="10"/>
      <x:c r="BB16" s="24" t="e">
        <x:f>(AZ16-BA16)/BA16</x:f>
        <x:v>#DIV/0!</x:v>
      </x:c>
    </x:row>
    <x:row r="17" spans="1:54">
      <x:c r="A17" t="s">
        <x:v>54</x:v>
      </x:c>
      <x:c r="B17" t="str">
        <x:f>C17&amp;"우체국"</x:f>
        <x:v>곡성우체국</x:v>
      </x:c>
      <x:c r="C17" s="18" t="s">
        <x:v>4</x:v>
      </x:c>
      <x:c r="D17" s="22">
        <x:f>J17+M17+P17+S17+V17+Y17+AB17+AE17+AH17+AK17+AN17+AQ17+AT17+AW17+AZ17</x:f>
        <x:v>3889</x:v>
      </x:c>
      <x:c r="E17" s="22">
        <x:f>K17+N17+Q17+T17+W17+Z17+AC17+AF17+AI17+AL17+AO17+AR17+AU17+AX17+BA17</x:f>
        <x:v>2826</x:v>
      </x:c>
      <x:c r="F17" s="42">
        <x:f>(D17-E17)/E17*100</x:f>
        <x:v>37.61500353857042</x:v>
      </x:c>
      <x:c r="G17" s="41">
        <x:f>D17/COUNTA(J17,M17,P17,S17,V17,Y17,AB17,AE17,AH17,AK17,AN17,AQ17,AT17,AW17,AZ17)</x:f>
        <x:v>1944.5</x:v>
      </x:c>
      <x:c r="H17" s="41">
        <x:f>E17/COUNTA(K17,N17,Q17,T17,W17,Z17,AC17,AF17,AI17,AL17,AO17,AR17,AU17,AX17,BA17)</x:f>
        <x:v>1413</x:v>
      </x:c>
      <x:c r="I17" s="44">
        <x:f>(G17-H17)/H17*100</x:f>
        <x:v>37.61500353857042</x:v>
      </x:c>
      <x:c r="J17" s="10">
        <x:v>1672</x:v>
      </x:c>
      <x:c r="K17" s="10">
        <x:v>1559</x:v>
      </x:c>
      <x:c r="L17" s="44">
        <x:f>(J17-K17)/K17*100</x:f>
        <x:v>7.2482360487491988</x:v>
      </x:c>
      <x:c r="M17" s="10">
        <x:v>2217</x:v>
      </x:c>
      <x:c r="N17" s="10">
        <x:v>1267</x:v>
      </x:c>
      <x:c r="O17" s="44">
        <x:f>(M17-N17)/N17*100</x:f>
        <x:v>74.980268350434102</x:v>
      </x:c>
      <x:c r="P17" s="10"/>
      <x:c r="Q17" s="10"/>
      <x:c r="R17" s="24" t="e">
        <x:f>(P17-Q17)/Q17</x:f>
        <x:v>#DIV/0!</x:v>
      </x:c>
      <x:c r="S17" s="10"/>
      <x:c r="T17" s="10"/>
      <x:c r="U17" s="24" t="e">
        <x:f>(S17-T17)/T17</x:f>
        <x:v>#DIV/0!</x:v>
      </x:c>
      <x:c r="V17" s="10"/>
      <x:c r="W17" s="10"/>
      <x:c r="X17" s="24" t="e">
        <x:f>(V17-W17)/W17</x:f>
        <x:v>#DIV/0!</x:v>
      </x:c>
      <x:c r="Y17" s="10"/>
      <x:c r="Z17" s="10"/>
      <x:c r="AA17" s="24" t="e">
        <x:f>(Y17-Z17)/Z17</x:f>
        <x:v>#DIV/0!</x:v>
      </x:c>
      <x:c r="AB17" s="10"/>
      <x:c r="AC17" s="10"/>
      <x:c r="AD17" s="24" t="e">
        <x:f>(AB17-AC17)/AC17</x:f>
        <x:v>#DIV/0!</x:v>
      </x:c>
      <x:c r="AE17" s="10"/>
      <x:c r="AF17" s="10"/>
      <x:c r="AG17" s="24" t="e">
        <x:f>(AE17-AF17)/AF17</x:f>
        <x:v>#DIV/0!</x:v>
      </x:c>
      <x:c r="AH17" s="10"/>
      <x:c r="AI17" s="10"/>
      <x:c r="AJ17" s="24" t="e">
        <x:f>(AH17-AI17)/AI17</x:f>
        <x:v>#DIV/0!</x:v>
      </x:c>
      <x:c r="AK17" s="10"/>
      <x:c r="AL17" s="10"/>
      <x:c r="AM17" s="24" t="e">
        <x:f>(AK17-AL17)/AL17</x:f>
        <x:v>#DIV/0!</x:v>
      </x:c>
      <x:c r="AN17" s="10"/>
      <x:c r="AO17" s="10"/>
      <x:c r="AP17" s="24" t="e">
        <x:f>(AN17-AO17)/AO17</x:f>
        <x:v>#DIV/0!</x:v>
      </x:c>
      <x:c r="AQ17" s="10"/>
      <x:c r="AR17" s="10"/>
      <x:c r="AS17" s="24" t="e">
        <x:f>(AQ17-AR17)/AR17</x:f>
        <x:v>#DIV/0!</x:v>
      </x:c>
      <x:c r="AT17" s="10"/>
      <x:c r="AU17" s="10"/>
      <x:c r="AV17" s="24" t="e">
        <x:f>(AT17-AU17)/AU17</x:f>
        <x:v>#DIV/0!</x:v>
      </x:c>
      <x:c r="AW17" s="10"/>
      <x:c r="AX17" s="10"/>
      <x:c r="AY17" s="24" t="e">
        <x:f>(AW17-AX17)/AX17</x:f>
        <x:v>#DIV/0!</x:v>
      </x:c>
      <x:c r="AZ17" s="10"/>
      <x:c r="BA17" s="10"/>
      <x:c r="BB17" s="24" t="e">
        <x:f>(AZ17-BA17)/BA17</x:f>
        <x:v>#DIV/0!</x:v>
      </x:c>
    </x:row>
    <x:row r="18" spans="1:54">
      <x:c r="A18" t="s">
        <x:v>54</x:v>
      </x:c>
      <x:c r="B18" t="str">
        <x:f>C18&amp;"우체국"</x:f>
        <x:v>구례우체국</x:v>
      </x:c>
      <x:c r="C18" s="18" t="s">
        <x:v>57</x:v>
      </x:c>
      <x:c r="D18" s="22">
        <x:f>J18+M18+P18+S18+V18+Y18+AB18+AE18+AH18+AK18+AN18+AQ18+AT18+AW18+AZ18</x:f>
        <x:v>2465</x:v>
      </x:c>
      <x:c r="E18" s="22">
        <x:f>K18+N18+Q18+T18+W18+Z18+AC18+AF18+AI18+AL18+AO18+AR18+AU18+AX18+BA18</x:f>
        <x:v>2131</x:v>
      </x:c>
      <x:c r="F18" s="42">
        <x:f>(D18-E18)/E18*100</x:f>
        <x:v>15.673392773345848</x:v>
      </x:c>
      <x:c r="G18" s="41">
        <x:f>D18/COUNTA(J18,M18,P18,S18,V18,Y18,AB18,AE18,AH18,AK18,AN18,AQ18,AT18,AW18,AZ18)</x:f>
        <x:v>1232.5</x:v>
      </x:c>
      <x:c r="H18" s="41">
        <x:f>E18/COUNTA(K18,N18,Q18,T18,W18,Z18,AC18,AF18,AI18,AL18,AO18,AR18,AU18,AX18,BA18)</x:f>
        <x:v>1065.5</x:v>
      </x:c>
      <x:c r="I18" s="44">
        <x:f>(G18-H18)/H18*100</x:f>
        <x:v>15.673392773345848</x:v>
      </x:c>
      <x:c r="J18" s="10">
        <x:v>1381</x:v>
      </x:c>
      <x:c r="K18" s="10">
        <x:v>1413</x:v>
      </x:c>
      <x:c r="L18" s="44">
        <x:f>(J18-K18)/K18*100</x:f>
        <x:v>-2.264685067232838</x:v>
      </x:c>
      <x:c r="M18" s="10">
        <x:v>1084</x:v>
      </x:c>
      <x:c r="N18" s="10">
        <x:v>718</x:v>
      </x:c>
      <x:c r="O18" s="44">
        <x:f>(M18-N18)/N18*100</x:f>
        <x:v>50.974930362116986</x:v>
      </x:c>
      <x:c r="P18" s="10"/>
      <x:c r="Q18" s="10"/>
      <x:c r="R18" s="24" t="e">
        <x:f>(P18-Q18)/Q18</x:f>
        <x:v>#DIV/0!</x:v>
      </x:c>
      <x:c r="S18" s="10"/>
      <x:c r="T18" s="10"/>
      <x:c r="U18" s="24" t="e">
        <x:f>(S18-T18)/T18</x:f>
        <x:v>#DIV/0!</x:v>
      </x:c>
      <x:c r="V18" s="10"/>
      <x:c r="W18" s="10"/>
      <x:c r="X18" s="24" t="e">
        <x:f>(V18-W18)/W18</x:f>
        <x:v>#DIV/0!</x:v>
      </x:c>
      <x:c r="Y18" s="10"/>
      <x:c r="Z18" s="10"/>
      <x:c r="AA18" s="24" t="e">
        <x:f>(Y18-Z18)/Z18</x:f>
        <x:v>#DIV/0!</x:v>
      </x:c>
      <x:c r="AB18" s="10"/>
      <x:c r="AC18" s="10"/>
      <x:c r="AD18" s="24" t="e">
        <x:f>(AB18-AC18)/AC18</x:f>
        <x:v>#DIV/0!</x:v>
      </x:c>
      <x:c r="AE18" s="10"/>
      <x:c r="AF18" s="10"/>
      <x:c r="AG18" s="24" t="e">
        <x:f>(AE18-AF18)/AF18</x:f>
        <x:v>#DIV/0!</x:v>
      </x:c>
      <x:c r="AH18" s="10"/>
      <x:c r="AI18" s="10"/>
      <x:c r="AJ18" s="24" t="e">
        <x:f>(AH18-AI18)/AI18</x:f>
        <x:v>#DIV/0!</x:v>
      </x:c>
      <x:c r="AK18" s="10"/>
      <x:c r="AL18" s="10"/>
      <x:c r="AM18" s="24" t="e">
        <x:f>(AK18-AL18)/AL18</x:f>
        <x:v>#DIV/0!</x:v>
      </x:c>
      <x:c r="AN18" s="10"/>
      <x:c r="AO18" s="10"/>
      <x:c r="AP18" s="24" t="e">
        <x:f>(AN18-AO18)/AO18</x:f>
        <x:v>#DIV/0!</x:v>
      </x:c>
      <x:c r="AQ18" s="10"/>
      <x:c r="AR18" s="10"/>
      <x:c r="AS18" s="24" t="e">
        <x:f>(AQ18-AR18)/AR18</x:f>
        <x:v>#DIV/0!</x:v>
      </x:c>
      <x:c r="AT18" s="10"/>
      <x:c r="AU18" s="10"/>
      <x:c r="AV18" s="24" t="e">
        <x:f>(AT18-AU18)/AU18</x:f>
        <x:v>#DIV/0!</x:v>
      </x:c>
      <x:c r="AW18" s="10"/>
      <x:c r="AX18" s="10"/>
      <x:c r="AY18" s="24" t="e">
        <x:f>(AW18-AX18)/AX18</x:f>
        <x:v>#DIV/0!</x:v>
      </x:c>
      <x:c r="AZ18" s="10"/>
      <x:c r="BA18" s="10"/>
      <x:c r="BB18" s="24" t="e">
        <x:f>(AZ18-BA18)/BA18</x:f>
        <x:v>#DIV/0!</x:v>
      </x:c>
    </x:row>
    <x:row r="19" spans="1:54">
      <x:c r="A19" t="s">
        <x:v>54</x:v>
      </x:c>
      <x:c r="B19" t="str">
        <x:f>C19&amp;"우체국"</x:f>
        <x:v>담양우체국</x:v>
      </x:c>
      <x:c r="C19" s="18" t="s">
        <x:v>58</x:v>
      </x:c>
      <x:c r="D19" s="22">
        <x:f>J19+M19+P19+S19+V19+Y19+AB19+AE19+AH19+AK19+AN19+AQ19+AT19+AW19+AZ19</x:f>
        <x:v>14266</x:v>
      </x:c>
      <x:c r="E19" s="22">
        <x:f>K19+N19+Q19+T19+W19+Z19+AC19+AF19+AI19+AL19+AO19+AR19+AU19+AX19+BA19</x:f>
        <x:v>7203</x:v>
      </x:c>
      <x:c r="F19" s="42">
        <x:f>(D19-E19)/E19*100</x:f>
        <x:v>98.056365403304184</x:v>
      </x:c>
      <x:c r="G19" s="41">
        <x:f>D19/COUNTA(J19,M19,P19,S19,V19,Y19,AB19,AE19,AH19,AK19,AN19,AQ19,AT19,AW19,AZ19)</x:f>
        <x:v>7133</x:v>
      </x:c>
      <x:c r="H19" s="41">
        <x:f>E19/COUNTA(K19,N19,Q19,T19,W19,Z19,AC19,AF19,AI19,AL19,AO19,AR19,AU19,AX19,BA19)</x:f>
        <x:v>3601.5</x:v>
      </x:c>
      <x:c r="I19" s="44">
        <x:f>(G19-H19)/H19*100</x:f>
        <x:v>98.056365403304184</x:v>
      </x:c>
      <x:c r="J19" s="10">
        <x:v>7141</x:v>
      </x:c>
      <x:c r="K19" s="10">
        <x:v>3607</x:v>
      </x:c>
      <x:c r="L19" s="44">
        <x:f>(J19-K19)/K19*100</x:f>
        <x:v>97.976157471583036</x:v>
      </x:c>
      <x:c r="M19" s="10">
        <x:v>7125</x:v>
      </x:c>
      <x:c r="N19" s="10">
        <x:v>3596</x:v>
      </x:c>
      <x:c r="O19" s="44">
        <x:f>(M19-N19)/N19*100</x:f>
        <x:v>98.136818687430477</x:v>
      </x:c>
      <x:c r="P19" s="10"/>
      <x:c r="Q19" s="10"/>
      <x:c r="R19" s="24" t="e">
        <x:f>(P19-Q19)/Q19</x:f>
        <x:v>#DIV/0!</x:v>
      </x:c>
      <x:c r="S19" s="10"/>
      <x:c r="T19" s="10"/>
      <x:c r="U19" s="24" t="e">
        <x:f>(S19-T19)/T19</x:f>
        <x:v>#DIV/0!</x:v>
      </x:c>
      <x:c r="V19" s="10"/>
      <x:c r="W19" s="10"/>
      <x:c r="X19" s="24" t="e">
        <x:f>(V19-W19)/W19</x:f>
        <x:v>#DIV/0!</x:v>
      </x:c>
      <x:c r="Y19" s="10"/>
      <x:c r="Z19" s="10"/>
      <x:c r="AA19" s="24" t="e">
        <x:f>(Y19-Z19)/Z19</x:f>
        <x:v>#DIV/0!</x:v>
      </x:c>
      <x:c r="AB19" s="10"/>
      <x:c r="AC19" s="10"/>
      <x:c r="AD19" s="24" t="e">
        <x:f>(AB19-AC19)/AC19</x:f>
        <x:v>#DIV/0!</x:v>
      </x:c>
      <x:c r="AE19" s="10"/>
      <x:c r="AF19" s="10"/>
      <x:c r="AG19" s="24" t="e">
        <x:f>(AE19-AF19)/AF19</x:f>
        <x:v>#DIV/0!</x:v>
      </x:c>
      <x:c r="AH19" s="10"/>
      <x:c r="AI19" s="10"/>
      <x:c r="AJ19" s="24" t="e">
        <x:f>(AH19-AI19)/AI19</x:f>
        <x:v>#DIV/0!</x:v>
      </x:c>
      <x:c r="AK19" s="10"/>
      <x:c r="AL19" s="10"/>
      <x:c r="AM19" s="24" t="e">
        <x:f>(AK19-AL19)/AL19</x:f>
        <x:v>#DIV/0!</x:v>
      </x:c>
      <x:c r="AN19" s="10"/>
      <x:c r="AO19" s="10"/>
      <x:c r="AP19" s="24" t="e">
        <x:f>(AN19-AO19)/AO19</x:f>
        <x:v>#DIV/0!</x:v>
      </x:c>
      <x:c r="AQ19" s="10"/>
      <x:c r="AR19" s="10"/>
      <x:c r="AS19" s="24" t="e">
        <x:f>(AQ19-AR19)/AR19</x:f>
        <x:v>#DIV/0!</x:v>
      </x:c>
      <x:c r="AT19" s="10"/>
      <x:c r="AU19" s="10"/>
      <x:c r="AV19" s="24" t="e">
        <x:f>(AT19-AU19)/AU19</x:f>
        <x:v>#DIV/0!</x:v>
      </x:c>
      <x:c r="AW19" s="10"/>
      <x:c r="AX19" s="10"/>
      <x:c r="AY19" s="24" t="e">
        <x:f>(AW19-AX19)/AX19</x:f>
        <x:v>#DIV/0!</x:v>
      </x:c>
      <x:c r="AZ19" s="10"/>
      <x:c r="BA19" s="10"/>
      <x:c r="BB19" s="24" t="e">
        <x:f>(AZ19-BA19)/BA19</x:f>
        <x:v>#DIV/0!</x:v>
      </x:c>
    </x:row>
    <x:row r="20" spans="1:54">
      <x:c r="A20" t="s">
        <x:v>55</x:v>
      </x:c>
      <x:c r="B20" t="str">
        <x:f>C20&amp;"우체국"</x:f>
        <x:v>무안우체국</x:v>
      </x:c>
      <x:c r="C20" s="18" t="s">
        <x:v>59</x:v>
      </x:c>
      <x:c r="D20" s="22">
        <x:f>J20+M20+P20+S20+V20+Y20+AB20+AE20+AH20+AK20+AN20+AQ20+AT20+AW20+AZ20</x:f>
        <x:v>6850</x:v>
      </x:c>
      <x:c r="E20" s="22">
        <x:f>K20+N20+Q20+T20+W20+Z20+AC20+AF20+AI20+AL20+AO20+AR20+AU20+AX20+BA20</x:f>
        <x:v>6397</x:v>
      </x:c>
      <x:c r="F20" s="42">
        <x:f>(D20-E20)/E20*100</x:f>
        <x:v>7.0814444270751915</x:v>
      </x:c>
      <x:c r="G20" s="41">
        <x:f>D20/COUNTA(J20,M20,P20,S20,V20,Y20,AB20,AE20,AH20,AK20,AN20,AQ20,AT20,AW20,AZ20)</x:f>
        <x:v>3425</x:v>
      </x:c>
      <x:c r="H20" s="41">
        <x:f>E20/COUNTA(K20,N20,Q20,T20,W20,Z20,AC20,AF20,AI20,AL20,AO20,AR20,AU20,AX20,BA20)</x:f>
        <x:v>3198.5</x:v>
      </x:c>
      <x:c r="I20" s="44">
        <x:f>(G20-H20)/H20*100</x:f>
        <x:v>7.0814444270751915</x:v>
      </x:c>
      <x:c r="J20" s="10">
        <x:v>3902</x:v>
      </x:c>
      <x:c r="K20" s="10">
        <x:v>3469</x:v>
      </x:c>
      <x:c r="L20" s="44">
        <x:f>(J20-K20)/K20*100</x:f>
        <x:v>12.48198328048429</x:v>
      </x:c>
      <x:c r="M20" s="10">
        <x:v>2948</x:v>
      </x:c>
      <x:c r="N20" s="10">
        <x:v>2928</x:v>
      </x:c>
      <x:c r="O20" s="44">
        <x:f>(M20-N20)/N20*100</x:f>
        <x:v>0.68306010928961747</x:v>
      </x:c>
      <x:c r="P20" s="10"/>
      <x:c r="Q20" s="10"/>
      <x:c r="R20" s="24" t="e">
        <x:f>(P20-Q20)/Q20</x:f>
        <x:v>#DIV/0!</x:v>
      </x:c>
      <x:c r="S20" s="10"/>
      <x:c r="T20" s="10"/>
      <x:c r="U20" s="24" t="e">
        <x:f>(S20-T20)/T20</x:f>
        <x:v>#DIV/0!</x:v>
      </x:c>
      <x:c r="V20" s="10"/>
      <x:c r="W20" s="10"/>
      <x:c r="X20" s="24" t="e">
        <x:f>(V20-W20)/W20</x:f>
        <x:v>#DIV/0!</x:v>
      </x:c>
      <x:c r="Y20" s="10"/>
      <x:c r="Z20" s="10"/>
      <x:c r="AA20" s="24" t="e">
        <x:f>(Y20-Z20)/Z20</x:f>
        <x:v>#DIV/0!</x:v>
      </x:c>
      <x:c r="AB20" s="10"/>
      <x:c r="AC20" s="10"/>
      <x:c r="AD20" s="24" t="e">
        <x:f>(AB20-AC20)/AC20</x:f>
        <x:v>#DIV/0!</x:v>
      </x:c>
      <x:c r="AE20" s="10"/>
      <x:c r="AF20" s="10"/>
      <x:c r="AG20" s="24" t="e">
        <x:f>(AE20-AF20)/AF20</x:f>
        <x:v>#DIV/0!</x:v>
      </x:c>
      <x:c r="AH20" s="10"/>
      <x:c r="AI20" s="10"/>
      <x:c r="AJ20" s="24" t="e">
        <x:f>(AH20-AI20)/AI20</x:f>
        <x:v>#DIV/0!</x:v>
      </x:c>
      <x:c r="AK20" s="10"/>
      <x:c r="AL20" s="10"/>
      <x:c r="AM20" s="24" t="e">
        <x:f>(AK20-AL20)/AL20</x:f>
        <x:v>#DIV/0!</x:v>
      </x:c>
      <x:c r="AN20" s="10"/>
      <x:c r="AO20" s="10"/>
      <x:c r="AP20" s="24" t="e">
        <x:f>(AN20-AO20)/AO20</x:f>
        <x:v>#DIV/0!</x:v>
      </x:c>
      <x:c r="AQ20" s="10"/>
      <x:c r="AR20" s="10"/>
      <x:c r="AS20" s="24" t="e">
        <x:f>(AQ20-AR20)/AR20</x:f>
        <x:v>#DIV/0!</x:v>
      </x:c>
      <x:c r="AT20" s="10"/>
      <x:c r="AU20" s="10"/>
      <x:c r="AV20" s="24" t="e">
        <x:f>(AT20-AU20)/AU20</x:f>
        <x:v>#DIV/0!</x:v>
      </x:c>
      <x:c r="AW20" s="10"/>
      <x:c r="AX20" s="10"/>
      <x:c r="AY20" s="24" t="e">
        <x:f>(AW20-AX20)/AX20</x:f>
        <x:v>#DIV/0!</x:v>
      </x:c>
      <x:c r="AZ20" s="10"/>
      <x:c r="BA20" s="10"/>
      <x:c r="BB20" s="24" t="e">
        <x:f>(AZ20-BA20)/BA20</x:f>
        <x:v>#DIV/0!</x:v>
      </x:c>
    </x:row>
    <x:row r="21" spans="1:54">
      <x:c r="A21" t="s">
        <x:v>56</x:v>
      </x:c>
      <x:c r="B21" t="str">
        <x:f>C21&amp;"우체국"</x:f>
        <x:v>보성우체국</x:v>
      </x:c>
      <x:c r="C21" s="18" t="s">
        <x:v>43</x:v>
      </x:c>
      <x:c r="D21" s="22">
        <x:f>J21+M21+P21+S21+V21+Y21+AB21+AE21+AH21+AK21+AN21+AQ21+AT21+AW21+AZ21</x:f>
        <x:v>4306</x:v>
      </x:c>
      <x:c r="E21" s="22">
        <x:f>K21+N21+Q21+T21+W21+Z21+AC21+AF21+AI21+AL21+AO21+AR21+AU21+AX21+BA21</x:f>
        <x:v>2481</x:v>
      </x:c>
      <x:c r="F21" s="42">
        <x:f>(D21-E21)/E21*100</x:f>
        <x:v>73.559048770657</x:v>
      </x:c>
      <x:c r="G21" s="41">
        <x:f>D21/COUNTA(J21,M21,P21,S21,V21,Y21,AB21,AE21,AH21,AK21,AN21,AQ21,AT21,AW21,AZ21)</x:f>
        <x:v>2153</x:v>
      </x:c>
      <x:c r="H21" s="41">
        <x:f>E21/COUNTA(K21,N21,Q21,T21,W21,Z21,AC21,AF21,AI21,AL21,AO21,AR21,AU21,AX21,BA21)</x:f>
        <x:v>1240.5</x:v>
      </x:c>
      <x:c r="I21" s="44">
        <x:f>(G21-H21)/H21*100</x:f>
        <x:v>73.559048770657</x:v>
      </x:c>
      <x:c r="J21" s="10">
        <x:v>2538</x:v>
      </x:c>
      <x:c r="K21" s="10">
        <x:v>1522</x:v>
      </x:c>
      <x:c r="L21" s="44">
        <x:f>(J21-K21)/K21*100</x:f>
        <x:v>66.754270696452039</x:v>
      </x:c>
      <x:c r="M21" s="10">
        <x:v>1768</x:v>
      </x:c>
      <x:c r="N21" s="10">
        <x:v>959</x:v>
      </x:c>
      <x:c r="O21" s="44">
        <x:f>(M21-N21)/N21*100</x:f>
        <x:v>84.358706986444204</x:v>
      </x:c>
      <x:c r="P21" s="10"/>
      <x:c r="Q21" s="10"/>
      <x:c r="R21" s="24" t="e">
        <x:f>(P21-Q21)/Q21</x:f>
        <x:v>#DIV/0!</x:v>
      </x:c>
      <x:c r="S21" s="10"/>
      <x:c r="T21" s="10"/>
      <x:c r="U21" s="24" t="e">
        <x:f>(S21-T21)/T21</x:f>
        <x:v>#DIV/0!</x:v>
      </x:c>
      <x:c r="V21" s="10"/>
      <x:c r="W21" s="10"/>
      <x:c r="X21" s="24" t="e">
        <x:f>(V21-W21)/W21</x:f>
        <x:v>#DIV/0!</x:v>
      </x:c>
      <x:c r="Y21" s="10"/>
      <x:c r="Z21" s="10"/>
      <x:c r="AA21" s="24" t="e">
        <x:f>(Y21-Z21)/Z21</x:f>
        <x:v>#DIV/0!</x:v>
      </x:c>
      <x:c r="AB21" s="10"/>
      <x:c r="AC21" s="10"/>
      <x:c r="AD21" s="24" t="e">
        <x:f>(AB21-AC21)/AC21</x:f>
        <x:v>#DIV/0!</x:v>
      </x:c>
      <x:c r="AE21" s="10"/>
      <x:c r="AF21" s="10"/>
      <x:c r="AG21" s="24" t="e">
        <x:f>(AE21-AF21)/AF21</x:f>
        <x:v>#DIV/0!</x:v>
      </x:c>
      <x:c r="AH21" s="10"/>
      <x:c r="AI21" s="10"/>
      <x:c r="AJ21" s="24" t="e">
        <x:f>(AH21-AI21)/AI21</x:f>
        <x:v>#DIV/0!</x:v>
      </x:c>
      <x:c r="AK21" s="10"/>
      <x:c r="AL21" s="10"/>
      <x:c r="AM21" s="24" t="e">
        <x:f>(AK21-AL21)/AL21</x:f>
        <x:v>#DIV/0!</x:v>
      </x:c>
      <x:c r="AN21" s="10"/>
      <x:c r="AO21" s="10"/>
      <x:c r="AP21" s="24" t="e">
        <x:f>(AN21-AO21)/AO21</x:f>
        <x:v>#DIV/0!</x:v>
      </x:c>
      <x:c r="AQ21" s="10"/>
      <x:c r="AR21" s="10"/>
      <x:c r="AS21" s="24" t="e">
        <x:f>(AQ21-AR21)/AR21</x:f>
        <x:v>#DIV/0!</x:v>
      </x:c>
      <x:c r="AT21" s="10"/>
      <x:c r="AU21" s="10"/>
      <x:c r="AV21" s="24" t="e">
        <x:f>(AT21-AU21)/AU21</x:f>
        <x:v>#DIV/0!</x:v>
      </x:c>
      <x:c r="AW21" s="10"/>
      <x:c r="AX21" s="10"/>
      <x:c r="AY21" s="24" t="e">
        <x:f>(AW21-AX21)/AX21</x:f>
        <x:v>#DIV/0!</x:v>
      </x:c>
      <x:c r="AZ21" s="10"/>
      <x:c r="BA21" s="10"/>
      <x:c r="BB21" s="24" t="e">
        <x:f>(AZ21-BA21)/BA21</x:f>
        <x:v>#DIV/0!</x:v>
      </x:c>
    </x:row>
    <x:row r="22" spans="1:54">
      <x:c r="A22" t="s">
        <x:v>54</x:v>
      </x:c>
      <x:c r="B22" t="str">
        <x:f>C22&amp;"우체국"</x:f>
        <x:v>영광우체국</x:v>
      </x:c>
      <x:c r="C22" s="18" t="s">
        <x:v>60</x:v>
      </x:c>
      <x:c r="D22" s="22">
        <x:f>J22+M22+P22+S22+V22+Y22+AB22+AE22+AH22+AK22+AN22+AQ22+AT22+AW22+AZ22</x:f>
        <x:v>40370</x:v>
      </x:c>
      <x:c r="E22" s="22">
        <x:f>K22+N22+Q22+T22+W22+Z22+AC22+AF22+AI22+AL22+AO22+AR22+AU22+AX22+BA22</x:f>
        <x:v>25544</x:v>
      </x:c>
      <x:c r="F22" s="42">
        <x:f>(D22-E22)/E22*100</x:f>
        <x:v>58.041027247103038</x:v>
      </x:c>
      <x:c r="G22" s="41">
        <x:f>D22/COUNTA(J22,M22,P22,S22,V22,Y22,AB22,AE22,AH22,AK22,AN22,AQ22,AT22,AW22,AZ22)</x:f>
        <x:v>20185</x:v>
      </x:c>
      <x:c r="H22" s="41">
        <x:f>E22/COUNTA(K22,N22,Q22,T22,W22,Z22,AC22,AF22,AI22,AL22,AO22,AR22,AU22,AX22,BA22)</x:f>
        <x:v>12772</x:v>
      </x:c>
      <x:c r="I22" s="44">
        <x:f>(G22-H22)/H22*100</x:f>
        <x:v>58.041027247103038</x:v>
      </x:c>
      <x:c r="J22" s="10">
        <x:v>21490</x:v>
      </x:c>
      <x:c r="K22" s="10">
        <x:v>13319</x:v>
      </x:c>
      <x:c r="L22" s="44">
        <x:f>(J22-K22)/K22*100</x:f>
        <x:v>61.348449583302042</x:v>
      </x:c>
      <x:c r="M22" s="10">
        <x:v>18880</x:v>
      </x:c>
      <x:c r="N22" s="10">
        <x:v>12225</x:v>
      </x:c>
      <x:c r="O22" s="44">
        <x:f>(M22-N22)/N22*100</x:f>
        <x:v>54.437627811860942</x:v>
      </x:c>
      <x:c r="P22" s="10"/>
      <x:c r="Q22" s="10"/>
      <x:c r="R22" s="24" t="e">
        <x:f>(P22-Q22)/Q22</x:f>
        <x:v>#DIV/0!</x:v>
      </x:c>
      <x:c r="S22" s="10"/>
      <x:c r="T22" s="10"/>
      <x:c r="U22" s="24" t="e">
        <x:f>(S22-T22)/T22</x:f>
        <x:v>#DIV/0!</x:v>
      </x:c>
      <x:c r="V22" s="10"/>
      <x:c r="W22" s="10"/>
      <x:c r="X22" s="24" t="e">
        <x:f>(V22-W22)/W22</x:f>
        <x:v>#DIV/0!</x:v>
      </x:c>
      <x:c r="Y22" s="10"/>
      <x:c r="Z22" s="10"/>
      <x:c r="AA22" s="24" t="e">
        <x:f>(Y22-Z22)/Z22</x:f>
        <x:v>#DIV/0!</x:v>
      </x:c>
      <x:c r="AB22" s="10"/>
      <x:c r="AC22" s="10"/>
      <x:c r="AD22" s="24" t="e">
        <x:f>(AB22-AC22)/AC22</x:f>
        <x:v>#DIV/0!</x:v>
      </x:c>
      <x:c r="AE22" s="10"/>
      <x:c r="AF22" s="10"/>
      <x:c r="AG22" s="24" t="e">
        <x:f>(AE22-AF22)/AF22</x:f>
        <x:v>#DIV/0!</x:v>
      </x:c>
      <x:c r="AH22" s="10"/>
      <x:c r="AI22" s="10"/>
      <x:c r="AJ22" s="24" t="e">
        <x:f>(AH22-AI22)/AI22</x:f>
        <x:v>#DIV/0!</x:v>
      </x:c>
      <x:c r="AK22" s="10"/>
      <x:c r="AL22" s="10"/>
      <x:c r="AM22" s="24" t="e">
        <x:f>(AK22-AL22)/AL22</x:f>
        <x:v>#DIV/0!</x:v>
      </x:c>
      <x:c r="AN22" s="10"/>
      <x:c r="AO22" s="10"/>
      <x:c r="AP22" s="24" t="e">
        <x:f>(AN22-AO22)/AO22</x:f>
        <x:v>#DIV/0!</x:v>
      </x:c>
      <x:c r="AQ22" s="10"/>
      <x:c r="AR22" s="10"/>
      <x:c r="AS22" s="24" t="e">
        <x:f>(AQ22-AR22)/AR22</x:f>
        <x:v>#DIV/0!</x:v>
      </x:c>
      <x:c r="AT22" s="10"/>
      <x:c r="AU22" s="10"/>
      <x:c r="AV22" s="24" t="e">
        <x:f>(AT22-AU22)/AU22</x:f>
        <x:v>#DIV/0!</x:v>
      </x:c>
      <x:c r="AW22" s="10"/>
      <x:c r="AX22" s="10"/>
      <x:c r="AY22" s="24" t="e">
        <x:f>(AW22-AX22)/AX22</x:f>
        <x:v>#DIV/0!</x:v>
      </x:c>
      <x:c r="AZ22" s="10"/>
      <x:c r="BA22" s="10"/>
      <x:c r="BB22" s="24" t="e">
        <x:f>(AZ22-BA22)/BA22</x:f>
        <x:v>#DIV/0!</x:v>
      </x:c>
    </x:row>
    <x:row r="23" spans="1:54">
      <x:c r="A23" t="s">
        <x:v>55</x:v>
      </x:c>
      <x:c r="B23" t="str">
        <x:f>C23&amp;"우체국"</x:f>
        <x:v>영암우체국</x:v>
      </x:c>
      <x:c r="C23" s="18" t="s">
        <x:v>45</x:v>
      </x:c>
      <x:c r="D23" s="22">
        <x:f>J23+M23+P23+S23+V23+Y23+AB23+AE23+AH23+AK23+AN23+AQ23+AT23+AW23+AZ23</x:f>
        <x:v>6478</x:v>
      </x:c>
      <x:c r="E23" s="22">
        <x:f>K23+N23+Q23+T23+W23+Z23+AC23+AF23+AI23+AL23+AO23+AR23+AU23+AX23+BA23</x:f>
        <x:v>4938</x:v>
      </x:c>
      <x:c r="F23" s="42">
        <x:f>(D23-E23)/E23*100</x:f>
        <x:v>31.186715269339814</x:v>
      </x:c>
      <x:c r="G23" s="41">
        <x:f>D23/COUNTA(J23,M23,P23,S23,V23,Y23,AB23,AE23,AH23,AK23,AN23,AQ23,AT23,AW23,AZ23)</x:f>
        <x:v>3239</x:v>
      </x:c>
      <x:c r="H23" s="41">
        <x:f>E23/COUNTA(K23,N23,Q23,T23,W23,Z23,AC23,AF23,AI23,AL23,AO23,AR23,AU23,AX23,BA23)</x:f>
        <x:v>2469</x:v>
      </x:c>
      <x:c r="I23" s="44">
        <x:f>(G23-H23)/H23*100</x:f>
        <x:v>31.186715269339814</x:v>
      </x:c>
      <x:c r="J23" s="21">
        <x:v>4358</x:v>
      </x:c>
      <x:c r="K23" s="21">
        <x:v>2273</x:v>
      </x:c>
      <x:c r="L23" s="44">
        <x:f>(J23-K23)/K23*100</x:f>
        <x:v>91.728992520897492</x:v>
      </x:c>
      <x:c r="M23" s="21">
        <x:v>2120</x:v>
      </x:c>
      <x:c r="N23" s="21">
        <x:v>2665</x:v>
      </x:c>
      <x:c r="O23" s="44">
        <x:f>(M23-N23)/N23*100</x:f>
        <x:v>-20.45028142589118</x:v>
      </x:c>
      <x:c r="P23" s="21"/>
      <x:c r="Q23" s="21"/>
      <x:c r="R23" s="24" t="e">
        <x:f>(P23-Q23)/Q23</x:f>
        <x:v>#DIV/0!</x:v>
      </x:c>
      <x:c r="S23" s="21"/>
      <x:c r="T23" s="21"/>
      <x:c r="U23" s="24" t="e">
        <x:f>(S23-T23)/T23</x:f>
        <x:v>#DIV/0!</x:v>
      </x:c>
      <x:c r="V23" s="21"/>
      <x:c r="W23" s="21"/>
      <x:c r="X23" s="24" t="e">
        <x:f>(V23-W23)/W23</x:f>
        <x:v>#DIV/0!</x:v>
      </x:c>
      <x:c r="Y23" s="21"/>
      <x:c r="Z23" s="21"/>
      <x:c r="AA23" s="24" t="e">
        <x:f>(Y23-Z23)/Z23</x:f>
        <x:v>#DIV/0!</x:v>
      </x:c>
      <x:c r="AB23" s="21"/>
      <x:c r="AC23" s="21"/>
      <x:c r="AD23" s="24" t="e">
        <x:f>(AB23-AC23)/AC23</x:f>
        <x:v>#DIV/0!</x:v>
      </x:c>
      <x:c r="AE23" s="21"/>
      <x:c r="AF23" s="21"/>
      <x:c r="AG23" s="24" t="e">
        <x:f>(AE23-AF23)/AF23</x:f>
        <x:v>#DIV/0!</x:v>
      </x:c>
      <x:c r="AH23" s="21"/>
      <x:c r="AI23" s="21"/>
      <x:c r="AJ23" s="24" t="e">
        <x:f>(AH23-AI23)/AI23</x:f>
        <x:v>#DIV/0!</x:v>
      </x:c>
      <x:c r="AK23" s="21"/>
      <x:c r="AL23" s="21"/>
      <x:c r="AM23" s="24" t="e">
        <x:f>(AK23-AL23)/AL23</x:f>
        <x:v>#DIV/0!</x:v>
      </x:c>
      <x:c r="AN23" s="21"/>
      <x:c r="AO23" s="21"/>
      <x:c r="AP23" s="24" t="e">
        <x:f>(AN23-AO23)/AO23</x:f>
        <x:v>#DIV/0!</x:v>
      </x:c>
      <x:c r="AQ23" s="21"/>
      <x:c r="AR23" s="21"/>
      <x:c r="AS23" s="24" t="e">
        <x:f>(AQ23-AR23)/AR23</x:f>
        <x:v>#DIV/0!</x:v>
      </x:c>
      <x:c r="AT23" s="21"/>
      <x:c r="AU23" s="21"/>
      <x:c r="AV23" s="24" t="e">
        <x:f>(AT23-AU23)/AU23</x:f>
        <x:v>#DIV/0!</x:v>
      </x:c>
      <x:c r="AW23" s="21"/>
      <x:c r="AX23" s="21"/>
      <x:c r="AY23" s="24" t="e">
        <x:f>(AW23-AX23)/AX23</x:f>
        <x:v>#DIV/0!</x:v>
      </x:c>
      <x:c r="AZ23" s="21"/>
      <x:c r="BA23" s="21"/>
      <x:c r="BB23" s="24" t="e">
        <x:f>(AZ23-BA23)/BA23</x:f>
        <x:v>#DIV/0!</x:v>
      </x:c>
    </x:row>
    <x:row r="24" spans="1:54">
      <x:c r="A24" t="s">
        <x:v>55</x:v>
      </x:c>
      <x:c r="B24" t="str">
        <x:f>C24&amp;"우체국"</x:f>
        <x:v>완도우체국</x:v>
      </x:c>
      <x:c r="C24" s="18" t="s">
        <x:v>62</x:v>
      </x:c>
      <x:c r="D24" s="22">
        <x:f>J24+M24+P24+S24+V24+Y24+AB24+AE24+AH24+AK24+AN24+AQ24+AT24+AW24+AZ24</x:f>
        <x:v>48286</x:v>
      </x:c>
      <x:c r="E24" s="22">
        <x:f>K24+N24+Q24+T24+W24+Z24+AC24+AF24+AI24+AL24+AO24+AR24+AU24+AX24+BA24</x:f>
        <x:v>34320</x:v>
      </x:c>
      <x:c r="F24" s="42">
        <x:f>(D24-E24)/E24*100</x:f>
        <x:v>40.693473193473196</x:v>
      </x:c>
      <x:c r="G24" s="41">
        <x:f>D24/COUNTA(J24,M24,P24,S24,V24,Y24,AB24,AE24,AH24,AK24,AN24,AQ24,AT24,AW24,AZ24)</x:f>
        <x:v>24143</x:v>
      </x:c>
      <x:c r="H24" s="41">
        <x:f>E24/COUNTA(K24,N24,Q24,T24,W24,Z24,AC24,AF24,AI24,AL24,AO24,AR24,AU24,AX24,BA24)</x:f>
        <x:v>17160</x:v>
      </x:c>
      <x:c r="I24" s="44">
        <x:f>(G24-H24)/H24*100</x:f>
        <x:v>40.693473193473196</x:v>
      </x:c>
      <x:c r="J24" s="10">
        <x:v>25304</x:v>
      </x:c>
      <x:c r="K24" s="10">
        <x:v>20099</x:v>
      </x:c>
      <x:c r="L24" s="44">
        <x:f>(J24-K24)/K24*100</x:f>
        <x:v>25.896810786606299</x:v>
      </x:c>
      <x:c r="M24" s="10">
        <x:v>22982</x:v>
      </x:c>
      <x:c r="N24" s="10">
        <x:v>14221</x:v>
      </x:c>
      <x:c r="O24" s="44">
        <x:f>(M24-N24)/N24*100</x:f>
        <x:v>61.606075522115177</x:v>
      </x:c>
      <x:c r="P24" s="10"/>
      <x:c r="Q24" s="10"/>
      <x:c r="R24" s="24" t="e">
        <x:f>(P24-Q24)/Q24</x:f>
        <x:v>#DIV/0!</x:v>
      </x:c>
      <x:c r="S24" s="10"/>
      <x:c r="T24" s="10"/>
      <x:c r="U24" s="24" t="e">
        <x:f>(S24-T24)/T24</x:f>
        <x:v>#DIV/0!</x:v>
      </x:c>
      <x:c r="V24" s="10"/>
      <x:c r="W24" s="10"/>
      <x:c r="X24" s="24" t="e">
        <x:f>(V24-W24)/W24</x:f>
        <x:v>#DIV/0!</x:v>
      </x:c>
      <x:c r="Y24" s="10"/>
      <x:c r="Z24" s="10"/>
      <x:c r="AA24" s="24" t="e">
        <x:f>(Y24-Z24)/Z24</x:f>
        <x:v>#DIV/0!</x:v>
      </x:c>
      <x:c r="AB24" s="10"/>
      <x:c r="AC24" s="10"/>
      <x:c r="AD24" s="24" t="e">
        <x:f>(AB24-AC24)/AC24</x:f>
        <x:v>#DIV/0!</x:v>
      </x:c>
      <x:c r="AE24" s="10"/>
      <x:c r="AF24" s="10"/>
      <x:c r="AG24" s="24" t="e">
        <x:f>(AE24-AF24)/AF24</x:f>
        <x:v>#DIV/0!</x:v>
      </x:c>
      <x:c r="AH24" s="10"/>
      <x:c r="AI24" s="10"/>
      <x:c r="AJ24" s="24" t="e">
        <x:f>(AH24-AI24)/AI24</x:f>
        <x:v>#DIV/0!</x:v>
      </x:c>
      <x:c r="AK24" s="10"/>
      <x:c r="AL24" s="10"/>
      <x:c r="AM24" s="24" t="e">
        <x:f>(AK24-AL24)/AL24</x:f>
        <x:v>#DIV/0!</x:v>
      </x:c>
      <x:c r="AN24" s="10"/>
      <x:c r="AO24" s="10"/>
      <x:c r="AP24" s="24" t="e">
        <x:f>(AN24-AO24)/AO24</x:f>
        <x:v>#DIV/0!</x:v>
      </x:c>
      <x:c r="AQ24" s="10"/>
      <x:c r="AR24" s="10"/>
      <x:c r="AS24" s="24" t="e">
        <x:f>(AQ24-AR24)/AR24</x:f>
        <x:v>#DIV/0!</x:v>
      </x:c>
      <x:c r="AT24" s="10"/>
      <x:c r="AU24" s="10"/>
      <x:c r="AV24" s="24" t="e">
        <x:f>(AT24-AU24)/AU24</x:f>
        <x:v>#DIV/0!</x:v>
      </x:c>
      <x:c r="AW24" s="10"/>
      <x:c r="AX24" s="10"/>
      <x:c r="AY24" s="24" t="e">
        <x:f>(AW24-AX24)/AX24</x:f>
        <x:v>#DIV/0!</x:v>
      </x:c>
      <x:c r="AZ24" s="10"/>
      <x:c r="BA24" s="10"/>
      <x:c r="BB24" s="24" t="e">
        <x:f>(AZ24-BA24)/BA24</x:f>
        <x:v>#DIV/0!</x:v>
      </x:c>
    </x:row>
    <x:row r="25" spans="1:54">
      <x:c r="A25" t="s">
        <x:v>54</x:v>
      </x:c>
      <x:c r="B25" t="str">
        <x:f>C25&amp;"우체국"</x:f>
        <x:v>장성우체국</x:v>
      </x:c>
      <x:c r="C25" s="18" t="s">
        <x:v>40</x:v>
      </x:c>
      <x:c r="D25" s="22">
        <x:f>J25+M25+P25+S25+V25+Y25+AB25+AE25+AH25+AK25+AN25+AQ25+AT25+AW25+AZ25</x:f>
        <x:v>7945</x:v>
      </x:c>
      <x:c r="E25" s="22">
        <x:f>K25+N25+Q25+T25+W25+Z25+AC25+AF25+AI25+AL25+AO25+AR25+AU25+AX25+BA25</x:f>
        <x:v>6358</x:v>
      </x:c>
      <x:c r="F25" s="42">
        <x:f>(D25-E25)/E25*100</x:f>
        <x:v>24.960679458949357</x:v>
      </x:c>
      <x:c r="G25" s="41">
        <x:f>D25/COUNTA(J25,M25,P25,S25,V25,Y25,AB25,AE25,AH25,AK25,AN25,AQ25,AT25,AW25,AZ25)</x:f>
        <x:v>3972.5</x:v>
      </x:c>
      <x:c r="H25" s="41">
        <x:f>E25/COUNTA(K25,N25,Q25,T25,W25,Z25,AC25,AF25,AI25,AL25,AO25,AR25,AU25,AX25,BA25)</x:f>
        <x:v>3179</x:v>
      </x:c>
      <x:c r="I25" s="44">
        <x:f>(G25-H25)/H25*100</x:f>
        <x:v>24.960679458949357</x:v>
      </x:c>
      <x:c r="J25" s="10">
        <x:v>4465</x:v>
      </x:c>
      <x:c r="K25" s="10">
        <x:v>3801</x:v>
      </x:c>
      <x:c r="L25" s="44">
        <x:f>(J25-K25)/K25*100</x:f>
        <x:v>17.46908708234675</x:v>
      </x:c>
      <x:c r="M25" s="10">
        <x:v>3480</x:v>
      </x:c>
      <x:c r="N25" s="10">
        <x:v>2557</x:v>
      </x:c>
      <x:c r="O25" s="44">
        <x:f>(M25-N25)/N25*100</x:f>
        <x:v>36.09698865858428</x:v>
      </x:c>
      <x:c r="P25" s="10"/>
      <x:c r="Q25" s="10"/>
      <x:c r="R25" s="24" t="e">
        <x:f>(P25-Q25)/Q25</x:f>
        <x:v>#DIV/0!</x:v>
      </x:c>
      <x:c r="S25" s="10"/>
      <x:c r="T25" s="10"/>
      <x:c r="U25" s="24" t="e">
        <x:f>(S25-T25)/T25</x:f>
        <x:v>#DIV/0!</x:v>
      </x:c>
      <x:c r="V25" s="10"/>
      <x:c r="W25" s="10"/>
      <x:c r="X25" s="24" t="e">
        <x:f>(V25-W25)/W25</x:f>
        <x:v>#DIV/0!</x:v>
      </x:c>
      <x:c r="Y25" s="10"/>
      <x:c r="Z25" s="10"/>
      <x:c r="AA25" s="24" t="e">
        <x:f>(Y25-Z25)/Z25</x:f>
        <x:v>#DIV/0!</x:v>
      </x:c>
      <x:c r="AB25" s="10"/>
      <x:c r="AC25" s="10"/>
      <x:c r="AD25" s="24" t="e">
        <x:f>(AB25-AC25)/AC25</x:f>
        <x:v>#DIV/0!</x:v>
      </x:c>
      <x:c r="AE25" s="10"/>
      <x:c r="AF25" s="10"/>
      <x:c r="AG25" s="24" t="e">
        <x:f>(AE25-AF25)/AF25</x:f>
        <x:v>#DIV/0!</x:v>
      </x:c>
      <x:c r="AH25" s="10"/>
      <x:c r="AI25" s="10"/>
      <x:c r="AJ25" s="24" t="e">
        <x:f>(AH25-AI25)/AI25</x:f>
        <x:v>#DIV/0!</x:v>
      </x:c>
      <x:c r="AK25" s="10"/>
      <x:c r="AL25" s="10"/>
      <x:c r="AM25" s="24" t="e">
        <x:f>(AK25-AL25)/AL25</x:f>
        <x:v>#DIV/0!</x:v>
      </x:c>
      <x:c r="AN25" s="10"/>
      <x:c r="AO25" s="10"/>
      <x:c r="AP25" s="24" t="e">
        <x:f>(AN25-AO25)/AO25</x:f>
        <x:v>#DIV/0!</x:v>
      </x:c>
      <x:c r="AQ25" s="10"/>
      <x:c r="AR25" s="10"/>
      <x:c r="AS25" s="24" t="e">
        <x:f>(AQ25-AR25)/AR25</x:f>
        <x:v>#DIV/0!</x:v>
      </x:c>
      <x:c r="AT25" s="10"/>
      <x:c r="AU25" s="10"/>
      <x:c r="AV25" s="24" t="e">
        <x:f>(AT25-AU25)/AU25</x:f>
        <x:v>#DIV/0!</x:v>
      </x:c>
      <x:c r="AW25" s="10"/>
      <x:c r="AX25" s="10"/>
      <x:c r="AY25" s="24" t="e">
        <x:f>(AW25-AX25)/AX25</x:f>
        <x:v>#DIV/0!</x:v>
      </x:c>
      <x:c r="AZ25" s="10"/>
      <x:c r="BA25" s="10"/>
      <x:c r="BB25" s="24" t="e">
        <x:f>(AZ25-BA25)/BA25</x:f>
        <x:v>#DIV/0!</x:v>
      </x:c>
    </x:row>
    <x:row r="26" spans="1:54">
      <x:c r="A26" t="s">
        <x:v>55</x:v>
      </x:c>
      <x:c r="B26" t="str">
        <x:f>C26&amp;"우체국"</x:f>
        <x:v>장흥우체국</x:v>
      </x:c>
      <x:c r="C26" s="18" t="s">
        <x:v>48</x:v>
      </x:c>
      <x:c r="D26" s="22">
        <x:f>J26+M26+P26+S26+V26+Y26+AB26+AE26+AH26+AK26+AN26+AQ26+AT26+AW26+AZ26</x:f>
        <x:v>11916</x:v>
      </x:c>
      <x:c r="E26" s="22">
        <x:f>K26+N26+Q26+T26+W26+Z26+AC26+AF26+AI26+AL26+AO26+AR26+AU26+AX26+BA26</x:f>
        <x:v>4597</x:v>
      </x:c>
      <x:c r="F26" s="42">
        <x:f>(D26-E26)/E26*100</x:f>
        <x:v>159.21252991081141</x:v>
      </x:c>
      <x:c r="G26" s="41">
        <x:f>D26/COUNTA(J26,M26,P26,S26,V26,Y26,AB26,AE26,AH26,AK26,AN26,AQ26,AT26,AW26,AZ26)</x:f>
        <x:v>5958</x:v>
      </x:c>
      <x:c r="H26" s="41">
        <x:f>E26/COUNTA(K26,N26,Q26,T26,W26,Z26,AC26,AF26,AI26,AL26,AO26,AR26,AU26,AX26,BA26)</x:f>
        <x:v>2298.5</x:v>
      </x:c>
      <x:c r="I26" s="44">
        <x:f>(G26-H26)/H26*100</x:f>
        <x:v>159.21252991081141</x:v>
      </x:c>
      <x:c r="J26" s="10">
        <x:v>6329</x:v>
      </x:c>
      <x:c r="K26" s="10">
        <x:v>2434</x:v>
      </x:c>
      <x:c r="L26" s="44">
        <x:f>(J26-K26)/K26*100</x:f>
        <x:v>160.02465078060806</x:v>
      </x:c>
      <x:c r="M26" s="10">
        <x:v>5587</x:v>
      </x:c>
      <x:c r="N26" s="10">
        <x:v>2163</x:v>
      </x:c>
      <x:c r="O26" s="44">
        <x:f>(M26-N26)/N26*100</x:f>
        <x:v>158.29865926953306</x:v>
      </x:c>
      <x:c r="P26" s="10"/>
      <x:c r="Q26" s="10"/>
      <x:c r="R26" s="24" t="e">
        <x:f>(P26-Q26)/Q26</x:f>
        <x:v>#DIV/0!</x:v>
      </x:c>
      <x:c r="S26" s="10"/>
      <x:c r="T26" s="10"/>
      <x:c r="U26" s="24" t="e">
        <x:f>(S26-T26)/T26</x:f>
        <x:v>#DIV/0!</x:v>
      </x:c>
      <x:c r="V26" s="10"/>
      <x:c r="W26" s="10"/>
      <x:c r="X26" s="24" t="e">
        <x:f>(V26-W26)/W26</x:f>
        <x:v>#DIV/0!</x:v>
      </x:c>
      <x:c r="Y26" s="10"/>
      <x:c r="Z26" s="10"/>
      <x:c r="AA26" s="24" t="e">
        <x:f>(Y26-Z26)/Z26</x:f>
        <x:v>#DIV/0!</x:v>
      </x:c>
      <x:c r="AB26" s="10"/>
      <x:c r="AC26" s="10"/>
      <x:c r="AD26" s="24" t="e">
        <x:f>(AB26-AC26)/AC26</x:f>
        <x:v>#DIV/0!</x:v>
      </x:c>
      <x:c r="AE26" s="10"/>
      <x:c r="AF26" s="10"/>
      <x:c r="AG26" s="24" t="e">
        <x:f>(AE26-AF26)/AF26</x:f>
        <x:v>#DIV/0!</x:v>
      </x:c>
      <x:c r="AH26" s="10"/>
      <x:c r="AI26" s="10"/>
      <x:c r="AJ26" s="24" t="e">
        <x:f>(AH26-AI26)/AI26</x:f>
        <x:v>#DIV/0!</x:v>
      </x:c>
      <x:c r="AK26" s="10"/>
      <x:c r="AL26" s="10"/>
      <x:c r="AM26" s="24" t="e">
        <x:f>(AK26-AL26)/AL26</x:f>
        <x:v>#DIV/0!</x:v>
      </x:c>
      <x:c r="AN26" s="10"/>
      <x:c r="AO26" s="10"/>
      <x:c r="AP26" s="24" t="e">
        <x:f>(AN26-AO26)/AO26</x:f>
        <x:v>#DIV/0!</x:v>
      </x:c>
      <x:c r="AQ26" s="10"/>
      <x:c r="AR26" s="10"/>
      <x:c r="AS26" s="24" t="e">
        <x:f>(AQ26-AR26)/AR26</x:f>
        <x:v>#DIV/0!</x:v>
      </x:c>
      <x:c r="AT26" s="10"/>
      <x:c r="AU26" s="10"/>
      <x:c r="AV26" s="24" t="e">
        <x:f>(AT26-AU26)/AU26</x:f>
        <x:v>#DIV/0!</x:v>
      </x:c>
      <x:c r="AW26" s="10"/>
      <x:c r="AX26" s="10"/>
      <x:c r="AY26" s="24" t="e">
        <x:f>(AW26-AX26)/AX26</x:f>
        <x:v>#DIV/0!</x:v>
      </x:c>
      <x:c r="AZ26" s="10"/>
      <x:c r="BA26" s="10"/>
      <x:c r="BB26" s="24" t="e">
        <x:f>(AZ26-BA26)/BA26</x:f>
        <x:v>#DIV/0!</x:v>
      </x:c>
    </x:row>
    <x:row r="27" spans="1:54">
      <x:c r="A27" t="s">
        <x:v>55</x:v>
      </x:c>
      <x:c r="B27" t="str">
        <x:f>C27&amp;"우체국"</x:f>
        <x:v>진도우체국</x:v>
      </x:c>
      <x:c r="C27" s="18" t="s">
        <x:v>41</x:v>
      </x:c>
      <x:c r="D27" s="22">
        <x:f>J27+M27+P27+S27+V27+Y27+AB27+AE27+AH27+AK27+AN27+AQ27+AT27+AW27+AZ27</x:f>
        <x:v>7032</x:v>
      </x:c>
      <x:c r="E27" s="22">
        <x:f>K27+N27+Q27+T27+W27+Z27+AC27+AF27+AI27+AL27+AO27+AR27+AU27+AX27+BA27</x:f>
        <x:v>3003</x:v>
      </x:c>
      <x:c r="F27" s="42">
        <x:f>(D27-E27)/E27*100</x:f>
        <x:v>134.16583416583416</x:v>
      </x:c>
      <x:c r="G27" s="41">
        <x:f>D27/COUNTA(J27,M27,P27,S27,V27,Y27,AB27,AE27,AH27,AK27,AN27,AQ27,AT27,AW27,AZ27)</x:f>
        <x:v>3516</x:v>
      </x:c>
      <x:c r="H27" s="41">
        <x:f>E27/COUNTA(K27,N27,Q27,T27,W27,Z27,AC27,AF27,AI27,AL27,AO27,AR27,AU27,AX27,BA27)</x:f>
        <x:v>1501.5</x:v>
      </x:c>
      <x:c r="I27" s="44">
        <x:f>(G27-H27)/H27*100</x:f>
        <x:v>134.16583416583416</x:v>
      </x:c>
      <x:c r="J27" s="10">
        <x:v>3625</x:v>
      </x:c>
      <x:c r="K27" s="10">
        <x:v>1688</x:v>
      </x:c>
      <x:c r="L27" s="44">
        <x:f>(J27-K27)/K27*100</x:f>
        <x:v>114.75118483412324</x:v>
      </x:c>
      <x:c r="M27" s="10">
        <x:v>3407</x:v>
      </x:c>
      <x:c r="N27" s="10">
        <x:v>1315</x:v>
      </x:c>
      <x:c r="O27" s="44">
        <x:f>(M27-N27)/N27*100</x:f>
        <x:v>159.08745247148289</x:v>
      </x:c>
      <x:c r="P27" s="10"/>
      <x:c r="Q27" s="10"/>
      <x:c r="R27" s="24" t="e">
        <x:f>(P27-Q27)/Q27</x:f>
        <x:v>#DIV/0!</x:v>
      </x:c>
      <x:c r="S27" s="10"/>
      <x:c r="T27" s="10"/>
      <x:c r="U27" s="24" t="e">
        <x:f>(S27-T27)/T27</x:f>
        <x:v>#DIV/0!</x:v>
      </x:c>
      <x:c r="V27" s="10"/>
      <x:c r="W27" s="10"/>
      <x:c r="X27" s="24" t="e">
        <x:f>(V27-W27)/W27</x:f>
        <x:v>#DIV/0!</x:v>
      </x:c>
      <x:c r="Y27" s="10"/>
      <x:c r="Z27" s="10"/>
      <x:c r="AA27" s="24" t="e">
        <x:f>(Y27-Z27)/Z27</x:f>
        <x:v>#DIV/0!</x:v>
      </x:c>
      <x:c r="AB27" s="10"/>
      <x:c r="AC27" s="10"/>
      <x:c r="AD27" s="24" t="e">
        <x:f>(AB27-AC27)/AC27</x:f>
        <x:v>#DIV/0!</x:v>
      </x:c>
      <x:c r="AE27" s="10"/>
      <x:c r="AF27" s="10"/>
      <x:c r="AG27" s="24" t="e">
        <x:f>(AE27-AF27)/AF27</x:f>
        <x:v>#DIV/0!</x:v>
      </x:c>
      <x:c r="AH27" s="10"/>
      <x:c r="AI27" s="10"/>
      <x:c r="AJ27" s="24" t="e">
        <x:f>(AH27-AI27)/AI27</x:f>
        <x:v>#DIV/0!</x:v>
      </x:c>
      <x:c r="AK27" s="10"/>
      <x:c r="AL27" s="10"/>
      <x:c r="AM27" s="24" t="e">
        <x:f>(AK27-AL27)/AL27</x:f>
        <x:v>#DIV/0!</x:v>
      </x:c>
      <x:c r="AN27" s="10"/>
      <x:c r="AO27" s="10"/>
      <x:c r="AP27" s="24" t="e">
        <x:f>(AN27-AO27)/AO27</x:f>
        <x:v>#DIV/0!</x:v>
      </x:c>
      <x:c r="AQ27" s="10"/>
      <x:c r="AR27" s="10"/>
      <x:c r="AS27" s="24" t="e">
        <x:f>(AQ27-AR27)/AR27</x:f>
        <x:v>#DIV/0!</x:v>
      </x:c>
      <x:c r="AT27" s="10"/>
      <x:c r="AU27" s="10"/>
      <x:c r="AV27" s="24" t="e">
        <x:f>(AT27-AU27)/AU27</x:f>
        <x:v>#DIV/0!</x:v>
      </x:c>
      <x:c r="AW27" s="10"/>
      <x:c r="AX27" s="10"/>
      <x:c r="AY27" s="24" t="e">
        <x:f>(AW27-AX27)/AX27</x:f>
        <x:v>#DIV/0!</x:v>
      </x:c>
      <x:c r="AZ27" s="10"/>
      <x:c r="BA27" s="10"/>
      <x:c r="BB27" s="24" t="e">
        <x:f>(AZ27-BA27)/BA27</x:f>
        <x:v>#DIV/0!</x:v>
      </x:c>
    </x:row>
    <x:row r="28" spans="1:54">
      <x:c r="A28" t="s">
        <x:v>54</x:v>
      </x:c>
      <x:c r="B28" t="str">
        <x:f>C28&amp;"우체국"</x:f>
        <x:v>함평우체국</x:v>
      </x:c>
      <x:c r="C28" s="18" t="s">
        <x:v>3</x:v>
      </x:c>
      <x:c r="D28" s="22">
        <x:f>J28+M28+P28+S28+V28+Y28+AB28+AE28+AH28+AK28+AN28+AQ28+AT28+AW28+AZ28</x:f>
        <x:v>4971</x:v>
      </x:c>
      <x:c r="E28" s="22">
        <x:f>K28+N28+Q28+T28+W28+Z28+AC28+AF28+AI28+AL28+AO28+AR28+AU28+AX28+BA28</x:f>
        <x:v>3360</x:v>
      </x:c>
      <x:c r="F28" s="42">
        <x:f>(D28-E28)/E28*100</x:f>
        <x:v>47.946428571428577</x:v>
      </x:c>
      <x:c r="G28" s="41">
        <x:f>D28/COUNTA(J28,M28,P28,S28,V28,Y28,AB28,AE28,AH28,AK28,AN28,AQ28,AT28,AW28,AZ28)</x:f>
        <x:v>2485.5</x:v>
      </x:c>
      <x:c r="H28" s="41">
        <x:f>E28/COUNTA(K28,N28,Q28,T28,W28,Z28,AC28,AF28,AI28,AL28,AO28,AR28,AU28,AX28,BA28)</x:f>
        <x:v>1680</x:v>
      </x:c>
      <x:c r="I28" s="44">
        <x:f>(G28-H28)/H28*100</x:f>
        <x:v>47.946428571428577</x:v>
      </x:c>
      <x:c r="J28" s="10">
        <x:v>2693</x:v>
      </x:c>
      <x:c r="K28" s="10">
        <x:v>1951</x:v>
      </x:c>
      <x:c r="L28" s="44">
        <x:f>(J28-K28)/K28*100</x:f>
        <x:v>38.031778575089696</x:v>
      </x:c>
      <x:c r="M28" s="10">
        <x:v>2278</x:v>
      </x:c>
      <x:c r="N28" s="10">
        <x:v>1409</x:v>
      </x:c>
      <x:c r="O28" s="44">
        <x:f>(M28-N28)/N28*100</x:f>
        <x:v>61.674946770759412</x:v>
      </x:c>
      <x:c r="P28" s="10"/>
      <x:c r="Q28" s="10"/>
      <x:c r="R28" s="24" t="e">
        <x:f>(P28-Q28)/Q28</x:f>
        <x:v>#DIV/0!</x:v>
      </x:c>
      <x:c r="S28" s="10"/>
      <x:c r="T28" s="10"/>
      <x:c r="U28" s="24" t="e">
        <x:f>(S28-T28)/T28</x:f>
        <x:v>#DIV/0!</x:v>
      </x:c>
      <x:c r="V28" s="10"/>
      <x:c r="W28" s="10"/>
      <x:c r="X28" s="24" t="e">
        <x:f>(V28-W28)/W28</x:f>
        <x:v>#DIV/0!</x:v>
      </x:c>
      <x:c r="Y28" s="10"/>
      <x:c r="Z28" s="10"/>
      <x:c r="AA28" s="24" t="e">
        <x:f>(Y28-Z28)/Z28</x:f>
        <x:v>#DIV/0!</x:v>
      </x:c>
      <x:c r="AB28" s="10"/>
      <x:c r="AC28" s="10"/>
      <x:c r="AD28" s="24" t="e">
        <x:f>(AB28-AC28)/AC28</x:f>
        <x:v>#DIV/0!</x:v>
      </x:c>
      <x:c r="AE28" s="10"/>
      <x:c r="AF28" s="10"/>
      <x:c r="AG28" s="24" t="e">
        <x:f>(AE28-AF28)/AF28</x:f>
        <x:v>#DIV/0!</x:v>
      </x:c>
      <x:c r="AH28" s="10"/>
      <x:c r="AI28" s="10"/>
      <x:c r="AJ28" s="24" t="e">
        <x:f>(AH28-AI28)/AI28</x:f>
        <x:v>#DIV/0!</x:v>
      </x:c>
      <x:c r="AK28" s="10"/>
      <x:c r="AL28" s="10"/>
      <x:c r="AM28" s="24" t="e">
        <x:f>(AK28-AL28)/AL28</x:f>
        <x:v>#DIV/0!</x:v>
      </x:c>
      <x:c r="AN28" s="10"/>
      <x:c r="AO28" s="10"/>
      <x:c r="AP28" s="24" t="e">
        <x:f>(AN28-AO28)/AO28</x:f>
        <x:v>#DIV/0!</x:v>
      </x:c>
      <x:c r="AQ28" s="10"/>
      <x:c r="AR28" s="10"/>
      <x:c r="AS28" s="24" t="e">
        <x:f>(AQ28-AR28)/AR28</x:f>
        <x:v>#DIV/0!</x:v>
      </x:c>
      <x:c r="AT28" s="10"/>
      <x:c r="AU28" s="10"/>
      <x:c r="AV28" s="24" t="e">
        <x:f>(AT28-AU28)/AU28</x:f>
        <x:v>#DIV/0!</x:v>
      </x:c>
      <x:c r="AW28" s="10"/>
      <x:c r="AX28" s="10"/>
      <x:c r="AY28" s="24" t="e">
        <x:f>(AW28-AX28)/AX28</x:f>
        <x:v>#DIV/0!</x:v>
      </x:c>
      <x:c r="AZ28" s="10"/>
      <x:c r="BA28" s="10"/>
      <x:c r="BB28" s="24" t="e">
        <x:f>(AZ28-BA28)/BA28</x:f>
        <x:v>#DIV/0!</x:v>
      </x:c>
    </x:row>
    <x:row r="29" spans="1:54">
      <x:c r="A29" t="s">
        <x:v>55</x:v>
      </x:c>
      <x:c r="B29" t="str">
        <x:f>C29&amp;"우체국"</x:f>
        <x:v>해남우체국</x:v>
      </x:c>
      <x:c r="C29" s="18" t="s">
        <x:v>39</x:v>
      </x:c>
      <x:c r="D29" s="22">
        <x:f>J29+M29+P29+S29+V29+Y29+AB29+AE29+AH29+AK29+AN29+AQ29+AT29+AW29+AZ29</x:f>
        <x:v>10111</x:v>
      </x:c>
      <x:c r="E29" s="22">
        <x:f>K29+N29+Q29+T29+W29+Z29+AC29+AF29+AI29+AL29+AO29+AR29+AU29+AX29+BA29</x:f>
        <x:v>6871</x:v>
      </x:c>
      <x:c r="F29" s="42">
        <x:f>(D29-E29)/E29*100</x:f>
        <x:v>47.154708193858248</x:v>
      </x:c>
      <x:c r="G29" s="41">
        <x:f>D29/COUNTA(J29,M29,P29,S29,V29,Y29,AB29,AE29,AH29,AK29,AN29,AQ29,AT29,AW29,AZ29)</x:f>
        <x:v>5055.5</x:v>
      </x:c>
      <x:c r="H29" s="41">
        <x:f>E29/COUNTA(K29,N29,Q29,T29,W29,Z29,AC29,AF29,AI29,AL29,AO29,AR29,AU29,AX29,BA29)</x:f>
        <x:v>3435.5</x:v>
      </x:c>
      <x:c r="I29" s="44">
        <x:f>(G29-H29)/H29*100</x:f>
        <x:v>47.154708193858248</x:v>
      </x:c>
      <x:c r="J29" s="10">
        <x:v>5712</x:v>
      </x:c>
      <x:c r="K29" s="10">
        <x:v>3868</x:v>
      </x:c>
      <x:c r="L29" s="44">
        <x:f>(J29-K29)/K29*100</x:f>
        <x:v>47.673216132368154</x:v>
      </x:c>
      <x:c r="M29" s="10">
        <x:v>4399</x:v>
      </x:c>
      <x:c r="N29" s="10">
        <x:v>3003</x:v>
      </x:c>
      <x:c r="O29" s="44">
        <x:f>(M29-N29)/N29*100</x:f>
        <x:v>46.486846486846488</x:v>
      </x:c>
      <x:c r="P29" s="10"/>
      <x:c r="Q29" s="10"/>
      <x:c r="R29" s="24" t="e">
        <x:f>(P29-Q29)/Q29</x:f>
        <x:v>#DIV/0!</x:v>
      </x:c>
      <x:c r="S29" s="10"/>
      <x:c r="T29" s="10"/>
      <x:c r="U29" s="24" t="e">
        <x:f>(S29-T29)/T29</x:f>
        <x:v>#DIV/0!</x:v>
      </x:c>
      <x:c r="V29" s="10"/>
      <x:c r="W29" s="10"/>
      <x:c r="X29" s="24" t="e">
        <x:f>(V29-W29)/W29</x:f>
        <x:v>#DIV/0!</x:v>
      </x:c>
      <x:c r="Y29" s="10"/>
      <x:c r="Z29" s="10"/>
      <x:c r="AA29" s="24" t="e">
        <x:f>(Y29-Z29)/Z29</x:f>
        <x:v>#DIV/0!</x:v>
      </x:c>
      <x:c r="AB29" s="10"/>
      <x:c r="AC29" s="10"/>
      <x:c r="AD29" s="24" t="e">
        <x:f>(AB29-AC29)/AC29</x:f>
        <x:v>#DIV/0!</x:v>
      </x:c>
      <x:c r="AE29" s="10"/>
      <x:c r="AF29" s="10"/>
      <x:c r="AG29" s="24" t="e">
        <x:f>(AE29-AF29)/AF29</x:f>
        <x:v>#DIV/0!</x:v>
      </x:c>
      <x:c r="AH29" s="10"/>
      <x:c r="AI29" s="10"/>
      <x:c r="AJ29" s="24" t="e">
        <x:f>(AH29-AI29)/AI29</x:f>
        <x:v>#DIV/0!</x:v>
      </x:c>
      <x:c r="AK29" s="10"/>
      <x:c r="AL29" s="10"/>
      <x:c r="AM29" s="24" t="e">
        <x:f>(AK29-AL29)/AL29</x:f>
        <x:v>#DIV/0!</x:v>
      </x:c>
      <x:c r="AN29" s="10"/>
      <x:c r="AO29" s="10"/>
      <x:c r="AP29" s="24" t="e">
        <x:f>(AN29-AO29)/AO29</x:f>
        <x:v>#DIV/0!</x:v>
      </x:c>
      <x:c r="AQ29" s="10"/>
      <x:c r="AR29" s="10"/>
      <x:c r="AS29" s="24" t="e">
        <x:f>(AQ29-AR29)/AR29</x:f>
        <x:v>#DIV/0!</x:v>
      </x:c>
      <x:c r="AT29" s="10"/>
      <x:c r="AU29" s="10"/>
      <x:c r="AV29" s="24" t="e">
        <x:f>(AT29-AU29)/AU29</x:f>
        <x:v>#DIV/0!</x:v>
      </x:c>
      <x:c r="AW29" s="10"/>
      <x:c r="AX29" s="10"/>
      <x:c r="AY29" s="24" t="e">
        <x:f>(AW29-AX29)/AX29</x:f>
        <x:v>#DIV/0!</x:v>
      </x:c>
      <x:c r="AZ29" s="10"/>
      <x:c r="BA29" s="10"/>
      <x:c r="BB29" s="24" t="e">
        <x:f>(AZ29-BA29)/BA29</x:f>
        <x:v>#DIV/0!</x:v>
      </x:c>
    </x:row>
    <x:row r="30" spans="1:54">
      <x:c r="A30" t="s">
        <x:v>54</x:v>
      </x:c>
      <x:c r="B30" t="str">
        <x:f>C30&amp;"우체국"</x:f>
        <x:v>화순우체국</x:v>
      </x:c>
      <x:c r="C30" s="18" t="s">
        <x:v>2</x:v>
      </x:c>
      <x:c r="D30" s="22">
        <x:f>J30+M30+P30+S30+V30+Y30+AB30+AE30+AH30+AK30+AN30+AQ30+AT30+AW30+AZ30</x:f>
        <x:v>12847</x:v>
      </x:c>
      <x:c r="E30" s="22">
        <x:f>K30+N30+Q30+T30+W30+Z30+AC30+AF30+AI30+AL30+AO30+AR30+AU30+AX30+BA30</x:f>
        <x:v>4403</x:v>
      </x:c>
      <x:c r="F30" s="42">
        <x:f>(D30-E30)/E30*100</x:f>
        <x:v>191.77833295480355</x:v>
      </x:c>
      <x:c r="G30" s="41">
        <x:f>D30/COUNTA(J30,M30,P30,S30,V30,Y30,AB30,AE30,AH30,AK30,AN30,AQ30,AT30,AW30,AZ30)</x:f>
        <x:v>6423.5</x:v>
      </x:c>
      <x:c r="H30" s="41">
        <x:f>E30/COUNTA(K30,N30,Q30,T30,W30,Z30,AC30,AF30,AI30,AL30,AO30,AR30,AU30,AX30,BA30)</x:f>
        <x:v>2201.5</x:v>
      </x:c>
      <x:c r="I30" s="44">
        <x:f>(G30-H30)/H30*100</x:f>
        <x:v>191.77833295480355</x:v>
      </x:c>
      <x:c r="J30" s="10">
        <x:v>7838</x:v>
      </x:c>
      <x:c r="K30" s="10">
        <x:v>2411</x:v>
      </x:c>
      <x:c r="L30" s="44">
        <x:f>(J30-K30)/K30*100</x:f>
        <x:v>225.0933222729158</x:v>
      </x:c>
      <x:c r="M30" s="10">
        <x:v>5009</x:v>
      </x:c>
      <x:c r="N30" s="10">
        <x:v>1992</x:v>
      </x:c>
      <x:c r="O30" s="44">
        <x:f>(M30-N30)/N30*100</x:f>
        <x:v>151.4558232931727</x:v>
      </x:c>
      <x:c r="P30" s="10"/>
      <x:c r="Q30" s="10"/>
      <x:c r="R30" s="24" t="e">
        <x:f>(P30-Q30)/Q30</x:f>
        <x:v>#DIV/0!</x:v>
      </x:c>
      <x:c r="S30" s="10"/>
      <x:c r="T30" s="10"/>
      <x:c r="U30" s="24" t="e">
        <x:f>(S30-T30)/T30</x:f>
        <x:v>#DIV/0!</x:v>
      </x:c>
      <x:c r="V30" s="10"/>
      <x:c r="W30" s="10"/>
      <x:c r="X30" s="24" t="e">
        <x:f>(V30-W30)/W30</x:f>
        <x:v>#DIV/0!</x:v>
      </x:c>
      <x:c r="Y30" s="10"/>
      <x:c r="Z30" s="10"/>
      <x:c r="AA30" s="24" t="e">
        <x:f>(Y30-Z30)/Z30</x:f>
        <x:v>#DIV/0!</x:v>
      </x:c>
      <x:c r="AB30" s="10"/>
      <x:c r="AC30" s="10"/>
      <x:c r="AD30" s="24" t="e">
        <x:f>(AB30-AC30)/AC30</x:f>
        <x:v>#DIV/0!</x:v>
      </x:c>
      <x:c r="AE30" s="10"/>
      <x:c r="AF30" s="10"/>
      <x:c r="AG30" s="24" t="e">
        <x:f>(AE30-AF30)/AF30</x:f>
        <x:v>#DIV/0!</x:v>
      </x:c>
      <x:c r="AH30" s="10"/>
      <x:c r="AI30" s="10"/>
      <x:c r="AJ30" s="24" t="e">
        <x:f>(AH30-AI30)/AI30</x:f>
        <x:v>#DIV/0!</x:v>
      </x:c>
      <x:c r="AK30" s="10"/>
      <x:c r="AL30" s="10"/>
      <x:c r="AM30" s="24" t="e">
        <x:f>(AK30-AL30)/AL30</x:f>
        <x:v>#DIV/0!</x:v>
      </x:c>
      <x:c r="AN30" s="10"/>
      <x:c r="AO30" s="10"/>
      <x:c r="AP30" s="24" t="e">
        <x:f>(AN30-AO30)/AO30</x:f>
        <x:v>#DIV/0!</x:v>
      </x:c>
      <x:c r="AQ30" s="10"/>
      <x:c r="AR30" s="10"/>
      <x:c r="AS30" s="24" t="e">
        <x:f>(AQ30-AR30)/AR30</x:f>
        <x:v>#DIV/0!</x:v>
      </x:c>
      <x:c r="AT30" s="10"/>
      <x:c r="AU30" s="10"/>
      <x:c r="AV30" s="24" t="e">
        <x:f>(AT30-AU30)/AU30</x:f>
        <x:v>#DIV/0!</x:v>
      </x:c>
      <x:c r="AW30" s="10"/>
      <x:c r="AX30" s="10"/>
      <x:c r="AY30" s="24" t="e">
        <x:f>(AW30-AX30)/AX30</x:f>
        <x:v>#DIV/0!</x:v>
      </x:c>
      <x:c r="AZ30" s="10"/>
      <x:c r="BA30" s="10"/>
      <x:c r="BB30" s="24" t="e">
        <x:f>(AZ30-BA30)/BA30</x:f>
        <x:v>#DIV/0!</x:v>
      </x:c>
    </x:row>
    <x:row r="31" spans="1:54">
      <x:c r="A31" t="s">
        <x:v>54</x:v>
      </x:c>
      <x:c r="B31" t="s">
        <x:v>7</x:v>
      </x:c>
      <x:c r="C31" s="18" t="s">
        <x:v>54</x:v>
      </x:c>
      <x:c r="D31" s="22">
        <x:f>J31+M31+P31+S31+V31+Y31+AB31+AE31+AH31+AK31+AN31+AQ31+AT31+AW31+AZ31</x:f>
        <x:v>318</x:v>
      </x:c>
      <x:c r="E31" s="22">
        <x:f>K31+N31+Q31+T31+W31+Z31+AC31+AF31+AI31+AL31+AO31+AR31+AU31+AX31+BA31</x:f>
        <x:v>227</x:v>
      </x:c>
      <x:c r="F31" s="42">
        <x:f>(D31-E31)/E31*100</x:f>
        <x:v>40.08810572687225</x:v>
      </x:c>
      <x:c r="G31" s="41">
        <x:f>D31/COUNTA(J31,M31,P31,S31,V31,Y31,AB31,AE31,AH31,AK31,AN31,AQ31,AT31,AW31,AZ31)</x:f>
        <x:v>159</x:v>
      </x:c>
      <x:c r="H31" s="41">
        <x:f>E31/COUNTA(K31,N31,Q31,T31,W31,Z31,AC31,AF31,AI31,AL31,AO31,AR31,AU31,AX31,BA31)</x:f>
        <x:v>113.5</x:v>
      </x:c>
      <x:c r="I31" s="44">
        <x:f>(G31-H31)/H31*100</x:f>
        <x:v>40.08810572687225</x:v>
      </x:c>
      <x:c r="J31" s="10">
        <x:v>176</x:v>
      </x:c>
      <x:c r="K31" s="10">
        <x:v>113</x:v>
      </x:c>
      <x:c r="L31" s="44">
        <x:f>(J31-K31)/K31*100</x:f>
        <x:v>55.752212389380531</x:v>
      </x:c>
      <x:c r="M31" s="10">
        <x:v>142</x:v>
      </x:c>
      <x:c r="N31" s="10">
        <x:v>114</x:v>
      </x:c>
      <x:c r="O31" s="44">
        <x:f>(M31-N31)/N31*100</x:f>
        <x:v>24.561403508771928</x:v>
      </x:c>
      <x:c r="P31" s="10"/>
      <x:c r="Q31" s="10"/>
      <x:c r="R31" s="24" t="e">
        <x:f>(P31-Q31)/Q31</x:f>
        <x:v>#DIV/0!</x:v>
      </x:c>
      <x:c r="S31" s="10"/>
      <x:c r="T31" s="10"/>
      <x:c r="U31" s="24" t="e">
        <x:f>(S31-T31)/T31</x:f>
        <x:v>#DIV/0!</x:v>
      </x:c>
      <x:c r="V31" s="10"/>
      <x:c r="W31" s="10"/>
      <x:c r="X31" s="24" t="e">
        <x:f>(V31-W31)/W31</x:f>
        <x:v>#DIV/0!</x:v>
      </x:c>
      <x:c r="Y31" s="10"/>
      <x:c r="Z31" s="10"/>
      <x:c r="AA31" s="24" t="e">
        <x:f>(Y31-Z31)/Z31</x:f>
        <x:v>#DIV/0!</x:v>
      </x:c>
      <x:c r="AB31" s="10"/>
      <x:c r="AC31" s="10"/>
      <x:c r="AD31" s="24" t="e">
        <x:f>(AB31-AC31)/AC31</x:f>
        <x:v>#DIV/0!</x:v>
      </x:c>
      <x:c r="AE31" s="10"/>
      <x:c r="AF31" s="10"/>
      <x:c r="AG31" s="24" t="e">
        <x:f>(AE31-AF31)/AF31</x:f>
        <x:v>#DIV/0!</x:v>
      </x:c>
      <x:c r="AH31" s="10"/>
      <x:c r="AI31" s="10"/>
      <x:c r="AJ31" s="24" t="e">
        <x:f>(AH31-AI31)/AI31</x:f>
        <x:v>#DIV/0!</x:v>
      </x:c>
      <x:c r="AK31" s="10"/>
      <x:c r="AL31" s="10"/>
      <x:c r="AM31" s="24" t="e">
        <x:f>(AK31-AL31)/AL31</x:f>
        <x:v>#DIV/0!</x:v>
      </x:c>
      <x:c r="AN31" s="10"/>
      <x:c r="AO31" s="10"/>
      <x:c r="AP31" s="24" t="e">
        <x:f>(AN31-AO31)/AO31</x:f>
        <x:v>#DIV/0!</x:v>
      </x:c>
      <x:c r="AQ31" s="10"/>
      <x:c r="AR31" s="10"/>
      <x:c r="AS31" s="24" t="e">
        <x:f>(AQ31-AR31)/AR31</x:f>
        <x:v>#DIV/0!</x:v>
      </x:c>
      <x:c r="AT31" s="10"/>
      <x:c r="AU31" s="10"/>
      <x:c r="AV31" s="24" t="e">
        <x:f>(AT31-AU31)/AU31</x:f>
        <x:v>#DIV/0!</x:v>
      </x:c>
      <x:c r="AW31" s="10"/>
      <x:c r="AX31" s="10"/>
      <x:c r="AY31" s="24" t="e">
        <x:f>(AW31-AX31)/AX31</x:f>
        <x:v>#DIV/0!</x:v>
      </x:c>
      <x:c r="AZ31" s="10"/>
      <x:c r="BA31" s="10"/>
      <x:c r="BB31" s="24" t="e">
        <x:f>(AZ31-BA31)/BA31</x:f>
        <x:v>#DIV/0!</x:v>
      </x:c>
    </x:row>
    <x:row r="32" spans="1:54">
      <x:c r="A32" t="s">
        <x:v>55</x:v>
      </x:c>
      <x:c r="B32" t="s">
        <x:v>11</x:v>
      </x:c>
      <x:c r="C32" s="18" t="s">
        <x:v>55</x:v>
      </x:c>
      <x:c r="D32" s="22">
        <x:f>J32+M32+P32+S32+V32+Y32+AB32+AE32+AH32+AK32+AN32+AQ32+AT32+AW32+AZ32</x:f>
        <x:v>241</x:v>
      </x:c>
      <x:c r="E32" s="22">
        <x:f>K32+N32+Q32+T32+W32+Z32+AC32+AF32+AI32+AL32+AO32+AR32+AU32+AX32+BA32</x:f>
        <x:v>171</x:v>
      </x:c>
      <x:c r="F32" s="42">
        <x:f>(D32-E32)/E32*100</x:f>
        <x:v>40.935672514619881</x:v>
      </x:c>
      <x:c r="G32" s="41">
        <x:f>D32/COUNTA(J32,M32,P32,S32,V32,Y32,AB32,AE32,AH32,AK32,AN32,AQ32,AT32,AW32,AZ32)</x:f>
        <x:v>120.5</x:v>
      </x:c>
      <x:c r="H32" s="41">
        <x:f>E32/COUNTA(K32,N32,Q32,T32,W32,Z32,AC32,AF32,AI32,AL32,AO32,AR32,AU32,AX32,BA32)</x:f>
        <x:v>85.5</x:v>
      </x:c>
      <x:c r="I32" s="44">
        <x:f>(G32-H32)/H32*100</x:f>
        <x:v>40.935672514619881</x:v>
      </x:c>
      <x:c r="J32" s="10">
        <x:v>127</x:v>
      </x:c>
      <x:c r="K32" s="10">
        <x:v>114</x:v>
      </x:c>
      <x:c r="L32" s="44">
        <x:f>(J32-K32)/K32*100</x:f>
        <x:v>11.403508771929824</x:v>
      </x:c>
      <x:c r="M32" s="10">
        <x:v>114</x:v>
      </x:c>
      <x:c r="N32" s="10">
        <x:v>57</x:v>
      </x:c>
      <x:c r="O32" s="44">
        <x:f>(M32-N32)/N32*100</x:f>
        <x:v>100</x:v>
      </x:c>
      <x:c r="P32" s="10"/>
      <x:c r="Q32" s="10"/>
      <x:c r="R32" s="24" t="e">
        <x:f>(P32-Q32)/Q32</x:f>
        <x:v>#DIV/0!</x:v>
      </x:c>
      <x:c r="S32" s="10"/>
      <x:c r="T32" s="10"/>
      <x:c r="U32" s="24" t="e">
        <x:f>(S32-T32)/T32</x:f>
        <x:v>#DIV/0!</x:v>
      </x:c>
      <x:c r="V32" s="10"/>
      <x:c r="W32" s="10"/>
      <x:c r="X32" s="24" t="e">
        <x:f>(V32-W32)/W32</x:f>
        <x:v>#DIV/0!</x:v>
      </x:c>
      <x:c r="Y32" s="10"/>
      <x:c r="Z32" s="10"/>
      <x:c r="AA32" s="24" t="e">
        <x:f>(Y32-Z32)/Z32</x:f>
        <x:v>#DIV/0!</x:v>
      </x:c>
      <x:c r="AB32" s="10"/>
      <x:c r="AC32" s="10"/>
      <x:c r="AD32" s="24" t="e">
        <x:f>(AB32-AC32)/AC32</x:f>
        <x:v>#DIV/0!</x:v>
      </x:c>
      <x:c r="AE32" s="10"/>
      <x:c r="AF32" s="10"/>
      <x:c r="AG32" s="24" t="e">
        <x:f>(AE32-AF32)/AF32</x:f>
        <x:v>#DIV/0!</x:v>
      </x:c>
      <x:c r="AH32" s="10"/>
      <x:c r="AI32" s="10"/>
      <x:c r="AJ32" s="24" t="e">
        <x:f>(AH32-AI32)/AI32</x:f>
        <x:v>#DIV/0!</x:v>
      </x:c>
      <x:c r="AK32" s="10"/>
      <x:c r="AL32" s="10"/>
      <x:c r="AM32" s="24" t="e">
        <x:f>(AK32-AL32)/AL32</x:f>
        <x:v>#DIV/0!</x:v>
      </x:c>
      <x:c r="AN32" s="10"/>
      <x:c r="AO32" s="10"/>
      <x:c r="AP32" s="24" t="e">
        <x:f>(AN32-AO32)/AO32</x:f>
        <x:v>#DIV/0!</x:v>
      </x:c>
      <x:c r="AQ32" s="10"/>
      <x:c r="AR32" s="10"/>
      <x:c r="AS32" s="24" t="e">
        <x:f>(AQ32-AR32)/AR32</x:f>
        <x:v>#DIV/0!</x:v>
      </x:c>
      <x:c r="AT32" s="10"/>
      <x:c r="AU32" s="10"/>
      <x:c r="AV32" s="24" t="e">
        <x:f>(AT32-AU32)/AU32</x:f>
        <x:v>#DIV/0!</x:v>
      </x:c>
      <x:c r="AW32" s="10"/>
      <x:c r="AX32" s="10"/>
      <x:c r="AY32" s="24" t="e">
        <x:f>(AW32-AX32)/AX32</x:f>
        <x:v>#DIV/0!</x:v>
      </x:c>
      <x:c r="AZ32" s="10"/>
      <x:c r="BA32" s="10"/>
      <x:c r="BB32" s="24" t="e">
        <x:f>(AZ32-BA32)/BA32</x:f>
        <x:v>#DIV/0!</x:v>
      </x:c>
    </x:row>
    <x:row r="33" spans="2:54" s="12" customFormat="1">
      <x:c r="B33" s="48"/>
      <x:c r="C33" s="30" t="s">
        <x:v>50</x:v>
      </x:c>
      <x:c r="D33" s="31">
        <x:f>SUM(D6:D32)</x:f>
        <x:v>479186</x:v>
      </x:c>
      <x:c r="E33" s="31">
        <x:f>SUM(E6:E32)</x:f>
        <x:v>286888</x:v>
      </x:c>
      <x:c r="F33" s="43">
        <x:f>(D33-E33)/E33*100</x:f>
        <x:v>67.028945093555663</x:v>
      </x:c>
      <x:c r="G33" s="49">
        <x:f>D33/COUNTA(J33,M33,P33,S33,V33,Y33,AB33,AE33,AH33,AK33,AN33,AQ33,AT33,AW33,AZ33)</x:f>
        <x:v>239593</x:v>
      </x:c>
      <x:c r="H33" s="49">
        <x:f>E33/COUNTA(K33,N33,Q33,T33,W33,Z33,AC33,AF33,AI33,AL33,AO33,AR33,AU33,AX33,BA33)</x:f>
        <x:v>143444</x:v>
      </x:c>
      <x:c r="I33" s="45">
        <x:f>(G33-H33)/H33*100</x:f>
        <x:v>67.028945093555663</x:v>
      </x:c>
      <x:c r="J33" s="31">
        <x:f>SUM(J6:J32)</x:f>
        <x:v>267507</x:v>
      </x:c>
      <x:c r="K33" s="31">
        <x:f>SUM(K6:K32)</x:f>
        <x:v>159228</x:v>
      </x:c>
      <x:c r="L33" s="45">
        <x:f>(J33-K33)/K33*100</x:f>
        <x:v>68.002486999773907</x:v>
      </x:c>
      <x:c r="M33" s="31">
        <x:f>SUM(M6:M32)</x:f>
        <x:v>211679</x:v>
      </x:c>
      <x:c r="N33" s="31">
        <x:f>SUM(N6:N32)</x:f>
        <x:v>127660</x:v>
      </x:c>
      <x:c r="O33" s="45">
        <x:f>(M33-N33)/N33*100</x:f>
        <x:v>65.814663951120167</x:v>
      </x:c>
      <x:c r="P33" s="31"/>
      <x:c r="Q33" s="31"/>
      <x:c r="R33" s="32" t="e">
        <x:f>(P33-Q33)/Q33</x:f>
        <x:v>#DIV/0!</x:v>
      </x:c>
      <x:c r="S33" s="31"/>
      <x:c r="T33" s="31"/>
      <x:c r="U33" s="32" t="e">
        <x:f>(S33-T33)/T33</x:f>
        <x:v>#DIV/0!</x:v>
      </x:c>
      <x:c r="V33" s="31"/>
      <x:c r="W33" s="31"/>
      <x:c r="X33" s="32" t="e">
        <x:f>(V33-W33)/W33</x:f>
        <x:v>#DIV/0!</x:v>
      </x:c>
      <x:c r="Y33" s="31"/>
      <x:c r="Z33" s="31"/>
      <x:c r="AA33" s="32" t="e">
        <x:f>(Y33-Z33)/Z33</x:f>
        <x:v>#DIV/0!</x:v>
      </x:c>
      <x:c r="AB33" s="31"/>
      <x:c r="AC33" s="31"/>
      <x:c r="AD33" s="32" t="e">
        <x:f>(AB33-AC33)/AC33</x:f>
        <x:v>#DIV/0!</x:v>
      </x:c>
      <x:c r="AE33" s="31"/>
      <x:c r="AF33" s="31"/>
      <x:c r="AG33" s="32" t="e">
        <x:f>(AE33-AF33)/AF33</x:f>
        <x:v>#DIV/0!</x:v>
      </x:c>
      <x:c r="AH33" s="31"/>
      <x:c r="AI33" s="31"/>
      <x:c r="AJ33" s="32" t="e">
        <x:f>(AH33-AI33)/AI33</x:f>
        <x:v>#DIV/0!</x:v>
      </x:c>
      <x:c r="AK33" s="31"/>
      <x:c r="AL33" s="31"/>
      <x:c r="AM33" s="32" t="e">
        <x:f>(AK33-AL33)/AL33</x:f>
        <x:v>#DIV/0!</x:v>
      </x:c>
      <x:c r="AN33" s="31"/>
      <x:c r="AO33" s="31"/>
      <x:c r="AP33" s="32" t="e">
        <x:f>(AN33-AO33)/AO33</x:f>
        <x:v>#DIV/0!</x:v>
      </x:c>
      <x:c r="AQ33" s="31"/>
      <x:c r="AR33" s="31"/>
      <x:c r="AS33" s="32" t="e">
        <x:f>(AQ33-AR33)/AR33</x:f>
        <x:v>#DIV/0!</x:v>
      </x:c>
      <x:c r="AT33" s="31"/>
      <x:c r="AU33" s="31"/>
      <x:c r="AV33" s="32" t="e">
        <x:f>(AT33-AU33)/AU33</x:f>
        <x:v>#DIV/0!</x:v>
      </x:c>
      <x:c r="AW33" s="31"/>
      <x:c r="AX33" s="31"/>
      <x:c r="AY33" s="32" t="e">
        <x:f>(AW33-AX33)/AX33</x:f>
        <x:v>#DIV/0!</x:v>
      </x:c>
      <x:c r="AZ33" s="31"/>
      <x:c r="BA33" s="31"/>
      <x:c r="BB33" s="32" t="e">
        <x:f>(AZ33-BA33)/BA33</x:f>
        <x:v>#DIV/0!</x:v>
      </x:c>
    </x:row>
    <x:row r="34" spans="2:53" s="4" customFormat="1">
      <x:c r="B34" s="1"/>
      <x:c r="K34" s="38" t="s">
        <x:v>28</x:v>
      </x:c>
      <x:c r="L34" s="38"/>
      <x:c r="M34" s="38"/>
      <x:c r="N34" s="38" t="s">
        <x:v>24</x:v>
      </x:c>
      <x:c r="O34" s="38"/>
      <x:c r="P34" s="38"/>
      <x:c r="Q34" s="38" t="s">
        <x:v>27</x:v>
      </x:c>
      <x:c r="R34" s="38"/>
      <x:c r="S34" s="38"/>
      <x:c r="T34" s="38" t="s">
        <x:v>23</x:v>
      </x:c>
      <x:c r="U34" s="38"/>
      <x:c r="V34" s="38"/>
      <x:c r="W34" s="38" t="s">
        <x:v>26</x:v>
      </x:c>
      <x:c r="X34" s="38"/>
      <x:c r="Y34" s="38"/>
      <x:c r="Z34" s="38" t="s">
        <x:v>17</x:v>
      </x:c>
      <x:c r="AA34" s="38"/>
      <x:c r="AB34" s="38"/>
      <x:c r="AC34" s="38" t="s">
        <x:v>22</x:v>
      </x:c>
      <x:c r="AD34" s="38"/>
      <x:c r="AE34" s="38"/>
      <x:c r="AF34" s="38" t="s">
        <x:v>18</x:v>
      </x:c>
      <x:c r="AG34" s="38"/>
      <x:c r="AH34" s="38"/>
      <x:c r="AI34" s="38" t="s">
        <x:v>25</x:v>
      </x:c>
      <x:c r="AJ34" s="38"/>
      <x:c r="AK34" s="38"/>
      <x:c r="AL34" s="38" t="s">
        <x:v>19</x:v>
      </x:c>
      <x:c r="AM34" s="38"/>
      <x:c r="AN34" s="38"/>
      <x:c r="AO34" s="38" t="s">
        <x:v>30</x:v>
      </x:c>
      <x:c r="AP34" s="38"/>
      <x:c r="AQ34" s="38"/>
      <x:c r="AR34" s="38" t="s">
        <x:v>29</x:v>
      </x:c>
      <x:c r="AS34" s="38"/>
      <x:c r="AT34" s="38"/>
      <x:c r="AU34" s="38" t="s">
        <x:v>15</x:v>
      </x:c>
      <x:c r="AV34" s="38"/>
      <x:c r="AW34" s="38"/>
      <x:c r="AX34" s="38" t="s">
        <x:v>21</x:v>
      </x:c>
      <x:c r="BA34" s="4" t="s">
        <x:v>31</x:v>
      </x:c>
    </x:row>
    <x:row r="35" spans="3:54" s="2" customFormat="1" ht="17.800000000000001">
      <x:c r="C35" s="20" t="s">
        <x:v>8</x:v>
      </x:c>
      <x:c r="D35" s="55" t="s">
        <x:v>95</x:v>
      </x:c>
      <x:c r="E35" s="56"/>
      <x:c r="F35" s="56"/>
      <x:c r="G35" s="55"/>
      <x:c r="H35" s="55"/>
      <x:c r="I35" s="55"/>
      <x:c r="J35" s="56"/>
      <x:c r="K35" s="56"/>
      <x:c r="L35" s="56"/>
      <x:c r="M35" s="56"/>
      <x:c r="N35" s="56"/>
      <x:c r="O35" s="56"/>
      <x:c r="P35" s="56"/>
      <x:c r="Q35" s="56"/>
      <x:c r="R35" s="56"/>
      <x:c r="S35" s="56"/>
      <x:c r="T35" s="56"/>
      <x:c r="U35" s="56"/>
      <x:c r="V35" s="56"/>
      <x:c r="W35" s="56"/>
      <x:c r="X35" s="56"/>
      <x:c r="Y35" s="56"/>
      <x:c r="Z35" s="56"/>
      <x:c r="AA35" s="56"/>
      <x:c r="AB35" s="56"/>
      <x:c r="AC35" s="56"/>
      <x:c r="AD35" s="56"/>
      <x:c r="AE35" s="56"/>
      <x:c r="AF35" s="56"/>
      <x:c r="AG35" s="56"/>
      <x:c r="AH35" s="56"/>
      <x:c r="AI35" s="56"/>
      <x:c r="AJ35" s="56"/>
      <x:c r="AK35" s="56"/>
      <x:c r="AL35" s="56"/>
      <x:c r="AM35" s="56"/>
      <x:c r="AN35" s="56"/>
      <x:c r="AO35" s="56"/>
      <x:c r="AP35" s="56"/>
      <x:c r="AQ35" s="56"/>
      <x:c r="AR35" s="56"/>
      <x:c r="AS35" s="56"/>
      <x:c r="AT35" s="56"/>
      <x:c r="AU35" s="56"/>
      <x:c r="AV35" s="56"/>
      <x:c r="AW35" s="56"/>
      <x:c r="AX35" s="56"/>
      <x:c r="AY35" s="56"/>
      <x:c r="AZ35" s="56"/>
      <x:c r="BA35" s="56"/>
      <x:c r="BB35" s="57"/>
    </x:row>
    <x:row r="36" spans="3:54" s="3" customFormat="1" ht="13.5" customHeight="1">
      <x:c r="C36" s="50" t="s">
        <x:v>10</x:v>
      </x:c>
      <x:c r="D36" s="58" t="s">
        <x:v>92</x:v>
      </x:c>
      <x:c r="E36" s="58"/>
      <x:c r="F36" s="58"/>
      <x:c r="G36" s="58" t="s">
        <x:v>20</x:v>
      </x:c>
      <x:c r="H36" s="58"/>
      <x:c r="I36" s="58"/>
      <x:c r="J36" s="6">
        <x:v>43710</x:v>
      </x:c>
      <x:c r="K36" s="6">
        <x:v>43353</x:v>
      </x:c>
      <x:c r="L36" s="53" t="s">
        <x:v>16</x:v>
      </x:c>
      <x:c r="M36" s="6">
        <x:v>43711</x:v>
      </x:c>
      <x:c r="N36" s="6">
        <x:v>43354</x:v>
      </x:c>
      <x:c r="O36" s="53" t="s">
        <x:v>16</x:v>
      </x:c>
      <x:c r="P36" s="6">
        <x:v>43712</x:v>
      </x:c>
      <x:c r="Q36" s="6">
        <x:v>43355</x:v>
      </x:c>
      <x:c r="R36" s="53" t="s">
        <x:v>16</x:v>
      </x:c>
      <x:c r="S36" s="6">
        <x:v>43713</x:v>
      </x:c>
      <x:c r="T36" s="6">
        <x:v>43356</x:v>
      </x:c>
      <x:c r="U36" s="53" t="s">
        <x:v>16</x:v>
      </x:c>
      <x:c r="V36" s="6">
        <x:v>43714</x:v>
      </x:c>
      <x:c r="W36" s="6">
        <x:v>43357</x:v>
      </x:c>
      <x:c r="X36" s="53" t="s">
        <x:v>16</x:v>
      </x:c>
      <x:c r="Y36" s="15">
        <x:v>43715</x:v>
      </x:c>
      <x:c r="Z36" s="15">
        <x:v>43358</x:v>
      </x:c>
      <x:c r="AA36" s="53" t="s">
        <x:v>16</x:v>
      </x:c>
      <x:c r="AB36" s="7">
        <x:v>43716</x:v>
      </x:c>
      <x:c r="AC36" s="7">
        <x:v>43359</x:v>
      </x:c>
      <x:c r="AD36" s="53" t="s">
        <x:v>16</x:v>
      </x:c>
      <x:c r="AE36" s="6">
        <x:v>43717</x:v>
      </x:c>
      <x:c r="AF36" s="6">
        <x:v>43360</x:v>
      </x:c>
      <x:c r="AG36" s="53" t="s">
        <x:v>16</x:v>
      </x:c>
      <x:c r="AH36" s="6">
        <x:v>43718</x:v>
      </x:c>
      <x:c r="AI36" s="6">
        <x:v>43361</x:v>
      </x:c>
      <x:c r="AJ36" s="53" t="s">
        <x:v>16</x:v>
      </x:c>
      <x:c r="AK36" s="6">
        <x:v>43719</x:v>
      </x:c>
      <x:c r="AL36" s="6">
        <x:v>43362</x:v>
      </x:c>
      <x:c r="AM36" s="53" t="s">
        <x:v>16</x:v>
      </x:c>
      <x:c r="AN36" s="6"/>
      <x:c r="AO36" s="6">
        <x:v>43363</x:v>
      </x:c>
      <x:c r="AP36" s="53" t="s">
        <x:v>16</x:v>
      </x:c>
      <x:c r="AQ36" s="6"/>
      <x:c r="AR36" s="6">
        <x:v>43364</x:v>
      </x:c>
      <x:c r="AS36" s="53" t="s">
        <x:v>16</x:v>
      </x:c>
      <x:c r="AT36" s="15"/>
      <x:c r="AU36" s="15">
        <x:v>43365</x:v>
      </x:c>
      <x:c r="AV36" s="53" t="s">
        <x:v>16</x:v>
      </x:c>
      <x:c r="AW36" s="6">
        <x:v>43724</x:v>
      </x:c>
      <x:c r="AX36" s="6">
        <x:v>43370</x:v>
      </x:c>
      <x:c r="AY36" s="53" t="s">
        <x:v>16</x:v>
      </x:c>
      <x:c r="AZ36" s="6">
        <x:v>43725</x:v>
      </x:c>
      <x:c r="BA36" s="6">
        <x:v>43371</x:v>
      </x:c>
      <x:c r="BB36" s="53" t="s">
        <x:v>16</x:v>
      </x:c>
    </x:row>
    <x:row r="37" spans="3:54" s="2" customFormat="1">
      <x:c r="C37" s="50"/>
      <x:c r="D37" s="36" t="s">
        <x:v>91</x:v>
      </x:c>
      <x:c r="E37" s="36" t="s">
        <x:v>90</x:v>
      </x:c>
      <x:c r="F37" s="37" t="s">
        <x:v>16</x:v>
      </x:c>
      <x:c r="G37" s="37" t="s">
        <x:v>91</x:v>
      </x:c>
      <x:c r="H37" s="37" t="s">
        <x:v>90</x:v>
      </x:c>
      <x:c r="I37" s="37" t="s">
        <x:v>16</x:v>
      </x:c>
      <x:c r="J37" s="8" t="s">
        <x:v>36</x:v>
      </x:c>
      <x:c r="K37" s="8" t="s">
        <x:v>36</x:v>
      </x:c>
      <x:c r="L37" s="54"/>
      <x:c r="M37" s="8" t="s">
        <x:v>35</x:v>
      </x:c>
      <x:c r="N37" s="8" t="s">
        <x:v>35</x:v>
      </x:c>
      <x:c r="O37" s="54"/>
      <x:c r="P37" s="8" t="s">
        <x:v>34</x:v>
      </x:c>
      <x:c r="Q37" s="8" t="s">
        <x:v>34</x:v>
      </x:c>
      <x:c r="R37" s="54"/>
      <x:c r="S37" s="8" t="s">
        <x:v>32</x:v>
      </x:c>
      <x:c r="T37" s="8" t="s">
        <x:v>32</x:v>
      </x:c>
      <x:c r="U37" s="54"/>
      <x:c r="V37" s="8" t="s">
        <x:v>37</x:v>
      </x:c>
      <x:c r="W37" s="8" t="s">
        <x:v>37</x:v>
      </x:c>
      <x:c r="X37" s="54"/>
      <x:c r="Y37" s="16" t="s">
        <x:v>38</x:v>
      </x:c>
      <x:c r="Z37" s="16" t="s">
        <x:v>38</x:v>
      </x:c>
      <x:c r="AA37" s="54"/>
      <x:c r="AB37" s="9" t="s">
        <x:v>33</x:v>
      </x:c>
      <x:c r="AC37" s="9" t="s">
        <x:v>33</x:v>
      </x:c>
      <x:c r="AD37" s="54"/>
      <x:c r="AE37" s="8" t="s">
        <x:v>36</x:v>
      </x:c>
      <x:c r="AF37" s="8" t="s">
        <x:v>36</x:v>
      </x:c>
      <x:c r="AG37" s="54"/>
      <x:c r="AH37" s="8" t="s">
        <x:v>35</x:v>
      </x:c>
      <x:c r="AI37" s="8" t="s">
        <x:v>35</x:v>
      </x:c>
      <x:c r="AJ37" s="54"/>
      <x:c r="AK37" s="8" t="s">
        <x:v>34</x:v>
      </x:c>
      <x:c r="AL37" s="8" t="s">
        <x:v>34</x:v>
      </x:c>
      <x:c r="AM37" s="54"/>
      <x:c r="AN37" s="8"/>
      <x:c r="AO37" s="8" t="s">
        <x:v>32</x:v>
      </x:c>
      <x:c r="AP37" s="54"/>
      <x:c r="AQ37" s="8"/>
      <x:c r="AR37" s="8" t="s">
        <x:v>37</x:v>
      </x:c>
      <x:c r="AS37" s="54"/>
      <x:c r="AT37" s="16"/>
      <x:c r="AU37" s="16" t="s">
        <x:v>38</x:v>
      </x:c>
      <x:c r="AV37" s="54"/>
      <x:c r="AW37" s="8" t="s">
        <x:v>36</x:v>
      </x:c>
      <x:c r="AX37" s="8" t="s">
        <x:v>32</x:v>
      </x:c>
      <x:c r="AY37" s="54"/>
      <x:c r="AZ37" s="8" t="s">
        <x:v>35</x:v>
      </x:c>
      <x:c r="BA37" s="8" t="s">
        <x:v>37</x:v>
      </x:c>
      <x:c r="BB37" s="54"/>
    </x:row>
    <x:row r="38" spans="1:54">
      <x:c r="A38" t="s">
        <x:v>54</x:v>
      </x:c>
      <x:c r="B38" t="str">
        <x:f>C38&amp;"우체국"</x:f>
        <x:v>광주우체국</x:v>
      </x:c>
      <x:c r="C38" s="18" t="s">
        <x:v>63</x:v>
      </x:c>
      <x:c r="D38" s="22">
        <x:f>J38+M38+P38+S38+V38+Y38+AB38+AE38+AH38+AK38+AN38+AQ38+AT38+AW38+AZ38</x:f>
        <x:v>17116</x:v>
      </x:c>
      <x:c r="E38" s="22">
        <x:f>K38+N38+Q38+T38+W38+Z38+AC38+AF38+AI38+AL38+AO38+AR38+AU38+AX38+BA38</x:f>
        <x:v>13053</x:v>
      </x:c>
      <x:c r="F38" s="44">
        <x:f>(D38-E38)/E38*100</x:f>
        <x:v>31.126943997548455</x:v>
      </x:c>
      <x:c r="G38" s="41">
        <x:f>D38/COUNTA(J38,M38,P38,S38,V38,Y38,AB38,AE38,AH38,AK38,AN38,AQ38,AT38,AW38,AZ38)</x:f>
        <x:v>8558</x:v>
      </x:c>
      <x:c r="H38" s="41">
        <x:f>E38/COUNTA(K38,N38,Q38,T38,W38,Z38,AC38,AF38,AI38,AL38,AO38,AR38,AU38,AX38,BA38)</x:f>
        <x:v>6526.5</x:v>
      </x:c>
      <x:c r="I38" s="44">
        <x:f>(G38-H38)/H38*100</x:f>
        <x:v>31.126943997548455</x:v>
      </x:c>
      <x:c r="J38" s="10">
        <x:v>2065</x:v>
      </x:c>
      <x:c r="K38" s="10">
        <x:v>1839</x:v>
      </x:c>
      <x:c r="L38" s="44">
        <x:f>(J38-K38)/K38*100</x:f>
        <x:v>12.289287656334965</x:v>
      </x:c>
      <x:c r="M38" s="10">
        <x:v>15051</x:v>
      </x:c>
      <x:c r="N38" s="10">
        <x:v>11214</x:v>
      </x:c>
      <x:c r="O38" s="44">
        <x:f>(M38-N38)/N38*100</x:f>
        <x:v>34.216158373461745</x:v>
      </x:c>
      <x:c r="P38" s="10"/>
      <x:c r="Q38" s="10"/>
      <x:c r="R38" s="24" t="e">
        <x:f>(P38-Q38)/Q38</x:f>
        <x:v>#DIV/0!</x:v>
      </x:c>
      <x:c r="S38" s="10"/>
      <x:c r="T38" s="10"/>
      <x:c r="U38" s="24" t="e">
        <x:f>(S38-T38)/T38</x:f>
        <x:v>#DIV/0!</x:v>
      </x:c>
      <x:c r="V38" s="10"/>
      <x:c r="W38" s="10"/>
      <x:c r="X38" s="24" t="e">
        <x:f>(V38-W38)/W38</x:f>
        <x:v>#DIV/0!</x:v>
      </x:c>
      <x:c r="Y38" s="10"/>
      <x:c r="Z38" s="10"/>
      <x:c r="AA38" s="24" t="e">
        <x:f>(Y38-Z38)/Z38</x:f>
        <x:v>#DIV/0!</x:v>
      </x:c>
      <x:c r="AB38" s="10"/>
      <x:c r="AC38" s="10"/>
      <x:c r="AD38" s="24" t="e">
        <x:f>(AB38-AC38)/AC38</x:f>
        <x:v>#DIV/0!</x:v>
      </x:c>
      <x:c r="AE38" s="10"/>
      <x:c r="AF38" s="10"/>
      <x:c r="AG38" s="24" t="e">
        <x:f>(AE38-AF38)/AF38</x:f>
        <x:v>#DIV/0!</x:v>
      </x:c>
      <x:c r="AH38" s="10"/>
      <x:c r="AI38" s="10"/>
      <x:c r="AJ38" s="24" t="e">
        <x:f>(AH38-AI38)/AI38</x:f>
        <x:v>#DIV/0!</x:v>
      </x:c>
      <x:c r="AK38" s="10"/>
      <x:c r="AL38" s="10"/>
      <x:c r="AM38" s="24" t="e">
        <x:f>(AK38-AL38)/AL38</x:f>
        <x:v>#DIV/0!</x:v>
      </x:c>
      <x:c r="AN38" s="10"/>
      <x:c r="AO38" s="10"/>
      <x:c r="AP38" s="24" t="e">
        <x:f>(AN38-AO38)/AO38</x:f>
        <x:v>#DIV/0!</x:v>
      </x:c>
      <x:c r="AQ38" s="10"/>
      <x:c r="AR38" s="10"/>
      <x:c r="AS38" s="24" t="e">
        <x:f>(AQ38-AR38)/AR38</x:f>
        <x:v>#DIV/0!</x:v>
      </x:c>
      <x:c r="AT38" s="10"/>
      <x:c r="AU38" s="10"/>
      <x:c r="AV38" s="24" t="e">
        <x:f>(AT38-AU38)/AU38</x:f>
        <x:v>#DIV/0!</x:v>
      </x:c>
      <x:c r="AW38" s="10"/>
      <x:c r="AX38" s="10"/>
      <x:c r="AY38" s="24" t="e">
        <x:f>(AW38-AX38)/AX38</x:f>
        <x:v>#DIV/0!</x:v>
      </x:c>
      <x:c r="AZ38" s="10"/>
      <x:c r="BA38" s="10"/>
      <x:c r="BB38" s="24" t="e">
        <x:f>(AZ38-BA38)/BA38</x:f>
        <x:v>#DIV/0!</x:v>
      </x:c>
    </x:row>
    <x:row r="39" spans="1:54">
      <x:c r="A39" t="s">
        <x:v>54</x:v>
      </x:c>
      <x:c r="B39" t="str">
        <x:f>C39&amp;"우체국"</x:f>
        <x:v>북광주우체국</x:v>
      </x:c>
      <x:c r="C39" s="18" t="s">
        <x:v>61</x:v>
      </x:c>
      <x:c r="D39" s="22">
        <x:f>J39+M39+P39+S39+V39+Y39+AB39+AE39+AH39+AK39+AN39+AQ39+AT39+AW39+AZ39</x:f>
        <x:v>20623</x:v>
      </x:c>
      <x:c r="E39" s="22">
        <x:f>K39+N39+Q39+T39+W39+Z39+AC39+AF39+AI39+AL39+AO39+AR39+AU39+AX39+BA39</x:f>
        <x:v>19547</x:v>
      </x:c>
      <x:c r="F39" s="44">
        <x:f>(D39-E39)/E39*100</x:f>
        <x:v>5.5046810252212612</x:v>
      </x:c>
      <x:c r="G39" s="41">
        <x:f>D39/COUNTA(J39,M39,P39,S39,V39,Y39,AB39,AE39,AH39,AK39,AN39,AQ39,AT39,AW39,AZ39)</x:f>
        <x:v>10311.5</x:v>
      </x:c>
      <x:c r="H39" s="41">
        <x:f>E39/COUNTA(K39,N39,Q39,T39,W39,Z39,AC39,AF39,AI39,AL39,AO39,AR39,AU39,AX39,BA39)</x:f>
        <x:v>9773.5</x:v>
      </x:c>
      <x:c r="I39" s="44">
        <x:f>(G39-H39)/H39*100</x:f>
        <x:v>5.5046810252212612</x:v>
      </x:c>
      <x:c r="J39" s="10">
        <x:v>2469</x:v>
      </x:c>
      <x:c r="K39" s="10">
        <x:v>2917</x:v>
      </x:c>
      <x:c r="L39" s="44">
        <x:f>(J39-K39)/K39*100</x:f>
        <x:v>-15.358244772026053</x:v>
      </x:c>
      <x:c r="M39" s="10">
        <x:v>18154</x:v>
      </x:c>
      <x:c r="N39" s="10">
        <x:v>16630</x:v>
      </x:c>
      <x:c r="O39" s="44">
        <x:f>(M39-N39)/N39*100</x:f>
        <x:v>9.1641611545399879</x:v>
      </x:c>
      <x:c r="P39" s="10"/>
      <x:c r="Q39" s="10"/>
      <x:c r="R39" s="24" t="e">
        <x:f>(P39-Q39)/Q39</x:f>
        <x:v>#DIV/0!</x:v>
      </x:c>
      <x:c r="S39" s="10"/>
      <x:c r="T39" s="10"/>
      <x:c r="U39" s="24" t="e">
        <x:f>(S39-T39)/T39</x:f>
        <x:v>#DIV/0!</x:v>
      </x:c>
      <x:c r="V39" s="10"/>
      <x:c r="W39" s="10"/>
      <x:c r="X39" s="24" t="e">
        <x:f>(V39-W39)/W39</x:f>
        <x:v>#DIV/0!</x:v>
      </x:c>
      <x:c r="Y39" s="10"/>
      <x:c r="Z39" s="10"/>
      <x:c r="AA39" s="24" t="e">
        <x:f>(Y39-Z39)/Z39</x:f>
        <x:v>#DIV/0!</x:v>
      </x:c>
      <x:c r="AB39" s="10"/>
      <x:c r="AC39" s="10"/>
      <x:c r="AD39" s="24" t="e">
        <x:f>(AB39-AC39)/AC39</x:f>
        <x:v>#DIV/0!</x:v>
      </x:c>
      <x:c r="AE39" s="10"/>
      <x:c r="AF39" s="10"/>
      <x:c r="AG39" s="24" t="e">
        <x:f>(AE39-AF39)/AF39</x:f>
        <x:v>#DIV/0!</x:v>
      </x:c>
      <x:c r="AH39" s="10"/>
      <x:c r="AI39" s="10"/>
      <x:c r="AJ39" s="24" t="e">
        <x:f>(AH39-AI39)/AI39</x:f>
        <x:v>#DIV/0!</x:v>
      </x:c>
      <x:c r="AK39" s="10"/>
      <x:c r="AL39" s="10"/>
      <x:c r="AM39" s="24" t="e">
        <x:f>(AK39-AL39)/AL39</x:f>
        <x:v>#DIV/0!</x:v>
      </x:c>
      <x:c r="AN39" s="10"/>
      <x:c r="AO39" s="10"/>
      <x:c r="AP39" s="24" t="e">
        <x:f>(AN39-AO39)/AO39</x:f>
        <x:v>#DIV/0!</x:v>
      </x:c>
      <x:c r="AQ39" s="10"/>
      <x:c r="AR39" s="10"/>
      <x:c r="AS39" s="24" t="e">
        <x:f>(AQ39-AR39)/AR39</x:f>
        <x:v>#DIV/0!</x:v>
      </x:c>
      <x:c r="AT39" s="10"/>
      <x:c r="AU39" s="10"/>
      <x:c r="AV39" s="24" t="e">
        <x:f>(AT39-AU39)/AU39</x:f>
        <x:v>#DIV/0!</x:v>
      </x:c>
      <x:c r="AW39" s="10"/>
      <x:c r="AX39" s="10"/>
      <x:c r="AY39" s="24" t="e">
        <x:f>(AW39-AX39)/AX39</x:f>
        <x:v>#DIV/0!</x:v>
      </x:c>
      <x:c r="AZ39" s="10"/>
      <x:c r="BA39" s="10"/>
      <x:c r="BB39" s="24" t="e">
        <x:f>(AZ39-BA39)/BA39</x:f>
        <x:v>#DIV/0!</x:v>
      </x:c>
    </x:row>
    <x:row r="40" spans="1:54">
      <x:c r="A40" t="s">
        <x:v>54</x:v>
      </x:c>
      <x:c r="B40" t="str">
        <x:f>C40&amp;"우체국"</x:f>
        <x:v>서광주우체국</x:v>
      </x:c>
      <x:c r="C40" s="18" t="s">
        <x:v>53</x:v>
      </x:c>
      <x:c r="D40" s="22">
        <x:f>J40+M40+P40+S40+V40+Y40+AB40+AE40+AH40+AK40+AN40+AQ40+AT40+AW40+AZ40</x:f>
        <x:v>16594</x:v>
      </x:c>
      <x:c r="E40" s="22">
        <x:f>K40+N40+Q40+T40+W40+Z40+AC40+AF40+AI40+AL40+AO40+AR40+AU40+AX40+BA40</x:f>
        <x:v>13958</x:v>
      </x:c>
      <x:c r="F40" s="44">
        <x:f>(D40-E40)/E40*100</x:f>
        <x:v>18.88522710990113</x:v>
      </x:c>
      <x:c r="G40" s="41">
        <x:f>D40/COUNTA(J40,M40,P40,S40,V40,Y40,AB40,AE40,AH40,AK40,AN40,AQ40,AT40,AW40,AZ40)</x:f>
        <x:v>8297</x:v>
      </x:c>
      <x:c r="H40" s="41">
        <x:f>E40/COUNTA(K40,N40,Q40,T40,W40,Z40,AC40,AF40,AI40,AL40,AO40,AR40,AU40,AX40,BA40)</x:f>
        <x:v>6979</x:v>
      </x:c>
      <x:c r="I40" s="44">
        <x:f>(G40-H40)/H40*100</x:f>
        <x:v>18.88522710990113</x:v>
      </x:c>
      <x:c r="J40" s="10">
        <x:v>2001</x:v>
      </x:c>
      <x:c r="K40" s="10">
        <x:v>2322</x:v>
      </x:c>
      <x:c r="L40" s="44">
        <x:f>(J40-K40)/K40*100</x:f>
        <x:v>-13.824289405684754</x:v>
      </x:c>
      <x:c r="M40" s="10">
        <x:v>14593</x:v>
      </x:c>
      <x:c r="N40" s="10">
        <x:v>11636</x:v>
      </x:c>
      <x:c r="O40" s="44">
        <x:f>(M40-N40)/N40*100</x:f>
        <x:v>25.412512891027845</x:v>
      </x:c>
      <x:c r="P40" s="10"/>
      <x:c r="Q40" s="10"/>
      <x:c r="R40" s="24" t="e">
        <x:f>(P40-Q40)/Q40</x:f>
        <x:v>#DIV/0!</x:v>
      </x:c>
      <x:c r="S40" s="10"/>
      <x:c r="T40" s="10"/>
      <x:c r="U40" s="24" t="e">
        <x:f>(S40-T40)/T40</x:f>
        <x:v>#DIV/0!</x:v>
      </x:c>
      <x:c r="V40" s="10"/>
      <x:c r="W40" s="10"/>
      <x:c r="X40" s="24" t="e">
        <x:f>(V40-W40)/W40</x:f>
        <x:v>#DIV/0!</x:v>
      </x:c>
      <x:c r="Y40" s="10"/>
      <x:c r="Z40" s="10"/>
      <x:c r="AA40" s="24" t="e">
        <x:f>(Y40-Z40)/Z40</x:f>
        <x:v>#DIV/0!</x:v>
      </x:c>
      <x:c r="AB40" s="10"/>
      <x:c r="AC40" s="10"/>
      <x:c r="AD40" s="24" t="e">
        <x:f>(AB40-AC40)/AC40</x:f>
        <x:v>#DIV/0!</x:v>
      </x:c>
      <x:c r="AE40" s="10"/>
      <x:c r="AF40" s="10"/>
      <x:c r="AG40" s="24" t="e">
        <x:f>(AE40-AF40)/AF40</x:f>
        <x:v>#DIV/0!</x:v>
      </x:c>
      <x:c r="AH40" s="10"/>
      <x:c r="AI40" s="10"/>
      <x:c r="AJ40" s="24" t="e">
        <x:f>(AH40-AI40)/AI40</x:f>
        <x:v>#DIV/0!</x:v>
      </x:c>
      <x:c r="AK40" s="10"/>
      <x:c r="AL40" s="10"/>
      <x:c r="AM40" s="24" t="e">
        <x:f>(AK40-AL40)/AL40</x:f>
        <x:v>#DIV/0!</x:v>
      </x:c>
      <x:c r="AN40" s="10"/>
      <x:c r="AO40" s="10"/>
      <x:c r="AP40" s="24" t="e">
        <x:f>(AN40-AO40)/AO40</x:f>
        <x:v>#DIV/0!</x:v>
      </x:c>
      <x:c r="AQ40" s="10"/>
      <x:c r="AR40" s="10"/>
      <x:c r="AS40" s="24" t="e">
        <x:f>(AQ40-AR40)/AR40</x:f>
        <x:v>#DIV/0!</x:v>
      </x:c>
      <x:c r="AT40" s="10"/>
      <x:c r="AU40" s="10"/>
      <x:c r="AV40" s="24" t="e">
        <x:f>(AT40-AU40)/AU40</x:f>
        <x:v>#DIV/0!</x:v>
      </x:c>
      <x:c r="AW40" s="10"/>
      <x:c r="AX40" s="10"/>
      <x:c r="AY40" s="24" t="e">
        <x:f>(AW40-AX40)/AX40</x:f>
        <x:v>#DIV/0!</x:v>
      </x:c>
      <x:c r="AZ40" s="10"/>
      <x:c r="BA40" s="10"/>
      <x:c r="BB40" s="24" t="e">
        <x:f>(AZ40-BA40)/BA40</x:f>
        <x:v>#DIV/0!</x:v>
      </x:c>
    </x:row>
    <x:row r="41" spans="1:54">
      <x:c r="A41" t="s">
        <x:v>54</x:v>
      </x:c>
      <x:c r="B41" t="str">
        <x:f>C41&amp;"우체국"</x:f>
        <x:v>광주광산우체국</x:v>
      </x:c>
      <x:c r="C41" s="18" t="s">
        <x:v>5</x:v>
      </x:c>
      <x:c r="D41" s="22">
        <x:f>J41+M41+P41+S41+V41+Y41+AB41+AE41+AH41+AK41+AN41+AQ41+AT41+AW41+AZ41</x:f>
        <x:v>16870</x:v>
      </x:c>
      <x:c r="E41" s="22">
        <x:f>K41+N41+Q41+T41+W41+Z41+AC41+AF41+AI41+AL41+AO41+AR41+AU41+AX41+BA41</x:f>
        <x:v>15231</x:v>
      </x:c>
      <x:c r="F41" s="44">
        <x:f>(D41-E41)/E41*100</x:f>
        <x:v>10.760948066443438</x:v>
      </x:c>
      <x:c r="G41" s="41">
        <x:f>D41/COUNTA(J41,M41,P41,S41,V41,Y41,AB41,AE41,AH41,AK41,AN41,AQ41,AT41,AW41,AZ41)</x:f>
        <x:v>8435</x:v>
      </x:c>
      <x:c r="H41" s="41">
        <x:f>E41/COUNTA(K41,N41,Q41,T41,W41,Z41,AC41,AF41,AI41,AL41,AO41,AR41,AU41,AX41,BA41)</x:f>
        <x:v>7615.5</x:v>
      </x:c>
      <x:c r="I41" s="44">
        <x:f>(G41-H41)/H41*100</x:f>
        <x:v>10.760948066443438</x:v>
      </x:c>
      <x:c r="J41" s="10">
        <x:v>2089</x:v>
      </x:c>
      <x:c r="K41" s="10">
        <x:v>1614</x:v>
      </x:c>
      <x:c r="L41" s="44">
        <x:f>(J41-K41)/K41*100</x:f>
        <x:v>29.429987608426273</x:v>
      </x:c>
      <x:c r="M41" s="10">
        <x:v>14781</x:v>
      </x:c>
      <x:c r="N41" s="10">
        <x:v>13617</x:v>
      </x:c>
      <x:c r="O41" s="44">
        <x:f>(M41-N41)/N41*100</x:f>
        <x:v>8.5481383564661826</x:v>
      </x:c>
      <x:c r="P41" s="10"/>
      <x:c r="Q41" s="10"/>
      <x:c r="R41" s="24" t="e">
        <x:f>(P41-Q41)/Q41</x:f>
        <x:v>#DIV/0!</x:v>
      </x:c>
      <x:c r="S41" s="10"/>
      <x:c r="T41" s="10"/>
      <x:c r="U41" s="24" t="e">
        <x:f>(S41-T41)/T41</x:f>
        <x:v>#DIV/0!</x:v>
      </x:c>
      <x:c r="V41" s="10"/>
      <x:c r="W41" s="10"/>
      <x:c r="X41" s="24" t="e">
        <x:f>(V41-W41)/W41</x:f>
        <x:v>#DIV/0!</x:v>
      </x:c>
      <x:c r="Y41" s="10"/>
      <x:c r="Z41" s="10"/>
      <x:c r="AA41" s="24" t="e">
        <x:f>(Y41-Z41)/Z41</x:f>
        <x:v>#DIV/0!</x:v>
      </x:c>
      <x:c r="AB41" s="10"/>
      <x:c r="AC41" s="10"/>
      <x:c r="AD41" s="24" t="e">
        <x:f>(AB41-AC41)/AC41</x:f>
        <x:v>#DIV/0!</x:v>
      </x:c>
      <x:c r="AE41" s="10"/>
      <x:c r="AF41" s="10"/>
      <x:c r="AG41" s="24" t="e">
        <x:f>(AE41-AF41)/AF41</x:f>
        <x:v>#DIV/0!</x:v>
      </x:c>
      <x:c r="AH41" s="10"/>
      <x:c r="AI41" s="10"/>
      <x:c r="AJ41" s="24" t="e">
        <x:f>(AH41-AI41)/AI41</x:f>
        <x:v>#DIV/0!</x:v>
      </x:c>
      <x:c r="AK41" s="10"/>
      <x:c r="AL41" s="10"/>
      <x:c r="AM41" s="24" t="e">
        <x:f>(AK41-AL41)/AL41</x:f>
        <x:v>#DIV/0!</x:v>
      </x:c>
      <x:c r="AN41" s="10"/>
      <x:c r="AO41" s="10"/>
      <x:c r="AP41" s="24" t="e">
        <x:f>(AN41-AO41)/AO41</x:f>
        <x:v>#DIV/0!</x:v>
      </x:c>
      <x:c r="AQ41" s="10"/>
      <x:c r="AR41" s="10"/>
      <x:c r="AS41" s="24" t="e">
        <x:f>(AQ41-AR41)/AR41</x:f>
        <x:v>#DIV/0!</x:v>
      </x:c>
      <x:c r="AT41" s="10"/>
      <x:c r="AU41" s="10"/>
      <x:c r="AV41" s="24" t="e">
        <x:f>(AT41-AU41)/AU41</x:f>
        <x:v>#DIV/0!</x:v>
      </x:c>
      <x:c r="AW41" s="10"/>
      <x:c r="AX41" s="10"/>
      <x:c r="AY41" s="24" t="e">
        <x:f>(AW41-AX41)/AX41</x:f>
        <x:v>#DIV/0!</x:v>
      </x:c>
      <x:c r="AZ41" s="10"/>
      <x:c r="BA41" s="10"/>
      <x:c r="BB41" s="24" t="e">
        <x:f>(AZ41-BA41)/BA41</x:f>
        <x:v>#DIV/0!</x:v>
      </x:c>
    </x:row>
    <x:row r="42" spans="1:54">
      <x:c r="A42" t="s">
        <x:v>55</x:v>
      </x:c>
      <x:c r="B42" t="str">
        <x:f>C42&amp;"우체국"</x:f>
        <x:v>목포우체국</x:v>
      </x:c>
      <x:c r="C42" s="18" t="s">
        <x:v>51</x:v>
      </x:c>
      <x:c r="D42" s="22">
        <x:f>J42+M42+P42+S42+V42+Y42+AB42+AE42+AH42+AK42+AN42+AQ42+AT42+AW42+AZ42</x:f>
        <x:v>11997</x:v>
      </x:c>
      <x:c r="E42" s="22">
        <x:f>K42+N42+Q42+T42+W42+Z42+AC42+AF42+AI42+AL42+AO42+AR42+AU42+AX42+BA42</x:f>
        <x:v>10410</x:v>
      </x:c>
      <x:c r="F42" s="44">
        <x:f>(D42-E42)/E42*100</x:f>
        <x:v>15.244956772334294</x:v>
      </x:c>
      <x:c r="G42" s="41">
        <x:f>D42/COUNTA(J42,M42,P42,S42,V42,Y42,AB42,AE42,AH42,AK42,AN42,AQ42,AT42,AW42,AZ42)</x:f>
        <x:v>5998.5</x:v>
      </x:c>
      <x:c r="H42" s="41">
        <x:f>E42/COUNTA(K42,N42,Q42,T42,W42,Z42,AC42,AF42,AI42,AL42,AO42,AR42,AU42,AX42,BA42)</x:f>
        <x:v>5205</x:v>
      </x:c>
      <x:c r="I42" s="44">
        <x:f>(G42-H42)/H42*100</x:f>
        <x:v>15.244956772334294</x:v>
      </x:c>
      <x:c r="J42" s="10">
        <x:v>1571</x:v>
      </x:c>
      <x:c r="K42" s="10">
        <x:v>1424</x:v>
      </x:c>
      <x:c r="L42" s="44">
        <x:f>(J42-K42)/K42*100</x:f>
        <x:v>10.323033707865168</x:v>
      </x:c>
      <x:c r="M42" s="10">
        <x:v>10426</x:v>
      </x:c>
      <x:c r="N42" s="10">
        <x:v>8986</x:v>
      </x:c>
      <x:c r="O42" s="44">
        <x:f>(M42-N42)/N42*100</x:f>
        <x:v>16.024927665257067</x:v>
      </x:c>
      <x:c r="P42" s="10"/>
      <x:c r="Q42" s="10"/>
      <x:c r="R42" s="24" t="e">
        <x:f>(P42-Q42)/Q42</x:f>
        <x:v>#DIV/0!</x:v>
      </x:c>
      <x:c r="S42" s="10"/>
      <x:c r="T42" s="10"/>
      <x:c r="U42" s="24" t="e">
        <x:f>(S42-T42)/T42</x:f>
        <x:v>#DIV/0!</x:v>
      </x:c>
      <x:c r="V42" s="10"/>
      <x:c r="W42" s="10"/>
      <x:c r="X42" s="24" t="e">
        <x:f>(V42-W42)/W42</x:f>
        <x:v>#DIV/0!</x:v>
      </x:c>
      <x:c r="Y42" s="10"/>
      <x:c r="Z42" s="10"/>
      <x:c r="AA42" s="24" t="e">
        <x:f>(Y42-Z42)/Z42</x:f>
        <x:v>#DIV/0!</x:v>
      </x:c>
      <x:c r="AB42" s="10"/>
      <x:c r="AC42" s="10"/>
      <x:c r="AD42" s="24" t="e">
        <x:f>(AB42-AC42)/AC42</x:f>
        <x:v>#DIV/0!</x:v>
      </x:c>
      <x:c r="AE42" s="10"/>
      <x:c r="AF42" s="10"/>
      <x:c r="AG42" s="24" t="e">
        <x:f>(AE42-AF42)/AF42</x:f>
        <x:v>#DIV/0!</x:v>
      </x:c>
      <x:c r="AH42" s="10"/>
      <x:c r="AI42" s="10"/>
      <x:c r="AJ42" s="24" t="e">
        <x:f>(AH42-AI42)/AI42</x:f>
        <x:v>#DIV/0!</x:v>
      </x:c>
      <x:c r="AK42" s="10"/>
      <x:c r="AL42" s="10"/>
      <x:c r="AM42" s="24" t="e">
        <x:f>(AK42-AL42)/AL42</x:f>
        <x:v>#DIV/0!</x:v>
      </x:c>
      <x:c r="AN42" s="10"/>
      <x:c r="AO42" s="10"/>
      <x:c r="AP42" s="24" t="e">
        <x:f>(AN42-AO42)/AO42</x:f>
        <x:v>#DIV/0!</x:v>
      </x:c>
      <x:c r="AQ42" s="10"/>
      <x:c r="AR42" s="10"/>
      <x:c r="AS42" s="24" t="e">
        <x:f>(AQ42-AR42)/AR42</x:f>
        <x:v>#DIV/0!</x:v>
      </x:c>
      <x:c r="AT42" s="10"/>
      <x:c r="AU42" s="10"/>
      <x:c r="AV42" s="24" t="e">
        <x:f>(AT42-AU42)/AU42</x:f>
        <x:v>#DIV/0!</x:v>
      </x:c>
      <x:c r="AW42" s="10"/>
      <x:c r="AX42" s="10"/>
      <x:c r="AY42" s="24" t="e">
        <x:f>(AW42-AX42)/AX42</x:f>
        <x:v>#DIV/0!</x:v>
      </x:c>
      <x:c r="AZ42" s="10"/>
      <x:c r="BA42" s="10"/>
      <x:c r="BB42" s="24" t="e">
        <x:f>(AZ42-BA42)/BA42</x:f>
        <x:v>#DIV/0!</x:v>
      </x:c>
    </x:row>
    <x:row r="43" spans="1:277" s="1" customFormat="1">
      <x:c r="A43" s="1" t="s">
        <x:v>56</x:v>
      </x:c>
      <x:c r="B43" s="1" t="str">
        <x:f>C43&amp;"우체국"</x:f>
        <x:v>여수우체국</x:v>
      </x:c>
      <x:c r="C43" s="18" t="s">
        <x:v>47</x:v>
      </x:c>
      <x:c r="D43" s="22">
        <x:f>J43+M43+P43+S43+V43+Y43+AB43+AE43+AH43+AK43+AN43+AQ43+AT43+AW43+AZ43</x:f>
        <x:v>12558</x:v>
      </x:c>
      <x:c r="E43" s="22">
        <x:f>K43+N43+Q43+T43+W43+Z43+AC43+AF43+AI43+AL43+AO43+AR43+AU43+AX43+BA43</x:f>
        <x:v>10998</x:v>
      </x:c>
      <x:c r="F43" s="44">
        <x:f>(D43-E43)/E43*100</x:f>
        <x:v>14.184397163120568</x:v>
      </x:c>
      <x:c r="G43" s="41">
        <x:f>D43/COUNTA(J43,M43,P43,S43,V43,Y43,AB43,AE43,AH43,AK43,AN43,AQ43,AT43,AW43,AZ43)</x:f>
        <x:v>6279</x:v>
      </x:c>
      <x:c r="H43" s="41">
        <x:f>E43/COUNTA(K43,N43,Q43,T43,W43,Z43,AC43,AF43,AI43,AL43,AO43,AR43,AU43,AX43,BA43)</x:f>
        <x:v>5499</x:v>
      </x:c>
      <x:c r="I43" s="44">
        <x:f>(G43-H43)/H43*100</x:f>
        <x:v>14.184397163120568</x:v>
      </x:c>
      <x:c r="J43" s="10">
        <x:v>1941</x:v>
      </x:c>
      <x:c r="K43" s="10">
        <x:v>1404</x:v>
      </x:c>
      <x:c r="L43" s="44">
        <x:f>(J43-K43)/K43*100</x:f>
        <x:v>38.247863247863243</x:v>
      </x:c>
      <x:c r="M43" s="10">
        <x:v>10617</x:v>
      </x:c>
      <x:c r="N43" s="10">
        <x:v>9594</x:v>
      </x:c>
      <x:c r="O43" s="44">
        <x:f>(M43-N43)/N43*100</x:f>
        <x:v>10.662914321450907</x:v>
      </x:c>
      <x:c r="P43" s="10"/>
      <x:c r="Q43" s="10"/>
      <x:c r="R43" s="24" t="e">
        <x:f>(P43-Q43)/Q43</x:f>
        <x:v>#DIV/0!</x:v>
      </x:c>
      <x:c r="S43" s="10"/>
      <x:c r="T43" s="10"/>
      <x:c r="U43" s="24" t="e">
        <x:f>(S43-T43)/T43</x:f>
        <x:v>#DIV/0!</x:v>
      </x:c>
      <x:c r="V43" s="10"/>
      <x:c r="W43" s="10"/>
      <x:c r="X43" s="24" t="e">
        <x:f>(V43-W43)/W43</x:f>
        <x:v>#DIV/0!</x:v>
      </x:c>
      <x:c r="Y43" s="10"/>
      <x:c r="Z43" s="10"/>
      <x:c r="AA43" s="24" t="e">
        <x:f>(Y43-Z43)/Z43</x:f>
        <x:v>#DIV/0!</x:v>
      </x:c>
      <x:c r="AB43" s="10"/>
      <x:c r="AC43" s="10"/>
      <x:c r="AD43" s="24" t="e">
        <x:f>(AB43-AC43)/AC43</x:f>
        <x:v>#DIV/0!</x:v>
      </x:c>
      <x:c r="AE43" s="10"/>
      <x:c r="AF43" s="10"/>
      <x:c r="AG43" s="24" t="e">
        <x:f>(AE43-AF43)/AF43</x:f>
        <x:v>#DIV/0!</x:v>
      </x:c>
      <x:c r="AH43" s="10"/>
      <x:c r="AI43" s="10"/>
      <x:c r="AJ43" s="24" t="e">
        <x:f>(AH43-AI43)/AI43</x:f>
        <x:v>#DIV/0!</x:v>
      </x:c>
      <x:c r="AK43" s="10"/>
      <x:c r="AL43" s="10"/>
      <x:c r="AM43" s="24" t="e">
        <x:f>(AK43-AL43)/AL43</x:f>
        <x:v>#DIV/0!</x:v>
      </x:c>
      <x:c r="AN43" s="10"/>
      <x:c r="AO43" s="10"/>
      <x:c r="AP43" s="24" t="e">
        <x:f>(AN43-AO43)/AO43</x:f>
        <x:v>#DIV/0!</x:v>
      </x:c>
      <x:c r="AQ43" s="10"/>
      <x:c r="AR43" s="10"/>
      <x:c r="AS43" s="24" t="e">
        <x:f>(AQ43-AR43)/AR43</x:f>
        <x:v>#DIV/0!</x:v>
      </x:c>
      <x:c r="AT43" s="10"/>
      <x:c r="AU43" s="10"/>
      <x:c r="AV43" s="24" t="e">
        <x:f>(AT43-AU43)/AU43</x:f>
        <x:v>#DIV/0!</x:v>
      </x:c>
      <x:c r="AW43" s="10"/>
      <x:c r="AX43" s="10"/>
      <x:c r="AY43" s="24" t="e">
        <x:f>(AW43-AX43)/AX43</x:f>
        <x:v>#DIV/0!</x:v>
      </x:c>
      <x:c r="AZ43" s="10"/>
      <x:c r="BA43" s="10"/>
      <x:c r="BB43" s="24" t="e">
        <x:f>(AZ43-BA43)/BA43</x:f>
        <x:v>#DIV/0!</x:v>
      </x:c>
      <x:c r="BC43" s="4"/>
      <x:c r="BD43" s="4"/>
      <x:c r="BE43" s="4"/>
      <x:c r="BF43" s="4"/>
      <x:c r="BG43" s="4"/>
      <x:c r="BH43" s="4"/>
      <x:c r="BI43" s="4"/>
      <x:c r="BJ43" s="4"/>
      <x:c r="BK43" s="4"/>
      <x:c r="BL43" s="4"/>
      <x:c r="BM43" s="4"/>
      <x:c r="BN43" s="4"/>
      <x:c r="BO43" s="4"/>
      <x:c r="BP43" s="4"/>
      <x:c r="BQ43" s="4"/>
      <x:c r="BR43" s="4"/>
      <x:c r="BS43" s="4"/>
      <x:c r="BT43" s="4"/>
      <x:c r="BU43" s="4"/>
      <x:c r="BV43" s="4"/>
      <x:c r="BW43" s="4"/>
      <x:c r="BX43" s="4"/>
      <x:c r="BY43" s="4"/>
      <x:c r="BZ43" s="4"/>
      <x:c r="CA43" s="4"/>
      <x:c r="CB43" s="4"/>
      <x:c r="CC43" s="4"/>
      <x:c r="CD43" s="4"/>
      <x:c r="CE43" s="4"/>
      <x:c r="CF43" s="4"/>
      <x:c r="CG43" s="4"/>
      <x:c r="CH43" s="4"/>
      <x:c r="CI43" s="4"/>
      <x:c r="CJ43" s="4"/>
      <x:c r="CK43" s="4"/>
      <x:c r="CL43" s="4"/>
      <x:c r="CM43" s="4"/>
      <x:c r="CN43" s="4"/>
      <x:c r="CO43" s="4"/>
      <x:c r="CP43" s="4"/>
      <x:c r="CQ43" s="4"/>
      <x:c r="CR43" s="4"/>
      <x:c r="CS43" s="4"/>
      <x:c r="CT43" s="4"/>
      <x:c r="CU43" s="4"/>
      <x:c r="CV43" s="4"/>
      <x:c r="CW43" s="4"/>
      <x:c r="CX43" s="4"/>
      <x:c r="CY43" s="4"/>
      <x:c r="CZ43" s="4"/>
      <x:c r="DA43" s="4"/>
      <x:c r="DB43" s="4"/>
      <x:c r="DC43" s="4"/>
      <x:c r="DD43" s="4"/>
      <x:c r="DE43" s="4"/>
      <x:c r="DF43" s="4"/>
      <x:c r="DG43" s="4"/>
      <x:c r="DH43" s="4"/>
      <x:c r="DI43" s="4"/>
      <x:c r="DJ43" s="4"/>
      <x:c r="DK43" s="4"/>
      <x:c r="DL43" s="4"/>
      <x:c r="DM43" s="4"/>
      <x:c r="DN43" s="4"/>
      <x:c r="DO43" s="4"/>
      <x:c r="DP43" s="4"/>
      <x:c r="DQ43" s="4"/>
      <x:c r="DR43" s="4"/>
      <x:c r="DS43" s="4"/>
      <x:c r="DT43" s="4"/>
      <x:c r="DU43" s="4"/>
      <x:c r="DV43" s="4"/>
      <x:c r="DW43" s="4"/>
      <x:c r="DX43" s="4"/>
      <x:c r="DY43" s="4"/>
      <x:c r="DZ43" s="4"/>
      <x:c r="EA43" s="4"/>
      <x:c r="EB43" s="4"/>
      <x:c r="EC43" s="4"/>
      <x:c r="ED43" s="4"/>
      <x:c r="EE43" s="4"/>
      <x:c r="EF43" s="4"/>
      <x:c r="EG43" s="4"/>
      <x:c r="EH43" s="4"/>
      <x:c r="EI43" s="4"/>
      <x:c r="EJ43" s="4"/>
      <x:c r="EK43" s="4"/>
      <x:c r="EL43" s="4"/>
      <x:c r="EM43" s="4"/>
      <x:c r="EN43" s="4"/>
      <x:c r="EO43" s="4"/>
      <x:c r="EP43" s="4"/>
      <x:c r="EQ43" s="4"/>
      <x:c r="ER43" s="4"/>
      <x:c r="ES43" s="4"/>
      <x:c r="ET43" s="4"/>
      <x:c r="EU43" s="4"/>
      <x:c r="EV43" s="4"/>
      <x:c r="EW43" s="4"/>
      <x:c r="EX43" s="4"/>
      <x:c r="EY43" s="4"/>
      <x:c r="EZ43" s="4"/>
      <x:c r="FA43" s="4"/>
      <x:c r="FB43" s="4"/>
      <x:c r="FC43" s="4"/>
      <x:c r="FD43" s="4"/>
      <x:c r="FE43" s="4"/>
      <x:c r="FF43" s="4"/>
      <x:c r="FG43" s="4"/>
      <x:c r="FH43" s="4"/>
      <x:c r="FI43" s="4"/>
      <x:c r="FJ43" s="4"/>
      <x:c r="FK43" s="4"/>
      <x:c r="FL43" s="4"/>
      <x:c r="FM43" s="4"/>
      <x:c r="FN43" s="4"/>
      <x:c r="FO43" s="4"/>
      <x:c r="FP43" s="4"/>
      <x:c r="FQ43" s="4"/>
      <x:c r="FR43" s="4"/>
      <x:c r="FS43" s="4"/>
      <x:c r="FT43" s="4"/>
      <x:c r="FU43" s="4"/>
      <x:c r="FV43" s="4"/>
      <x:c r="FW43" s="4"/>
      <x:c r="FX43" s="4"/>
      <x:c r="FY43" s="4"/>
      <x:c r="FZ43" s="4"/>
      <x:c r="GA43" s="4"/>
      <x:c r="GB43" s="4"/>
      <x:c r="GC43" s="4"/>
      <x:c r="GD43" s="4"/>
      <x:c r="GE43" s="4"/>
      <x:c r="GF43" s="4"/>
      <x:c r="GG43" s="4"/>
      <x:c r="GH43" s="4"/>
      <x:c r="GI43" s="4"/>
      <x:c r="GJ43" s="4"/>
      <x:c r="GK43" s="4"/>
      <x:c r="GL43" s="4"/>
      <x:c r="GM43" s="4"/>
      <x:c r="GN43" s="4"/>
      <x:c r="GO43" s="4"/>
      <x:c r="GP43" s="4"/>
      <x:c r="GQ43" s="4"/>
      <x:c r="GR43" s="4"/>
      <x:c r="GS43" s="4"/>
      <x:c r="GT43" s="4"/>
      <x:c r="GU43" s="4"/>
      <x:c r="GV43" s="4"/>
      <x:c r="GW43" s="4"/>
      <x:c r="GX43" s="4"/>
      <x:c r="GY43" s="4"/>
      <x:c r="GZ43" s="4"/>
      <x:c r="HA43" s="4"/>
      <x:c r="HB43" s="4"/>
      <x:c r="HC43" s="4"/>
      <x:c r="HD43" s="4"/>
      <x:c r="HE43" s="4"/>
      <x:c r="HF43" s="4"/>
      <x:c r="HG43" s="4"/>
      <x:c r="HH43" s="4"/>
      <x:c r="HI43" s="4"/>
      <x:c r="HJ43" s="4"/>
      <x:c r="HK43" s="4"/>
      <x:c r="HL43" s="4"/>
      <x:c r="HM43" s="4"/>
      <x:c r="HN43" s="4"/>
      <x:c r="HO43" s="4"/>
      <x:c r="HP43" s="4"/>
      <x:c r="HQ43" s="4"/>
      <x:c r="HR43" s="4"/>
      <x:c r="HS43" s="4"/>
      <x:c r="HT43" s="4"/>
      <x:c r="HU43" s="4"/>
      <x:c r="HV43" s="4"/>
      <x:c r="HW43" s="4"/>
      <x:c r="HX43" s="4"/>
      <x:c r="HY43" s="4"/>
      <x:c r="HZ43" s="4"/>
      <x:c r="IA43" s="4"/>
      <x:c r="IB43" s="4"/>
      <x:c r="IC43" s="4"/>
      <x:c r="ID43" s="4"/>
      <x:c r="IE43" s="4"/>
      <x:c r="IF43" s="4"/>
      <x:c r="IG43" s="4"/>
      <x:c r="IH43" s="4"/>
      <x:c r="II43" s="4"/>
      <x:c r="IJ43" s="4"/>
      <x:c r="IK43" s="4"/>
      <x:c r="IL43" s="4"/>
      <x:c r="IM43" s="4"/>
      <x:c r="IN43" s="4"/>
      <x:c r="IO43" s="4"/>
      <x:c r="IP43" s="4"/>
      <x:c r="IQ43" s="4"/>
      <x:c r="IR43" s="4"/>
      <x:c r="IS43" s="4"/>
      <x:c r="IT43" s="4"/>
      <x:c r="IU43" s="4"/>
      <x:c r="IV43" s="4"/>
      <x:c r="IW43" s="4"/>
      <x:c r="IX43" s="4"/>
      <x:c r="IY43" s="4"/>
      <x:c r="IZ43" s="4"/>
      <x:c r="JA43" s="4"/>
      <x:c r="JB43" s="4"/>
      <x:c r="JC43" s="4"/>
      <x:c r="JD43" s="4"/>
      <x:c r="JE43" s="4"/>
      <x:c r="JF43" s="4"/>
      <x:c r="JG43" s="4"/>
      <x:c r="JH43" s="4"/>
      <x:c r="JI43" s="4"/>
      <x:c r="JJ43" s="4"/>
      <x:c r="JK43" s="4"/>
      <x:c r="JL43" s="4"/>
      <x:c r="JM43" s="4"/>
      <x:c r="JN43" s="4"/>
      <x:c r="JO43" s="4"/>
      <x:c r="JP43" s="4"/>
      <x:c r="JQ43" s="4"/>
    </x:row>
    <x:row r="44" spans="1:54">
      <x:c r="A44" t="s">
        <x:v>56</x:v>
      </x:c>
      <x:c r="B44" t="str">
        <x:f>C44&amp;"우체국"</x:f>
        <x:v>순천우체국</x:v>
      </x:c>
      <x:c r="C44" s="18" t="s">
        <x:v>52</x:v>
      </x:c>
      <x:c r="D44" s="22">
        <x:f>J44+M44+P44+S44+V44+Y44+AB44+AE44+AH44+AK44+AN44+AQ44+AT44+AW44+AZ44</x:f>
        <x:v>13700</x:v>
      </x:c>
      <x:c r="E44" s="22">
        <x:f>K44+N44+Q44+T44+W44+Z44+AC44+AF44+AI44+AL44+AO44+AR44+AU44+AX44+BA44</x:f>
        <x:v>10347</x:v>
      </x:c>
      <x:c r="F44" s="44">
        <x:f>(D44-E44)/E44*100</x:f>
        <x:v>32.405528172417128</x:v>
      </x:c>
      <x:c r="G44" s="41">
        <x:f>D44/COUNTA(J44,M44,P44,S44,V44,Y44,AB44,AE44,AH44,AK44,AN44,AQ44,AT44,AW44,AZ44)</x:f>
        <x:v>6850</x:v>
      </x:c>
      <x:c r="H44" s="41">
        <x:f>E44/COUNTA(K44,N44,Q44,T44,W44,Z44,AC44,AF44,AI44,AL44,AO44,AR44,AU44,AX44,BA44)</x:f>
        <x:v>5173.5</x:v>
      </x:c>
      <x:c r="I44" s="44">
        <x:f>(G44-H44)/H44*100</x:f>
        <x:v>32.405528172417128</x:v>
      </x:c>
      <x:c r="J44" s="10">
        <x:v>2697</x:v>
      </x:c>
      <x:c r="K44" s="10">
        <x:v>1058</x:v>
      </x:c>
      <x:c r="L44" s="44">
        <x:f>(J44-K44)/K44*100</x:f>
        <x:v>154.91493383742912</x:v>
      </x:c>
      <x:c r="M44" s="10">
        <x:v>11003</x:v>
      </x:c>
      <x:c r="N44" s="10">
        <x:v>9289</x:v>
      </x:c>
      <x:c r="O44" s="44">
        <x:f>(M44-N44)/N44*100</x:f>
        <x:v>18.451932393153193</x:v>
      </x:c>
      <x:c r="P44" s="10"/>
      <x:c r="Q44" s="10"/>
      <x:c r="R44" s="24" t="e">
        <x:f>(P44-Q44)/Q44</x:f>
        <x:v>#DIV/0!</x:v>
      </x:c>
      <x:c r="S44" s="10"/>
      <x:c r="T44" s="10"/>
      <x:c r="U44" s="24" t="e">
        <x:f>(S44-T44)/T44</x:f>
        <x:v>#DIV/0!</x:v>
      </x:c>
      <x:c r="V44" s="10"/>
      <x:c r="W44" s="10"/>
      <x:c r="X44" s="24" t="e">
        <x:f>(V44-W44)/W44</x:f>
        <x:v>#DIV/0!</x:v>
      </x:c>
      <x:c r="Y44" s="10"/>
      <x:c r="Z44" s="10"/>
      <x:c r="AA44" s="24" t="e">
        <x:f>(Y44-Z44)/Z44</x:f>
        <x:v>#DIV/0!</x:v>
      </x:c>
      <x:c r="AB44" s="10"/>
      <x:c r="AC44" s="10"/>
      <x:c r="AD44" s="24" t="e">
        <x:f>(AB44-AC44)/AC44</x:f>
        <x:v>#DIV/0!</x:v>
      </x:c>
      <x:c r="AE44" s="10"/>
      <x:c r="AF44" s="10"/>
      <x:c r="AG44" s="24" t="e">
        <x:f>(AE44-AF44)/AF44</x:f>
        <x:v>#DIV/0!</x:v>
      </x:c>
      <x:c r="AH44" s="10"/>
      <x:c r="AI44" s="10"/>
      <x:c r="AJ44" s="24" t="e">
        <x:f>(AH44-AI44)/AI44</x:f>
        <x:v>#DIV/0!</x:v>
      </x:c>
      <x:c r="AK44" s="10"/>
      <x:c r="AL44" s="10"/>
      <x:c r="AM44" s="24" t="e">
        <x:f>(AK44-AL44)/AL44</x:f>
        <x:v>#DIV/0!</x:v>
      </x:c>
      <x:c r="AN44" s="10"/>
      <x:c r="AO44" s="10"/>
      <x:c r="AP44" s="24" t="e">
        <x:f>(AN44-AO44)/AO44</x:f>
        <x:v>#DIV/0!</x:v>
      </x:c>
      <x:c r="AQ44" s="10"/>
      <x:c r="AR44" s="10"/>
      <x:c r="AS44" s="24" t="e">
        <x:f>(AQ44-AR44)/AR44</x:f>
        <x:v>#DIV/0!</x:v>
      </x:c>
      <x:c r="AT44" s="10"/>
      <x:c r="AU44" s="10"/>
      <x:c r="AV44" s="24" t="e">
        <x:f>(AT44-AU44)/AU44</x:f>
        <x:v>#DIV/0!</x:v>
      </x:c>
      <x:c r="AW44" s="10"/>
      <x:c r="AX44" s="10"/>
      <x:c r="AY44" s="24" t="e">
        <x:f>(AW44-AX44)/AX44</x:f>
        <x:v>#DIV/0!</x:v>
      </x:c>
      <x:c r="AZ44" s="10"/>
      <x:c r="BA44" s="10"/>
      <x:c r="BB44" s="24" t="e">
        <x:f>(AZ44-BA44)/BA44</x:f>
        <x:v>#DIV/0!</x:v>
      </x:c>
    </x:row>
    <x:row r="45" spans="1:54">
      <x:c r="A45" t="s">
        <x:v>56</x:v>
      </x:c>
      <x:c r="B45" t="str">
        <x:f>C45&amp;"우체국"</x:f>
        <x:v>광양우체국</x:v>
      </x:c>
      <x:c r="C45" s="18" t="s">
        <x:v>44</x:v>
      </x:c>
      <x:c r="D45" s="22">
        <x:f>J45+M45+P45+S45+V45+Y45+AB45+AE45+AH45+AK45+AN45+AQ45+AT45+AW45+AZ45</x:f>
        <x:v>6008</x:v>
      </x:c>
      <x:c r="E45" s="22">
        <x:f>K45+N45+Q45+T45+W45+Z45+AC45+AF45+AI45+AL45+AO45+AR45+AU45+AX45+BA45</x:f>
        <x:v>4708</x:v>
      </x:c>
      <x:c r="F45" s="44">
        <x:f>(D45-E45)/E45*100</x:f>
        <x:v>27.612574341546303</x:v>
      </x:c>
      <x:c r="G45" s="41">
        <x:f>D45/COUNTA(J45,M45,P45,S45,V45,Y45,AB45,AE45,AH45,AK45,AN45,AQ45,AT45,AW45,AZ45)</x:f>
        <x:v>3004</x:v>
      </x:c>
      <x:c r="H45" s="41">
        <x:f>E45/COUNTA(K45,N45,Q45,T45,W45,Z45,AC45,AF45,AI45,AL45,AO45,AR45,AU45,AX45,BA45)</x:f>
        <x:v>2354</x:v>
      </x:c>
      <x:c r="I45" s="44">
        <x:f>(G45-H45)/H45*100</x:f>
        <x:v>27.612574341546303</x:v>
      </x:c>
      <x:c r="J45" s="10">
        <x:v>914</x:v>
      </x:c>
      <x:c r="K45" s="10">
        <x:v>599</x:v>
      </x:c>
      <x:c r="L45" s="44">
        <x:f>(J45-K45)/K45*100</x:f>
        <x:v>52.587646076794655</x:v>
      </x:c>
      <x:c r="M45" s="10">
        <x:v>5094</x:v>
      </x:c>
      <x:c r="N45" s="10">
        <x:v>4109</x:v>
      </x:c>
      <x:c r="O45" s="44">
        <x:f>(M45-N45)/N45*100</x:f>
        <x:v>23.971769286931128</x:v>
      </x:c>
      <x:c r="P45" s="10"/>
      <x:c r="Q45" s="10"/>
      <x:c r="R45" s="24" t="e">
        <x:f>(P45-Q45)/Q45</x:f>
        <x:v>#DIV/0!</x:v>
      </x:c>
      <x:c r="S45" s="10"/>
      <x:c r="T45" s="10"/>
      <x:c r="U45" s="24" t="e">
        <x:f>(S45-T45)/T45</x:f>
        <x:v>#DIV/0!</x:v>
      </x:c>
      <x:c r="V45" s="10"/>
      <x:c r="W45" s="10"/>
      <x:c r="X45" s="24" t="e">
        <x:f>(V45-W45)/W45</x:f>
        <x:v>#DIV/0!</x:v>
      </x:c>
      <x:c r="Y45" s="10"/>
      <x:c r="Z45" s="10"/>
      <x:c r="AA45" s="24" t="e">
        <x:f>(Y45-Z45)/Z45</x:f>
        <x:v>#DIV/0!</x:v>
      </x:c>
      <x:c r="AB45" s="10"/>
      <x:c r="AC45" s="10"/>
      <x:c r="AD45" s="24" t="e">
        <x:f>(AB45-AC45)/AC45</x:f>
        <x:v>#DIV/0!</x:v>
      </x:c>
      <x:c r="AE45" s="10"/>
      <x:c r="AF45" s="10"/>
      <x:c r="AG45" s="24" t="e">
        <x:f>(AE45-AF45)/AF45</x:f>
        <x:v>#DIV/0!</x:v>
      </x:c>
      <x:c r="AH45" s="10"/>
      <x:c r="AI45" s="10"/>
      <x:c r="AJ45" s="24" t="e">
        <x:f>(AH45-AI45)/AI45</x:f>
        <x:v>#DIV/0!</x:v>
      </x:c>
      <x:c r="AK45" s="10"/>
      <x:c r="AL45" s="10"/>
      <x:c r="AM45" s="24" t="e">
        <x:f>(AK45-AL45)/AL45</x:f>
        <x:v>#DIV/0!</x:v>
      </x:c>
      <x:c r="AN45" s="10"/>
      <x:c r="AO45" s="10"/>
      <x:c r="AP45" s="24" t="e">
        <x:f>(AN45-AO45)/AO45</x:f>
        <x:v>#DIV/0!</x:v>
      </x:c>
      <x:c r="AQ45" s="10"/>
      <x:c r="AR45" s="10"/>
      <x:c r="AS45" s="24" t="e">
        <x:f>(AQ45-AR45)/AR45</x:f>
        <x:v>#DIV/0!</x:v>
      </x:c>
      <x:c r="AT45" s="10"/>
      <x:c r="AU45" s="10"/>
      <x:c r="AV45" s="24" t="e">
        <x:f>(AT45-AU45)/AU45</x:f>
        <x:v>#DIV/0!</x:v>
      </x:c>
      <x:c r="AW45" s="10"/>
      <x:c r="AX45" s="10"/>
      <x:c r="AY45" s="24" t="e">
        <x:f>(AW45-AX45)/AX45</x:f>
        <x:v>#DIV/0!</x:v>
      </x:c>
      <x:c r="AZ45" s="10"/>
      <x:c r="BA45" s="10"/>
      <x:c r="BB45" s="24" t="e">
        <x:f>(AZ45-BA45)/BA45</x:f>
        <x:v>#DIV/0!</x:v>
      </x:c>
    </x:row>
    <x:row r="46" spans="1:54">
      <x:c r="A46" t="s">
        <x:v>54</x:v>
      </x:c>
      <x:c r="B46" t="str">
        <x:f>C46&amp;"우체국"</x:f>
        <x:v>나주우체국</x:v>
      </x:c>
      <x:c r="C46" s="18" t="s">
        <x:v>42</x:v>
      </x:c>
      <x:c r="D46" s="22">
        <x:f>J46+M46+P46+S46+V46+Y46+AB46+AE46+AH46+AK46+AN46+AQ46+AT46+AW46+AZ46</x:f>
        <x:v>7389</x:v>
      </x:c>
      <x:c r="E46" s="22">
        <x:f>K46+N46+Q46+T46+W46+Z46+AC46+AF46+AI46+AL46+AO46+AR46+AU46+AX46+BA46</x:f>
        <x:v>5050</x:v>
      </x:c>
      <x:c r="F46" s="44">
        <x:f>(D46-E46)/E46*100</x:f>
        <x:v>46.316831683168317</x:v>
      </x:c>
      <x:c r="G46" s="41">
        <x:f>D46/COUNTA(J46,M46,P46,S46,V46,Y46,AB46,AE46,AH46,AK46,AN46,AQ46,AT46,AW46,AZ46)</x:f>
        <x:v>3694.5</x:v>
      </x:c>
      <x:c r="H46" s="41">
        <x:f>E46/COUNTA(K46,N46,Q46,T46,W46,Z46,AC46,AF46,AI46,AL46,AO46,AR46,AU46,AX46,BA46)</x:f>
        <x:v>2525</x:v>
      </x:c>
      <x:c r="I46" s="44">
        <x:f>(G46-H46)/H46*100</x:f>
        <x:v>46.316831683168317</x:v>
      </x:c>
      <x:c r="J46" s="10">
        <x:v>1052</x:v>
      </x:c>
      <x:c r="K46" s="10">
        <x:v>874</x:v>
      </x:c>
      <x:c r="L46" s="44">
        <x:f>(J46-K46)/K46*100</x:f>
        <x:v>20.366132723112131</x:v>
      </x:c>
      <x:c r="M46" s="10">
        <x:v>6337</x:v>
      </x:c>
      <x:c r="N46" s="10">
        <x:v>4176</x:v>
      </x:c>
      <x:c r="O46" s="44">
        <x:f>(M46-N46)/N46*100</x:f>
        <x:v>51.748084291187737</x:v>
      </x:c>
      <x:c r="P46" s="10"/>
      <x:c r="Q46" s="10"/>
      <x:c r="R46" s="24" t="e">
        <x:f>(P46-Q46)/Q46</x:f>
        <x:v>#DIV/0!</x:v>
      </x:c>
      <x:c r="S46" s="10"/>
      <x:c r="T46" s="10"/>
      <x:c r="U46" s="24" t="e">
        <x:f>(S46-T46)/T46</x:f>
        <x:v>#DIV/0!</x:v>
      </x:c>
      <x:c r="V46" s="10"/>
      <x:c r="W46" s="10"/>
      <x:c r="X46" s="24" t="e">
        <x:f>(V46-W46)/W46</x:f>
        <x:v>#DIV/0!</x:v>
      </x:c>
      <x:c r="Y46" s="10"/>
      <x:c r="Z46" s="10"/>
      <x:c r="AA46" s="24" t="e">
        <x:f>(Y46-Z46)/Z46</x:f>
        <x:v>#DIV/0!</x:v>
      </x:c>
      <x:c r="AB46" s="10"/>
      <x:c r="AC46" s="10"/>
      <x:c r="AD46" s="24" t="e">
        <x:f>(AB46-AC46)/AC46</x:f>
        <x:v>#DIV/0!</x:v>
      </x:c>
      <x:c r="AE46" s="10"/>
      <x:c r="AF46" s="10"/>
      <x:c r="AG46" s="24" t="e">
        <x:f>(AE46-AF46)/AF46</x:f>
        <x:v>#DIV/0!</x:v>
      </x:c>
      <x:c r="AH46" s="10"/>
      <x:c r="AI46" s="10"/>
      <x:c r="AJ46" s="24" t="e">
        <x:f>(AH46-AI46)/AI46</x:f>
        <x:v>#DIV/0!</x:v>
      </x:c>
      <x:c r="AK46" s="10"/>
      <x:c r="AL46" s="10"/>
      <x:c r="AM46" s="24" t="e">
        <x:f>(AK46-AL46)/AL46</x:f>
        <x:v>#DIV/0!</x:v>
      </x:c>
      <x:c r="AN46" s="10"/>
      <x:c r="AO46" s="10"/>
      <x:c r="AP46" s="24" t="e">
        <x:f>(AN46-AO46)/AO46</x:f>
        <x:v>#DIV/0!</x:v>
      </x:c>
      <x:c r="AQ46" s="10"/>
      <x:c r="AR46" s="10"/>
      <x:c r="AS46" s="24" t="e">
        <x:f>(AQ46-AR46)/AR46</x:f>
        <x:v>#DIV/0!</x:v>
      </x:c>
      <x:c r="AT46" s="10"/>
      <x:c r="AU46" s="10"/>
      <x:c r="AV46" s="24" t="e">
        <x:f>(AT46-AU46)/AU46</x:f>
        <x:v>#DIV/0!</x:v>
      </x:c>
      <x:c r="AW46" s="10"/>
      <x:c r="AX46" s="10"/>
      <x:c r="AY46" s="24" t="e">
        <x:f>(AW46-AX46)/AX46</x:f>
        <x:v>#DIV/0!</x:v>
      </x:c>
      <x:c r="AZ46" s="10"/>
      <x:c r="BA46" s="10"/>
      <x:c r="BB46" s="24" t="e">
        <x:f>(AZ46-BA46)/BA46</x:f>
        <x:v>#DIV/0!</x:v>
      </x:c>
    </x:row>
    <x:row r="47" spans="1:54">
      <x:c r="A47" t="s">
        <x:v>55</x:v>
      </x:c>
      <x:c r="B47" t="str">
        <x:f>C47&amp;"우체국"</x:f>
        <x:v>강진우체국</x:v>
      </x:c>
      <x:c r="C47" s="18" t="s">
        <x:v>46</x:v>
      </x:c>
      <x:c r="D47" s="22">
        <x:f>J47+M47+P47+S47+V47+Y47+AB47+AE47+AH47+AK47+AN47+AQ47+AT47+AW47+AZ47</x:f>
        <x:v>1669</x:v>
      </x:c>
      <x:c r="E47" s="22">
        <x:f>K47+N47+Q47+T47+W47+Z47+AC47+AF47+AI47+AL47+AO47+AR47+AU47+AX47+BA47</x:f>
        <x:v>1111</x:v>
      </x:c>
      <x:c r="F47" s="44">
        <x:f>(D47-E47)/E47*100</x:f>
        <x:v>50.225022502250226</x:v>
      </x:c>
      <x:c r="G47" s="41">
        <x:f>D47/COUNTA(J47,M47,P47,S47,V47,Y47,AB47,AE47,AH47,AK47,AN47,AQ47,AT47,AW47,AZ47)</x:f>
        <x:v>834.5</x:v>
      </x:c>
      <x:c r="H47" s="41">
        <x:f>E47/COUNTA(K47,N47,Q47,T47,W47,Z47,AC47,AF47,AI47,AL47,AO47,AR47,AU47,AX47,BA47)</x:f>
        <x:v>555.5</x:v>
      </x:c>
      <x:c r="I47" s="44">
        <x:f>(G47-H47)/H47*100</x:f>
        <x:v>50.225022502250226</x:v>
      </x:c>
      <x:c r="J47" s="10">
        <x:v>332</x:v>
      </x:c>
      <x:c r="K47" s="10">
        <x:v>141</x:v>
      </x:c>
      <x:c r="L47" s="44">
        <x:f>(J47-K47)/K47*100</x:f>
        <x:v>135.46099290780143</x:v>
      </x:c>
      <x:c r="M47" s="10">
        <x:v>1337</x:v>
      </x:c>
      <x:c r="N47" s="10">
        <x:v>970</x:v>
      </x:c>
      <x:c r="O47" s="44">
        <x:f>(M47-N47)/N47*100</x:f>
        <x:v>37.835051546391753</x:v>
      </x:c>
      <x:c r="P47" s="10"/>
      <x:c r="Q47" s="10"/>
      <x:c r="R47" s="24" t="e">
        <x:f>(P47-Q47)/Q47</x:f>
        <x:v>#DIV/0!</x:v>
      </x:c>
      <x:c r="S47" s="10"/>
      <x:c r="T47" s="10"/>
      <x:c r="U47" s="24" t="e">
        <x:f>(S47-T47)/T47</x:f>
        <x:v>#DIV/0!</x:v>
      </x:c>
      <x:c r="V47" s="10"/>
      <x:c r="W47" s="10"/>
      <x:c r="X47" s="24" t="e">
        <x:f>(V47-W47)/W47</x:f>
        <x:v>#DIV/0!</x:v>
      </x:c>
      <x:c r="Y47" s="10"/>
      <x:c r="Z47" s="10"/>
      <x:c r="AA47" s="24" t="e">
        <x:f>(Y47-Z47)/Z47</x:f>
        <x:v>#DIV/0!</x:v>
      </x:c>
      <x:c r="AB47" s="10"/>
      <x:c r="AC47" s="10"/>
      <x:c r="AD47" s="24" t="e">
        <x:f>(AB47-AC47)/AC47</x:f>
        <x:v>#DIV/0!</x:v>
      </x:c>
      <x:c r="AE47" s="10"/>
      <x:c r="AF47" s="10"/>
      <x:c r="AG47" s="24" t="e">
        <x:f>(AE47-AF47)/AF47</x:f>
        <x:v>#DIV/0!</x:v>
      </x:c>
      <x:c r="AH47" s="10"/>
      <x:c r="AI47" s="10"/>
      <x:c r="AJ47" s="24" t="e">
        <x:f>(AH47-AI47)/AI47</x:f>
        <x:v>#DIV/0!</x:v>
      </x:c>
      <x:c r="AK47" s="10"/>
      <x:c r="AL47" s="10"/>
      <x:c r="AM47" s="24" t="e">
        <x:f>(AK47-AL47)/AL47</x:f>
        <x:v>#DIV/0!</x:v>
      </x:c>
      <x:c r="AN47" s="10"/>
      <x:c r="AO47" s="10"/>
      <x:c r="AP47" s="24" t="e">
        <x:f>(AN47-AO47)/AO47</x:f>
        <x:v>#DIV/0!</x:v>
      </x:c>
      <x:c r="AQ47" s="10"/>
      <x:c r="AR47" s="10"/>
      <x:c r="AS47" s="24" t="e">
        <x:f>(AQ47-AR47)/AR47</x:f>
        <x:v>#DIV/0!</x:v>
      </x:c>
      <x:c r="AT47" s="10"/>
      <x:c r="AU47" s="10"/>
      <x:c r="AV47" s="24" t="e">
        <x:f>(AT47-AU47)/AU47</x:f>
        <x:v>#DIV/0!</x:v>
      </x:c>
      <x:c r="AW47" s="10"/>
      <x:c r="AX47" s="10"/>
      <x:c r="AY47" s="24" t="e">
        <x:f>(AW47-AX47)/AX47</x:f>
        <x:v>#DIV/0!</x:v>
      </x:c>
      <x:c r="AZ47" s="10"/>
      <x:c r="BA47" s="10"/>
      <x:c r="BB47" s="24" t="e">
        <x:f>(AZ47-BA47)/BA47</x:f>
        <x:v>#DIV/0!</x:v>
      </x:c>
    </x:row>
    <x:row r="48" spans="1:54">
      <x:c r="A48" t="s">
        <x:v>56</x:v>
      </x:c>
      <x:c r="B48" t="str">
        <x:f>C48&amp;"우체국"</x:f>
        <x:v>고흥우체국</x:v>
      </x:c>
      <x:c r="C48" s="18" t="s">
        <x:v>49</x:v>
      </x:c>
      <x:c r="D48" s="22">
        <x:f>J48+M48+P48+S48+V48+Y48+AB48+AE48+AH48+AK48+AN48+AQ48+AT48+AW48+AZ48</x:f>
        <x:v>2240</x:v>
      </x:c>
      <x:c r="E48" s="22">
        <x:f>K48+N48+Q48+T48+W48+Z48+AC48+AF48+AI48+AL48+AO48+AR48+AU48+AX48+BA48</x:f>
        <x:v>2089</x:v>
      </x:c>
      <x:c r="F48" s="44">
        <x:f>(D48-E48)/E48*100</x:f>
        <x:v>7.2283389181426516</x:v>
      </x:c>
      <x:c r="G48" s="41">
        <x:f>D48/COUNTA(J48,M48,P48,S48,V48,Y48,AB48,AE48,AH48,AK48,AN48,AQ48,AT48,AW48,AZ48)</x:f>
        <x:v>1120</x:v>
      </x:c>
      <x:c r="H48" s="41">
        <x:f>E48/COUNTA(K48,N48,Q48,T48,W48,Z48,AC48,AF48,AI48,AL48,AO48,AR48,AU48,AX48,BA48)</x:f>
        <x:v>1044.5</x:v>
      </x:c>
      <x:c r="I48" s="44">
        <x:f>(G48-H48)/H48*100</x:f>
        <x:v>7.2283389181426516</x:v>
      </x:c>
      <x:c r="J48" s="10">
        <x:v>306</x:v>
      </x:c>
      <x:c r="K48" s="10">
        <x:v>277</x:v>
      </x:c>
      <x:c r="L48" s="44">
        <x:f>(J48-K48)/K48*100</x:f>
        <x:v>10.469314079422382</x:v>
      </x:c>
      <x:c r="M48" s="10">
        <x:v>1934</x:v>
      </x:c>
      <x:c r="N48" s="10">
        <x:v>1812</x:v>
      </x:c>
      <x:c r="O48" s="44">
        <x:f>(M48-N48)/N48*100</x:f>
        <x:v>6.7328918322295799</x:v>
      </x:c>
      <x:c r="P48" s="10"/>
      <x:c r="Q48" s="10"/>
      <x:c r="R48" s="24" t="e">
        <x:f>(P48-Q48)/Q48</x:f>
        <x:v>#DIV/0!</x:v>
      </x:c>
      <x:c r="S48" s="10"/>
      <x:c r="T48" s="10"/>
      <x:c r="U48" s="24" t="e">
        <x:f>(S48-T48)/T48</x:f>
        <x:v>#DIV/0!</x:v>
      </x:c>
      <x:c r="V48" s="10"/>
      <x:c r="W48" s="10"/>
      <x:c r="X48" s="24" t="e">
        <x:f>(V48-W48)/W48</x:f>
        <x:v>#DIV/0!</x:v>
      </x:c>
      <x:c r="Y48" s="10"/>
      <x:c r="Z48" s="10"/>
      <x:c r="AA48" s="24" t="e">
        <x:f>(Y48-Z48)/Z48</x:f>
        <x:v>#DIV/0!</x:v>
      </x:c>
      <x:c r="AB48" s="10"/>
      <x:c r="AC48" s="10"/>
      <x:c r="AD48" s="24" t="e">
        <x:f>(AB48-AC48)/AC48</x:f>
        <x:v>#DIV/0!</x:v>
      </x:c>
      <x:c r="AE48" s="10"/>
      <x:c r="AF48" s="10"/>
      <x:c r="AG48" s="24" t="e">
        <x:f>(AE48-AF48)/AF48</x:f>
        <x:v>#DIV/0!</x:v>
      </x:c>
      <x:c r="AH48" s="10"/>
      <x:c r="AI48" s="10"/>
      <x:c r="AJ48" s="24" t="e">
        <x:f>(AH48-AI48)/AI48</x:f>
        <x:v>#DIV/0!</x:v>
      </x:c>
      <x:c r="AK48" s="10"/>
      <x:c r="AL48" s="10"/>
      <x:c r="AM48" s="24" t="e">
        <x:f>(AK48-AL48)/AL48</x:f>
        <x:v>#DIV/0!</x:v>
      </x:c>
      <x:c r="AN48" s="10"/>
      <x:c r="AO48" s="10"/>
      <x:c r="AP48" s="24" t="e">
        <x:f>(AN48-AO48)/AO48</x:f>
        <x:v>#DIV/0!</x:v>
      </x:c>
      <x:c r="AQ48" s="10"/>
      <x:c r="AR48" s="10"/>
      <x:c r="AS48" s="24" t="e">
        <x:f>(AQ48-AR48)/AR48</x:f>
        <x:v>#DIV/0!</x:v>
      </x:c>
      <x:c r="AT48" s="10"/>
      <x:c r="AU48" s="10"/>
      <x:c r="AV48" s="24" t="e">
        <x:f>(AT48-AU48)/AU48</x:f>
        <x:v>#DIV/0!</x:v>
      </x:c>
      <x:c r="AW48" s="10"/>
      <x:c r="AX48" s="10"/>
      <x:c r="AY48" s="24" t="e">
        <x:f>(AW48-AX48)/AX48</x:f>
        <x:v>#DIV/0!</x:v>
      </x:c>
      <x:c r="AZ48" s="10"/>
      <x:c r="BA48" s="10"/>
      <x:c r="BB48" s="24" t="e">
        <x:f>(AZ48-BA48)/BA48</x:f>
        <x:v>#DIV/0!</x:v>
      </x:c>
    </x:row>
    <x:row r="49" spans="1:54">
      <x:c r="A49" t="s">
        <x:v>54</x:v>
      </x:c>
      <x:c r="B49" t="str">
        <x:f>C49&amp;"우체국"</x:f>
        <x:v>곡성우체국</x:v>
      </x:c>
      <x:c r="C49" s="18" t="s">
        <x:v>4</x:v>
      </x:c>
      <x:c r="D49" s="22">
        <x:f>J49+M49+P49+S49+V49+Y49+AB49+AE49+AH49+AK49+AN49+AQ49+AT49+AW49+AZ49</x:f>
        <x:v>1279</x:v>
      </x:c>
      <x:c r="E49" s="22">
        <x:f>K49+N49+Q49+T49+W49+Z49+AC49+AF49+AI49+AL49+AO49+AR49+AU49+AX49+BA49</x:f>
        <x:v>1190</x:v>
      </x:c>
      <x:c r="F49" s="44">
        <x:f>(D49-E49)/E49*100</x:f>
        <x:v>7.4789915966386555</x:v>
      </x:c>
      <x:c r="G49" s="41">
        <x:f>D49/COUNTA(J49,M49,P49,S49,V49,Y49,AB49,AE49,AH49,AK49,AN49,AQ49,AT49,AW49,AZ49)</x:f>
        <x:v>639.5</x:v>
      </x:c>
      <x:c r="H49" s="41">
        <x:f>E49/COUNTA(K49,N49,Q49,T49,W49,Z49,AC49,AF49,AI49,AL49,AO49,AR49,AU49,AX49,BA49)</x:f>
        <x:v>595</x:v>
      </x:c>
      <x:c r="I49" s="44">
        <x:f>(G49-H49)/H49*100</x:f>
        <x:v>7.4789915966386555</x:v>
      </x:c>
      <x:c r="J49" s="10">
        <x:v>188</x:v>
      </x:c>
      <x:c r="K49" s="10">
        <x:v>205</x:v>
      </x:c>
      <x:c r="L49" s="44">
        <x:f>(J49-K49)/K49*100</x:f>
        <x:v>-8.2926829268292686</x:v>
      </x:c>
      <x:c r="M49" s="10">
        <x:v>1091</x:v>
      </x:c>
      <x:c r="N49" s="10">
        <x:v>985</x:v>
      </x:c>
      <x:c r="O49" s="44">
        <x:f>(M49-N49)/N49*100</x:f>
        <x:v>10.761421319796954</x:v>
      </x:c>
      <x:c r="P49" s="10"/>
      <x:c r="Q49" s="10"/>
      <x:c r="R49" s="24" t="e">
        <x:f>(P49-Q49)/Q49</x:f>
        <x:v>#DIV/0!</x:v>
      </x:c>
      <x:c r="S49" s="10"/>
      <x:c r="T49" s="10"/>
      <x:c r="U49" s="24" t="e">
        <x:f>(S49-T49)/T49</x:f>
        <x:v>#DIV/0!</x:v>
      </x:c>
      <x:c r="V49" s="10"/>
      <x:c r="W49" s="10"/>
      <x:c r="X49" s="24" t="e">
        <x:f>(V49-W49)/W49</x:f>
        <x:v>#DIV/0!</x:v>
      </x:c>
      <x:c r="Y49" s="10"/>
      <x:c r="Z49" s="10"/>
      <x:c r="AA49" s="24" t="e">
        <x:f>(Y49-Z49)/Z49</x:f>
        <x:v>#DIV/0!</x:v>
      </x:c>
      <x:c r="AB49" s="10"/>
      <x:c r="AC49" s="10"/>
      <x:c r="AD49" s="24" t="e">
        <x:f>(AB49-AC49)/AC49</x:f>
        <x:v>#DIV/0!</x:v>
      </x:c>
      <x:c r="AE49" s="10"/>
      <x:c r="AF49" s="10"/>
      <x:c r="AG49" s="24" t="e">
        <x:f>(AE49-AF49)/AF49</x:f>
        <x:v>#DIV/0!</x:v>
      </x:c>
      <x:c r="AH49" s="10"/>
      <x:c r="AI49" s="10"/>
      <x:c r="AJ49" s="24" t="e">
        <x:f>(AH49-AI49)/AI49</x:f>
        <x:v>#DIV/0!</x:v>
      </x:c>
      <x:c r="AK49" s="10"/>
      <x:c r="AL49" s="10"/>
      <x:c r="AM49" s="24" t="e">
        <x:f>(AK49-AL49)/AL49</x:f>
        <x:v>#DIV/0!</x:v>
      </x:c>
      <x:c r="AN49" s="10"/>
      <x:c r="AO49" s="10"/>
      <x:c r="AP49" s="24" t="e">
        <x:f>(AN49-AO49)/AO49</x:f>
        <x:v>#DIV/0!</x:v>
      </x:c>
      <x:c r="AQ49" s="10"/>
      <x:c r="AR49" s="10"/>
      <x:c r="AS49" s="24" t="e">
        <x:f>(AQ49-AR49)/AR49</x:f>
        <x:v>#DIV/0!</x:v>
      </x:c>
      <x:c r="AT49" s="10"/>
      <x:c r="AU49" s="10"/>
      <x:c r="AV49" s="24" t="e">
        <x:f>(AT49-AU49)/AU49</x:f>
        <x:v>#DIV/0!</x:v>
      </x:c>
      <x:c r="AW49" s="10"/>
      <x:c r="AX49" s="10"/>
      <x:c r="AY49" s="24" t="e">
        <x:f>(AW49-AX49)/AX49</x:f>
        <x:v>#DIV/0!</x:v>
      </x:c>
      <x:c r="AZ49" s="10"/>
      <x:c r="BA49" s="10"/>
      <x:c r="BB49" s="24" t="e">
        <x:f>(AZ49-BA49)/BA49</x:f>
        <x:v>#DIV/0!</x:v>
      </x:c>
    </x:row>
    <x:row r="50" spans="1:54">
      <x:c r="A50" t="s">
        <x:v>54</x:v>
      </x:c>
      <x:c r="B50" t="str">
        <x:f>C50&amp;"우체국"</x:f>
        <x:v>구례우체국</x:v>
      </x:c>
      <x:c r="C50" s="18" t="s">
        <x:v>57</x:v>
      </x:c>
      <x:c r="D50" s="22">
        <x:f>J50+M50+P50+S50+V50+Y50+AB50+AE50+AH50+AK50+AN50+AQ50+AT50+AW50+AZ50</x:f>
        <x:v>1112</x:v>
      </x:c>
      <x:c r="E50" s="22">
        <x:f>K50+N50+Q50+T50+W50+Z50+AC50+AF50+AI50+AL50+AO50+AR50+AU50+AX50+BA50</x:f>
        <x:v>829</x:v>
      </x:c>
      <x:c r="F50" s="44">
        <x:f>(D50-E50)/E50*100</x:f>
        <x:v>34.137515078407723</x:v>
      </x:c>
      <x:c r="G50" s="41">
        <x:f>D50/COUNTA(J50,M50,P50,S50,V50,Y50,AB50,AE50,AH50,AK50,AN50,AQ50,AT50,AW50,AZ50)</x:f>
        <x:v>556</x:v>
      </x:c>
      <x:c r="H50" s="41">
        <x:f>E50/COUNTA(K50,N50,Q50,T50,W50,Z50,AC50,AF50,AI50,AL50,AO50,AR50,AU50,AX50,BA50)</x:f>
        <x:v>414.5</x:v>
      </x:c>
      <x:c r="I50" s="44">
        <x:f>(G50-H50)/H50*100</x:f>
        <x:v>34.137515078407723</x:v>
      </x:c>
      <x:c r="J50" s="10">
        <x:v>92</x:v>
      </x:c>
      <x:c r="K50" s="10">
        <x:v>94</x:v>
      </x:c>
      <x:c r="L50" s="44">
        <x:f>(J50-K50)/K50*100</x:f>
        <x:v>-2.1276595744680851</x:v>
      </x:c>
      <x:c r="M50" s="10">
        <x:v>1020</x:v>
      </x:c>
      <x:c r="N50" s="10">
        <x:v>735</x:v>
      </x:c>
      <x:c r="O50" s="44">
        <x:f>(M50-N50)/N50*100</x:f>
        <x:v>38.775510204081634</x:v>
      </x:c>
      <x:c r="P50" s="10"/>
      <x:c r="Q50" s="10"/>
      <x:c r="R50" s="24" t="e">
        <x:f>(P50-Q50)/Q50</x:f>
        <x:v>#DIV/0!</x:v>
      </x:c>
      <x:c r="S50" s="10"/>
      <x:c r="T50" s="10"/>
      <x:c r="U50" s="24" t="e">
        <x:f>(S50-T50)/T50</x:f>
        <x:v>#DIV/0!</x:v>
      </x:c>
      <x:c r="V50" s="10"/>
      <x:c r="W50" s="10"/>
      <x:c r="X50" s="24" t="e">
        <x:f>(V50-W50)/W50</x:f>
        <x:v>#DIV/0!</x:v>
      </x:c>
      <x:c r="Y50" s="10"/>
      <x:c r="Z50" s="10"/>
      <x:c r="AA50" s="24" t="e">
        <x:f>(Y50-Z50)/Z50</x:f>
        <x:v>#DIV/0!</x:v>
      </x:c>
      <x:c r="AB50" s="10"/>
      <x:c r="AC50" s="10"/>
      <x:c r="AD50" s="24" t="e">
        <x:f>(AB50-AC50)/AC50</x:f>
        <x:v>#DIV/0!</x:v>
      </x:c>
      <x:c r="AE50" s="10"/>
      <x:c r="AF50" s="10"/>
      <x:c r="AG50" s="24" t="e">
        <x:f>(AE50-AF50)/AF50</x:f>
        <x:v>#DIV/0!</x:v>
      </x:c>
      <x:c r="AH50" s="10"/>
      <x:c r="AI50" s="10"/>
      <x:c r="AJ50" s="24" t="e">
        <x:f>(AH50-AI50)/AI50</x:f>
        <x:v>#DIV/0!</x:v>
      </x:c>
      <x:c r="AK50" s="10"/>
      <x:c r="AL50" s="10"/>
      <x:c r="AM50" s="24" t="e">
        <x:f>(AK50-AL50)/AL50</x:f>
        <x:v>#DIV/0!</x:v>
      </x:c>
      <x:c r="AN50" s="10"/>
      <x:c r="AO50" s="10"/>
      <x:c r="AP50" s="24" t="e">
        <x:f>(AN50-AO50)/AO50</x:f>
        <x:v>#DIV/0!</x:v>
      </x:c>
      <x:c r="AQ50" s="10"/>
      <x:c r="AR50" s="10"/>
      <x:c r="AS50" s="24" t="e">
        <x:f>(AQ50-AR50)/AR50</x:f>
        <x:v>#DIV/0!</x:v>
      </x:c>
      <x:c r="AT50" s="10"/>
      <x:c r="AU50" s="10"/>
      <x:c r="AV50" s="24" t="e">
        <x:f>(AT50-AU50)/AU50</x:f>
        <x:v>#DIV/0!</x:v>
      </x:c>
      <x:c r="AW50" s="10"/>
      <x:c r="AX50" s="10"/>
      <x:c r="AY50" s="24" t="e">
        <x:f>(AW50-AX50)/AX50</x:f>
        <x:v>#DIV/0!</x:v>
      </x:c>
      <x:c r="AZ50" s="10"/>
      <x:c r="BA50" s="10"/>
      <x:c r="BB50" s="24" t="e">
        <x:f>(AZ50-BA50)/BA50</x:f>
        <x:v>#DIV/0!</x:v>
      </x:c>
    </x:row>
    <x:row r="51" spans="1:54">
      <x:c r="A51" t="s">
        <x:v>54</x:v>
      </x:c>
      <x:c r="B51" t="str">
        <x:f>C51&amp;"우체국"</x:f>
        <x:v>담양우체국</x:v>
      </x:c>
      <x:c r="C51" s="18" t="s">
        <x:v>58</x:v>
      </x:c>
      <x:c r="D51" s="22">
        <x:f>J51+M51+P51+S51+V51+Y51+AB51+AE51+AH51+AK51+AN51+AQ51+AT51+AW51+AZ51</x:f>
        <x:v>2153</x:v>
      </x:c>
      <x:c r="E51" s="22">
        <x:f>K51+N51+Q51+T51+W51+Z51+AC51+AF51+AI51+AL51+AO51+AR51+AU51+AX51+BA51</x:f>
        <x:v>1634</x:v>
      </x:c>
      <x:c r="F51" s="44">
        <x:f>(D51-E51)/E51*100</x:f>
        <x:v>31.762545899632805</x:v>
      </x:c>
      <x:c r="G51" s="41">
        <x:f>D51/COUNTA(J51,M51,P51,S51,V51,Y51,AB51,AE51,AH51,AK51,AN51,AQ51,AT51,AW51,AZ51)</x:f>
        <x:v>1076.5</x:v>
      </x:c>
      <x:c r="H51" s="41">
        <x:f>E51/COUNTA(K51,N51,Q51,T51,W51,Z51,AC51,AF51,AI51,AL51,AO51,AR51,AU51,AX51,BA51)</x:f>
        <x:v>817</x:v>
      </x:c>
      <x:c r="I51" s="44">
        <x:f>(G51-H51)/H51*100</x:f>
        <x:v>31.762545899632805</x:v>
      </x:c>
      <x:c r="J51" s="10">
        <x:v>336</x:v>
      </x:c>
      <x:c r="K51" s="10">
        <x:v>348</x:v>
      </x:c>
      <x:c r="L51" s="44">
        <x:f>(J51-K51)/K51*100</x:f>
        <x:v>-3.4482758620689653</x:v>
      </x:c>
      <x:c r="M51" s="10">
        <x:v>1817</x:v>
      </x:c>
      <x:c r="N51" s="10">
        <x:v>1286</x:v>
      </x:c>
      <x:c r="O51" s="44">
        <x:f>(M51-N51)/N51*100</x:f>
        <x:v>41.290824261275269</x:v>
      </x:c>
      <x:c r="P51" s="10"/>
      <x:c r="Q51" s="10"/>
      <x:c r="R51" s="24" t="e">
        <x:f>(P51-Q51)/Q51</x:f>
        <x:v>#DIV/0!</x:v>
      </x:c>
      <x:c r="S51" s="10"/>
      <x:c r="T51" s="10"/>
      <x:c r="U51" s="24" t="e">
        <x:f>(S51-T51)/T51</x:f>
        <x:v>#DIV/0!</x:v>
      </x:c>
      <x:c r="V51" s="10"/>
      <x:c r="W51" s="10"/>
      <x:c r="X51" s="24" t="e">
        <x:f>(V51-W51)/W51</x:f>
        <x:v>#DIV/0!</x:v>
      </x:c>
      <x:c r="Y51" s="10"/>
      <x:c r="Z51" s="10"/>
      <x:c r="AA51" s="24" t="e">
        <x:f>(Y51-Z51)/Z51</x:f>
        <x:v>#DIV/0!</x:v>
      </x:c>
      <x:c r="AB51" s="10"/>
      <x:c r="AC51" s="10"/>
      <x:c r="AD51" s="24" t="e">
        <x:f>(AB51-AC51)/AC51</x:f>
        <x:v>#DIV/0!</x:v>
      </x:c>
      <x:c r="AE51" s="10"/>
      <x:c r="AF51" s="10"/>
      <x:c r="AG51" s="24" t="e">
        <x:f>(AE51-AF51)/AF51</x:f>
        <x:v>#DIV/0!</x:v>
      </x:c>
      <x:c r="AH51" s="10"/>
      <x:c r="AI51" s="10"/>
      <x:c r="AJ51" s="24" t="e">
        <x:f>(AH51-AI51)/AI51</x:f>
        <x:v>#DIV/0!</x:v>
      </x:c>
      <x:c r="AK51" s="10"/>
      <x:c r="AL51" s="10"/>
      <x:c r="AM51" s="24" t="e">
        <x:f>(AK51-AL51)/AL51</x:f>
        <x:v>#DIV/0!</x:v>
      </x:c>
      <x:c r="AN51" s="10"/>
      <x:c r="AO51" s="10"/>
      <x:c r="AP51" s="24" t="e">
        <x:f>(AN51-AO51)/AO51</x:f>
        <x:v>#DIV/0!</x:v>
      </x:c>
      <x:c r="AQ51" s="10"/>
      <x:c r="AR51" s="10"/>
      <x:c r="AS51" s="24" t="e">
        <x:f>(AQ51-AR51)/AR51</x:f>
        <x:v>#DIV/0!</x:v>
      </x:c>
      <x:c r="AT51" s="10"/>
      <x:c r="AU51" s="10"/>
      <x:c r="AV51" s="24" t="e">
        <x:f>(AT51-AU51)/AU51</x:f>
        <x:v>#DIV/0!</x:v>
      </x:c>
      <x:c r="AW51" s="10"/>
      <x:c r="AX51" s="10"/>
      <x:c r="AY51" s="24" t="e">
        <x:f>(AW51-AX51)/AX51</x:f>
        <x:v>#DIV/0!</x:v>
      </x:c>
      <x:c r="AZ51" s="10"/>
      <x:c r="BA51" s="10"/>
      <x:c r="BB51" s="24" t="e">
        <x:f>(AZ51-BA51)/BA51</x:f>
        <x:v>#DIV/0!</x:v>
      </x:c>
    </x:row>
    <x:row r="52" spans="1:54">
      <x:c r="A52" t="s">
        <x:v>55</x:v>
      </x:c>
      <x:c r="B52" t="str">
        <x:f>C52&amp;"우체국"</x:f>
        <x:v>무안우체국</x:v>
      </x:c>
      <x:c r="C52" s="18" t="s">
        <x:v>59</x:v>
      </x:c>
      <x:c r="D52" s="22">
        <x:f>J52+M52+P52+S52+V52+Y52+AB52+AE52+AH52+AK52+AN52+AQ52+AT52+AW52+AZ52</x:f>
        <x:v>4347</x:v>
      </x:c>
      <x:c r="E52" s="22">
        <x:f>K52+N52+Q52+T52+W52+Z52+AC52+AF52+AI52+AL52+AO52+AR52+AU52+AX52+BA52</x:f>
        <x:v>3269</x:v>
      </x:c>
      <x:c r="F52" s="44">
        <x:f>(D52-E52)/E52*100</x:f>
        <x:v>32.976445396145607</x:v>
      </x:c>
      <x:c r="G52" s="41">
        <x:f>D52/COUNTA(J52,M52,P52,S52,V52,Y52,AB52,AE52,AH52,AK52,AN52,AQ52,AT52,AW52,AZ52)</x:f>
        <x:v>2173.5</x:v>
      </x:c>
      <x:c r="H52" s="41">
        <x:f>E52/COUNTA(K52,N52,Q52,T52,W52,Z52,AC52,AF52,AI52,AL52,AO52,AR52,AU52,AX52,BA52)</x:f>
        <x:v>1634.5</x:v>
      </x:c>
      <x:c r="I52" s="44">
        <x:f>(G52-H52)/H52*100</x:f>
        <x:v>32.976445396145607</x:v>
      </x:c>
      <x:c r="J52" s="10">
        <x:v>512</x:v>
      </x:c>
      <x:c r="K52" s="10">
        <x:v>428</x:v>
      </x:c>
      <x:c r="L52" s="44">
        <x:f>(J52-K52)/K52*100</x:f>
        <x:v>19.626168224299064</x:v>
      </x:c>
      <x:c r="M52" s="10">
        <x:v>3835</x:v>
      </x:c>
      <x:c r="N52" s="10">
        <x:v>2841</x:v>
      </x:c>
      <x:c r="O52" s="44">
        <x:f>(M52-N52)/N52*100</x:f>
        <x:v>34.987680394227382</x:v>
      </x:c>
      <x:c r="P52" s="10"/>
      <x:c r="Q52" s="10"/>
      <x:c r="R52" s="24" t="e">
        <x:f>(P52-Q52)/Q52</x:f>
        <x:v>#DIV/0!</x:v>
      </x:c>
      <x:c r="S52" s="10"/>
      <x:c r="T52" s="10"/>
      <x:c r="U52" s="24" t="e">
        <x:f>(S52-T52)/T52</x:f>
        <x:v>#DIV/0!</x:v>
      </x:c>
      <x:c r="V52" s="10"/>
      <x:c r="W52" s="10"/>
      <x:c r="X52" s="24" t="e">
        <x:f>(V52-W52)/W52</x:f>
        <x:v>#DIV/0!</x:v>
      </x:c>
      <x:c r="Y52" s="10"/>
      <x:c r="Z52" s="10"/>
      <x:c r="AA52" s="24" t="e">
        <x:f>(Y52-Z52)/Z52</x:f>
        <x:v>#DIV/0!</x:v>
      </x:c>
      <x:c r="AB52" s="10"/>
      <x:c r="AC52" s="10"/>
      <x:c r="AD52" s="24" t="e">
        <x:f>(AB52-AC52)/AC52</x:f>
        <x:v>#DIV/0!</x:v>
      </x:c>
      <x:c r="AE52" s="10"/>
      <x:c r="AF52" s="10"/>
      <x:c r="AG52" s="24" t="e">
        <x:f>(AE52-AF52)/AF52</x:f>
        <x:v>#DIV/0!</x:v>
      </x:c>
      <x:c r="AH52" s="10"/>
      <x:c r="AI52" s="10"/>
      <x:c r="AJ52" s="24" t="e">
        <x:f>(AH52-AI52)/AI52</x:f>
        <x:v>#DIV/0!</x:v>
      </x:c>
      <x:c r="AK52" s="10"/>
      <x:c r="AL52" s="10"/>
      <x:c r="AM52" s="24" t="e">
        <x:f>(AK52-AL52)/AL52</x:f>
        <x:v>#DIV/0!</x:v>
      </x:c>
      <x:c r="AN52" s="10"/>
      <x:c r="AO52" s="10"/>
      <x:c r="AP52" s="24" t="e">
        <x:f>(AN52-AO52)/AO52</x:f>
        <x:v>#DIV/0!</x:v>
      </x:c>
      <x:c r="AQ52" s="10"/>
      <x:c r="AR52" s="10"/>
      <x:c r="AS52" s="24" t="e">
        <x:f>(AQ52-AR52)/AR52</x:f>
        <x:v>#DIV/0!</x:v>
      </x:c>
      <x:c r="AT52" s="10"/>
      <x:c r="AU52" s="10"/>
      <x:c r="AV52" s="24" t="e">
        <x:f>(AT52-AU52)/AU52</x:f>
        <x:v>#DIV/0!</x:v>
      </x:c>
      <x:c r="AW52" s="10"/>
      <x:c r="AX52" s="10"/>
      <x:c r="AY52" s="24" t="e">
        <x:f>(AW52-AX52)/AX52</x:f>
        <x:v>#DIV/0!</x:v>
      </x:c>
      <x:c r="AZ52" s="10"/>
      <x:c r="BA52" s="10"/>
      <x:c r="BB52" s="24" t="e">
        <x:f>(AZ52-BA52)/BA52</x:f>
        <x:v>#DIV/0!</x:v>
      </x:c>
    </x:row>
    <x:row r="53" spans="1:54">
      <x:c r="A53" t="s">
        <x:v>56</x:v>
      </x:c>
      <x:c r="B53" t="str">
        <x:f>C53&amp;"우체국"</x:f>
        <x:v>보성우체국</x:v>
      </x:c>
      <x:c r="C53" s="18" t="s">
        <x:v>43</x:v>
      </x:c>
      <x:c r="D53" s="22">
        <x:f>J53+M53+P53+S53+V53+Y53+AB53+AE53+AH53+AK53+AN53+AQ53+AT53+AW53+AZ53</x:f>
        <x:v>1987</x:v>
      </x:c>
      <x:c r="E53" s="22">
        <x:f>K53+N53+Q53+T53+W53+Z53+AC53+AF53+AI53+AL53+AO53+AR53+AU53+AX53+BA53</x:f>
        <x:v>1284</x:v>
      </x:c>
      <x:c r="F53" s="44">
        <x:f>(D53-E53)/E53*100</x:f>
        <x:v>54.750778816199372</x:v>
      </x:c>
      <x:c r="G53" s="41">
        <x:f>D53/COUNTA(J53,M53,P53,S53,V53,Y53,AB53,AE53,AH53,AK53,AN53,AQ53,AT53,AW53,AZ53)</x:f>
        <x:v>993.5</x:v>
      </x:c>
      <x:c r="H53" s="41">
        <x:f>E53/COUNTA(K53,N53,Q53,T53,W53,Z53,AC53,AF53,AI53,AL53,AO53,AR53,AU53,AX53,BA53)</x:f>
        <x:v>642</x:v>
      </x:c>
      <x:c r="I53" s="44">
        <x:f>(G53-H53)/H53*100</x:f>
        <x:v>54.750778816199372</x:v>
      </x:c>
      <x:c r="J53" s="10">
        <x:v>211</x:v>
      </x:c>
      <x:c r="K53" s="10">
        <x:v>260</x:v>
      </x:c>
      <x:c r="L53" s="44">
        <x:f>(J53-K53)/K53*100</x:f>
        <x:v>-18.846153846153847</x:v>
      </x:c>
      <x:c r="M53" s="10">
        <x:v>1776</x:v>
      </x:c>
      <x:c r="N53" s="10">
        <x:v>1024</x:v>
      </x:c>
      <x:c r="O53" s="44">
        <x:f>(M53-N53)/N53*100</x:f>
        <x:v>73.4375</x:v>
      </x:c>
      <x:c r="P53" s="10"/>
      <x:c r="Q53" s="10"/>
      <x:c r="R53" s="24" t="e">
        <x:f>(P53-Q53)/Q53</x:f>
        <x:v>#DIV/0!</x:v>
      </x:c>
      <x:c r="S53" s="10"/>
      <x:c r="T53" s="10"/>
      <x:c r="U53" s="24" t="e">
        <x:f>(S53-T53)/T53</x:f>
        <x:v>#DIV/0!</x:v>
      </x:c>
      <x:c r="V53" s="10"/>
      <x:c r="W53" s="10"/>
      <x:c r="X53" s="24" t="e">
        <x:f>(V53-W53)/W53</x:f>
        <x:v>#DIV/0!</x:v>
      </x:c>
      <x:c r="Y53" s="10"/>
      <x:c r="Z53" s="10"/>
      <x:c r="AA53" s="24" t="e">
        <x:f>(Y53-Z53)/Z53</x:f>
        <x:v>#DIV/0!</x:v>
      </x:c>
      <x:c r="AB53" s="10"/>
      <x:c r="AC53" s="10"/>
      <x:c r="AD53" s="24" t="e">
        <x:f>(AB53-AC53)/AC53</x:f>
        <x:v>#DIV/0!</x:v>
      </x:c>
      <x:c r="AE53" s="10"/>
      <x:c r="AF53" s="10"/>
      <x:c r="AG53" s="24" t="e">
        <x:f>(AE53-AF53)/AF53</x:f>
        <x:v>#DIV/0!</x:v>
      </x:c>
      <x:c r="AH53" s="10"/>
      <x:c r="AI53" s="10"/>
      <x:c r="AJ53" s="24" t="e">
        <x:f>(AH53-AI53)/AI53</x:f>
        <x:v>#DIV/0!</x:v>
      </x:c>
      <x:c r="AK53" s="10"/>
      <x:c r="AL53" s="10"/>
      <x:c r="AM53" s="24" t="e">
        <x:f>(AK53-AL53)/AL53</x:f>
        <x:v>#DIV/0!</x:v>
      </x:c>
      <x:c r="AN53" s="10"/>
      <x:c r="AO53" s="10"/>
      <x:c r="AP53" s="24" t="e">
        <x:f>(AN53-AO53)/AO53</x:f>
        <x:v>#DIV/0!</x:v>
      </x:c>
      <x:c r="AQ53" s="10"/>
      <x:c r="AR53" s="10"/>
      <x:c r="AS53" s="24" t="e">
        <x:f>(AQ53-AR53)/AR53</x:f>
        <x:v>#DIV/0!</x:v>
      </x:c>
      <x:c r="AT53" s="10"/>
      <x:c r="AU53" s="10"/>
      <x:c r="AV53" s="24" t="e">
        <x:f>(AT53-AU53)/AU53</x:f>
        <x:v>#DIV/0!</x:v>
      </x:c>
      <x:c r="AW53" s="10"/>
      <x:c r="AX53" s="10"/>
      <x:c r="AY53" s="24" t="e">
        <x:f>(AW53-AX53)/AX53</x:f>
        <x:v>#DIV/0!</x:v>
      </x:c>
      <x:c r="AZ53" s="10"/>
      <x:c r="BA53" s="10"/>
      <x:c r="BB53" s="24" t="e">
        <x:f>(AZ53-BA53)/BA53</x:f>
        <x:v>#DIV/0!</x:v>
      </x:c>
    </x:row>
    <x:row r="54" spans="1:54">
      <x:c r="A54" t="s">
        <x:v>54</x:v>
      </x:c>
      <x:c r="B54" t="str">
        <x:f>C54&amp;"우체국"</x:f>
        <x:v>영광우체국</x:v>
      </x:c>
      <x:c r="C54" s="18" t="s">
        <x:v>60</x:v>
      </x:c>
      <x:c r="D54" s="22">
        <x:f>J54+M54+P54+S54+V54+Y54+AB54+AE54+AH54+AK54+AN54+AQ54+AT54+AW54+AZ54</x:f>
        <x:v>2016</x:v>
      </x:c>
      <x:c r="E54" s="22">
        <x:f>K54+N54+Q54+T54+W54+Z54+AC54+AF54+AI54+AL54+AO54+AR54+AU54+AX54+BA54</x:f>
        <x:v>1850</x:v>
      </x:c>
      <x:c r="F54" s="44">
        <x:f>(D54-E54)/E54*100</x:f>
        <x:v>8.9729729729729737</x:v>
      </x:c>
      <x:c r="G54" s="41">
        <x:f>D54/COUNTA(J54,M54,P54,S54,V54,Y54,AB54,AE54,AH54,AK54,AN54,AQ54,AT54,AW54,AZ54)</x:f>
        <x:v>1008</x:v>
      </x:c>
      <x:c r="H54" s="41">
        <x:f>E54/COUNTA(K54,N54,Q54,T54,W54,Z54,AC54,AF54,AI54,AL54,AO54,AR54,AU54,AX54,BA54)</x:f>
        <x:v>925</x:v>
      </x:c>
      <x:c r="I54" s="44">
        <x:f>(G54-H54)/H54*100</x:f>
        <x:v>8.9729729729729737</x:v>
      </x:c>
      <x:c r="J54" s="10">
        <x:v>270</x:v>
      </x:c>
      <x:c r="K54" s="10">
        <x:v>298</x:v>
      </x:c>
      <x:c r="L54" s="44">
        <x:f>(J54-K54)/K54*100</x:f>
        <x:v>-9.3959731543624159</x:v>
      </x:c>
      <x:c r="M54" s="10">
        <x:v>1746</x:v>
      </x:c>
      <x:c r="N54" s="10">
        <x:v>1552</x:v>
      </x:c>
      <x:c r="O54" s="44">
        <x:f>(M54-N54)/N54*100</x:f>
        <x:v>12.5</x:v>
      </x:c>
      <x:c r="P54" s="10"/>
      <x:c r="Q54" s="10"/>
      <x:c r="R54" s="24" t="e">
        <x:f>(P54-Q54)/Q54</x:f>
        <x:v>#DIV/0!</x:v>
      </x:c>
      <x:c r="S54" s="10"/>
      <x:c r="T54" s="10"/>
      <x:c r="U54" s="24" t="e">
        <x:f>(S54-T54)/T54</x:f>
        <x:v>#DIV/0!</x:v>
      </x:c>
      <x:c r="V54" s="10"/>
      <x:c r="W54" s="10"/>
      <x:c r="X54" s="24" t="e">
        <x:f>(V54-W54)/W54</x:f>
        <x:v>#DIV/0!</x:v>
      </x:c>
      <x:c r="Y54" s="10"/>
      <x:c r="Z54" s="10"/>
      <x:c r="AA54" s="24" t="e">
        <x:f>(Y54-Z54)/Z54</x:f>
        <x:v>#DIV/0!</x:v>
      </x:c>
      <x:c r="AB54" s="10"/>
      <x:c r="AC54" s="10"/>
      <x:c r="AD54" s="24" t="e">
        <x:f>(AB54-AC54)/AC54</x:f>
        <x:v>#DIV/0!</x:v>
      </x:c>
      <x:c r="AE54" s="10"/>
      <x:c r="AF54" s="10"/>
      <x:c r="AG54" s="24" t="e">
        <x:f>(AE54-AF54)/AF54</x:f>
        <x:v>#DIV/0!</x:v>
      </x:c>
      <x:c r="AH54" s="10"/>
      <x:c r="AI54" s="10"/>
      <x:c r="AJ54" s="24" t="e">
        <x:f>(AH54-AI54)/AI54</x:f>
        <x:v>#DIV/0!</x:v>
      </x:c>
      <x:c r="AK54" s="10"/>
      <x:c r="AL54" s="10"/>
      <x:c r="AM54" s="24" t="e">
        <x:f>(AK54-AL54)/AL54</x:f>
        <x:v>#DIV/0!</x:v>
      </x:c>
      <x:c r="AN54" s="10"/>
      <x:c r="AO54" s="10"/>
      <x:c r="AP54" s="24" t="e">
        <x:f>(AN54-AO54)/AO54</x:f>
        <x:v>#DIV/0!</x:v>
      </x:c>
      <x:c r="AQ54" s="10"/>
      <x:c r="AR54" s="10"/>
      <x:c r="AS54" s="24" t="e">
        <x:f>(AQ54-AR54)/AR54</x:f>
        <x:v>#DIV/0!</x:v>
      </x:c>
      <x:c r="AT54" s="10"/>
      <x:c r="AU54" s="10"/>
      <x:c r="AV54" s="24" t="e">
        <x:f>(AT54-AU54)/AU54</x:f>
        <x:v>#DIV/0!</x:v>
      </x:c>
      <x:c r="AW54" s="10"/>
      <x:c r="AX54" s="10"/>
      <x:c r="AY54" s="24" t="e">
        <x:f>(AW54-AX54)/AX54</x:f>
        <x:v>#DIV/0!</x:v>
      </x:c>
      <x:c r="AZ54" s="10"/>
      <x:c r="BA54" s="10"/>
      <x:c r="BB54" s="24" t="e">
        <x:f>(AZ54-BA54)/BA54</x:f>
        <x:v>#DIV/0!</x:v>
      </x:c>
    </x:row>
    <x:row r="55" spans="1:54">
      <x:c r="A55" t="s">
        <x:v>55</x:v>
      </x:c>
      <x:c r="B55" t="str">
        <x:f>C55&amp;"우체국"</x:f>
        <x:v>영암우체국</x:v>
      </x:c>
      <x:c r="C55" s="18" t="s">
        <x:v>45</x:v>
      </x:c>
      <x:c r="D55" s="22">
        <x:f>J55+M55+P55+S55+V55+Y55+AB55+AE55+AH55+AK55+AN55+AQ55+AT55+AW55+AZ55</x:f>
        <x:v>868</x:v>
      </x:c>
      <x:c r="E55" s="22">
        <x:f>K55+N55+Q55+T55+W55+Z55+AC55+AF55+AI55+AL55+AO55+AR55+AU55+AX55+BA55</x:f>
        <x:v>765</x:v>
      </x:c>
      <x:c r="F55" s="44">
        <x:f>(D55-E55)/E55*100</x:f>
        <x:v>13.464052287581699</x:v>
      </x:c>
      <x:c r="G55" s="41">
        <x:f>D55/COUNTA(J55,M55,P55,S55,V55,Y55,AB55,AE55,AH55,AK55,AN55,AQ55,AT55,AW55,AZ55)</x:f>
        <x:v>434</x:v>
      </x:c>
      <x:c r="H55" s="41">
        <x:f>E55/COUNTA(K55,N55,Q55,T55,W55,Z55,AC55,AF55,AI55,AL55,AO55,AR55,AU55,AX55,BA55)</x:f>
        <x:v>382.5</x:v>
      </x:c>
      <x:c r="I55" s="44">
        <x:f>(G55-H55)/H55*100</x:f>
        <x:v>13.464052287581699</x:v>
      </x:c>
      <x:c r="J55" s="21">
        <x:v>106</x:v>
      </x:c>
      <x:c r="K55" s="21">
        <x:v>97</x:v>
      </x:c>
      <x:c r="L55" s="44">
        <x:f>(J55-K55)/K55*100</x:f>
        <x:v>9.2783505154639183</x:v>
      </x:c>
      <x:c r="M55" s="21">
        <x:v>762</x:v>
      </x:c>
      <x:c r="N55" s="21">
        <x:v>668</x:v>
      </x:c>
      <x:c r="O55" s="44">
        <x:f>(M55-N55)/N55*100</x:f>
        <x:v>14.071856287425149</x:v>
      </x:c>
      <x:c r="P55" s="21"/>
      <x:c r="Q55" s="21"/>
      <x:c r="R55" s="24" t="e">
        <x:f>(P55-Q55)/Q55</x:f>
        <x:v>#DIV/0!</x:v>
      </x:c>
      <x:c r="S55" s="21"/>
      <x:c r="T55" s="21"/>
      <x:c r="U55" s="24" t="e">
        <x:f>(S55-T55)/T55</x:f>
        <x:v>#DIV/0!</x:v>
      </x:c>
      <x:c r="V55" s="21"/>
      <x:c r="W55" s="21"/>
      <x:c r="X55" s="24" t="e">
        <x:f>(V55-W55)/W55</x:f>
        <x:v>#DIV/0!</x:v>
      </x:c>
      <x:c r="Y55" s="21"/>
      <x:c r="Z55" s="21"/>
      <x:c r="AA55" s="24" t="e">
        <x:f>(Y55-Z55)/Z55</x:f>
        <x:v>#DIV/0!</x:v>
      </x:c>
      <x:c r="AB55" s="21"/>
      <x:c r="AC55" s="21"/>
      <x:c r="AD55" s="24" t="e">
        <x:f>(AB55-AC55)/AC55</x:f>
        <x:v>#DIV/0!</x:v>
      </x:c>
      <x:c r="AE55" s="21"/>
      <x:c r="AF55" s="21"/>
      <x:c r="AG55" s="24" t="e">
        <x:f>(AE55-AF55)/AF55</x:f>
        <x:v>#DIV/0!</x:v>
      </x:c>
      <x:c r="AH55" s="21"/>
      <x:c r="AI55" s="21"/>
      <x:c r="AJ55" s="24" t="e">
        <x:f>(AH55-AI55)/AI55</x:f>
        <x:v>#DIV/0!</x:v>
      </x:c>
      <x:c r="AK55" s="21"/>
      <x:c r="AL55" s="21"/>
      <x:c r="AM55" s="24" t="e">
        <x:f>(AK55-AL55)/AL55</x:f>
        <x:v>#DIV/0!</x:v>
      </x:c>
      <x:c r="AN55" s="21"/>
      <x:c r="AO55" s="21"/>
      <x:c r="AP55" s="24" t="e">
        <x:f>(AN55-AO55)/AO55</x:f>
        <x:v>#DIV/0!</x:v>
      </x:c>
      <x:c r="AQ55" s="21"/>
      <x:c r="AR55" s="21"/>
      <x:c r="AS55" s="24" t="e">
        <x:f>(AQ55-AR55)/AR55</x:f>
        <x:v>#DIV/0!</x:v>
      </x:c>
      <x:c r="AT55" s="21"/>
      <x:c r="AU55" s="21"/>
      <x:c r="AV55" s="24" t="e">
        <x:f>(AT55-AU55)/AU55</x:f>
        <x:v>#DIV/0!</x:v>
      </x:c>
      <x:c r="AW55" s="21"/>
      <x:c r="AX55" s="21"/>
      <x:c r="AY55" s="24" t="e">
        <x:f>(AW55-AX55)/AX55</x:f>
        <x:v>#DIV/0!</x:v>
      </x:c>
      <x:c r="AZ55" s="21"/>
      <x:c r="BA55" s="21"/>
      <x:c r="BB55" s="24" t="e">
        <x:f>(AZ55-BA55)/BA55</x:f>
        <x:v>#DIV/0!</x:v>
      </x:c>
    </x:row>
    <x:row r="56" spans="1:54">
      <x:c r="A56" t="s">
        <x:v>55</x:v>
      </x:c>
      <x:c r="B56" t="str">
        <x:f>C56&amp;"우체국"</x:f>
        <x:v>완도우체국</x:v>
      </x:c>
      <x:c r="C56" s="18" t="s">
        <x:v>62</x:v>
      </x:c>
      <x:c r="D56" s="22">
        <x:f>J56+M56+P56+S56+V56+Y56+AB56+AE56+AH56+AK56+AN56+AQ56+AT56+AW56+AZ56</x:f>
        <x:v>3007</x:v>
      </x:c>
      <x:c r="E56" s="22">
        <x:f>K56+N56+Q56+T56+W56+Z56+AC56+AF56+AI56+AL56+AO56+AR56+AU56+AX56+BA56</x:f>
        <x:v>2324</x:v>
      </x:c>
      <x:c r="F56" s="44">
        <x:f>(D56-E56)/E56*100</x:f>
        <x:v>29.388984509466436</x:v>
      </x:c>
      <x:c r="G56" s="41">
        <x:f>D56/COUNTA(J56,M56,P56,S56,V56,Y56,AB56,AE56,AH56,AK56,AN56,AQ56,AT56,AW56,AZ56)</x:f>
        <x:v>1503.5</x:v>
      </x:c>
      <x:c r="H56" s="41">
        <x:f>E56/COUNTA(K56,N56,Q56,T56,W56,Z56,AC56,AF56,AI56,AL56,AO56,AR56,AU56,AX56,BA56)</x:f>
        <x:v>1162</x:v>
      </x:c>
      <x:c r="I56" s="44">
        <x:f>(G56-H56)/H56*100</x:f>
        <x:v>29.388984509466436</x:v>
      </x:c>
      <x:c r="J56" s="10">
        <x:v>374</x:v>
      </x:c>
      <x:c r="K56" s="10">
        <x:v>419</x:v>
      </x:c>
      <x:c r="L56" s="44">
        <x:f>(J56-K56)/K56*100</x:f>
        <x:v>-10.739856801909307</x:v>
      </x:c>
      <x:c r="M56" s="10">
        <x:v>2633</x:v>
      </x:c>
      <x:c r="N56" s="10">
        <x:v>1905</x:v>
      </x:c>
      <x:c r="O56" s="44">
        <x:f>(M56-N56)/N56*100</x:f>
        <x:v>38.215223097112862</x:v>
      </x:c>
      <x:c r="P56" s="10"/>
      <x:c r="Q56" s="10"/>
      <x:c r="R56" s="24" t="e">
        <x:f>(P56-Q56)/Q56</x:f>
        <x:v>#DIV/0!</x:v>
      </x:c>
      <x:c r="S56" s="10"/>
      <x:c r="T56" s="10"/>
      <x:c r="U56" s="24" t="e">
        <x:f>(S56-T56)/T56</x:f>
        <x:v>#DIV/0!</x:v>
      </x:c>
      <x:c r="V56" s="10"/>
      <x:c r="W56" s="10"/>
      <x:c r="X56" s="24" t="e">
        <x:f>(V56-W56)/W56</x:f>
        <x:v>#DIV/0!</x:v>
      </x:c>
      <x:c r="Y56" s="10"/>
      <x:c r="Z56" s="10"/>
      <x:c r="AA56" s="24" t="e">
        <x:f>(Y56-Z56)/Z56</x:f>
        <x:v>#DIV/0!</x:v>
      </x:c>
      <x:c r="AB56" s="10"/>
      <x:c r="AC56" s="10"/>
      <x:c r="AD56" s="24" t="e">
        <x:f>(AB56-AC56)/AC56</x:f>
        <x:v>#DIV/0!</x:v>
      </x:c>
      <x:c r="AE56" s="10"/>
      <x:c r="AF56" s="10"/>
      <x:c r="AG56" s="24" t="e">
        <x:f>(AE56-AF56)/AF56</x:f>
        <x:v>#DIV/0!</x:v>
      </x:c>
      <x:c r="AH56" s="10"/>
      <x:c r="AI56" s="10"/>
      <x:c r="AJ56" s="24" t="e">
        <x:f>(AH56-AI56)/AI56</x:f>
        <x:v>#DIV/0!</x:v>
      </x:c>
      <x:c r="AK56" s="10"/>
      <x:c r="AL56" s="10"/>
      <x:c r="AM56" s="24" t="e">
        <x:f>(AK56-AL56)/AL56</x:f>
        <x:v>#DIV/0!</x:v>
      </x:c>
      <x:c r="AN56" s="10"/>
      <x:c r="AO56" s="10"/>
      <x:c r="AP56" s="24" t="e">
        <x:f>(AN56-AO56)/AO56</x:f>
        <x:v>#DIV/0!</x:v>
      </x:c>
      <x:c r="AQ56" s="10"/>
      <x:c r="AR56" s="10"/>
      <x:c r="AS56" s="24" t="e">
        <x:f>(AQ56-AR56)/AR56</x:f>
        <x:v>#DIV/0!</x:v>
      </x:c>
      <x:c r="AT56" s="10"/>
      <x:c r="AU56" s="10"/>
      <x:c r="AV56" s="24" t="e">
        <x:f>(AT56-AU56)/AU56</x:f>
        <x:v>#DIV/0!</x:v>
      </x:c>
      <x:c r="AW56" s="10"/>
      <x:c r="AX56" s="10"/>
      <x:c r="AY56" s="24" t="e">
        <x:f>(AW56-AX56)/AX56</x:f>
        <x:v>#DIV/0!</x:v>
      </x:c>
      <x:c r="AZ56" s="10"/>
      <x:c r="BA56" s="10"/>
      <x:c r="BB56" s="24" t="e">
        <x:f>(AZ56-BA56)/BA56</x:f>
        <x:v>#DIV/0!</x:v>
      </x:c>
    </x:row>
    <x:row r="57" spans="1:54">
      <x:c r="A57" t="s">
        <x:v>54</x:v>
      </x:c>
      <x:c r="B57" t="str">
        <x:f>C57&amp;"우체국"</x:f>
        <x:v>장성우체국</x:v>
      </x:c>
      <x:c r="C57" s="18" t="s">
        <x:v>40</x:v>
      </x:c>
      <x:c r="D57" s="22">
        <x:f>J57+M57+P57+S57+V57+Y57+AB57+AE57+AH57+AK57+AN57+AQ57+AT57+AW57+AZ57</x:f>
        <x:v>2337</x:v>
      </x:c>
      <x:c r="E57" s="22">
        <x:f>K57+N57+Q57+T57+W57+Z57+AC57+AF57+AI57+AL57+AO57+AR57+AU57+AX57+BA57</x:f>
        <x:v>1856</x:v>
      </x:c>
      <x:c r="F57" s="44">
        <x:f>(D57-E57)/E57*100</x:f>
        <x:v>25.915948275862068</x:v>
      </x:c>
      <x:c r="G57" s="41">
        <x:f>D57/COUNTA(J57,M57,P57,S57,V57,Y57,AB57,AE57,AH57,AK57,AN57,AQ57,AT57,AW57,AZ57)</x:f>
        <x:v>1168.5</x:v>
      </x:c>
      <x:c r="H57" s="41">
        <x:f>E57/COUNTA(K57,N57,Q57,T57,W57,Z57,AC57,AF57,AI57,AL57,AO57,AR57,AU57,AX57,BA57)</x:f>
        <x:v>928</x:v>
      </x:c>
      <x:c r="I57" s="44">
        <x:f>(G57-H57)/H57*100</x:f>
        <x:v>25.915948275862068</x:v>
      </x:c>
      <x:c r="J57" s="10">
        <x:v>355</x:v>
      </x:c>
      <x:c r="K57" s="10">
        <x:v>347</x:v>
      </x:c>
      <x:c r="L57" s="44">
        <x:f>(J57-K57)/K57*100</x:f>
        <x:v>2.3054755043227666</x:v>
      </x:c>
      <x:c r="M57" s="10">
        <x:v>1982</x:v>
      </x:c>
      <x:c r="N57" s="10">
        <x:v>1509</x:v>
      </x:c>
      <x:c r="O57" s="44">
        <x:f>(M57-N57)/N57*100</x:f>
        <x:v>31.345261762756792</x:v>
      </x:c>
      <x:c r="P57" s="10"/>
      <x:c r="Q57" s="10"/>
      <x:c r="R57" s="24" t="e">
        <x:f>(P57-Q57)/Q57</x:f>
        <x:v>#DIV/0!</x:v>
      </x:c>
      <x:c r="S57" s="10"/>
      <x:c r="T57" s="10"/>
      <x:c r="U57" s="24" t="e">
        <x:f>(S57-T57)/T57</x:f>
        <x:v>#DIV/0!</x:v>
      </x:c>
      <x:c r="V57" s="10"/>
      <x:c r="W57" s="10"/>
      <x:c r="X57" s="24" t="e">
        <x:f>(V57-W57)/W57</x:f>
        <x:v>#DIV/0!</x:v>
      </x:c>
      <x:c r="Y57" s="10"/>
      <x:c r="Z57" s="10"/>
      <x:c r="AA57" s="24" t="e">
        <x:f>(Y57-Z57)/Z57</x:f>
        <x:v>#DIV/0!</x:v>
      </x:c>
      <x:c r="AB57" s="10"/>
      <x:c r="AC57" s="10"/>
      <x:c r="AD57" s="24" t="e">
        <x:f>(AB57-AC57)/AC57</x:f>
        <x:v>#DIV/0!</x:v>
      </x:c>
      <x:c r="AE57" s="10"/>
      <x:c r="AF57" s="10"/>
      <x:c r="AG57" s="24" t="e">
        <x:f>(AE57-AF57)/AF57</x:f>
        <x:v>#DIV/0!</x:v>
      </x:c>
      <x:c r="AH57" s="10"/>
      <x:c r="AI57" s="10"/>
      <x:c r="AJ57" s="24" t="e">
        <x:f>(AH57-AI57)/AI57</x:f>
        <x:v>#DIV/0!</x:v>
      </x:c>
      <x:c r="AK57" s="10"/>
      <x:c r="AL57" s="10"/>
      <x:c r="AM57" s="24" t="e">
        <x:f>(AK57-AL57)/AL57</x:f>
        <x:v>#DIV/0!</x:v>
      </x:c>
      <x:c r="AN57" s="10"/>
      <x:c r="AO57" s="10"/>
      <x:c r="AP57" s="24" t="e">
        <x:f>(AN57-AO57)/AO57</x:f>
        <x:v>#DIV/0!</x:v>
      </x:c>
      <x:c r="AQ57" s="10"/>
      <x:c r="AR57" s="10"/>
      <x:c r="AS57" s="24" t="e">
        <x:f>(AQ57-AR57)/AR57</x:f>
        <x:v>#DIV/0!</x:v>
      </x:c>
      <x:c r="AT57" s="10"/>
      <x:c r="AU57" s="10"/>
      <x:c r="AV57" s="24" t="e">
        <x:f>(AT57-AU57)/AU57</x:f>
        <x:v>#DIV/0!</x:v>
      </x:c>
      <x:c r="AW57" s="10"/>
      <x:c r="AX57" s="10"/>
      <x:c r="AY57" s="24" t="e">
        <x:f>(AW57-AX57)/AX57</x:f>
        <x:v>#DIV/0!</x:v>
      </x:c>
      <x:c r="AZ57" s="10"/>
      <x:c r="BA57" s="10"/>
      <x:c r="BB57" s="24" t="e">
        <x:f>(AZ57-BA57)/BA57</x:f>
        <x:v>#DIV/0!</x:v>
      </x:c>
    </x:row>
    <x:row r="58" spans="1:54">
      <x:c r="A58" t="s">
        <x:v>55</x:v>
      </x:c>
      <x:c r="B58" t="str">
        <x:f>C58&amp;"우체국"</x:f>
        <x:v>장흥우체국</x:v>
      </x:c>
      <x:c r="C58" s="18" t="s">
        <x:v>48</x:v>
      </x:c>
      <x:c r="D58" s="22">
        <x:f>J58+M58+P58+S58+V58+Y58+AB58+AE58+AH58+AK58+AN58+AQ58+AT58+AW58+AZ58</x:f>
        <x:v>1706</x:v>
      </x:c>
      <x:c r="E58" s="22">
        <x:f>K58+N58+Q58+T58+W58+Z58+AC58+AF58+AI58+AL58+AO58+AR58+AU58+AX58+BA58</x:f>
        <x:v>1587</x:v>
      </x:c>
      <x:c r="F58" s="44">
        <x:f>(D58-E58)/E58*100</x:f>
        <x:v>7.4984247006931319</x:v>
      </x:c>
      <x:c r="G58" s="41">
        <x:f>D58/COUNTA(J58,M58,P58,S58,V58,Y58,AB58,AE58,AH58,AK58,AN58,AQ58,AT58,AW58,AZ58)</x:f>
        <x:v>853</x:v>
      </x:c>
      <x:c r="H58" s="41">
        <x:f>E58/COUNTA(K58,N58,Q58,T58,W58,Z58,AC58,AF58,AI58,AL58,AO58,AR58,AU58,AX58,BA58)</x:f>
        <x:v>793.5</x:v>
      </x:c>
      <x:c r="I58" s="44">
        <x:f>(G58-H58)/H58*100</x:f>
        <x:v>7.4984247006931319</x:v>
      </x:c>
      <x:c r="J58" s="10">
        <x:v>252</x:v>
      </x:c>
      <x:c r="K58" s="10">
        <x:v>148</x:v>
      </x:c>
      <x:c r="L58" s="44">
        <x:f>(J58-K58)/K58*100</x:f>
        <x:v>70.270270270270274</x:v>
      </x:c>
      <x:c r="M58" s="10">
        <x:v>1454</x:v>
      </x:c>
      <x:c r="N58" s="10">
        <x:v>1439</x:v>
      </x:c>
      <x:c r="O58" s="44">
        <x:f>(M58-N58)/N58*100</x:f>
        <x:v>1.0423905489923557</x:v>
      </x:c>
      <x:c r="P58" s="10"/>
      <x:c r="Q58" s="10"/>
      <x:c r="R58" s="24" t="e">
        <x:f>(P58-Q58)/Q58</x:f>
        <x:v>#DIV/0!</x:v>
      </x:c>
      <x:c r="S58" s="10"/>
      <x:c r="T58" s="10"/>
      <x:c r="U58" s="24" t="e">
        <x:f>(S58-T58)/T58</x:f>
        <x:v>#DIV/0!</x:v>
      </x:c>
      <x:c r="V58" s="10"/>
      <x:c r="W58" s="10"/>
      <x:c r="X58" s="24" t="e">
        <x:f>(V58-W58)/W58</x:f>
        <x:v>#DIV/0!</x:v>
      </x:c>
      <x:c r="Y58" s="10"/>
      <x:c r="Z58" s="10"/>
      <x:c r="AA58" s="24" t="e">
        <x:f>(Y58-Z58)/Z58</x:f>
        <x:v>#DIV/0!</x:v>
      </x:c>
      <x:c r="AB58" s="10"/>
      <x:c r="AC58" s="10"/>
      <x:c r="AD58" s="24" t="e">
        <x:f>(AB58-AC58)/AC58</x:f>
        <x:v>#DIV/0!</x:v>
      </x:c>
      <x:c r="AE58" s="10"/>
      <x:c r="AF58" s="10"/>
      <x:c r="AG58" s="24" t="e">
        <x:f>(AE58-AF58)/AF58</x:f>
        <x:v>#DIV/0!</x:v>
      </x:c>
      <x:c r="AH58" s="10"/>
      <x:c r="AI58" s="10"/>
      <x:c r="AJ58" s="24" t="e">
        <x:f>(AH58-AI58)/AI58</x:f>
        <x:v>#DIV/0!</x:v>
      </x:c>
      <x:c r="AK58" s="10"/>
      <x:c r="AL58" s="10"/>
      <x:c r="AM58" s="24" t="e">
        <x:f>(AK58-AL58)/AL58</x:f>
        <x:v>#DIV/0!</x:v>
      </x:c>
      <x:c r="AN58" s="10"/>
      <x:c r="AO58" s="10"/>
      <x:c r="AP58" s="24" t="e">
        <x:f>(AN58-AO58)/AO58</x:f>
        <x:v>#DIV/0!</x:v>
      </x:c>
      <x:c r="AQ58" s="10"/>
      <x:c r="AR58" s="10"/>
      <x:c r="AS58" s="24" t="e">
        <x:f>(AQ58-AR58)/AR58</x:f>
        <x:v>#DIV/0!</x:v>
      </x:c>
      <x:c r="AT58" s="10"/>
      <x:c r="AU58" s="10"/>
      <x:c r="AV58" s="24" t="e">
        <x:f>(AT58-AU58)/AU58</x:f>
        <x:v>#DIV/0!</x:v>
      </x:c>
      <x:c r="AW58" s="10"/>
      <x:c r="AX58" s="10"/>
      <x:c r="AY58" s="24" t="e">
        <x:f>(AW58-AX58)/AX58</x:f>
        <x:v>#DIV/0!</x:v>
      </x:c>
      <x:c r="AZ58" s="10"/>
      <x:c r="BA58" s="10"/>
      <x:c r="BB58" s="24" t="e">
        <x:f>(AZ58-BA58)/BA58</x:f>
        <x:v>#DIV/0!</x:v>
      </x:c>
    </x:row>
    <x:row r="59" spans="1:54">
      <x:c r="A59" t="s">
        <x:v>55</x:v>
      </x:c>
      <x:c r="B59" t="str">
        <x:f>C59&amp;"우체국"</x:f>
        <x:v>진도우체국</x:v>
      </x:c>
      <x:c r="C59" s="18" t="s">
        <x:v>41</x:v>
      </x:c>
      <x:c r="D59" s="22">
        <x:f>J59+M59+P59+S59+V59+Y59+AB59+AE59+AH59+AK59+AN59+AQ59+AT59+AW59+AZ59</x:f>
        <x:v>1498</x:v>
      </x:c>
      <x:c r="E59" s="22">
        <x:f>K59+N59+Q59+T59+W59+Z59+AC59+AF59+AI59+AL59+AO59+AR59+AU59+AX59+BA59</x:f>
        <x:v>1429</x:v>
      </x:c>
      <x:c r="F59" s="44">
        <x:f>(D59-E59)/E59*100</x:f>
        <x:v>4.8285514345696292</x:v>
      </x:c>
      <x:c r="G59" s="41">
        <x:f>D59/COUNTA(J59,M59,P59,S59,V59,Y59,AB59,AE59,AH59,AK59,AN59,AQ59,AT59,AW59,AZ59)</x:f>
        <x:v>749</x:v>
      </x:c>
      <x:c r="H59" s="41">
        <x:f>E59/COUNTA(K59,N59,Q59,T59,W59,Z59,AC59,AF59,AI59,AL59,AO59,AR59,AU59,AX59,BA59)</x:f>
        <x:v>714.5</x:v>
      </x:c>
      <x:c r="I59" s="44">
        <x:f>(G59-H59)/H59*100</x:f>
        <x:v>4.8285514345696292</x:v>
      </x:c>
      <x:c r="J59" s="10">
        <x:v>288</x:v>
      </x:c>
      <x:c r="K59" s="10">
        <x:v>269</x:v>
      </x:c>
      <x:c r="L59" s="44">
        <x:f>(J59-K59)/K59*100</x:f>
        <x:v>7.0631970260223049</x:v>
      </x:c>
      <x:c r="M59" s="10">
        <x:v>1210</x:v>
      </x:c>
      <x:c r="N59" s="10">
        <x:v>1160</x:v>
      </x:c>
      <x:c r="O59" s="44">
        <x:f>(M59-N59)/N59*100</x:f>
        <x:v>4.3103448275862073</x:v>
      </x:c>
      <x:c r="P59" s="10"/>
      <x:c r="Q59" s="10"/>
      <x:c r="R59" s="24" t="e">
        <x:f>(P59-Q59)/Q59</x:f>
        <x:v>#DIV/0!</x:v>
      </x:c>
      <x:c r="S59" s="10"/>
      <x:c r="T59" s="10"/>
      <x:c r="U59" s="24" t="e">
        <x:f>(S59-T59)/T59</x:f>
        <x:v>#DIV/0!</x:v>
      </x:c>
      <x:c r="V59" s="10"/>
      <x:c r="W59" s="10"/>
      <x:c r="X59" s="24" t="e">
        <x:f>(V59-W59)/W59</x:f>
        <x:v>#DIV/0!</x:v>
      </x:c>
      <x:c r="Y59" s="10"/>
      <x:c r="Z59" s="10"/>
      <x:c r="AA59" s="24" t="e">
        <x:f>(Y59-Z59)/Z59</x:f>
        <x:v>#DIV/0!</x:v>
      </x:c>
      <x:c r="AB59" s="10"/>
      <x:c r="AC59" s="10"/>
      <x:c r="AD59" s="24" t="e">
        <x:f>(AB59-AC59)/AC59</x:f>
        <x:v>#DIV/0!</x:v>
      </x:c>
      <x:c r="AE59" s="10"/>
      <x:c r="AF59" s="10"/>
      <x:c r="AG59" s="24" t="e">
        <x:f>(AE59-AF59)/AF59</x:f>
        <x:v>#DIV/0!</x:v>
      </x:c>
      <x:c r="AH59" s="10"/>
      <x:c r="AI59" s="10"/>
      <x:c r="AJ59" s="24" t="e">
        <x:f>(AH59-AI59)/AI59</x:f>
        <x:v>#DIV/0!</x:v>
      </x:c>
      <x:c r="AK59" s="10"/>
      <x:c r="AL59" s="10"/>
      <x:c r="AM59" s="24" t="e">
        <x:f>(AK59-AL59)/AL59</x:f>
        <x:v>#DIV/0!</x:v>
      </x:c>
      <x:c r="AN59" s="10"/>
      <x:c r="AO59" s="10"/>
      <x:c r="AP59" s="24" t="e">
        <x:f>(AN59-AO59)/AO59</x:f>
        <x:v>#DIV/0!</x:v>
      </x:c>
      <x:c r="AQ59" s="10"/>
      <x:c r="AR59" s="10"/>
      <x:c r="AS59" s="24" t="e">
        <x:f>(AQ59-AR59)/AR59</x:f>
        <x:v>#DIV/0!</x:v>
      </x:c>
      <x:c r="AT59" s="10"/>
      <x:c r="AU59" s="10"/>
      <x:c r="AV59" s="24" t="e">
        <x:f>(AT59-AU59)/AU59</x:f>
        <x:v>#DIV/0!</x:v>
      </x:c>
      <x:c r="AW59" s="10"/>
      <x:c r="AX59" s="10"/>
      <x:c r="AY59" s="24" t="e">
        <x:f>(AW59-AX59)/AX59</x:f>
        <x:v>#DIV/0!</x:v>
      </x:c>
      <x:c r="AZ59" s="10"/>
      <x:c r="BA59" s="10"/>
      <x:c r="BB59" s="24" t="e">
        <x:f>(AZ59-BA59)/BA59</x:f>
        <x:v>#DIV/0!</x:v>
      </x:c>
    </x:row>
    <x:row r="60" spans="1:54">
      <x:c r="A60" t="s">
        <x:v>54</x:v>
      </x:c>
      <x:c r="B60" t="str">
        <x:f>C60&amp;"우체국"</x:f>
        <x:v>함평우체국</x:v>
      </x:c>
      <x:c r="C60" s="18" t="s">
        <x:v>3</x:v>
      </x:c>
      <x:c r="D60" s="22">
        <x:f>J60+M60+P60+S60+V60+Y60+AB60+AE60+AH60+AK60+AN60+AQ60+AT60+AW60+AZ60</x:f>
        <x:v>1216</x:v>
      </x:c>
      <x:c r="E60" s="22">
        <x:f>K60+N60+Q60+T60+W60+Z60+AC60+AF60+AI60+AL60+AO60+AR60+AU60+AX60+BA60</x:f>
        <x:v>1160</x:v>
      </x:c>
      <x:c r="F60" s="44">
        <x:f>(D60-E60)/E60*100</x:f>
        <x:v>4.8275862068965516</x:v>
      </x:c>
      <x:c r="G60" s="41">
        <x:f>D60/COUNTA(J60,M60,P60,S60,V60,Y60,AB60,AE60,AH60,AK60,AN60,AQ60,AT60,AW60,AZ60)</x:f>
        <x:v>608</x:v>
      </x:c>
      <x:c r="H60" s="41">
        <x:f>E60/COUNTA(K60,N60,Q60,T60,W60,Z60,AC60,AF60,AI60,AL60,AO60,AR60,AU60,AX60,BA60)</x:f>
        <x:v>580</x:v>
      </x:c>
      <x:c r="I60" s="44">
        <x:f>(G60-H60)/H60*100</x:f>
        <x:v>4.8275862068965516</x:v>
      </x:c>
      <x:c r="J60" s="10">
        <x:v>104</x:v>
      </x:c>
      <x:c r="K60" s="10">
        <x:v>168</x:v>
      </x:c>
      <x:c r="L60" s="44">
        <x:f>(J60-K60)/K60*100</x:f>
        <x:v>-38.095238095238095</x:v>
      </x:c>
      <x:c r="M60" s="10">
        <x:v>1112</x:v>
      </x:c>
      <x:c r="N60" s="10">
        <x:v>992</x:v>
      </x:c>
      <x:c r="O60" s="44">
        <x:f>(M60-N60)/N60*100</x:f>
        <x:v>12.096774193548388</x:v>
      </x:c>
      <x:c r="P60" s="10"/>
      <x:c r="Q60" s="10"/>
      <x:c r="R60" s="24" t="e">
        <x:f>(P60-Q60)/Q60</x:f>
        <x:v>#DIV/0!</x:v>
      </x:c>
      <x:c r="S60" s="10"/>
      <x:c r="T60" s="10"/>
      <x:c r="U60" s="24" t="e">
        <x:f>(S60-T60)/T60</x:f>
        <x:v>#DIV/0!</x:v>
      </x:c>
      <x:c r="V60" s="10"/>
      <x:c r="W60" s="10"/>
      <x:c r="X60" s="24" t="e">
        <x:f>(V60-W60)/W60</x:f>
        <x:v>#DIV/0!</x:v>
      </x:c>
      <x:c r="Y60" s="10"/>
      <x:c r="Z60" s="10"/>
      <x:c r="AA60" s="24" t="e">
        <x:f>(Y60-Z60)/Z60</x:f>
        <x:v>#DIV/0!</x:v>
      </x:c>
      <x:c r="AB60" s="10"/>
      <x:c r="AC60" s="10"/>
      <x:c r="AD60" s="24" t="e">
        <x:f>(AB60-AC60)/AC60</x:f>
        <x:v>#DIV/0!</x:v>
      </x:c>
      <x:c r="AE60" s="10"/>
      <x:c r="AF60" s="10"/>
      <x:c r="AG60" s="24" t="e">
        <x:f>(AE60-AF60)/AF60</x:f>
        <x:v>#DIV/0!</x:v>
      </x:c>
      <x:c r="AH60" s="10"/>
      <x:c r="AI60" s="10"/>
      <x:c r="AJ60" s="24" t="e">
        <x:f>(AH60-AI60)/AI60</x:f>
        <x:v>#DIV/0!</x:v>
      </x:c>
      <x:c r="AK60" s="10"/>
      <x:c r="AL60" s="10"/>
      <x:c r="AM60" s="24" t="e">
        <x:f>(AK60-AL60)/AL60</x:f>
        <x:v>#DIV/0!</x:v>
      </x:c>
      <x:c r="AN60" s="10"/>
      <x:c r="AO60" s="10"/>
      <x:c r="AP60" s="24" t="e">
        <x:f>(AN60-AO60)/AO60</x:f>
        <x:v>#DIV/0!</x:v>
      </x:c>
      <x:c r="AQ60" s="10"/>
      <x:c r="AR60" s="10"/>
      <x:c r="AS60" s="24" t="e">
        <x:f>(AQ60-AR60)/AR60</x:f>
        <x:v>#DIV/0!</x:v>
      </x:c>
      <x:c r="AT60" s="10"/>
      <x:c r="AU60" s="10"/>
      <x:c r="AV60" s="24" t="e">
        <x:f>(AT60-AU60)/AU60</x:f>
        <x:v>#DIV/0!</x:v>
      </x:c>
      <x:c r="AW60" s="10"/>
      <x:c r="AX60" s="10"/>
      <x:c r="AY60" s="24" t="e">
        <x:f>(AW60-AX60)/AX60</x:f>
        <x:v>#DIV/0!</x:v>
      </x:c>
      <x:c r="AZ60" s="10"/>
      <x:c r="BA60" s="10"/>
      <x:c r="BB60" s="24" t="e">
        <x:f>(AZ60-BA60)/BA60</x:f>
        <x:v>#DIV/0!</x:v>
      </x:c>
    </x:row>
    <x:row r="61" spans="1:54">
      <x:c r="A61" t="s">
        <x:v>55</x:v>
      </x:c>
      <x:c r="B61" t="str">
        <x:f>C61&amp;"우체국"</x:f>
        <x:v>해남우체국</x:v>
      </x:c>
      <x:c r="C61" s="18" t="s">
        <x:v>39</x:v>
      </x:c>
      <x:c r="D61" s="22">
        <x:f>J61+M61+P61+S61+V61+Y61+AB61+AE61+AH61+AK61+AN61+AQ61+AT61+AW61+AZ61</x:f>
        <x:v>2408</x:v>
      </x:c>
      <x:c r="E61" s="22">
        <x:f>K61+N61+Q61+T61+W61+Z61+AC61+AF61+AI61+AL61+AO61+AR61+AU61+AX61+BA61</x:f>
        <x:v>2709</x:v>
      </x:c>
      <x:c r="F61" s="44">
        <x:f>(D61-E61)/E61*100</x:f>
        <x:v>-11.111111111111111</x:v>
      </x:c>
      <x:c r="G61" s="41">
        <x:f>D61/COUNTA(J61,M61,P61,S61,V61,Y61,AB61,AE61,AH61,AK61,AN61,AQ61,AT61,AW61,AZ61)</x:f>
        <x:v>1204</x:v>
      </x:c>
      <x:c r="H61" s="41">
        <x:f>E61/COUNTA(K61,N61,Q61,T61,W61,Z61,AC61,AF61,AI61,AL61,AO61,AR61,AU61,AX61,BA61)</x:f>
        <x:v>1354.5</x:v>
      </x:c>
      <x:c r="I61" s="44">
        <x:f>(G61-H61)/H61*100</x:f>
        <x:v>-11.111111111111111</x:v>
      </x:c>
      <x:c r="J61" s="10">
        <x:v>256</x:v>
      </x:c>
      <x:c r="K61" s="10">
        <x:v>431</x:v>
      </x:c>
      <x:c r="L61" s="44">
        <x:f>(J61-K61)/K61*100</x:f>
        <x:v>-40.603248259860791</x:v>
      </x:c>
      <x:c r="M61" s="10">
        <x:v>2152</x:v>
      </x:c>
      <x:c r="N61" s="10">
        <x:v>2278</x:v>
      </x:c>
      <x:c r="O61" s="44">
        <x:f>(M61-N61)/N61*100</x:f>
        <x:v>-5.5311676909569796</x:v>
      </x:c>
      <x:c r="P61" s="10"/>
      <x:c r="Q61" s="10"/>
      <x:c r="R61" s="24" t="e">
        <x:f>(P61-Q61)/Q61</x:f>
        <x:v>#DIV/0!</x:v>
      </x:c>
      <x:c r="S61" s="10"/>
      <x:c r="T61" s="10"/>
      <x:c r="U61" s="24" t="e">
        <x:f>(S61-T61)/T61</x:f>
        <x:v>#DIV/0!</x:v>
      </x:c>
      <x:c r="V61" s="10"/>
      <x:c r="W61" s="10"/>
      <x:c r="X61" s="24" t="e">
        <x:f>(V61-W61)/W61</x:f>
        <x:v>#DIV/0!</x:v>
      </x:c>
      <x:c r="Y61" s="10"/>
      <x:c r="Z61" s="10"/>
      <x:c r="AA61" s="24" t="e">
        <x:f>(Y61-Z61)/Z61</x:f>
        <x:v>#DIV/0!</x:v>
      </x:c>
      <x:c r="AB61" s="10"/>
      <x:c r="AC61" s="10"/>
      <x:c r="AD61" s="24" t="e">
        <x:f>(AB61-AC61)/AC61</x:f>
        <x:v>#DIV/0!</x:v>
      </x:c>
      <x:c r="AE61" s="10"/>
      <x:c r="AF61" s="10"/>
      <x:c r="AG61" s="24" t="e">
        <x:f>(AE61-AF61)/AF61</x:f>
        <x:v>#DIV/0!</x:v>
      </x:c>
      <x:c r="AH61" s="10"/>
      <x:c r="AI61" s="10"/>
      <x:c r="AJ61" s="24" t="e">
        <x:f>(AH61-AI61)/AI61</x:f>
        <x:v>#DIV/0!</x:v>
      </x:c>
      <x:c r="AK61" s="10"/>
      <x:c r="AL61" s="10"/>
      <x:c r="AM61" s="24" t="e">
        <x:f>(AK61-AL61)/AL61</x:f>
        <x:v>#DIV/0!</x:v>
      </x:c>
      <x:c r="AN61" s="10"/>
      <x:c r="AO61" s="10"/>
      <x:c r="AP61" s="24" t="e">
        <x:f>(AN61-AO61)/AO61</x:f>
        <x:v>#DIV/0!</x:v>
      </x:c>
      <x:c r="AQ61" s="10"/>
      <x:c r="AR61" s="10"/>
      <x:c r="AS61" s="24" t="e">
        <x:f>(AQ61-AR61)/AR61</x:f>
        <x:v>#DIV/0!</x:v>
      </x:c>
      <x:c r="AT61" s="10"/>
      <x:c r="AU61" s="10"/>
      <x:c r="AV61" s="24" t="e">
        <x:f>(AT61-AU61)/AU61</x:f>
        <x:v>#DIV/0!</x:v>
      </x:c>
      <x:c r="AW61" s="10"/>
      <x:c r="AX61" s="10"/>
      <x:c r="AY61" s="24" t="e">
        <x:f>(AW61-AX61)/AX61</x:f>
        <x:v>#DIV/0!</x:v>
      </x:c>
      <x:c r="AZ61" s="10"/>
      <x:c r="BA61" s="10"/>
      <x:c r="BB61" s="24" t="e">
        <x:f>(AZ61-BA61)/BA61</x:f>
        <x:v>#DIV/0!</x:v>
      </x:c>
    </x:row>
    <x:row r="62" spans="1:54">
      <x:c r="A62" t="s">
        <x:v>54</x:v>
      </x:c>
      <x:c r="B62" t="str">
        <x:f>C62&amp;"우체국"</x:f>
        <x:v>화순우체국</x:v>
      </x:c>
      <x:c r="C62" s="18" t="s">
        <x:v>2</x:v>
      </x:c>
      <x:c r="D62" s="22">
        <x:f>J62+M62+P62+S62+V62+Y62+AB62+AE62+AH62+AK62+AN62+AQ62+AT62+AW62+AZ62</x:f>
        <x:v>2246</x:v>
      </x:c>
      <x:c r="E62" s="22">
        <x:f>K62+N62+Q62+T62+W62+Z62+AC62+AF62+AI62+AL62+AO62+AR62+AU62+AX62+BA62</x:f>
        <x:v>1714</x:v>
      </x:c>
      <x:c r="F62" s="44">
        <x:f>(D62-E62)/E62*100</x:f>
        <x:v>31.03850641773629</x:v>
      </x:c>
      <x:c r="G62" s="41">
        <x:f>D62/COUNTA(J62,M62,P62,S62,V62,Y62,AB62,AE62,AH62,AK62,AN62,AQ62,AT62,AW62,AZ62)</x:f>
        <x:v>1123</x:v>
      </x:c>
      <x:c r="H62" s="41">
        <x:f>E62/COUNTA(K62,N62,Q62,T62,W62,Z62,AC62,AF62,AI62,AL62,AO62,AR62,AU62,AX62,BA62)</x:f>
        <x:v>857</x:v>
      </x:c>
      <x:c r="I62" s="44">
        <x:f>(G62-H62)/H62*100</x:f>
        <x:v>31.03850641773629</x:v>
      </x:c>
      <x:c r="J62" s="10">
        <x:v>247</x:v>
      </x:c>
      <x:c r="K62" s="10">
        <x:v>217</x:v>
      </x:c>
      <x:c r="L62" s="44">
        <x:f>(J62-K62)/K62*100</x:f>
        <x:v>13.82488479262673</x:v>
      </x:c>
      <x:c r="M62" s="10">
        <x:v>1999</x:v>
      </x:c>
      <x:c r="N62" s="10">
        <x:v>1497</x:v>
      </x:c>
      <x:c r="O62" s="44">
        <x:f>(M62-N62)/N62*100</x:f>
        <x:v>33.533734134936537</x:v>
      </x:c>
      <x:c r="P62" s="10"/>
      <x:c r="Q62" s="10"/>
      <x:c r="R62" s="24" t="e">
        <x:f>(P62-Q62)/Q62</x:f>
        <x:v>#DIV/0!</x:v>
      </x:c>
      <x:c r="S62" s="10"/>
      <x:c r="T62" s="10"/>
      <x:c r="U62" s="24" t="e">
        <x:f>(S62-T62)/T62</x:f>
        <x:v>#DIV/0!</x:v>
      </x:c>
      <x:c r="V62" s="10"/>
      <x:c r="W62" s="10"/>
      <x:c r="X62" s="24" t="e">
        <x:f>(V62-W62)/W62</x:f>
        <x:v>#DIV/0!</x:v>
      </x:c>
      <x:c r="Y62" s="10"/>
      <x:c r="Z62" s="10"/>
      <x:c r="AA62" s="24" t="e">
        <x:f>(Y62-Z62)/Z62</x:f>
        <x:v>#DIV/0!</x:v>
      </x:c>
      <x:c r="AB62" s="10"/>
      <x:c r="AC62" s="10"/>
      <x:c r="AD62" s="24" t="e">
        <x:f>(AB62-AC62)/AC62</x:f>
        <x:v>#DIV/0!</x:v>
      </x:c>
      <x:c r="AE62" s="10"/>
      <x:c r="AF62" s="10"/>
      <x:c r="AG62" s="24" t="e">
        <x:f>(AE62-AF62)/AF62</x:f>
        <x:v>#DIV/0!</x:v>
      </x:c>
      <x:c r="AH62" s="10"/>
      <x:c r="AI62" s="10"/>
      <x:c r="AJ62" s="24" t="e">
        <x:f>(AH62-AI62)/AI62</x:f>
        <x:v>#DIV/0!</x:v>
      </x:c>
      <x:c r="AK62" s="10"/>
      <x:c r="AL62" s="10"/>
      <x:c r="AM62" s="24" t="e">
        <x:f>(AK62-AL62)/AL62</x:f>
        <x:v>#DIV/0!</x:v>
      </x:c>
      <x:c r="AN62" s="10"/>
      <x:c r="AO62" s="10"/>
      <x:c r="AP62" s="24" t="e">
        <x:f>(AN62-AO62)/AO62</x:f>
        <x:v>#DIV/0!</x:v>
      </x:c>
      <x:c r="AQ62" s="10"/>
      <x:c r="AR62" s="10"/>
      <x:c r="AS62" s="24" t="e">
        <x:f>(AQ62-AR62)/AR62</x:f>
        <x:v>#DIV/0!</x:v>
      </x:c>
      <x:c r="AT62" s="10"/>
      <x:c r="AU62" s="10"/>
      <x:c r="AV62" s="24" t="e">
        <x:f>(AT62-AU62)/AU62</x:f>
        <x:v>#DIV/0!</x:v>
      </x:c>
      <x:c r="AW62" s="10"/>
      <x:c r="AX62" s="10"/>
      <x:c r="AY62" s="24" t="e">
        <x:f>(AW62-AX62)/AX62</x:f>
        <x:v>#DIV/0!</x:v>
      </x:c>
      <x:c r="AZ62" s="10"/>
      <x:c r="BA62" s="10"/>
      <x:c r="BB62" s="24" t="e">
        <x:f>(AZ62-BA62)/BA62</x:f>
        <x:v>#DIV/0!</x:v>
      </x:c>
    </x:row>
    <x:row r="63" spans="1:54">
      <x:c r="A63" t="s">
        <x:v>54</x:v>
      </x:c>
      <x:c r="B63" t="s">
        <x:v>7</x:v>
      </x:c>
      <x:c r="C63" s="18" t="s">
        <x:v>54</x:v>
      </x:c>
      <x:c r="D63" s="22">
        <x:f>J63+M63+P63+S63+V63+Y63+AB63+AE63+AH63+AK63+AN63+AQ63+AT63+AW63+AZ63</x:f>
        <x:v>1</x:v>
      </x:c>
      <x:c r="E63" s="22">
        <x:f>K63+N63+Q63+T63+W63+Z63+AC63+AF63+AI63+AL63+AO63+AR63+AU63+AX63+BA63</x:f>
        <x:v>9</x:v>
      </x:c>
      <x:c r="F63" s="44">
        <x:f>(D63-E63)/E63*100</x:f>
        <x:v>-88.888888888888886</x:v>
      </x:c>
      <x:c r="G63" s="41">
        <x:f>D63/COUNTA(J63,M63,P63,S63,V63,Y63,AB63,AE63,AH63,AK63,AN63,AQ63,AT63,AW63,AZ63)</x:f>
        <x:v>0.5</x:v>
      </x:c>
      <x:c r="H63" s="41">
        <x:f>E63/COUNTA(K63,N63,Q63,T63,W63,Z63,AC63,AF63,AI63,AL63,AO63,AR63,AU63,AX63,BA63)</x:f>
        <x:v>4.5</x:v>
      </x:c>
      <x:c r="I63" s="44">
        <x:f>(G63-H63)/H63*100</x:f>
        <x:v>-88.888888888888886</x:v>
      </x:c>
      <x:c r="J63" s="10">
        <x:v>0</x:v>
      </x:c>
      <x:c r="K63" s="10">
        <x:v>8</x:v>
      </x:c>
      <x:c r="L63" s="44">
        <x:f>(J63-K63)/K63*100</x:f>
        <x:v>-100</x:v>
      </x:c>
      <x:c r="M63" s="10">
        <x:v>1</x:v>
      </x:c>
      <x:c r="N63" s="10">
        <x:v>1</x:v>
      </x:c>
      <x:c r="O63" s="44">
        <x:f>(M63-N63)/N63*100</x:f>
        <x:v>0</x:v>
      </x:c>
      <x:c r="P63" s="10"/>
      <x:c r="Q63" s="10"/>
      <x:c r="R63" s="24" t="e">
        <x:f>(P63-Q63)/Q63</x:f>
        <x:v>#DIV/0!</x:v>
      </x:c>
      <x:c r="S63" s="10"/>
      <x:c r="T63" s="10"/>
      <x:c r="U63" s="24" t="e">
        <x:f>(S63-T63)/T63</x:f>
        <x:v>#DIV/0!</x:v>
      </x:c>
      <x:c r="V63" s="10"/>
      <x:c r="W63" s="10"/>
      <x:c r="X63" s="24" t="e">
        <x:f>(V63-W63)/W63</x:f>
        <x:v>#DIV/0!</x:v>
      </x:c>
      <x:c r="Y63" s="10"/>
      <x:c r="Z63" s="10"/>
      <x:c r="AA63" s="24" t="e">
        <x:f>(Y63-Z63)/Z63</x:f>
        <x:v>#DIV/0!</x:v>
      </x:c>
      <x:c r="AB63" s="10"/>
      <x:c r="AC63" s="10"/>
      <x:c r="AD63" s="24" t="e">
        <x:f>(AB63-AC63)/AC63</x:f>
        <x:v>#DIV/0!</x:v>
      </x:c>
      <x:c r="AE63" s="10"/>
      <x:c r="AF63" s="10"/>
      <x:c r="AG63" s="24" t="e">
        <x:f>(AE63-AF63)/AF63</x:f>
        <x:v>#DIV/0!</x:v>
      </x:c>
      <x:c r="AH63" s="10"/>
      <x:c r="AI63" s="10"/>
      <x:c r="AJ63" s="24" t="e">
        <x:f>(AH63-AI63)/AI63</x:f>
        <x:v>#DIV/0!</x:v>
      </x:c>
      <x:c r="AK63" s="10"/>
      <x:c r="AL63" s="10"/>
      <x:c r="AM63" s="24" t="e">
        <x:f>(AK63-AL63)/AL63</x:f>
        <x:v>#DIV/0!</x:v>
      </x:c>
      <x:c r="AN63" s="10"/>
      <x:c r="AO63" s="10"/>
      <x:c r="AP63" s="24" t="e">
        <x:f>(AN63-AO63)/AO63</x:f>
        <x:v>#DIV/0!</x:v>
      </x:c>
      <x:c r="AQ63" s="10"/>
      <x:c r="AR63" s="10"/>
      <x:c r="AS63" s="24" t="e">
        <x:f>(AQ63-AR63)/AR63</x:f>
        <x:v>#DIV/0!</x:v>
      </x:c>
      <x:c r="AT63" s="10"/>
      <x:c r="AU63" s="10"/>
      <x:c r="AV63" s="24" t="e">
        <x:f>(AT63-AU63)/AU63</x:f>
        <x:v>#DIV/0!</x:v>
      </x:c>
      <x:c r="AW63" s="10"/>
      <x:c r="AX63" s="10"/>
      <x:c r="AY63" s="24" t="e">
        <x:f>(AW63-AX63)/AX63</x:f>
        <x:v>#DIV/0!</x:v>
      </x:c>
      <x:c r="AZ63" s="10"/>
      <x:c r="BA63" s="10"/>
      <x:c r="BB63" s="24" t="e">
        <x:f>(AZ63-BA63)/BA63</x:f>
        <x:v>#DIV/0!</x:v>
      </x:c>
    </x:row>
    <x:row r="64" spans="1:54">
      <x:c r="A64" t="s">
        <x:v>55</x:v>
      </x:c>
      <x:c r="B64" t="s">
        <x:v>11</x:v>
      </x:c>
      <x:c r="C64" s="18" t="s">
        <x:v>55</x:v>
      </x:c>
      <x:c r="D64" s="22">
        <x:f>J64+M64+P64+S64+V64+Y64+AB64+AE64+AH64+AK64+AN64+AQ64+AT64+AW64+AZ64</x:f>
        <x:v>1382</x:v>
      </x:c>
      <x:c r="E64" s="22">
        <x:f>K64+N64+Q64+T64+W64+Z64+AC64+AF64+AI64+AL64+AO64+AR64+AU64+AX64+BA64</x:f>
        <x:v>1282</x:v>
      </x:c>
      <x:c r="F64" s="44">
        <x:f>(D64-E64)/E64*100</x:f>
        <x:v>7.8003120124804992</x:v>
      </x:c>
      <x:c r="G64" s="41">
        <x:f>D64/COUNTA(J64,M64,P64,S64,V64,Y64,AB64,AE64,AH64,AK64,AN64,AQ64,AT64,AW64,AZ64)</x:f>
        <x:v>691</x:v>
      </x:c>
      <x:c r="H64" s="41">
        <x:f>E64/COUNTA(K64,N64,Q64,T64,W64,Z64,AC64,AF64,AI64,AL64,AO64,AR64,AU64,AX64,BA64)</x:f>
        <x:v>641</x:v>
      </x:c>
      <x:c r="I64" s="44">
        <x:f>(G64-H64)/H64*100</x:f>
        <x:v>7.8003120124804992</x:v>
      </x:c>
      <x:c r="J64" s="10">
        <x:v>195</x:v>
      </x:c>
      <x:c r="K64" s="10">
        <x:v>196</x:v>
      </x:c>
      <x:c r="L64" s="44">
        <x:f>(J64-K64)/K64*100</x:f>
        <x:v>-0.51020408163265307</x:v>
      </x:c>
      <x:c r="M64" s="10">
        <x:v>1187</x:v>
      </x:c>
      <x:c r="N64" s="10">
        <x:v>1086</x:v>
      </x:c>
      <x:c r="O64" s="44">
        <x:f>(M64-N64)/N64*100</x:f>
        <x:v>9.3001841620626156</x:v>
      </x:c>
      <x:c r="P64" s="10"/>
      <x:c r="Q64" s="10"/>
      <x:c r="R64" s="24" t="e">
        <x:f>(P64-Q64)/Q64</x:f>
        <x:v>#DIV/0!</x:v>
      </x:c>
      <x:c r="S64" s="10"/>
      <x:c r="T64" s="10"/>
      <x:c r="U64" s="24" t="e">
        <x:f>(S64-T64)/T64</x:f>
        <x:v>#DIV/0!</x:v>
      </x:c>
      <x:c r="V64" s="10"/>
      <x:c r="W64" s="10"/>
      <x:c r="X64" s="24" t="e">
        <x:f>(V64-W64)/W64</x:f>
        <x:v>#DIV/0!</x:v>
      </x:c>
      <x:c r="Y64" s="10"/>
      <x:c r="Z64" s="10"/>
      <x:c r="AA64" s="24" t="e">
        <x:f>(Y64-Z64)/Z64</x:f>
        <x:v>#DIV/0!</x:v>
      </x:c>
      <x:c r="AB64" s="10"/>
      <x:c r="AC64" s="10"/>
      <x:c r="AD64" s="24" t="e">
        <x:f>(AB64-AC64)/AC64</x:f>
        <x:v>#DIV/0!</x:v>
      </x:c>
      <x:c r="AE64" s="10"/>
      <x:c r="AF64" s="10"/>
      <x:c r="AG64" s="24" t="e">
        <x:f>(AE64-AF64)/AF64</x:f>
        <x:v>#DIV/0!</x:v>
      </x:c>
      <x:c r="AH64" s="10"/>
      <x:c r="AI64" s="10"/>
      <x:c r="AJ64" s="24" t="e">
        <x:f>(AH64-AI64)/AI64</x:f>
        <x:v>#DIV/0!</x:v>
      </x:c>
      <x:c r="AK64" s="10"/>
      <x:c r="AL64" s="10"/>
      <x:c r="AM64" s="24" t="e">
        <x:f>(AK64-AL64)/AL64</x:f>
        <x:v>#DIV/0!</x:v>
      </x:c>
      <x:c r="AN64" s="10"/>
      <x:c r="AO64" s="10"/>
      <x:c r="AP64" s="24" t="e">
        <x:f>(AN64-AO64)/AO64</x:f>
        <x:v>#DIV/0!</x:v>
      </x:c>
      <x:c r="AQ64" s="10"/>
      <x:c r="AR64" s="10"/>
      <x:c r="AS64" s="24" t="e">
        <x:f>(AQ64-AR64)/AR64</x:f>
        <x:v>#DIV/0!</x:v>
      </x:c>
      <x:c r="AT64" s="10"/>
      <x:c r="AU64" s="10"/>
      <x:c r="AV64" s="24" t="e">
        <x:f>(AT64-AU64)/AU64</x:f>
        <x:v>#DIV/0!</x:v>
      </x:c>
      <x:c r="AW64" s="10"/>
      <x:c r="AX64" s="10"/>
      <x:c r="AY64" s="24" t="e">
        <x:f>(AW64-AX64)/AX64</x:f>
        <x:v>#DIV/0!</x:v>
      </x:c>
      <x:c r="AZ64" s="10"/>
      <x:c r="BA64" s="10"/>
      <x:c r="BB64" s="24" t="e">
        <x:f>(AZ64-BA64)/BA64</x:f>
        <x:v>#DIV/0!</x:v>
      </x:c>
    </x:row>
    <x:row r="65" spans="2:54" s="12" customFormat="1">
      <x:c r="B65" s="48"/>
      <x:c r="C65" s="30" t="s">
        <x:v>50</x:v>
      </x:c>
      <x:c r="D65" s="31">
        <x:f>SUM(D38:D64)-705</x:f>
        <x:v>155622</x:v>
      </x:c>
      <x:c r="E65" s="31">
        <x:f>SUM(E38:E64)</x:f>
        <x:v>131393</x:v>
      </x:c>
      <x:c r="F65" s="45">
        <x:f>(D65-E65)/E65*100</x:f>
        <x:v>18.440099548682198</x:v>
      </x:c>
      <x:c r="G65" s="49">
        <x:f>D65/COUNTA(J65,M65,P65,S65,V65,Y65,AB65,AE65,AH65,AK65,AN65,AQ65,AT65,AW65,AZ65)</x:f>
        <x:v>77811</x:v>
      </x:c>
      <x:c r="H65" s="49">
        <x:f>E65/COUNTA(K65,N65,Q65,T65,W65,Z65,AC65,AF65,AI65,AL65,AO65,AR65,AU65,AX65,BA65)</x:f>
        <x:v>65696.5</x:v>
      </x:c>
      <x:c r="I65" s="45">
        <x:f>(G65-H65)/H65*100</x:f>
        <x:v>18.440099548682198</x:v>
      </x:c>
      <x:c r="J65" s="31">
        <x:f>SUM(J38:J64)</x:f>
        <x:v>21223</x:v>
      </x:c>
      <x:c r="K65" s="31">
        <x:f>SUM(K38:K64)</x:f>
        <x:v>18402</x:v>
      </x:c>
      <x:c r="L65" s="45">
        <x:f>(J65-K65)/K65*100</x:f>
        <x:v>15.329855450494511</x:v>
      </x:c>
      <x:c r="M65" s="31">
        <x:f>SUM(M38:M64)</x:f>
        <x:v>135104</x:v>
      </x:c>
      <x:c r="N65" s="31">
        <x:f>SUM(N38:N64)</x:f>
        <x:v>112991</x:v>
      </x:c>
      <x:c r="O65" s="45">
        <x:f>(M65-N65)/N65*100</x:f>
        <x:v>19.57058526785319</x:v>
      </x:c>
      <x:c r="P65" s="31"/>
      <x:c r="Q65" s="31"/>
      <x:c r="R65" s="32" t="e">
        <x:f>(P65-Q65)/Q65</x:f>
        <x:v>#DIV/0!</x:v>
      </x:c>
      <x:c r="S65" s="31"/>
      <x:c r="T65" s="31"/>
      <x:c r="U65" s="32" t="e">
        <x:f>(S65-T65)/T65</x:f>
        <x:v>#DIV/0!</x:v>
      </x:c>
      <x:c r="V65" s="31"/>
      <x:c r="W65" s="31"/>
      <x:c r="X65" s="32" t="e">
        <x:f>(V65-W65)/W65</x:f>
        <x:v>#DIV/0!</x:v>
      </x:c>
      <x:c r="Y65" s="31"/>
      <x:c r="Z65" s="31"/>
      <x:c r="AA65" s="32" t="e">
        <x:f>(Y65-Z65)/Z65</x:f>
        <x:v>#DIV/0!</x:v>
      </x:c>
      <x:c r="AB65" s="31"/>
      <x:c r="AC65" s="31"/>
      <x:c r="AD65" s="32" t="e">
        <x:f>(AB65-AC65)/AC65</x:f>
        <x:v>#DIV/0!</x:v>
      </x:c>
      <x:c r="AE65" s="31"/>
      <x:c r="AF65" s="31"/>
      <x:c r="AG65" s="32" t="e">
        <x:f>(AE65-AF65)/AF65</x:f>
        <x:v>#DIV/0!</x:v>
      </x:c>
      <x:c r="AH65" s="31"/>
      <x:c r="AI65" s="31"/>
      <x:c r="AJ65" s="32" t="e">
        <x:f>(AH65-AI65)/AI65</x:f>
        <x:v>#DIV/0!</x:v>
      </x:c>
      <x:c r="AK65" s="31"/>
      <x:c r="AL65" s="31"/>
      <x:c r="AM65" s="32" t="e">
        <x:f>(AK65-AL65)/AL65</x:f>
        <x:v>#DIV/0!</x:v>
      </x:c>
      <x:c r="AN65" s="31"/>
      <x:c r="AO65" s="31"/>
      <x:c r="AP65" s="32" t="e">
        <x:f>(AN65-AO65)/AO65</x:f>
        <x:v>#DIV/0!</x:v>
      </x:c>
      <x:c r="AQ65" s="31"/>
      <x:c r="AR65" s="31"/>
      <x:c r="AS65" s="32" t="e">
        <x:f>(AQ65-AR65)/AR65</x:f>
        <x:v>#DIV/0!</x:v>
      </x:c>
      <x:c r="AT65" s="31"/>
      <x:c r="AU65" s="31"/>
      <x:c r="AV65" s="32" t="e">
        <x:f>(AT65-AU65)/AU65</x:f>
        <x:v>#DIV/0!</x:v>
      </x:c>
      <x:c r="AW65" s="31"/>
      <x:c r="AX65" s="31"/>
      <x:c r="AY65" s="32" t="e">
        <x:f>(AW65-AX65)/AX65</x:f>
        <x:v>#DIV/0!</x:v>
      </x:c>
      <x:c r="AZ65" s="31"/>
      <x:c r="BA65" s="31"/>
      <x:c r="BB65" s="32" t="e">
        <x:f>(AZ65-BA65)/BA65</x:f>
        <x:v>#DIV/0!</x:v>
      </x:c>
    </x:row>
    <x:row r="66" spans="6:9">
      <x:c r="F66" s="26"/>
      <x:c r="G66" s="26"/>
      <x:c r="H66" s="26"/>
      <x:c r="I66" s="26"/>
    </x:row>
    <x:row r="68" spans="3:54" s="2" customFormat="1" ht="19.25">
      <x:c r="C68" s="14" t="s">
        <x:v>6</x:v>
      </x:c>
      <x:c r="D68" s="55" t="s">
        <x:v>12</x:v>
      </x:c>
      <x:c r="E68" s="56"/>
      <x:c r="F68" s="56"/>
      <x:c r="G68" s="55"/>
      <x:c r="H68" s="55"/>
      <x:c r="I68" s="55"/>
      <x:c r="J68" s="56"/>
      <x:c r="K68" s="56"/>
      <x:c r="L68" s="56"/>
      <x:c r="M68" s="56"/>
      <x:c r="N68" s="56"/>
      <x:c r="O68" s="56"/>
      <x:c r="P68" s="56"/>
      <x:c r="Q68" s="56"/>
      <x:c r="R68" s="56"/>
      <x:c r="S68" s="56"/>
      <x:c r="T68" s="56"/>
      <x:c r="U68" s="56"/>
      <x:c r="V68" s="56"/>
      <x:c r="W68" s="56"/>
      <x:c r="X68" s="56"/>
      <x:c r="Y68" s="56"/>
      <x:c r="Z68" s="56"/>
      <x:c r="AA68" s="56"/>
      <x:c r="AB68" s="56"/>
      <x:c r="AC68" s="56"/>
      <x:c r="AD68" s="56"/>
      <x:c r="AE68" s="56"/>
      <x:c r="AF68" s="56"/>
      <x:c r="AG68" s="56"/>
      <x:c r="AH68" s="56"/>
      <x:c r="AI68" s="56"/>
      <x:c r="AJ68" s="56"/>
      <x:c r="AK68" s="56"/>
      <x:c r="AL68" s="56"/>
      <x:c r="AM68" s="56"/>
      <x:c r="AN68" s="56"/>
      <x:c r="AO68" s="56"/>
      <x:c r="AP68" s="56"/>
      <x:c r="AQ68" s="56"/>
      <x:c r="AR68" s="56"/>
      <x:c r="AS68" s="56"/>
      <x:c r="AT68" s="56"/>
      <x:c r="AU68" s="56"/>
      <x:c r="AV68" s="56"/>
      <x:c r="AW68" s="56"/>
      <x:c r="AX68" s="56"/>
      <x:c r="AY68" s="56"/>
      <x:c r="AZ68" s="56"/>
      <x:c r="BA68" s="56"/>
      <x:c r="BB68" s="57"/>
    </x:row>
    <x:row r="69" spans="3:54" s="3" customFormat="1" ht="13.5" customHeight="1">
      <x:c r="C69" s="50" t="s">
        <x:v>10</x:v>
      </x:c>
      <x:c r="D69" s="58" t="s">
        <x:v>92</x:v>
      </x:c>
      <x:c r="E69" s="58"/>
      <x:c r="F69" s="58"/>
      <x:c r="G69" s="58" t="s">
        <x:v>20</x:v>
      </x:c>
      <x:c r="H69" s="58"/>
      <x:c r="I69" s="58"/>
      <x:c r="J69" s="6">
        <x:v>43710</x:v>
      </x:c>
      <x:c r="K69" s="6">
        <x:v>43353</x:v>
      </x:c>
      <x:c r="L69" s="53" t="s">
        <x:v>16</x:v>
      </x:c>
      <x:c r="M69" s="6">
        <x:v>43711</x:v>
      </x:c>
      <x:c r="N69" s="6">
        <x:v>43354</x:v>
      </x:c>
      <x:c r="O69" s="53" t="s">
        <x:v>16</x:v>
      </x:c>
      <x:c r="P69" s="6">
        <x:v>43712</x:v>
      </x:c>
      <x:c r="Q69" s="6">
        <x:v>43355</x:v>
      </x:c>
      <x:c r="R69" s="53" t="s">
        <x:v>16</x:v>
      </x:c>
      <x:c r="S69" s="6">
        <x:v>43713</x:v>
      </x:c>
      <x:c r="T69" s="6">
        <x:v>43356</x:v>
      </x:c>
      <x:c r="U69" s="53" t="s">
        <x:v>16</x:v>
      </x:c>
      <x:c r="V69" s="6">
        <x:v>43714</x:v>
      </x:c>
      <x:c r="W69" s="6">
        <x:v>43357</x:v>
      </x:c>
      <x:c r="X69" s="53" t="s">
        <x:v>16</x:v>
      </x:c>
      <x:c r="Y69" s="15">
        <x:v>43715</x:v>
      </x:c>
      <x:c r="Z69" s="15">
        <x:v>43358</x:v>
      </x:c>
      <x:c r="AA69" s="53" t="s">
        <x:v>16</x:v>
      </x:c>
      <x:c r="AB69" s="7">
        <x:v>43716</x:v>
      </x:c>
      <x:c r="AC69" s="7">
        <x:v>43359</x:v>
      </x:c>
      <x:c r="AD69" s="53" t="s">
        <x:v>16</x:v>
      </x:c>
      <x:c r="AE69" s="6">
        <x:v>43717</x:v>
      </x:c>
      <x:c r="AF69" s="6">
        <x:v>43360</x:v>
      </x:c>
      <x:c r="AG69" s="53" t="s">
        <x:v>16</x:v>
      </x:c>
      <x:c r="AH69" s="6">
        <x:v>43718</x:v>
      </x:c>
      <x:c r="AI69" s="6">
        <x:v>43361</x:v>
      </x:c>
      <x:c r="AJ69" s="53" t="s">
        <x:v>16</x:v>
      </x:c>
      <x:c r="AK69" s="6">
        <x:v>43719</x:v>
      </x:c>
      <x:c r="AL69" s="6">
        <x:v>43362</x:v>
      </x:c>
      <x:c r="AM69" s="53" t="s">
        <x:v>16</x:v>
      </x:c>
      <x:c r="AN69" s="6"/>
      <x:c r="AO69" s="6">
        <x:v>43363</x:v>
      </x:c>
      <x:c r="AP69" s="53" t="s">
        <x:v>16</x:v>
      </x:c>
      <x:c r="AQ69" s="6"/>
      <x:c r="AR69" s="6">
        <x:v>43364</x:v>
      </x:c>
      <x:c r="AS69" s="53" t="s">
        <x:v>16</x:v>
      </x:c>
      <x:c r="AT69" s="15"/>
      <x:c r="AU69" s="15">
        <x:v>43365</x:v>
      </x:c>
      <x:c r="AV69" s="53" t="s">
        <x:v>16</x:v>
      </x:c>
      <x:c r="AW69" s="6">
        <x:v>43724</x:v>
      </x:c>
      <x:c r="AX69" s="6">
        <x:v>43370</x:v>
      </x:c>
      <x:c r="AY69" s="53" t="s">
        <x:v>16</x:v>
      </x:c>
      <x:c r="AZ69" s="6">
        <x:v>43725</x:v>
      </x:c>
      <x:c r="BA69" s="6">
        <x:v>43371</x:v>
      </x:c>
      <x:c r="BB69" s="53" t="s">
        <x:v>16</x:v>
      </x:c>
    </x:row>
    <x:row r="70" spans="3:54" s="2" customFormat="1">
      <x:c r="C70" s="50"/>
      <x:c r="D70" s="36" t="s">
        <x:v>91</x:v>
      </x:c>
      <x:c r="E70" s="36" t="s">
        <x:v>90</x:v>
      </x:c>
      <x:c r="F70" s="37" t="s">
        <x:v>16</x:v>
      </x:c>
      <x:c r="G70" s="37" t="s">
        <x:v>91</x:v>
      </x:c>
      <x:c r="H70" s="37" t="s">
        <x:v>90</x:v>
      </x:c>
      <x:c r="I70" s="37" t="s">
        <x:v>16</x:v>
      </x:c>
      <x:c r="J70" s="8" t="s">
        <x:v>36</x:v>
      </x:c>
      <x:c r="K70" s="8" t="s">
        <x:v>36</x:v>
      </x:c>
      <x:c r="L70" s="54"/>
      <x:c r="M70" s="8" t="s">
        <x:v>35</x:v>
      </x:c>
      <x:c r="N70" s="8" t="s">
        <x:v>35</x:v>
      </x:c>
      <x:c r="O70" s="54"/>
      <x:c r="P70" s="8" t="s">
        <x:v>34</x:v>
      </x:c>
      <x:c r="Q70" s="8" t="s">
        <x:v>34</x:v>
      </x:c>
      <x:c r="R70" s="54"/>
      <x:c r="S70" s="8" t="s">
        <x:v>32</x:v>
      </x:c>
      <x:c r="T70" s="8" t="s">
        <x:v>32</x:v>
      </x:c>
      <x:c r="U70" s="54"/>
      <x:c r="V70" s="8" t="s">
        <x:v>37</x:v>
      </x:c>
      <x:c r="W70" s="8" t="s">
        <x:v>37</x:v>
      </x:c>
      <x:c r="X70" s="54"/>
      <x:c r="Y70" s="16" t="s">
        <x:v>38</x:v>
      </x:c>
      <x:c r="Z70" s="16" t="s">
        <x:v>38</x:v>
      </x:c>
      <x:c r="AA70" s="54"/>
      <x:c r="AB70" s="9" t="s">
        <x:v>33</x:v>
      </x:c>
      <x:c r="AC70" s="9" t="s">
        <x:v>33</x:v>
      </x:c>
      <x:c r="AD70" s="54"/>
      <x:c r="AE70" s="8" t="s">
        <x:v>36</x:v>
      </x:c>
      <x:c r="AF70" s="8" t="s">
        <x:v>36</x:v>
      </x:c>
      <x:c r="AG70" s="54"/>
      <x:c r="AH70" s="8" t="s">
        <x:v>35</x:v>
      </x:c>
      <x:c r="AI70" s="8" t="s">
        <x:v>35</x:v>
      </x:c>
      <x:c r="AJ70" s="54"/>
      <x:c r="AK70" s="8" t="s">
        <x:v>34</x:v>
      </x:c>
      <x:c r="AL70" s="8" t="s">
        <x:v>34</x:v>
      </x:c>
      <x:c r="AM70" s="54"/>
      <x:c r="AN70" s="8"/>
      <x:c r="AO70" s="8" t="s">
        <x:v>32</x:v>
      </x:c>
      <x:c r="AP70" s="54"/>
      <x:c r="AQ70" s="8"/>
      <x:c r="AR70" s="8" t="s">
        <x:v>37</x:v>
      </x:c>
      <x:c r="AS70" s="54"/>
      <x:c r="AT70" s="16"/>
      <x:c r="AU70" s="16" t="s">
        <x:v>38</x:v>
      </x:c>
      <x:c r="AV70" s="54"/>
      <x:c r="AW70" s="8" t="s">
        <x:v>36</x:v>
      </x:c>
      <x:c r="AX70" s="8" t="s">
        <x:v>32</x:v>
      </x:c>
      <x:c r="AY70" s="54"/>
      <x:c r="AZ70" s="8" t="s">
        <x:v>35</x:v>
      </x:c>
      <x:c r="BA70" s="8" t="s">
        <x:v>37</x:v>
      </x:c>
      <x:c r="BB70" s="54"/>
    </x:row>
    <x:row r="71" spans="3:54">
      <x:c r="C71" s="19" t="s">
        <x:v>63</x:v>
      </x:c>
      <x:c r="D71" s="11">
        <x:f>D38+D6</x:f>
        <x:v>46510</x:v>
      </x:c>
      <x:c r="E71" s="11">
        <x:f>E38+E6</x:f>
        <x:v>34940</x:v>
      </x:c>
      <x:c r="F71" s="44">
        <x:f>(D71-E71)/E71*100</x:f>
        <x:v>33.113909559244419</x:v>
      </x:c>
      <x:c r="G71" s="41">
        <x:f>D71/COUNTA(J71,M71,P71,S71,V71,Y71,AB71,AE71,AH71,AK71,AN71,AQ71,AT71,AW71,AZ71)</x:f>
        <x:v>23255</x:v>
      </x:c>
      <x:c r="H71" s="41">
        <x:f>E71/COUNTA(K71,N71,Q71,T71,W71,Z71,AC71,AF71,AI71,AL71,AO71,AR71,AU71,AX71,BA71)</x:f>
        <x:v>17470</x:v>
      </x:c>
      <x:c r="I71" s="44">
        <x:f>(G71-H71)/H71*100</x:f>
        <x:v>33.113909559244419</x:v>
      </x:c>
      <x:c r="J71" s="11">
        <x:f>J38+J6</x:f>
        <x:v>18721</x:v>
      </x:c>
      <x:c r="K71" s="11">
        <x:f>K38+K6</x:f>
        <x:v>14416</x:v>
      </x:c>
      <x:c r="L71" s="44">
        <x:f>(J71-K71)/K71*100</x:f>
        <x:v>29.862652608213097</x:v>
      </x:c>
      <x:c r="M71" s="11">
        <x:f>M38+M6</x:f>
        <x:v>27789</x:v>
      </x:c>
      <x:c r="N71" s="11">
        <x:f>N38+N6</x:f>
        <x:v>20524</x:v>
      </x:c>
      <x:c r="O71" s="44">
        <x:f>(M71-N71)/N71*100</x:f>
        <x:v>35.397583317092185</x:v>
      </x:c>
      <x:c r="P71" s="11"/>
      <x:c r="Q71" s="11"/>
      <x:c r="R71" s="24" t="e">
        <x:f>(P71-Q71)/Q71</x:f>
        <x:v>#DIV/0!</x:v>
      </x:c>
      <x:c r="S71" s="11"/>
      <x:c r="T71" s="11"/>
      <x:c r="U71" s="24" t="e">
        <x:f>(S71-T71)/T71</x:f>
        <x:v>#DIV/0!</x:v>
      </x:c>
      <x:c r="V71" s="11"/>
      <x:c r="W71" s="11"/>
      <x:c r="X71" s="24" t="e">
        <x:f>(V71-W71)/W71</x:f>
        <x:v>#DIV/0!</x:v>
      </x:c>
      <x:c r="Y71" s="11"/>
      <x:c r="Z71" s="11"/>
      <x:c r="AA71" s="24" t="e">
        <x:f>(Y71-Z71)/Z71</x:f>
        <x:v>#DIV/0!</x:v>
      </x:c>
      <x:c r="AB71" s="11"/>
      <x:c r="AC71" s="11"/>
      <x:c r="AD71" s="24" t="e">
        <x:f>(AB71-AC71)/AC71</x:f>
        <x:v>#DIV/0!</x:v>
      </x:c>
      <x:c r="AE71" s="11"/>
      <x:c r="AF71" s="11"/>
      <x:c r="AG71" s="24" t="e">
        <x:f>(AE71-AF71)/AF71</x:f>
        <x:v>#DIV/0!</x:v>
      </x:c>
      <x:c r="AH71" s="11"/>
      <x:c r="AI71" s="11"/>
      <x:c r="AJ71" s="24" t="e">
        <x:f>(AH71-AI71)/AI71</x:f>
        <x:v>#DIV/0!</x:v>
      </x:c>
      <x:c r="AK71" s="11"/>
      <x:c r="AL71" s="11"/>
      <x:c r="AM71" s="24" t="e">
        <x:f>(AK71-AL71)/AL71</x:f>
        <x:v>#DIV/0!</x:v>
      </x:c>
      <x:c r="AN71" s="11"/>
      <x:c r="AO71" s="11"/>
      <x:c r="AP71" s="24" t="e">
        <x:f>(AN71-AO71)/AO71</x:f>
        <x:v>#DIV/0!</x:v>
      </x:c>
      <x:c r="AQ71" s="11"/>
      <x:c r="AR71" s="11"/>
      <x:c r="AS71" s="24" t="e">
        <x:f>(AQ71-AR71)/AR71</x:f>
        <x:v>#DIV/0!</x:v>
      </x:c>
      <x:c r="AT71" s="11"/>
      <x:c r="AU71" s="11"/>
      <x:c r="AV71" s="24" t="e">
        <x:f>(AT71-AU71)/AU71</x:f>
        <x:v>#DIV/0!</x:v>
      </x:c>
      <x:c r="AW71" s="11"/>
      <x:c r="AX71" s="11"/>
      <x:c r="AY71" s="24" t="e">
        <x:f>(AW71-AX71)/AX71</x:f>
        <x:v>#DIV/0!</x:v>
      </x:c>
      <x:c r="AZ71" s="11"/>
      <x:c r="BA71" s="11"/>
      <x:c r="BB71" s="24" t="e">
        <x:f>(AZ71-BA71)/BA71</x:f>
        <x:v>#DIV/0!</x:v>
      </x:c>
    </x:row>
    <x:row r="72" spans="3:54">
      <x:c r="C72" s="19" t="s">
        <x:v>61</x:v>
      </x:c>
      <x:c r="D72" s="11">
        <x:f>D39+D7</x:f>
        <x:v>56040</x:v>
      </x:c>
      <x:c r="E72" s="11">
        <x:f>E39+E7</x:f>
        <x:v>42953</x:v>
      </x:c>
      <x:c r="F72" s="44">
        <x:f>(D72-E72)/E72*100</x:f>
        <x:v>30.468186156962261</x:v>
      </x:c>
      <x:c r="G72" s="41">
        <x:f>D72/COUNTA(J72,M72,P72,S72,V72,Y72,AB72,AE72,AH72,AK72,AN72,AQ72,AT72,AW72,AZ72)</x:f>
        <x:v>28020</x:v>
      </x:c>
      <x:c r="H72" s="41">
        <x:f>E72/COUNTA(K72,N72,Q72,T72,W72,Z72,AC72,AF72,AI72,AL72,AO72,AR72,AU72,AX72,BA72)</x:f>
        <x:v>21476.5</x:v>
      </x:c>
      <x:c r="I72" s="44">
        <x:f>(G72-H72)/H72*100</x:f>
        <x:v>30.468186156962261</x:v>
      </x:c>
      <x:c r="J72" s="11">
        <x:f>J39+J7</x:f>
        <x:v>23760</x:v>
      </x:c>
      <x:c r="K72" s="11">
        <x:f>K39+K7</x:f>
        <x:v>16212</x:v>
      </x:c>
      <x:c r="L72" s="44">
        <x:f>(J72-K72)/K72*100</x:f>
        <x:v>46.558105107327904</x:v>
      </x:c>
      <x:c r="M72" s="11">
        <x:f>M39+M7</x:f>
        <x:v>32280</x:v>
      </x:c>
      <x:c r="N72" s="11">
        <x:f>N39+N7</x:f>
        <x:v>26741</x:v>
      </x:c>
      <x:c r="O72" s="44">
        <x:f>(M72-N72)/N72*100</x:f>
        <x:v>20.71351108784264</x:v>
      </x:c>
      <x:c r="P72" s="11"/>
      <x:c r="Q72" s="11"/>
      <x:c r="R72" s="24" t="e">
        <x:f>(P72-Q72)/Q72</x:f>
        <x:v>#DIV/0!</x:v>
      </x:c>
      <x:c r="S72" s="11"/>
      <x:c r="T72" s="11"/>
      <x:c r="U72" s="24" t="e">
        <x:f>(S72-T72)/T72</x:f>
        <x:v>#DIV/0!</x:v>
      </x:c>
      <x:c r="V72" s="11"/>
      <x:c r="W72" s="11"/>
      <x:c r="X72" s="24" t="e">
        <x:f>(V72-W72)/W72</x:f>
        <x:v>#DIV/0!</x:v>
      </x:c>
      <x:c r="Y72" s="11"/>
      <x:c r="Z72" s="11"/>
      <x:c r="AA72" s="24" t="e">
        <x:f>(Y72-Z72)/Z72</x:f>
        <x:v>#DIV/0!</x:v>
      </x:c>
      <x:c r="AB72" s="11"/>
      <x:c r="AC72" s="11"/>
      <x:c r="AD72" s="24" t="e">
        <x:f>(AB72-AC72)/AC72</x:f>
        <x:v>#DIV/0!</x:v>
      </x:c>
      <x:c r="AE72" s="11"/>
      <x:c r="AF72" s="11"/>
      <x:c r="AG72" s="24" t="e">
        <x:f>(AE72-AF72)/AF72</x:f>
        <x:v>#DIV/0!</x:v>
      </x:c>
      <x:c r="AH72" s="11"/>
      <x:c r="AI72" s="11"/>
      <x:c r="AJ72" s="24" t="e">
        <x:f>(AH72-AI72)/AI72</x:f>
        <x:v>#DIV/0!</x:v>
      </x:c>
      <x:c r="AK72" s="11"/>
      <x:c r="AL72" s="11"/>
      <x:c r="AM72" s="24" t="e">
        <x:f>(AK72-AL72)/AL72</x:f>
        <x:v>#DIV/0!</x:v>
      </x:c>
      <x:c r="AN72" s="11"/>
      <x:c r="AO72" s="11"/>
      <x:c r="AP72" s="24" t="e">
        <x:f>(AN72-AO72)/AO72</x:f>
        <x:v>#DIV/0!</x:v>
      </x:c>
      <x:c r="AQ72" s="11"/>
      <x:c r="AR72" s="11"/>
      <x:c r="AS72" s="24" t="e">
        <x:f>(AQ72-AR72)/AR72</x:f>
        <x:v>#DIV/0!</x:v>
      </x:c>
      <x:c r="AT72" s="11"/>
      <x:c r="AU72" s="11"/>
      <x:c r="AV72" s="24" t="e">
        <x:f>(AT72-AU72)/AU72</x:f>
        <x:v>#DIV/0!</x:v>
      </x:c>
      <x:c r="AW72" s="11"/>
      <x:c r="AX72" s="11"/>
      <x:c r="AY72" s="24" t="e">
        <x:f>(AW72-AX72)/AX72</x:f>
        <x:v>#DIV/0!</x:v>
      </x:c>
      <x:c r="AZ72" s="11"/>
      <x:c r="BA72" s="11"/>
      <x:c r="BB72" s="24" t="e">
        <x:f>(AZ72-BA72)/BA72</x:f>
        <x:v>#DIV/0!</x:v>
      </x:c>
    </x:row>
    <x:row r="73" spans="3:54">
      <x:c r="C73" s="19" t="s">
        <x:v>53</x:v>
      </x:c>
      <x:c r="D73" s="11">
        <x:f>D40+D8</x:f>
        <x:v>54283</x:v>
      </x:c>
      <x:c r="E73" s="11">
        <x:f>E40+E8</x:f>
        <x:v>29040</x:v>
      </x:c>
      <x:c r="F73" s="44">
        <x:f>(D73-E73)/E73*100</x:f>
        <x:v>86.924931129476576</x:v>
      </x:c>
      <x:c r="G73" s="41">
        <x:f>D73/COUNTA(J73,M73,P73,S73,V73,Y73,AB73,AE73,AH73,AK73,AN73,AQ73,AT73,AW73,AZ73)</x:f>
        <x:v>27141.5</x:v>
      </x:c>
      <x:c r="H73" s="41">
        <x:f>E73/COUNTA(K73,N73,Q73,T73,W73,Z73,AC73,AF73,AI73,AL73,AO73,AR73,AU73,AX73,BA73)</x:f>
        <x:v>14520</x:v>
      </x:c>
      <x:c r="I73" s="44">
        <x:f>(G73-H73)/H73*100</x:f>
        <x:v>86.924931129476576</x:v>
      </x:c>
      <x:c r="J73" s="11">
        <x:f>J40+J8</x:f>
        <x:v>24373</x:v>
      </x:c>
      <x:c r="K73" s="11">
        <x:f>K40+K8</x:f>
        <x:v>11357</x:v>
      </x:c>
      <x:c r="L73" s="44">
        <x:f>(J73-K73)/K73*100</x:f>
        <x:v>114.60773091485427</x:v>
      </x:c>
      <x:c r="M73" s="11">
        <x:f>M40+M8</x:f>
        <x:v>29910</x:v>
      </x:c>
      <x:c r="N73" s="11">
        <x:f>N40+N8</x:f>
        <x:v>17683</x:v>
      </x:c>
      <x:c r="O73" s="44">
        <x:f>(M73-N73)/N73*100</x:f>
        <x:v>69.145506984109034</x:v>
      </x:c>
      <x:c r="P73" s="11"/>
      <x:c r="Q73" s="11"/>
      <x:c r="R73" s="24" t="e">
        <x:f>(P73-Q73)/Q73</x:f>
        <x:v>#DIV/0!</x:v>
      </x:c>
      <x:c r="S73" s="11"/>
      <x:c r="T73" s="11"/>
      <x:c r="U73" s="24" t="e">
        <x:f>(S73-T73)/T73</x:f>
        <x:v>#DIV/0!</x:v>
      </x:c>
      <x:c r="V73" s="11"/>
      <x:c r="W73" s="11"/>
      <x:c r="X73" s="24" t="e">
        <x:f>(V73-W73)/W73</x:f>
        <x:v>#DIV/0!</x:v>
      </x:c>
      <x:c r="Y73" s="11"/>
      <x:c r="Z73" s="11"/>
      <x:c r="AA73" s="24" t="e">
        <x:f>(Y73-Z73)/Z73</x:f>
        <x:v>#DIV/0!</x:v>
      </x:c>
      <x:c r="AB73" s="11"/>
      <x:c r="AC73" s="11"/>
      <x:c r="AD73" s="24" t="e">
        <x:f>(AB73-AC73)/AC73</x:f>
        <x:v>#DIV/0!</x:v>
      </x:c>
      <x:c r="AE73" s="11"/>
      <x:c r="AF73" s="11"/>
      <x:c r="AG73" s="24" t="e">
        <x:f>(AE73-AF73)/AF73</x:f>
        <x:v>#DIV/0!</x:v>
      </x:c>
      <x:c r="AH73" s="11"/>
      <x:c r="AI73" s="11"/>
      <x:c r="AJ73" s="24" t="e">
        <x:f>(AH73-AI73)/AI73</x:f>
        <x:v>#DIV/0!</x:v>
      </x:c>
      <x:c r="AK73" s="11"/>
      <x:c r="AL73" s="11"/>
      <x:c r="AM73" s="24" t="e">
        <x:f>(AK73-AL73)/AL73</x:f>
        <x:v>#DIV/0!</x:v>
      </x:c>
      <x:c r="AN73" s="11"/>
      <x:c r="AO73" s="11"/>
      <x:c r="AP73" s="24" t="e">
        <x:f>(AN73-AO73)/AO73</x:f>
        <x:v>#DIV/0!</x:v>
      </x:c>
      <x:c r="AQ73" s="11"/>
      <x:c r="AR73" s="11"/>
      <x:c r="AS73" s="24" t="e">
        <x:f>(AQ73-AR73)/AR73</x:f>
        <x:v>#DIV/0!</x:v>
      </x:c>
      <x:c r="AT73" s="11"/>
      <x:c r="AU73" s="11"/>
      <x:c r="AV73" s="24" t="e">
        <x:f>(AT73-AU73)/AU73</x:f>
        <x:v>#DIV/0!</x:v>
      </x:c>
      <x:c r="AW73" s="11"/>
      <x:c r="AX73" s="11"/>
      <x:c r="AY73" s="24" t="e">
        <x:f>(AW73-AX73)/AX73</x:f>
        <x:v>#DIV/0!</x:v>
      </x:c>
      <x:c r="AZ73" s="11"/>
      <x:c r="BA73" s="11"/>
      <x:c r="BB73" s="24" t="e">
        <x:f>(AZ73-BA73)/BA73</x:f>
        <x:v>#DIV/0!</x:v>
      </x:c>
    </x:row>
    <x:row r="74" spans="3:54">
      <x:c r="C74" s="19" t="s">
        <x:v>5</x:v>
      </x:c>
      <x:c r="D74" s="11">
        <x:f>D41+D9</x:f>
        <x:v>66082</x:v>
      </x:c>
      <x:c r="E74" s="11">
        <x:f>E41+E9</x:f>
        <x:v>46252</x:v>
      </x:c>
      <x:c r="F74" s="44">
        <x:f>(D74-E74)/E74*100</x:f>
        <x:v>42.873821672576327</x:v>
      </x:c>
      <x:c r="G74" s="41">
        <x:f>D74/COUNTA(J74,M74,P74,S74,V74,Y74,AB74,AE74,AH74,AK74,AN74,AQ74,AT74,AW74,AZ74)</x:f>
        <x:v>33041</x:v>
      </x:c>
      <x:c r="H74" s="41">
        <x:f>E74/COUNTA(K74,N74,Q74,T74,W74,Z74,AC74,AF74,AI74,AL74,AO74,AR74,AU74,AX74,BA74)</x:f>
        <x:v>23126</x:v>
      </x:c>
      <x:c r="I74" s="44">
        <x:f>(G74-H74)/H74*100</x:f>
        <x:v>42.873821672576327</x:v>
      </x:c>
      <x:c r="J74" s="11">
        <x:f>J41+J9</x:f>
        <x:v>28260</x:v>
      </x:c>
      <x:c r="K74" s="11">
        <x:f>K41+K9</x:f>
        <x:v>19717</x:v>
      </x:c>
      <x:c r="L74" s="44">
        <x:f>(J74-K74)/K74*100</x:f>
        <x:v>43.328092509002389</x:v>
      </x:c>
      <x:c r="M74" s="11">
        <x:f>M41+M9</x:f>
        <x:v>37822</x:v>
      </x:c>
      <x:c r="N74" s="11">
        <x:f>N41+N9</x:f>
        <x:v>26535</x:v>
      </x:c>
      <x:c r="O74" s="44">
        <x:f>(M74-N74)/N74*100</x:f>
        <x:v>42.536272847182964</x:v>
      </x:c>
      <x:c r="P74" s="11"/>
      <x:c r="Q74" s="11"/>
      <x:c r="R74" s="24" t="e">
        <x:f>(P74-Q74)/Q74</x:f>
        <x:v>#DIV/0!</x:v>
      </x:c>
      <x:c r="S74" s="11"/>
      <x:c r="T74" s="11"/>
      <x:c r="U74" s="24" t="e">
        <x:f>(S74-T74)/T74</x:f>
        <x:v>#DIV/0!</x:v>
      </x:c>
      <x:c r="V74" s="11"/>
      <x:c r="W74" s="11"/>
      <x:c r="X74" s="24" t="e">
        <x:f>(V74-W74)/W74</x:f>
        <x:v>#DIV/0!</x:v>
      </x:c>
      <x:c r="Y74" s="11"/>
      <x:c r="Z74" s="11"/>
      <x:c r="AA74" s="24" t="e">
        <x:f>(Y74-Z74)/Z74</x:f>
        <x:v>#DIV/0!</x:v>
      </x:c>
      <x:c r="AB74" s="11"/>
      <x:c r="AC74" s="11"/>
      <x:c r="AD74" s="24" t="e">
        <x:f>(AB74-AC74)/AC74</x:f>
        <x:v>#DIV/0!</x:v>
      </x:c>
      <x:c r="AE74" s="11"/>
      <x:c r="AF74" s="11"/>
      <x:c r="AG74" s="24" t="e">
        <x:f>(AE74-AF74)/AF74</x:f>
        <x:v>#DIV/0!</x:v>
      </x:c>
      <x:c r="AH74" s="11"/>
      <x:c r="AI74" s="11"/>
      <x:c r="AJ74" s="24" t="e">
        <x:f>(AH74-AI74)/AI74</x:f>
        <x:v>#DIV/0!</x:v>
      </x:c>
      <x:c r="AK74" s="11"/>
      <x:c r="AL74" s="11"/>
      <x:c r="AM74" s="24" t="e">
        <x:f>(AK74-AL74)/AL74</x:f>
        <x:v>#DIV/0!</x:v>
      </x:c>
      <x:c r="AN74" s="11"/>
      <x:c r="AO74" s="11"/>
      <x:c r="AP74" s="24" t="e">
        <x:f>(AN74-AO74)/AO74</x:f>
        <x:v>#DIV/0!</x:v>
      </x:c>
      <x:c r="AQ74" s="11"/>
      <x:c r="AR74" s="11"/>
      <x:c r="AS74" s="24" t="e">
        <x:f>(AQ74-AR74)/AR74</x:f>
        <x:v>#DIV/0!</x:v>
      </x:c>
      <x:c r="AT74" s="11"/>
      <x:c r="AU74" s="11"/>
      <x:c r="AV74" s="24" t="e">
        <x:f>(AT74-AU74)/AU74</x:f>
        <x:v>#DIV/0!</x:v>
      </x:c>
      <x:c r="AW74" s="11"/>
      <x:c r="AX74" s="11"/>
      <x:c r="AY74" s="24" t="e">
        <x:f>(AW74-AX74)/AX74</x:f>
        <x:v>#DIV/0!</x:v>
      </x:c>
      <x:c r="AZ74" s="11"/>
      <x:c r="BA74" s="11"/>
      <x:c r="BB74" s="24" t="e">
        <x:f>(AZ74-BA74)/BA74</x:f>
        <x:v>#DIV/0!</x:v>
      </x:c>
    </x:row>
    <x:row r="75" spans="3:54">
      <x:c r="C75" s="19" t="s">
        <x:v>51</x:v>
      </x:c>
      <x:c r="D75" s="11">
        <x:f>D42+D10</x:f>
        <x:v>37923</x:v>
      </x:c>
      <x:c r="E75" s="11">
        <x:f>E42+E10</x:f>
        <x:v>25937</x:v>
      </x:c>
      <x:c r="F75" s="44">
        <x:f>(D75-E75)/E75*100</x:f>
        <x:v>46.211975170605697</x:v>
      </x:c>
      <x:c r="G75" s="41">
        <x:f>D75/COUNTA(J75,M75,P75,S75,V75,Y75,AB75,AE75,AH75,AK75,AN75,AQ75,AT75,AW75,AZ75)</x:f>
        <x:v>18961.5</x:v>
      </x:c>
      <x:c r="H75" s="41">
        <x:f>E75/COUNTA(K75,N75,Q75,T75,W75,Z75,AC75,AF75,AI75,AL75,AO75,AR75,AU75,AX75,BA75)</x:f>
        <x:v>12968.5</x:v>
      </x:c>
      <x:c r="I75" s="44">
        <x:f>(G75-H75)/H75*100</x:f>
        <x:v>46.211975170605697</x:v>
      </x:c>
      <x:c r="J75" s="11">
        <x:f>J42+J10</x:f>
        <x:v>15700</x:v>
      </x:c>
      <x:c r="K75" s="11">
        <x:f>K42+K10</x:f>
        <x:v>10279</x:v>
      </x:c>
      <x:c r="L75" s="44">
        <x:f>(J75-K75)/K75*100</x:f>
        <x:v>52.738593248370471</x:v>
      </x:c>
      <x:c r="M75" s="11">
        <x:f>M42+M10</x:f>
        <x:v>22223</x:v>
      </x:c>
      <x:c r="N75" s="11">
        <x:f>N42+N10</x:f>
        <x:v>15658</x:v>
      </x:c>
      <x:c r="O75" s="44">
        <x:f>(M75-N75)/N75*100</x:f>
        <x:v>41.927449227232081</x:v>
      </x:c>
      <x:c r="P75" s="11"/>
      <x:c r="Q75" s="11"/>
      <x:c r="R75" s="24" t="e">
        <x:f>(P75-Q75)/Q75</x:f>
        <x:v>#DIV/0!</x:v>
      </x:c>
      <x:c r="S75" s="11"/>
      <x:c r="T75" s="11"/>
      <x:c r="U75" s="24" t="e">
        <x:f>(S75-T75)/T75</x:f>
        <x:v>#DIV/0!</x:v>
      </x:c>
      <x:c r="V75" s="11"/>
      <x:c r="W75" s="11"/>
      <x:c r="X75" s="24" t="e">
        <x:f>(V75-W75)/W75</x:f>
        <x:v>#DIV/0!</x:v>
      </x:c>
      <x:c r="Y75" s="11"/>
      <x:c r="Z75" s="11"/>
      <x:c r="AA75" s="24" t="e">
        <x:f>(Y75-Z75)/Z75</x:f>
        <x:v>#DIV/0!</x:v>
      </x:c>
      <x:c r="AB75" s="11"/>
      <x:c r="AC75" s="11"/>
      <x:c r="AD75" s="24" t="e">
        <x:f>(AB75-AC75)/AC75</x:f>
        <x:v>#DIV/0!</x:v>
      </x:c>
      <x:c r="AE75" s="11"/>
      <x:c r="AF75" s="11"/>
      <x:c r="AG75" s="24" t="e">
        <x:f>(AE75-AF75)/AF75</x:f>
        <x:v>#DIV/0!</x:v>
      </x:c>
      <x:c r="AH75" s="11"/>
      <x:c r="AI75" s="11"/>
      <x:c r="AJ75" s="24" t="e">
        <x:f>(AH75-AI75)/AI75</x:f>
        <x:v>#DIV/0!</x:v>
      </x:c>
      <x:c r="AK75" s="11"/>
      <x:c r="AL75" s="11"/>
      <x:c r="AM75" s="24" t="e">
        <x:f>(AK75-AL75)/AL75</x:f>
        <x:v>#DIV/0!</x:v>
      </x:c>
      <x:c r="AN75" s="11"/>
      <x:c r="AO75" s="11"/>
      <x:c r="AP75" s="24" t="e">
        <x:f>(AN75-AO75)/AO75</x:f>
        <x:v>#DIV/0!</x:v>
      </x:c>
      <x:c r="AQ75" s="11"/>
      <x:c r="AR75" s="11"/>
      <x:c r="AS75" s="24" t="e">
        <x:f>(AQ75-AR75)/AR75</x:f>
        <x:v>#DIV/0!</x:v>
      </x:c>
      <x:c r="AT75" s="11"/>
      <x:c r="AU75" s="11"/>
      <x:c r="AV75" s="24" t="e">
        <x:f>(AT75-AU75)/AU75</x:f>
        <x:v>#DIV/0!</x:v>
      </x:c>
      <x:c r="AW75" s="11"/>
      <x:c r="AX75" s="11"/>
      <x:c r="AY75" s="24" t="e">
        <x:f>(AW75-AX75)/AX75</x:f>
        <x:v>#DIV/0!</x:v>
      </x:c>
      <x:c r="AZ75" s="11"/>
      <x:c r="BA75" s="11"/>
      <x:c r="BB75" s="24" t="e">
        <x:f>(AZ75-BA75)/BA75</x:f>
        <x:v>#DIV/0!</x:v>
      </x:c>
    </x:row>
    <x:row r="76" spans="3:54">
      <x:c r="C76" s="19" t="s">
        <x:v>47</x:v>
      </x:c>
      <x:c r="D76" s="11">
        <x:f>D43+D11</x:f>
        <x:v>50521</x:v>
      </x:c>
      <x:c r="E76" s="11">
        <x:f>E43+E11</x:f>
        <x:v>35032</x:v>
      </x:c>
      <x:c r="F76" s="44">
        <x:f>(D76-E76)/E76*100</x:f>
        <x:v>44.213861612240237</x:v>
      </x:c>
      <x:c r="G76" s="41">
        <x:f>D76/COUNTA(J76,M76,P76,S76,V76,Y76,AB76,AE76,AH76,AK76,AN76,AQ76,AT76,AW76,AZ76)</x:f>
        <x:v>25260.5</x:v>
      </x:c>
      <x:c r="H76" s="41">
        <x:f>E76/COUNTA(K76,N76,Q76,T76,W76,Z76,AC76,AF76,AI76,AL76,AO76,AR76,AU76,AX76,BA76)</x:f>
        <x:v>17516</x:v>
      </x:c>
      <x:c r="I76" s="44">
        <x:f>(G76-H76)/H76*100</x:f>
        <x:v>44.213861612240237</x:v>
      </x:c>
      <x:c r="J76" s="11">
        <x:f>J43+J11</x:f>
        <x:v>23886</x:v>
      </x:c>
      <x:c r="K76" s="11">
        <x:f>K43+K11</x:f>
        <x:v>14292</x:v>
      </x:c>
      <x:c r="L76" s="44">
        <x:f>(J76-K76)/K76*100</x:f>
        <x:v>67.128463476070536</x:v>
      </x:c>
      <x:c r="M76" s="11">
        <x:f>M43+M11</x:f>
        <x:v>26635</x:v>
      </x:c>
      <x:c r="N76" s="11">
        <x:f>N43+N11</x:f>
        <x:v>20740</x:v>
      </x:c>
      <x:c r="O76" s="44">
        <x:f>(M76-N76)/N76*100</x:f>
        <x:v>28.423336547733847</x:v>
      </x:c>
      <x:c r="P76" s="11"/>
      <x:c r="Q76" s="11"/>
      <x:c r="R76" s="24" t="e">
        <x:f>(P76-Q76)/Q76</x:f>
        <x:v>#DIV/0!</x:v>
      </x:c>
      <x:c r="S76" s="11"/>
      <x:c r="T76" s="11"/>
      <x:c r="U76" s="24" t="e">
        <x:f>(S76-T76)/T76</x:f>
        <x:v>#DIV/0!</x:v>
      </x:c>
      <x:c r="V76" s="11"/>
      <x:c r="W76" s="11"/>
      <x:c r="X76" s="24" t="e">
        <x:f>(V76-W76)/W76</x:f>
        <x:v>#DIV/0!</x:v>
      </x:c>
      <x:c r="Y76" s="11"/>
      <x:c r="Z76" s="11"/>
      <x:c r="AA76" s="24" t="e">
        <x:f>(Y76-Z76)/Z76</x:f>
        <x:v>#DIV/0!</x:v>
      </x:c>
      <x:c r="AB76" s="11"/>
      <x:c r="AC76" s="11"/>
      <x:c r="AD76" s="24" t="e">
        <x:f>(AB76-AC76)/AC76</x:f>
        <x:v>#DIV/0!</x:v>
      </x:c>
      <x:c r="AE76" s="11"/>
      <x:c r="AF76" s="11"/>
      <x:c r="AG76" s="24" t="e">
        <x:f>(AE76-AF76)/AF76</x:f>
        <x:v>#DIV/0!</x:v>
      </x:c>
      <x:c r="AH76" s="11"/>
      <x:c r="AI76" s="11"/>
      <x:c r="AJ76" s="24" t="e">
        <x:f>(AH76-AI76)/AI76</x:f>
        <x:v>#DIV/0!</x:v>
      </x:c>
      <x:c r="AK76" s="11"/>
      <x:c r="AL76" s="11"/>
      <x:c r="AM76" s="24" t="e">
        <x:f>(AK76-AL76)/AL76</x:f>
        <x:v>#DIV/0!</x:v>
      </x:c>
      <x:c r="AN76" s="11"/>
      <x:c r="AO76" s="11"/>
      <x:c r="AP76" s="24" t="e">
        <x:f>(AN76-AO76)/AO76</x:f>
        <x:v>#DIV/0!</x:v>
      </x:c>
      <x:c r="AQ76" s="11"/>
      <x:c r="AR76" s="11"/>
      <x:c r="AS76" s="24" t="e">
        <x:f>(AQ76-AR76)/AR76</x:f>
        <x:v>#DIV/0!</x:v>
      </x:c>
      <x:c r="AT76" s="11"/>
      <x:c r="AU76" s="11"/>
      <x:c r="AV76" s="24" t="e">
        <x:f>(AT76-AU76)/AU76</x:f>
        <x:v>#DIV/0!</x:v>
      </x:c>
      <x:c r="AW76" s="11"/>
      <x:c r="AX76" s="11"/>
      <x:c r="AY76" s="24" t="e">
        <x:f>(AW76-AX76)/AX76</x:f>
        <x:v>#DIV/0!</x:v>
      </x:c>
      <x:c r="AZ76" s="11"/>
      <x:c r="BA76" s="11"/>
      <x:c r="BB76" s="24" t="e">
        <x:f>(AZ76-BA76)/BA76</x:f>
        <x:v>#DIV/0!</x:v>
      </x:c>
    </x:row>
    <x:row r="77" spans="3:54">
      <x:c r="C77" s="19" t="s">
        <x:v>52</x:v>
      </x:c>
      <x:c r="D77" s="11">
        <x:f>D44+D12</x:f>
        <x:v>29554</x:v>
      </x:c>
      <x:c r="E77" s="11">
        <x:f>E44+E12</x:f>
        <x:v>20425</x:v>
      </x:c>
      <x:c r="F77" s="44">
        <x:f>(D77-E77)/E77*100</x:f>
        <x:v>44.695226438188499</x:v>
      </x:c>
      <x:c r="G77" s="41">
        <x:f>D77/COUNTA(J77,M77,P77,S77,V77,Y77,AB77,AE77,AH77,AK77,AN77,AQ77,AT77,AW77,AZ77)</x:f>
        <x:v>14777</x:v>
      </x:c>
      <x:c r="H77" s="41">
        <x:f>E77/COUNTA(K77,N77,Q77,T77,W77,Z77,AC77,AF77,AI77,AL77,AO77,AR77,AU77,AX77,BA77)</x:f>
        <x:v>10212.5</x:v>
      </x:c>
      <x:c r="I77" s="44">
        <x:f>(G77-H77)/H77*100</x:f>
        <x:v>44.695226438188499</x:v>
      </x:c>
      <x:c r="J77" s="11">
        <x:f>J44+J12</x:f>
        <x:v>12399</x:v>
      </x:c>
      <x:c r="K77" s="11">
        <x:f>K44+K12</x:f>
        <x:v>6696</x:v>
      </x:c>
      <x:c r="L77" s="44">
        <x:f>(J77-K77)/K77*100</x:f>
        <x:v>85.17025089605734</x:v>
      </x:c>
      <x:c r="M77" s="11">
        <x:f>M44+M12</x:f>
        <x:v>17155</x:v>
      </x:c>
      <x:c r="N77" s="11">
        <x:f>N44+N12</x:f>
        <x:v>13729</x:v>
      </x:c>
      <x:c r="O77" s="44">
        <x:f>(M77-N77)/N77*100</x:f>
        <x:v>24.954475926870128</x:v>
      </x:c>
      <x:c r="P77" s="11"/>
      <x:c r="Q77" s="11"/>
      <x:c r="R77" s="24" t="e">
        <x:f>(P77-Q77)/Q77</x:f>
        <x:v>#DIV/0!</x:v>
      </x:c>
      <x:c r="S77" s="11"/>
      <x:c r="T77" s="11"/>
      <x:c r="U77" s="24" t="e">
        <x:f>(S77-T77)/T77</x:f>
        <x:v>#DIV/0!</x:v>
      </x:c>
      <x:c r="V77" s="11"/>
      <x:c r="W77" s="11"/>
      <x:c r="X77" s="24" t="e">
        <x:f>(V77-W77)/W77</x:f>
        <x:v>#DIV/0!</x:v>
      </x:c>
      <x:c r="Y77" s="11"/>
      <x:c r="Z77" s="11"/>
      <x:c r="AA77" s="24" t="e">
        <x:f>(Y77-Z77)/Z77</x:f>
        <x:v>#DIV/0!</x:v>
      </x:c>
      <x:c r="AB77" s="11"/>
      <x:c r="AC77" s="11"/>
      <x:c r="AD77" s="24" t="e">
        <x:f>(AB77-AC77)/AC77</x:f>
        <x:v>#DIV/0!</x:v>
      </x:c>
      <x:c r="AE77" s="11"/>
      <x:c r="AF77" s="11"/>
      <x:c r="AG77" s="24" t="e">
        <x:f>(AE77-AF77)/AF77</x:f>
        <x:v>#DIV/0!</x:v>
      </x:c>
      <x:c r="AH77" s="11"/>
      <x:c r="AI77" s="11"/>
      <x:c r="AJ77" s="24" t="e">
        <x:f>(AH77-AI77)/AI77</x:f>
        <x:v>#DIV/0!</x:v>
      </x:c>
      <x:c r="AK77" s="11"/>
      <x:c r="AL77" s="11"/>
      <x:c r="AM77" s="24" t="e">
        <x:f>(AK77-AL77)/AL77</x:f>
        <x:v>#DIV/0!</x:v>
      </x:c>
      <x:c r="AN77" s="11"/>
      <x:c r="AO77" s="11"/>
      <x:c r="AP77" s="24" t="e">
        <x:f>(AN77-AO77)/AO77</x:f>
        <x:v>#DIV/0!</x:v>
      </x:c>
      <x:c r="AQ77" s="11"/>
      <x:c r="AR77" s="11"/>
      <x:c r="AS77" s="24" t="e">
        <x:f>(AQ77-AR77)/AR77</x:f>
        <x:v>#DIV/0!</x:v>
      </x:c>
      <x:c r="AT77" s="11"/>
      <x:c r="AU77" s="11"/>
      <x:c r="AV77" s="24" t="e">
        <x:f>(AT77-AU77)/AU77</x:f>
        <x:v>#DIV/0!</x:v>
      </x:c>
      <x:c r="AW77" s="11"/>
      <x:c r="AX77" s="11"/>
      <x:c r="AY77" s="24" t="e">
        <x:f>(AW77-AX77)/AX77</x:f>
        <x:v>#DIV/0!</x:v>
      </x:c>
      <x:c r="AZ77" s="11"/>
      <x:c r="BA77" s="11"/>
      <x:c r="BB77" s="24" t="e">
        <x:f>(AZ77-BA77)/BA77</x:f>
        <x:v>#DIV/0!</x:v>
      </x:c>
    </x:row>
    <x:row r="78" spans="3:54">
      <x:c r="C78" s="19" t="s">
        <x:v>44</x:v>
      </x:c>
      <x:c r="D78" s="11">
        <x:f>D45+D13</x:f>
        <x:v>12431</x:v>
      </x:c>
      <x:c r="E78" s="11">
        <x:f>E45+E13</x:f>
        <x:v>9474</x:v>
      </x:c>
      <x:c r="F78" s="44">
        <x:f>(D78-E78)/E78*100</x:f>
        <x:v>31.211737386531563</x:v>
      </x:c>
      <x:c r="G78" s="41">
        <x:f>D78/COUNTA(J78,M78,P78,S78,V78,Y78,AB78,AE78,AH78,AK78,AN78,AQ78,AT78,AW78,AZ78)</x:f>
        <x:v>6215.5</x:v>
      </x:c>
      <x:c r="H78" s="41">
        <x:f>E78/COUNTA(K78,N78,Q78,T78,W78,Z78,AC78,AF78,AI78,AL78,AO78,AR78,AU78,AX78,BA78)</x:f>
        <x:v>4737</x:v>
      </x:c>
      <x:c r="I78" s="44">
        <x:f>(G78-H78)/H78*100</x:f>
        <x:v>31.211737386531563</x:v>
      </x:c>
      <x:c r="J78" s="11">
        <x:f>J45+J13</x:f>
        <x:v>4722</x:v>
      </x:c>
      <x:c r="K78" s="11">
        <x:f>K45+K13</x:f>
        <x:v>2880</x:v>
      </x:c>
      <x:c r="L78" s="44">
        <x:f>(J78-K78)/K78*100</x:f>
        <x:v>63.958333333333329</x:v>
      </x:c>
      <x:c r="M78" s="11">
        <x:f>M45+M13</x:f>
        <x:v>7709</x:v>
      </x:c>
      <x:c r="N78" s="11">
        <x:f>N45+N13</x:f>
        <x:v>6594</x:v>
      </x:c>
      <x:c r="O78" s="44">
        <x:f>(M78-N78)/N78*100</x:f>
        <x:v>16.909311495298756</x:v>
      </x:c>
      <x:c r="P78" s="11"/>
      <x:c r="Q78" s="11"/>
      <x:c r="R78" s="24" t="e">
        <x:f>(P78-Q78)/Q78</x:f>
        <x:v>#DIV/0!</x:v>
      </x:c>
      <x:c r="S78" s="11"/>
      <x:c r="T78" s="11"/>
      <x:c r="U78" s="24" t="e">
        <x:f>(S78-T78)/T78</x:f>
        <x:v>#DIV/0!</x:v>
      </x:c>
      <x:c r="V78" s="11"/>
      <x:c r="W78" s="11"/>
      <x:c r="X78" s="24" t="e">
        <x:f>(V78-W78)/W78</x:f>
        <x:v>#DIV/0!</x:v>
      </x:c>
      <x:c r="Y78" s="11"/>
      <x:c r="Z78" s="11"/>
      <x:c r="AA78" s="24" t="e">
        <x:f>(Y78-Z78)/Z78</x:f>
        <x:v>#DIV/0!</x:v>
      </x:c>
      <x:c r="AB78" s="11"/>
      <x:c r="AC78" s="11"/>
      <x:c r="AD78" s="24" t="e">
        <x:f>(AB78-AC78)/AC78</x:f>
        <x:v>#DIV/0!</x:v>
      </x:c>
      <x:c r="AE78" s="11"/>
      <x:c r="AF78" s="11"/>
      <x:c r="AG78" s="24" t="e">
        <x:f>(AE78-AF78)/AF78</x:f>
        <x:v>#DIV/0!</x:v>
      </x:c>
      <x:c r="AH78" s="11"/>
      <x:c r="AI78" s="11"/>
      <x:c r="AJ78" s="24" t="e">
        <x:f>(AH78-AI78)/AI78</x:f>
        <x:v>#DIV/0!</x:v>
      </x:c>
      <x:c r="AK78" s="11"/>
      <x:c r="AL78" s="11"/>
      <x:c r="AM78" s="24" t="e">
        <x:f>(AK78-AL78)/AL78</x:f>
        <x:v>#DIV/0!</x:v>
      </x:c>
      <x:c r="AN78" s="11"/>
      <x:c r="AO78" s="11"/>
      <x:c r="AP78" s="24" t="e">
        <x:f>(AN78-AO78)/AO78</x:f>
        <x:v>#DIV/0!</x:v>
      </x:c>
      <x:c r="AQ78" s="11"/>
      <x:c r="AR78" s="11"/>
      <x:c r="AS78" s="24" t="e">
        <x:f>(AQ78-AR78)/AR78</x:f>
        <x:v>#DIV/0!</x:v>
      </x:c>
      <x:c r="AT78" s="11"/>
      <x:c r="AU78" s="11"/>
      <x:c r="AV78" s="24" t="e">
        <x:f>(AT78-AU78)/AU78</x:f>
        <x:v>#DIV/0!</x:v>
      </x:c>
      <x:c r="AW78" s="11"/>
      <x:c r="AX78" s="11"/>
      <x:c r="AY78" s="24" t="e">
        <x:f>(AW78-AX78)/AX78</x:f>
        <x:v>#DIV/0!</x:v>
      </x:c>
      <x:c r="AZ78" s="11"/>
      <x:c r="BA78" s="11"/>
      <x:c r="BB78" s="24" t="e">
        <x:f>(AZ78-BA78)/BA78</x:f>
        <x:v>#DIV/0!</x:v>
      </x:c>
    </x:row>
    <x:row r="79" spans="3:54">
      <x:c r="C79" s="19" t="s">
        <x:v>42</x:v>
      </x:c>
      <x:c r="D79" s="11">
        <x:f>D46+D14</x:f>
        <x:v>52132</x:v>
      </x:c>
      <x:c r="E79" s="11">
        <x:f>E46+E14</x:f>
        <x:v>22948</x:v>
      </x:c>
      <x:c r="F79" s="44">
        <x:f>(D79-E79)/E79*100</x:f>
        <x:v>127.17448143629075</x:v>
      </x:c>
      <x:c r="G79" s="41">
        <x:f>D79/COUNTA(J79,M79,P79,S79,V79,Y79,AB79,AE79,AH79,AK79,AN79,AQ79,AT79,AW79,AZ79)</x:f>
        <x:v>26066</x:v>
      </x:c>
      <x:c r="H79" s="41">
        <x:f>E79/COUNTA(K79,N79,Q79,T79,W79,Z79,AC79,AF79,AI79,AL79,AO79,AR79,AU79,AX79,BA79)</x:f>
        <x:v>11474</x:v>
      </x:c>
      <x:c r="I79" s="44">
        <x:f>(G79-H79)/H79*100</x:f>
        <x:v>127.17448143629075</x:v>
      </x:c>
      <x:c r="J79" s="11">
        <x:f>J46+J14</x:f>
        <x:v>25197</x:v>
      </x:c>
      <x:c r="K79" s="11">
        <x:f>K46+K14</x:f>
        <x:v>9956</x:v>
      </x:c>
      <x:c r="L79" s="44">
        <x:f>(J79-K79)/K79*100</x:f>
        <x:v>153.08356769787065</x:v>
      </x:c>
      <x:c r="M79" s="11">
        <x:f>M46+M14</x:f>
        <x:v>26935</x:v>
      </x:c>
      <x:c r="N79" s="11">
        <x:f>N46+N14</x:f>
        <x:v>12992</x:v>
      </x:c>
      <x:c r="O79" s="44">
        <x:f>(M79-N79)/N79*100</x:f>
        <x:v>107.31988916256157</x:v>
      </x:c>
      <x:c r="P79" s="11"/>
      <x:c r="Q79" s="11"/>
      <x:c r="R79" s="24" t="e">
        <x:f>(P79-Q79)/Q79</x:f>
        <x:v>#DIV/0!</x:v>
      </x:c>
      <x:c r="S79" s="11"/>
      <x:c r="T79" s="11"/>
      <x:c r="U79" s="24" t="e">
        <x:f>(S79-T79)/T79</x:f>
        <x:v>#DIV/0!</x:v>
      </x:c>
      <x:c r="V79" s="11"/>
      <x:c r="W79" s="11"/>
      <x:c r="X79" s="24" t="e">
        <x:f>(V79-W79)/W79</x:f>
        <x:v>#DIV/0!</x:v>
      </x:c>
      <x:c r="Y79" s="11"/>
      <x:c r="Z79" s="11"/>
      <x:c r="AA79" s="24" t="e">
        <x:f>(Y79-Z79)/Z79</x:f>
        <x:v>#DIV/0!</x:v>
      </x:c>
      <x:c r="AB79" s="11"/>
      <x:c r="AC79" s="11"/>
      <x:c r="AD79" s="24" t="e">
        <x:f>(AB79-AC79)/AC79</x:f>
        <x:v>#DIV/0!</x:v>
      </x:c>
      <x:c r="AE79" s="11"/>
      <x:c r="AF79" s="11"/>
      <x:c r="AG79" s="24" t="e">
        <x:f>(AE79-AF79)/AF79</x:f>
        <x:v>#DIV/0!</x:v>
      </x:c>
      <x:c r="AH79" s="11"/>
      <x:c r="AI79" s="11"/>
      <x:c r="AJ79" s="24" t="e">
        <x:f>(AH79-AI79)/AI79</x:f>
        <x:v>#DIV/0!</x:v>
      </x:c>
      <x:c r="AK79" s="11"/>
      <x:c r="AL79" s="11"/>
      <x:c r="AM79" s="24" t="e">
        <x:f>(AK79-AL79)/AL79</x:f>
        <x:v>#DIV/0!</x:v>
      </x:c>
      <x:c r="AN79" s="11"/>
      <x:c r="AO79" s="11"/>
      <x:c r="AP79" s="24" t="e">
        <x:f>(AN79-AO79)/AO79</x:f>
        <x:v>#DIV/0!</x:v>
      </x:c>
      <x:c r="AQ79" s="11"/>
      <x:c r="AR79" s="11"/>
      <x:c r="AS79" s="24" t="e">
        <x:f>(AQ79-AR79)/AR79</x:f>
        <x:v>#DIV/0!</x:v>
      </x:c>
      <x:c r="AT79" s="11"/>
      <x:c r="AU79" s="11"/>
      <x:c r="AV79" s="24" t="e">
        <x:f>(AT79-AU79)/AU79</x:f>
        <x:v>#DIV/0!</x:v>
      </x:c>
      <x:c r="AW79" s="11"/>
      <x:c r="AX79" s="11"/>
      <x:c r="AY79" s="24" t="e">
        <x:f>(AW79-AX79)/AX79</x:f>
        <x:v>#DIV/0!</x:v>
      </x:c>
      <x:c r="AZ79" s="11"/>
      <x:c r="BA79" s="11"/>
      <x:c r="BB79" s="24" t="e">
        <x:f>(AZ79-BA79)/BA79</x:f>
        <x:v>#DIV/0!</x:v>
      </x:c>
    </x:row>
    <x:row r="80" spans="3:54">
      <x:c r="C80" s="19" t="s">
        <x:v>46</x:v>
      </x:c>
      <x:c r="D80" s="11">
        <x:f>D47+D15</x:f>
        <x:v>6671</x:v>
      </x:c>
      <x:c r="E80" s="11">
        <x:f>E47+E15</x:f>
        <x:v>3643</x:v>
      </x:c>
      <x:c r="F80" s="44">
        <x:f>(D80-E80)/E80*100</x:f>
        <x:v>83.118309085918199</x:v>
      </x:c>
      <x:c r="G80" s="41">
        <x:f>D80/COUNTA(J80,M80,P80,S80,V80,Y80,AB80,AE80,AH80,AK80,AN80,AQ80,AT80,AW80,AZ80)</x:f>
        <x:v>3335.5</x:v>
      </x:c>
      <x:c r="H80" s="41">
        <x:f>E80/COUNTA(K80,N80,Q80,T80,W80,Z80,AC80,AF80,AI80,AL80,AO80,AR80,AU80,AX80,BA80)</x:f>
        <x:v>1821.5</x:v>
      </x:c>
      <x:c r="I80" s="44">
        <x:f>(G80-H80)/H80*100</x:f>
        <x:v>83.118309085918199</x:v>
      </x:c>
      <x:c r="J80" s="11">
        <x:f>J47+J15</x:f>
        <x:v>3243</x:v>
      </x:c>
      <x:c r="K80" s="11">
        <x:f>K47+K15</x:f>
        <x:v>1145</x:v>
      </x:c>
      <x:c r="L80" s="44">
        <x:f>(J80-K80)/K80*100</x:f>
        <x:v>183.23144104803492</x:v>
      </x:c>
      <x:c r="M80" s="11">
        <x:f>M47+M15</x:f>
        <x:v>3428</x:v>
      </x:c>
      <x:c r="N80" s="11">
        <x:f>N47+N15</x:f>
        <x:v>2498</x:v>
      </x:c>
      <x:c r="O80" s="44">
        <x:f>(M80-N80)/N80*100</x:f>
        <x:v>37.229783827061645</x:v>
      </x:c>
      <x:c r="P80" s="11"/>
      <x:c r="Q80" s="11"/>
      <x:c r="R80" s="24" t="e">
        <x:f>(P80-Q80)/Q80</x:f>
        <x:v>#DIV/0!</x:v>
      </x:c>
      <x:c r="S80" s="11"/>
      <x:c r="T80" s="11"/>
      <x:c r="U80" s="24" t="e">
        <x:f>(S80-T80)/T80</x:f>
        <x:v>#DIV/0!</x:v>
      </x:c>
      <x:c r="V80" s="11"/>
      <x:c r="W80" s="11"/>
      <x:c r="X80" s="24" t="e">
        <x:f>(V80-W80)/W80</x:f>
        <x:v>#DIV/0!</x:v>
      </x:c>
      <x:c r="Y80" s="11"/>
      <x:c r="Z80" s="11"/>
      <x:c r="AA80" s="24" t="e">
        <x:f>(Y80-Z80)/Z80</x:f>
        <x:v>#DIV/0!</x:v>
      </x:c>
      <x:c r="AB80" s="11"/>
      <x:c r="AC80" s="11"/>
      <x:c r="AD80" s="24" t="e">
        <x:f>(AB80-AC80)/AC80</x:f>
        <x:v>#DIV/0!</x:v>
      </x:c>
      <x:c r="AE80" s="11"/>
      <x:c r="AF80" s="11"/>
      <x:c r="AG80" s="24" t="e">
        <x:f>(AE80-AF80)/AF80</x:f>
        <x:v>#DIV/0!</x:v>
      </x:c>
      <x:c r="AH80" s="11"/>
      <x:c r="AI80" s="11"/>
      <x:c r="AJ80" s="24" t="e">
        <x:f>(AH80-AI80)/AI80</x:f>
        <x:v>#DIV/0!</x:v>
      </x:c>
      <x:c r="AK80" s="11"/>
      <x:c r="AL80" s="11"/>
      <x:c r="AM80" s="24" t="e">
        <x:f>(AK80-AL80)/AL80</x:f>
        <x:v>#DIV/0!</x:v>
      </x:c>
      <x:c r="AN80" s="11"/>
      <x:c r="AO80" s="11"/>
      <x:c r="AP80" s="24" t="e">
        <x:f>(AN80-AO80)/AO80</x:f>
        <x:v>#DIV/0!</x:v>
      </x:c>
      <x:c r="AQ80" s="11"/>
      <x:c r="AR80" s="11"/>
      <x:c r="AS80" s="24" t="e">
        <x:f>(AQ80-AR80)/AR80</x:f>
        <x:v>#DIV/0!</x:v>
      </x:c>
      <x:c r="AT80" s="11"/>
      <x:c r="AU80" s="11"/>
      <x:c r="AV80" s="24" t="e">
        <x:f>(AT80-AU80)/AU80</x:f>
        <x:v>#DIV/0!</x:v>
      </x:c>
      <x:c r="AW80" s="11"/>
      <x:c r="AX80" s="11"/>
      <x:c r="AY80" s="24" t="e">
        <x:f>(AW80-AX80)/AX80</x:f>
        <x:v>#DIV/0!</x:v>
      </x:c>
      <x:c r="AZ80" s="11"/>
      <x:c r="BA80" s="11"/>
      <x:c r="BB80" s="24" t="e">
        <x:f>(AZ80-BA80)/BA80</x:f>
        <x:v>#DIV/0!</x:v>
      </x:c>
    </x:row>
    <x:row r="81" spans="3:54">
      <x:c r="C81" s="19" t="s">
        <x:v>49</x:v>
      </x:c>
      <x:c r="D81" s="11">
        <x:f>D48+D16</x:f>
        <x:v>11512</x:v>
      </x:c>
      <x:c r="E81" s="11">
        <x:f>E48+E16</x:f>
        <x:v>7916</x:v>
      </x:c>
      <x:c r="F81" s="44">
        <x:f>(D81-E81)/E81*100</x:f>
        <x:v>45.426983324911575</x:v>
      </x:c>
      <x:c r="G81" s="41">
        <x:f>D81/COUNTA(J81,M81,P81,S81,V81,Y81,AB81,AE81,AH81,AK81,AN81,AQ81,AT81,AW81,AZ81)</x:f>
        <x:v>5756</x:v>
      </x:c>
      <x:c r="H81" s="41">
        <x:f>E81/COUNTA(K81,N81,Q81,T81,W81,Z81,AC81,AF81,AI81,AL81,AO81,AR81,AU81,AX81,BA81)</x:f>
        <x:v>3958</x:v>
      </x:c>
      <x:c r="I81" s="44">
        <x:f>(G81-H81)/H81*100</x:f>
        <x:v>45.426983324911575</x:v>
      </x:c>
      <x:c r="J81" s="11">
        <x:f>J48+J16</x:f>
        <x:v>5932</x:v>
      </x:c>
      <x:c r="K81" s="11">
        <x:f>K48+K16</x:f>
        <x:v>3106</x:v>
      </x:c>
      <x:c r="L81" s="44">
        <x:f>(J81-K81)/K81*100</x:f>
        <x:v>90.985189954925943</x:v>
      </x:c>
      <x:c r="M81" s="11">
        <x:f>M48+M16</x:f>
        <x:v>5580</x:v>
      </x:c>
      <x:c r="N81" s="11">
        <x:f>N48+N16</x:f>
        <x:v>4810</x:v>
      </x:c>
      <x:c r="O81" s="44">
        <x:f>(M81-N81)/N81*100</x:f>
        <x:v>16.008316008316008</x:v>
      </x:c>
      <x:c r="P81" s="11"/>
      <x:c r="Q81" s="11"/>
      <x:c r="R81" s="24" t="e">
        <x:f>(P81-Q81)/Q81</x:f>
        <x:v>#DIV/0!</x:v>
      </x:c>
      <x:c r="S81" s="11"/>
      <x:c r="T81" s="11"/>
      <x:c r="U81" s="24" t="e">
        <x:f>(S81-T81)/T81</x:f>
        <x:v>#DIV/0!</x:v>
      </x:c>
      <x:c r="V81" s="11"/>
      <x:c r="W81" s="11"/>
      <x:c r="X81" s="24" t="e">
        <x:f>(V81-W81)/W81</x:f>
        <x:v>#DIV/0!</x:v>
      </x:c>
      <x:c r="Y81" s="11"/>
      <x:c r="Z81" s="11"/>
      <x:c r="AA81" s="24" t="e">
        <x:f>(Y81-Z81)/Z81</x:f>
        <x:v>#DIV/0!</x:v>
      </x:c>
      <x:c r="AB81" s="11"/>
      <x:c r="AC81" s="11"/>
      <x:c r="AD81" s="24" t="e">
        <x:f>(AB81-AC81)/AC81</x:f>
        <x:v>#DIV/0!</x:v>
      </x:c>
      <x:c r="AE81" s="11"/>
      <x:c r="AF81" s="11"/>
      <x:c r="AG81" s="24" t="e">
        <x:f>(AE81-AF81)/AF81</x:f>
        <x:v>#DIV/0!</x:v>
      </x:c>
      <x:c r="AH81" s="11"/>
      <x:c r="AI81" s="11"/>
      <x:c r="AJ81" s="24" t="e">
        <x:f>(AH81-AI81)/AI81</x:f>
        <x:v>#DIV/0!</x:v>
      </x:c>
      <x:c r="AK81" s="11"/>
      <x:c r="AL81" s="11"/>
      <x:c r="AM81" s="24" t="e">
        <x:f>(AK81-AL81)/AL81</x:f>
        <x:v>#DIV/0!</x:v>
      </x:c>
      <x:c r="AN81" s="11"/>
      <x:c r="AO81" s="11"/>
      <x:c r="AP81" s="24" t="e">
        <x:f>(AN81-AO81)/AO81</x:f>
        <x:v>#DIV/0!</x:v>
      </x:c>
      <x:c r="AQ81" s="11"/>
      <x:c r="AR81" s="11"/>
      <x:c r="AS81" s="24" t="e">
        <x:f>(AQ81-AR81)/AR81</x:f>
        <x:v>#DIV/0!</x:v>
      </x:c>
      <x:c r="AT81" s="11"/>
      <x:c r="AU81" s="11"/>
      <x:c r="AV81" s="24" t="e">
        <x:f>(AT81-AU81)/AU81</x:f>
        <x:v>#DIV/0!</x:v>
      </x:c>
      <x:c r="AW81" s="11"/>
      <x:c r="AX81" s="11"/>
      <x:c r="AY81" s="24" t="e">
        <x:f>(AW81-AX81)/AX81</x:f>
        <x:v>#DIV/0!</x:v>
      </x:c>
      <x:c r="AZ81" s="11"/>
      <x:c r="BA81" s="11"/>
      <x:c r="BB81" s="24" t="e">
        <x:f>(AZ81-BA81)/BA81</x:f>
        <x:v>#DIV/0!</x:v>
      </x:c>
    </x:row>
    <x:row r="82" spans="3:54">
      <x:c r="C82" s="19" t="s">
        <x:v>4</x:v>
      </x:c>
      <x:c r="D82" s="11">
        <x:f>D49+D17</x:f>
        <x:v>5168</x:v>
      </x:c>
      <x:c r="E82" s="11">
        <x:f>E49+E17</x:f>
        <x:v>4016</x:v>
      </x:c>
      <x:c r="F82" s="44">
        <x:f>(D82-E82)/E82*100</x:f>
        <x:v>28.685258964143429</x:v>
      </x:c>
      <x:c r="G82" s="41">
        <x:f>D82/COUNTA(J82,M82,P82,S82,V82,Y82,AB82,AE82,AH82,AK82,AN82,AQ82,AT82,AW82,AZ82)</x:f>
        <x:v>2584</x:v>
      </x:c>
      <x:c r="H82" s="41">
        <x:f>E82/COUNTA(K82,N82,Q82,T82,W82,Z82,AC82,AF82,AI82,AL82,AO82,AR82,AU82,AX82,BA82)</x:f>
        <x:v>2008</x:v>
      </x:c>
      <x:c r="I82" s="44">
        <x:f>(G82-H82)/H82*100</x:f>
        <x:v>28.685258964143429</x:v>
      </x:c>
      <x:c r="J82" s="11">
        <x:f>J49+J17</x:f>
        <x:v>1860</x:v>
      </x:c>
      <x:c r="K82" s="11">
        <x:f>K49+K17</x:f>
        <x:v>1764</x:v>
      </x:c>
      <x:c r="L82" s="44">
        <x:f>(J82-K82)/K82*100</x:f>
        <x:v>5.4421768707482991</x:v>
      </x:c>
      <x:c r="M82" s="11">
        <x:f>M49+M17</x:f>
        <x:v>3308</x:v>
      </x:c>
      <x:c r="N82" s="11">
        <x:f>N49+N17</x:f>
        <x:v>2252</x:v>
      </x:c>
      <x:c r="O82" s="44">
        <x:f>(M82-N82)/N82*100</x:f>
        <x:v>46.891651865008882</x:v>
      </x:c>
      <x:c r="P82" s="11"/>
      <x:c r="Q82" s="11"/>
      <x:c r="R82" s="24" t="e">
        <x:f>(P82-Q82)/Q82</x:f>
        <x:v>#DIV/0!</x:v>
      </x:c>
      <x:c r="S82" s="11"/>
      <x:c r="T82" s="11"/>
      <x:c r="U82" s="24" t="e">
        <x:f>(S82-T82)/T82</x:f>
        <x:v>#DIV/0!</x:v>
      </x:c>
      <x:c r="V82" s="11"/>
      <x:c r="W82" s="11"/>
      <x:c r="X82" s="24" t="e">
        <x:f>(V82-W82)/W82</x:f>
        <x:v>#DIV/0!</x:v>
      </x:c>
      <x:c r="Y82" s="11"/>
      <x:c r="Z82" s="11"/>
      <x:c r="AA82" s="24" t="e">
        <x:f>(Y82-Z82)/Z82</x:f>
        <x:v>#DIV/0!</x:v>
      </x:c>
      <x:c r="AB82" s="11"/>
      <x:c r="AC82" s="11"/>
      <x:c r="AD82" s="24" t="e">
        <x:f>(AB82-AC82)/AC82</x:f>
        <x:v>#DIV/0!</x:v>
      </x:c>
      <x:c r="AE82" s="11"/>
      <x:c r="AF82" s="11"/>
      <x:c r="AG82" s="24" t="e">
        <x:f>(AE82-AF82)/AF82</x:f>
        <x:v>#DIV/0!</x:v>
      </x:c>
      <x:c r="AH82" s="11"/>
      <x:c r="AI82" s="11"/>
      <x:c r="AJ82" s="24" t="e">
        <x:f>(AH82-AI82)/AI82</x:f>
        <x:v>#DIV/0!</x:v>
      </x:c>
      <x:c r="AK82" s="11"/>
      <x:c r="AL82" s="11"/>
      <x:c r="AM82" s="24" t="e">
        <x:f>(AK82-AL82)/AL82</x:f>
        <x:v>#DIV/0!</x:v>
      </x:c>
      <x:c r="AN82" s="11"/>
      <x:c r="AO82" s="11"/>
      <x:c r="AP82" s="24" t="e">
        <x:f>(AN82-AO82)/AO82</x:f>
        <x:v>#DIV/0!</x:v>
      </x:c>
      <x:c r="AQ82" s="11"/>
      <x:c r="AR82" s="11"/>
      <x:c r="AS82" s="24" t="e">
        <x:f>(AQ82-AR82)/AR82</x:f>
        <x:v>#DIV/0!</x:v>
      </x:c>
      <x:c r="AT82" s="11"/>
      <x:c r="AU82" s="11"/>
      <x:c r="AV82" s="24" t="e">
        <x:f>(AT82-AU82)/AU82</x:f>
        <x:v>#DIV/0!</x:v>
      </x:c>
      <x:c r="AW82" s="11"/>
      <x:c r="AX82" s="11"/>
      <x:c r="AY82" s="24" t="e">
        <x:f>(AW82-AX82)/AX82</x:f>
        <x:v>#DIV/0!</x:v>
      </x:c>
      <x:c r="AZ82" s="11"/>
      <x:c r="BA82" s="11"/>
      <x:c r="BB82" s="24" t="e">
        <x:f>(AZ82-BA82)/BA82</x:f>
        <x:v>#DIV/0!</x:v>
      </x:c>
    </x:row>
    <x:row r="83" spans="3:54">
      <x:c r="C83" s="19" t="s">
        <x:v>57</x:v>
      </x:c>
      <x:c r="D83" s="11">
        <x:f>D50+D18</x:f>
        <x:v>3577</x:v>
      </x:c>
      <x:c r="E83" s="11">
        <x:f>E50+E18</x:f>
        <x:v>2960</x:v>
      </x:c>
      <x:c r="F83" s="44">
        <x:f>(D83-E83)/E83*100</x:f>
        <x:v>20.844594594594597</x:v>
      </x:c>
      <x:c r="G83" s="41">
        <x:f>D83/COUNTA(J83,M83,P83,S83,V83,Y83,AB83,AE83,AH83,AK83,AN83,AQ83,AT83,AW83,AZ83)</x:f>
        <x:v>1788.5</x:v>
      </x:c>
      <x:c r="H83" s="41">
        <x:f>E83/COUNTA(K83,N83,Q83,T83,W83,Z83,AC83,AF83,AI83,AL83,AO83,AR83,AU83,AX83,BA83)</x:f>
        <x:v>1480</x:v>
      </x:c>
      <x:c r="I83" s="44">
        <x:f>(G83-H83)/H83*100</x:f>
        <x:v>20.844594594594597</x:v>
      </x:c>
      <x:c r="J83" s="11">
        <x:f>J50+J18</x:f>
        <x:v>1473</x:v>
      </x:c>
      <x:c r="K83" s="11">
        <x:f>K50+K18</x:f>
        <x:v>1507</x:v>
      </x:c>
      <x:c r="L83" s="44">
        <x:f>(J83-K83)/K83*100</x:f>
        <x:v>-2.2561380225613803</x:v>
      </x:c>
      <x:c r="M83" s="11">
        <x:f>M50+M18</x:f>
        <x:v>2104</x:v>
      </x:c>
      <x:c r="N83" s="11">
        <x:f>N50+N18</x:f>
        <x:v>1453</x:v>
      </x:c>
      <x:c r="O83" s="44">
        <x:f>(M83-N83)/N83*100</x:f>
        <x:v>44.803854094975918</x:v>
      </x:c>
      <x:c r="P83" s="11"/>
      <x:c r="Q83" s="11"/>
      <x:c r="R83" s="24" t="e">
        <x:f>(P83-Q83)/Q83</x:f>
        <x:v>#DIV/0!</x:v>
      </x:c>
      <x:c r="S83" s="11"/>
      <x:c r="T83" s="11"/>
      <x:c r="U83" s="24" t="e">
        <x:f>(S83-T83)/T83</x:f>
        <x:v>#DIV/0!</x:v>
      </x:c>
      <x:c r="V83" s="11"/>
      <x:c r="W83" s="11"/>
      <x:c r="X83" s="24" t="e">
        <x:f>(V83-W83)/W83</x:f>
        <x:v>#DIV/0!</x:v>
      </x:c>
      <x:c r="Y83" s="11"/>
      <x:c r="Z83" s="11"/>
      <x:c r="AA83" s="24" t="e">
        <x:f>(Y83-Z83)/Z83</x:f>
        <x:v>#DIV/0!</x:v>
      </x:c>
      <x:c r="AB83" s="11"/>
      <x:c r="AC83" s="11"/>
      <x:c r="AD83" s="24" t="e">
        <x:f>(AB83-AC83)/AC83</x:f>
        <x:v>#DIV/0!</x:v>
      </x:c>
      <x:c r="AE83" s="11"/>
      <x:c r="AF83" s="11"/>
      <x:c r="AG83" s="24" t="e">
        <x:f>(AE83-AF83)/AF83</x:f>
        <x:v>#DIV/0!</x:v>
      </x:c>
      <x:c r="AH83" s="11"/>
      <x:c r="AI83" s="11"/>
      <x:c r="AJ83" s="24" t="e">
        <x:f>(AH83-AI83)/AI83</x:f>
        <x:v>#DIV/0!</x:v>
      </x:c>
      <x:c r="AK83" s="11"/>
      <x:c r="AL83" s="11"/>
      <x:c r="AM83" s="24" t="e">
        <x:f>(AK83-AL83)/AL83</x:f>
        <x:v>#DIV/0!</x:v>
      </x:c>
      <x:c r="AN83" s="11"/>
      <x:c r="AO83" s="11"/>
      <x:c r="AP83" s="24" t="e">
        <x:f>(AN83-AO83)/AO83</x:f>
        <x:v>#DIV/0!</x:v>
      </x:c>
      <x:c r="AQ83" s="11"/>
      <x:c r="AR83" s="11"/>
      <x:c r="AS83" s="24" t="e">
        <x:f>(AQ83-AR83)/AR83</x:f>
        <x:v>#DIV/0!</x:v>
      </x:c>
      <x:c r="AT83" s="11"/>
      <x:c r="AU83" s="11"/>
      <x:c r="AV83" s="24" t="e">
        <x:f>(AT83-AU83)/AU83</x:f>
        <x:v>#DIV/0!</x:v>
      </x:c>
      <x:c r="AW83" s="11"/>
      <x:c r="AX83" s="11"/>
      <x:c r="AY83" s="24" t="e">
        <x:f>(AW83-AX83)/AX83</x:f>
        <x:v>#DIV/0!</x:v>
      </x:c>
      <x:c r="AZ83" s="11"/>
      <x:c r="BA83" s="11"/>
      <x:c r="BB83" s="24" t="e">
        <x:f>(AZ83-BA83)/BA83</x:f>
        <x:v>#DIV/0!</x:v>
      </x:c>
    </x:row>
    <x:row r="84" spans="3:54">
      <x:c r="C84" s="19" t="s">
        <x:v>58</x:v>
      </x:c>
      <x:c r="D84" s="11">
        <x:f>D51+D19</x:f>
        <x:v>16419</x:v>
      </x:c>
      <x:c r="E84" s="11">
        <x:f>E51+E19</x:f>
        <x:v>8837</x:v>
      </x:c>
      <x:c r="F84" s="44">
        <x:f>(D84-E84)/E84*100</x:f>
        <x:v>85.798347855607105</x:v>
      </x:c>
      <x:c r="G84" s="41">
        <x:f>D84/COUNTA(J84,M84,P84,S84,V84,Y84,AB84,AE84,AH84,AK84,AN84,AQ84,AT84,AW84,AZ84)</x:f>
        <x:v>8209.5</x:v>
      </x:c>
      <x:c r="H84" s="41">
        <x:f>E84/COUNTA(K84,N84,Q84,T84,W84,Z84,AC84,AF84,AI84,AL84,AO84,AR84,AU84,AX84,BA84)</x:f>
        <x:v>4418.5</x:v>
      </x:c>
      <x:c r="I84" s="44">
        <x:f>(G84-H84)/H84*100</x:f>
        <x:v>85.798347855607105</x:v>
      </x:c>
      <x:c r="J84" s="11">
        <x:f>J51+J19</x:f>
        <x:v>7477</x:v>
      </x:c>
      <x:c r="K84" s="11">
        <x:f>K51+K19</x:f>
        <x:v>3955</x:v>
      </x:c>
      <x:c r="L84" s="44">
        <x:f>(J84-K84)/K84*100</x:f>
        <x:v>89.051833122629589</x:v>
      </x:c>
      <x:c r="M84" s="11">
        <x:f>M51+M19</x:f>
        <x:v>8942</x:v>
      </x:c>
      <x:c r="N84" s="11">
        <x:f>N51+N19</x:f>
        <x:v>4882</x:v>
      </x:c>
      <x:c r="O84" s="44">
        <x:f>(M84-N84)/N84*100</x:f>
        <x:v>83.162638263006954</x:v>
      </x:c>
      <x:c r="P84" s="11"/>
      <x:c r="Q84" s="11"/>
      <x:c r="R84" s="24" t="e">
        <x:f>(P84-Q84)/Q84</x:f>
        <x:v>#DIV/0!</x:v>
      </x:c>
      <x:c r="S84" s="11"/>
      <x:c r="T84" s="11"/>
      <x:c r="U84" s="24" t="e">
        <x:f>(S84-T84)/T84</x:f>
        <x:v>#DIV/0!</x:v>
      </x:c>
      <x:c r="V84" s="11"/>
      <x:c r="W84" s="11"/>
      <x:c r="X84" s="24" t="e">
        <x:f>(V84-W84)/W84</x:f>
        <x:v>#DIV/0!</x:v>
      </x:c>
      <x:c r="Y84" s="11"/>
      <x:c r="Z84" s="11"/>
      <x:c r="AA84" s="24" t="e">
        <x:f>(Y84-Z84)/Z84</x:f>
        <x:v>#DIV/0!</x:v>
      </x:c>
      <x:c r="AB84" s="11"/>
      <x:c r="AC84" s="11"/>
      <x:c r="AD84" s="24" t="e">
        <x:f>(AB84-AC84)/AC84</x:f>
        <x:v>#DIV/0!</x:v>
      </x:c>
      <x:c r="AE84" s="11"/>
      <x:c r="AF84" s="11"/>
      <x:c r="AG84" s="24" t="e">
        <x:f>(AE84-AF84)/AF84</x:f>
        <x:v>#DIV/0!</x:v>
      </x:c>
      <x:c r="AH84" s="11"/>
      <x:c r="AI84" s="11"/>
      <x:c r="AJ84" s="24" t="e">
        <x:f>(AH84-AI84)/AI84</x:f>
        <x:v>#DIV/0!</x:v>
      </x:c>
      <x:c r="AK84" s="11"/>
      <x:c r="AL84" s="11"/>
      <x:c r="AM84" s="24" t="e">
        <x:f>(AK84-AL84)/AL84</x:f>
        <x:v>#DIV/0!</x:v>
      </x:c>
      <x:c r="AN84" s="11"/>
      <x:c r="AO84" s="11"/>
      <x:c r="AP84" s="24" t="e">
        <x:f>(AN84-AO84)/AO84</x:f>
        <x:v>#DIV/0!</x:v>
      </x:c>
      <x:c r="AQ84" s="11"/>
      <x:c r="AR84" s="11"/>
      <x:c r="AS84" s="24" t="e">
        <x:f>(AQ84-AR84)/AR84</x:f>
        <x:v>#DIV/0!</x:v>
      </x:c>
      <x:c r="AT84" s="11"/>
      <x:c r="AU84" s="11"/>
      <x:c r="AV84" s="24" t="e">
        <x:f>(AT84-AU84)/AU84</x:f>
        <x:v>#DIV/0!</x:v>
      </x:c>
      <x:c r="AW84" s="11"/>
      <x:c r="AX84" s="11"/>
      <x:c r="AY84" s="24" t="e">
        <x:f>(AW84-AX84)/AX84</x:f>
        <x:v>#DIV/0!</x:v>
      </x:c>
      <x:c r="AZ84" s="11"/>
      <x:c r="BA84" s="11"/>
      <x:c r="BB84" s="24" t="e">
        <x:f>(AZ84-BA84)/BA84</x:f>
        <x:v>#DIV/0!</x:v>
      </x:c>
    </x:row>
    <x:row r="85" spans="3:54">
      <x:c r="C85" s="19" t="s">
        <x:v>59</x:v>
      </x:c>
      <x:c r="D85" s="11">
        <x:f>D52+D20</x:f>
        <x:v>11197</x:v>
      </x:c>
      <x:c r="E85" s="11">
        <x:f>E52+E20</x:f>
        <x:v>9666</x:v>
      </x:c>
      <x:c r="F85" s="44">
        <x:f>(D85-E85)/E85*100</x:f>
        <x:v>15.839023380922823</x:v>
      </x:c>
      <x:c r="G85" s="41">
        <x:f>D85/COUNTA(J85,M85,P85,S85,V85,Y85,AB85,AE85,AH85,AK85,AN85,AQ85,AT85,AW85,AZ85)</x:f>
        <x:v>5598.5</x:v>
      </x:c>
      <x:c r="H85" s="41">
        <x:f>E85/COUNTA(K85,N85,Q85,T85,W85,Z85,AC85,AF85,AI85,AL85,AO85,AR85,AU85,AX85,BA85)</x:f>
        <x:v>4833</x:v>
      </x:c>
      <x:c r="I85" s="44">
        <x:f>(G85-H85)/H85*100</x:f>
        <x:v>15.839023380922823</x:v>
      </x:c>
      <x:c r="J85" s="11">
        <x:f>J52+J20</x:f>
        <x:v>4414</x:v>
      </x:c>
      <x:c r="K85" s="11">
        <x:f>K52+K20</x:f>
        <x:v>3897</x:v>
      </x:c>
      <x:c r="L85" s="44">
        <x:f>(J85-K85)/K85*100</x:f>
        <x:v>13.266615345137286</x:v>
      </x:c>
      <x:c r="M85" s="11">
        <x:f>M52+M20</x:f>
        <x:v>6783</x:v>
      </x:c>
      <x:c r="N85" s="11">
        <x:f>N52+N20</x:f>
        <x:v>5769</x:v>
      </x:c>
      <x:c r="O85" s="44">
        <x:f>(M85-N85)/N85*100</x:f>
        <x:v>17.576703068122725</x:v>
      </x:c>
      <x:c r="P85" s="11"/>
      <x:c r="Q85" s="11"/>
      <x:c r="R85" s="24" t="e">
        <x:f>(P85-Q85)/Q85</x:f>
        <x:v>#DIV/0!</x:v>
      </x:c>
      <x:c r="S85" s="11"/>
      <x:c r="T85" s="11"/>
      <x:c r="U85" s="24" t="e">
        <x:f>(S85-T85)/T85</x:f>
        <x:v>#DIV/0!</x:v>
      </x:c>
      <x:c r="V85" s="11"/>
      <x:c r="W85" s="11"/>
      <x:c r="X85" s="24" t="e">
        <x:f>(V85-W85)/W85</x:f>
        <x:v>#DIV/0!</x:v>
      </x:c>
      <x:c r="Y85" s="11"/>
      <x:c r="Z85" s="11"/>
      <x:c r="AA85" s="24" t="e">
        <x:f>(Y85-Z85)/Z85</x:f>
        <x:v>#DIV/0!</x:v>
      </x:c>
      <x:c r="AB85" s="11"/>
      <x:c r="AC85" s="11"/>
      <x:c r="AD85" s="24" t="e">
        <x:f>(AB85-AC85)/AC85</x:f>
        <x:v>#DIV/0!</x:v>
      </x:c>
      <x:c r="AE85" s="11"/>
      <x:c r="AF85" s="11"/>
      <x:c r="AG85" s="24" t="e">
        <x:f>(AE85-AF85)/AF85</x:f>
        <x:v>#DIV/0!</x:v>
      </x:c>
      <x:c r="AH85" s="11"/>
      <x:c r="AI85" s="11"/>
      <x:c r="AJ85" s="24" t="e">
        <x:f>(AH85-AI85)/AI85</x:f>
        <x:v>#DIV/0!</x:v>
      </x:c>
      <x:c r="AK85" s="11"/>
      <x:c r="AL85" s="11"/>
      <x:c r="AM85" s="24" t="e">
        <x:f>(AK85-AL85)/AL85</x:f>
        <x:v>#DIV/0!</x:v>
      </x:c>
      <x:c r="AN85" s="11"/>
      <x:c r="AO85" s="11"/>
      <x:c r="AP85" s="24" t="e">
        <x:f>(AN85-AO85)/AO85</x:f>
        <x:v>#DIV/0!</x:v>
      </x:c>
      <x:c r="AQ85" s="11"/>
      <x:c r="AR85" s="11"/>
      <x:c r="AS85" s="24" t="e">
        <x:f>(AQ85-AR85)/AR85</x:f>
        <x:v>#DIV/0!</x:v>
      </x:c>
      <x:c r="AT85" s="11"/>
      <x:c r="AU85" s="11"/>
      <x:c r="AV85" s="24" t="e">
        <x:f>(AT85-AU85)/AU85</x:f>
        <x:v>#DIV/0!</x:v>
      </x:c>
      <x:c r="AW85" s="11"/>
      <x:c r="AX85" s="11"/>
      <x:c r="AY85" s="24" t="e">
        <x:f>(AW85-AX85)/AX85</x:f>
        <x:v>#DIV/0!</x:v>
      </x:c>
      <x:c r="AZ85" s="11"/>
      <x:c r="BA85" s="11"/>
      <x:c r="BB85" s="24" t="e">
        <x:f>(AZ85-BA85)/BA85</x:f>
        <x:v>#DIV/0!</x:v>
      </x:c>
    </x:row>
    <x:row r="86" spans="3:54">
      <x:c r="C86" s="19" t="s">
        <x:v>43</x:v>
      </x:c>
      <x:c r="D86" s="11">
        <x:f>D53+D21</x:f>
        <x:v>6293</x:v>
      </x:c>
      <x:c r="E86" s="11">
        <x:f>E53+E21</x:f>
        <x:v>3765</x:v>
      </x:c>
      <x:c r="F86" s="44">
        <x:f>(D86-E86)/E86*100</x:f>
        <x:v>67.144754316069054</x:v>
      </x:c>
      <x:c r="G86" s="41">
        <x:f>D86/COUNTA(J86,M86,P86,S86,V86,Y86,AB86,AE86,AH86,AK86,AN86,AQ86,AT86,AW86,AZ86)</x:f>
        <x:v>3146.5</x:v>
      </x:c>
      <x:c r="H86" s="41">
        <x:f>E86/COUNTA(K86,N86,Q86,T86,W86,Z86,AC86,AF86,AI86,AL86,AO86,AR86,AU86,AX86,BA86)</x:f>
        <x:v>1882.5</x:v>
      </x:c>
      <x:c r="I86" s="44">
        <x:f>(G86-H86)/H86*100</x:f>
        <x:v>67.144754316069054</x:v>
      </x:c>
      <x:c r="J86" s="11">
        <x:f>J53+J21</x:f>
        <x:v>2749</x:v>
      </x:c>
      <x:c r="K86" s="11">
        <x:f>K53+K21</x:f>
        <x:v>1782</x:v>
      </x:c>
      <x:c r="L86" s="44">
        <x:f>(J86-K86)/K86*100</x:f>
        <x:v>54.264870931537601</x:v>
      </x:c>
      <x:c r="M86" s="11">
        <x:f>M53+M21</x:f>
        <x:v>3544</x:v>
      </x:c>
      <x:c r="N86" s="11">
        <x:f>N53+N21</x:f>
        <x:v>1983</x:v>
      </x:c>
      <x:c r="O86" s="44">
        <x:f>(M86-N86)/N86*100</x:f>
        <x:v>78.719112455874935</x:v>
      </x:c>
      <x:c r="P86" s="11"/>
      <x:c r="Q86" s="11"/>
      <x:c r="R86" s="24" t="e">
        <x:f>(P86-Q86)/Q86</x:f>
        <x:v>#DIV/0!</x:v>
      </x:c>
      <x:c r="S86" s="11"/>
      <x:c r="T86" s="11"/>
      <x:c r="U86" s="24" t="e">
        <x:f>(S86-T86)/T86</x:f>
        <x:v>#DIV/0!</x:v>
      </x:c>
      <x:c r="V86" s="11"/>
      <x:c r="W86" s="11"/>
      <x:c r="X86" s="24" t="e">
        <x:f>(V86-W86)/W86</x:f>
        <x:v>#DIV/0!</x:v>
      </x:c>
      <x:c r="Y86" s="11"/>
      <x:c r="Z86" s="11"/>
      <x:c r="AA86" s="24" t="e">
        <x:f>(Y86-Z86)/Z86</x:f>
        <x:v>#DIV/0!</x:v>
      </x:c>
      <x:c r="AB86" s="11"/>
      <x:c r="AC86" s="11"/>
      <x:c r="AD86" s="24" t="e">
        <x:f>(AB86-AC86)/AC86</x:f>
        <x:v>#DIV/0!</x:v>
      </x:c>
      <x:c r="AE86" s="11"/>
      <x:c r="AF86" s="11"/>
      <x:c r="AG86" s="24" t="e">
        <x:f>(AE86-AF86)/AF86</x:f>
        <x:v>#DIV/0!</x:v>
      </x:c>
      <x:c r="AH86" s="11"/>
      <x:c r="AI86" s="11"/>
      <x:c r="AJ86" s="24" t="e">
        <x:f>(AH86-AI86)/AI86</x:f>
        <x:v>#DIV/0!</x:v>
      </x:c>
      <x:c r="AK86" s="11"/>
      <x:c r="AL86" s="11"/>
      <x:c r="AM86" s="24" t="e">
        <x:f>(AK86-AL86)/AL86</x:f>
        <x:v>#DIV/0!</x:v>
      </x:c>
      <x:c r="AN86" s="11"/>
      <x:c r="AO86" s="11"/>
      <x:c r="AP86" s="24" t="e">
        <x:f>(AN86-AO86)/AO86</x:f>
        <x:v>#DIV/0!</x:v>
      </x:c>
      <x:c r="AQ86" s="11"/>
      <x:c r="AR86" s="11"/>
      <x:c r="AS86" s="24" t="e">
        <x:f>(AQ86-AR86)/AR86</x:f>
        <x:v>#DIV/0!</x:v>
      </x:c>
      <x:c r="AT86" s="11"/>
      <x:c r="AU86" s="11"/>
      <x:c r="AV86" s="24" t="e">
        <x:f>(AT86-AU86)/AU86</x:f>
        <x:v>#DIV/0!</x:v>
      </x:c>
      <x:c r="AW86" s="11"/>
      <x:c r="AX86" s="11"/>
      <x:c r="AY86" s="24" t="e">
        <x:f>(AW86-AX86)/AX86</x:f>
        <x:v>#DIV/0!</x:v>
      </x:c>
      <x:c r="AZ86" s="11"/>
      <x:c r="BA86" s="11"/>
      <x:c r="BB86" s="24" t="e">
        <x:f>(AZ86-BA86)/BA86</x:f>
        <x:v>#DIV/0!</x:v>
      </x:c>
    </x:row>
    <x:row r="87" spans="3:54">
      <x:c r="C87" s="19" t="s">
        <x:v>60</x:v>
      </x:c>
      <x:c r="D87" s="11">
        <x:f>D54+D22</x:f>
        <x:v>42386</x:v>
      </x:c>
      <x:c r="E87" s="11">
        <x:f>E54+E22</x:f>
        <x:v>27394</x:v>
      </x:c>
      <x:c r="F87" s="44">
        <x:f>(D87-E87)/E87*100</x:f>
        <x:v>54.727312550193474</x:v>
      </x:c>
      <x:c r="G87" s="41">
        <x:f>D87/COUNTA(J87,M87,P87,S87,V87,Y87,AB87,AE87,AH87,AK87,AN87,AQ87,AT87,AW87,AZ87)</x:f>
        <x:v>21193</x:v>
      </x:c>
      <x:c r="H87" s="41">
        <x:f>E87/COUNTA(K87,N87,Q87,T87,W87,Z87,AC87,AF87,AI87,AL87,AO87,AR87,AU87,AX87,BA87)</x:f>
        <x:v>13697</x:v>
      </x:c>
      <x:c r="I87" s="44">
        <x:f>(G87-H87)/H87*100</x:f>
        <x:v>54.727312550193474</x:v>
      </x:c>
      <x:c r="J87" s="11">
        <x:f>J54+J22</x:f>
        <x:v>21760</x:v>
      </x:c>
      <x:c r="K87" s="11">
        <x:f>K54+K22</x:f>
        <x:v>13617</x:v>
      </x:c>
      <x:c r="L87" s="44">
        <x:f>(J87-K87)/K87*100</x:f>
        <x:v>59.800249687890137</x:v>
      </x:c>
      <x:c r="M87" s="11">
        <x:f>M54+M22</x:f>
        <x:v>20626</x:v>
      </x:c>
      <x:c r="N87" s="11">
        <x:f>N54+N22</x:f>
        <x:v>13777</x:v>
      </x:c>
      <x:c r="O87" s="44">
        <x:f>(M87-N87)/N87*100</x:f>
        <x:v>49.713290266386004</x:v>
      </x:c>
      <x:c r="P87" s="11"/>
      <x:c r="Q87" s="11"/>
      <x:c r="R87" s="24" t="e">
        <x:f>(P87-Q87)/Q87</x:f>
        <x:v>#DIV/0!</x:v>
      </x:c>
      <x:c r="S87" s="11"/>
      <x:c r="T87" s="11"/>
      <x:c r="U87" s="24" t="e">
        <x:f>(S87-T87)/T87</x:f>
        <x:v>#DIV/0!</x:v>
      </x:c>
      <x:c r="V87" s="11"/>
      <x:c r="W87" s="11"/>
      <x:c r="X87" s="24" t="e">
        <x:f>(V87-W87)/W87</x:f>
        <x:v>#DIV/0!</x:v>
      </x:c>
      <x:c r="Y87" s="11"/>
      <x:c r="Z87" s="11"/>
      <x:c r="AA87" s="24" t="e">
        <x:f>(Y87-Z87)/Z87</x:f>
        <x:v>#DIV/0!</x:v>
      </x:c>
      <x:c r="AB87" s="11"/>
      <x:c r="AC87" s="11"/>
      <x:c r="AD87" s="24" t="e">
        <x:f>(AB87-AC87)/AC87</x:f>
        <x:v>#DIV/0!</x:v>
      </x:c>
      <x:c r="AE87" s="11"/>
      <x:c r="AF87" s="11"/>
      <x:c r="AG87" s="24" t="e">
        <x:f>(AE87-AF87)/AF87</x:f>
        <x:v>#DIV/0!</x:v>
      </x:c>
      <x:c r="AH87" s="11"/>
      <x:c r="AI87" s="11"/>
      <x:c r="AJ87" s="24" t="e">
        <x:f>(AH87-AI87)/AI87</x:f>
        <x:v>#DIV/0!</x:v>
      </x:c>
      <x:c r="AK87" s="11"/>
      <x:c r="AL87" s="11"/>
      <x:c r="AM87" s="24" t="e">
        <x:f>(AK87-AL87)/AL87</x:f>
        <x:v>#DIV/0!</x:v>
      </x:c>
      <x:c r="AN87" s="11"/>
      <x:c r="AO87" s="11"/>
      <x:c r="AP87" s="24" t="e">
        <x:f>(AN87-AO87)/AO87</x:f>
        <x:v>#DIV/0!</x:v>
      </x:c>
      <x:c r="AQ87" s="11"/>
      <x:c r="AR87" s="11"/>
      <x:c r="AS87" s="24" t="e">
        <x:f>(AQ87-AR87)/AR87</x:f>
        <x:v>#DIV/0!</x:v>
      </x:c>
      <x:c r="AT87" s="11"/>
      <x:c r="AU87" s="11"/>
      <x:c r="AV87" s="24" t="e">
        <x:f>(AT87-AU87)/AU87</x:f>
        <x:v>#DIV/0!</x:v>
      </x:c>
      <x:c r="AW87" s="11"/>
      <x:c r="AX87" s="11"/>
      <x:c r="AY87" s="24" t="e">
        <x:f>(AW87-AX87)/AX87</x:f>
        <x:v>#DIV/0!</x:v>
      </x:c>
      <x:c r="AZ87" s="11"/>
      <x:c r="BA87" s="11"/>
      <x:c r="BB87" s="24" t="e">
        <x:f>(AZ87-BA87)/BA87</x:f>
        <x:v>#DIV/0!</x:v>
      </x:c>
    </x:row>
    <x:row r="88" spans="3:54">
      <x:c r="C88" s="19" t="s">
        <x:v>45</x:v>
      </x:c>
      <x:c r="D88" s="11">
        <x:f>D55+D23</x:f>
        <x:v>7346</x:v>
      </x:c>
      <x:c r="E88" s="11">
        <x:f>E55+E23</x:f>
        <x:v>5703</x:v>
      </x:c>
      <x:c r="F88" s="44">
        <x:f>(D88-E88)/E88*100</x:f>
        <x:v>28.809398562160265</x:v>
      </x:c>
      <x:c r="G88" s="41">
        <x:f>D88/COUNTA(J88,M88,P88,S88,V88,Y88,AB88,AE88,AH88,AK88,AN88,AQ88,AT88,AW88,AZ88)</x:f>
        <x:v>3673</x:v>
      </x:c>
      <x:c r="H88" s="41">
        <x:f>E88/COUNTA(K88,N88,Q88,T88,W88,Z88,AC88,AF88,AI88,AL88,AO88,AR88,AU88,AX88,BA88)</x:f>
        <x:v>2851.5</x:v>
      </x:c>
      <x:c r="I88" s="44">
        <x:f>(G88-H88)/H88*100</x:f>
        <x:v>28.809398562160265</x:v>
      </x:c>
      <x:c r="J88" s="11">
        <x:f>J55+J23</x:f>
        <x:v>4464</x:v>
      </x:c>
      <x:c r="K88" s="11">
        <x:f>K55+K23</x:f>
        <x:v>2370</x:v>
      </x:c>
      <x:c r="L88" s="44">
        <x:f>(J88-K88)/K88*100</x:f>
        <x:v>88.354430379746844</x:v>
      </x:c>
      <x:c r="M88" s="11">
        <x:f>M55+M23</x:f>
        <x:v>2882</x:v>
      </x:c>
      <x:c r="N88" s="11">
        <x:f>N55+N23</x:f>
        <x:v>3333</x:v>
      </x:c>
      <x:c r="O88" s="44">
        <x:f>(M88-N88)/N88*100</x:f>
        <x:v>-13.531353135313532</x:v>
      </x:c>
      <x:c r="P88" s="11"/>
      <x:c r="Q88" s="11"/>
      <x:c r="R88" s="24" t="e">
        <x:f>(P88-Q88)/Q88</x:f>
        <x:v>#DIV/0!</x:v>
      </x:c>
      <x:c r="S88" s="11"/>
      <x:c r="T88" s="11"/>
      <x:c r="U88" s="24" t="e">
        <x:f>(S88-T88)/T88</x:f>
        <x:v>#DIV/0!</x:v>
      </x:c>
      <x:c r="V88" s="11"/>
      <x:c r="W88" s="11"/>
      <x:c r="X88" s="24" t="e">
        <x:f>(V88-W88)/W88</x:f>
        <x:v>#DIV/0!</x:v>
      </x:c>
      <x:c r="Y88" s="11"/>
      <x:c r="Z88" s="11"/>
      <x:c r="AA88" s="24" t="e">
        <x:f>(Y88-Z88)/Z88</x:f>
        <x:v>#DIV/0!</x:v>
      </x:c>
      <x:c r="AB88" s="11"/>
      <x:c r="AC88" s="11"/>
      <x:c r="AD88" s="24" t="e">
        <x:f>(AB88-AC88)/AC88</x:f>
        <x:v>#DIV/0!</x:v>
      </x:c>
      <x:c r="AE88" s="11"/>
      <x:c r="AF88" s="11"/>
      <x:c r="AG88" s="24" t="e">
        <x:f>(AE88-AF88)/AF88</x:f>
        <x:v>#DIV/0!</x:v>
      </x:c>
      <x:c r="AH88" s="11"/>
      <x:c r="AI88" s="11"/>
      <x:c r="AJ88" s="24" t="e">
        <x:f>(AH88-AI88)/AI88</x:f>
        <x:v>#DIV/0!</x:v>
      </x:c>
      <x:c r="AK88" s="11"/>
      <x:c r="AL88" s="11"/>
      <x:c r="AM88" s="24" t="e">
        <x:f>(AK88-AL88)/AL88</x:f>
        <x:v>#DIV/0!</x:v>
      </x:c>
      <x:c r="AN88" s="11"/>
      <x:c r="AO88" s="11"/>
      <x:c r="AP88" s="24" t="e">
        <x:f>(AN88-AO88)/AO88</x:f>
        <x:v>#DIV/0!</x:v>
      </x:c>
      <x:c r="AQ88" s="11"/>
      <x:c r="AR88" s="11"/>
      <x:c r="AS88" s="24" t="e">
        <x:f>(AQ88-AR88)/AR88</x:f>
        <x:v>#DIV/0!</x:v>
      </x:c>
      <x:c r="AT88" s="11"/>
      <x:c r="AU88" s="11"/>
      <x:c r="AV88" s="24" t="e">
        <x:f>(AT88-AU88)/AU88</x:f>
        <x:v>#DIV/0!</x:v>
      </x:c>
      <x:c r="AW88" s="11"/>
      <x:c r="AX88" s="11"/>
      <x:c r="AY88" s="24" t="e">
        <x:f>(AW88-AX88)/AX88</x:f>
        <x:v>#DIV/0!</x:v>
      </x:c>
      <x:c r="AZ88" s="11"/>
      <x:c r="BA88" s="11"/>
      <x:c r="BB88" s="24" t="e">
        <x:f>(AZ88-BA88)/BA88</x:f>
        <x:v>#DIV/0!</x:v>
      </x:c>
    </x:row>
    <x:row r="89" spans="3:54">
      <x:c r="C89" s="19" t="s">
        <x:v>62</x:v>
      </x:c>
      <x:c r="D89" s="11">
        <x:f>D56+D24</x:f>
        <x:v>51293</x:v>
      </x:c>
      <x:c r="E89" s="11">
        <x:f>E56+E24</x:f>
        <x:v>36644</x:v>
      </x:c>
      <x:c r="F89" s="44">
        <x:f>(D89-E89)/E89*100</x:f>
        <x:v>39.97653094640323</x:v>
      </x:c>
      <x:c r="G89" s="41">
        <x:f>D89/COUNTA(J89,M89,P89,S89,V89,Y89,AB89,AE89,AH89,AK89,AN89,AQ89,AT89,AW89,AZ89)</x:f>
        <x:v>25646.5</x:v>
      </x:c>
      <x:c r="H89" s="41">
        <x:f>E89/COUNTA(K89,N89,Q89,T89,W89,Z89,AC89,AF89,AI89,AL89,AO89,AR89,AU89,AX89,BA89)</x:f>
        <x:v>18322</x:v>
      </x:c>
      <x:c r="I89" s="44">
        <x:f>(G89-H89)/H89*100</x:f>
        <x:v>39.97653094640323</x:v>
      </x:c>
      <x:c r="J89" s="11">
        <x:f>J56+J24</x:f>
        <x:v>25678</x:v>
      </x:c>
      <x:c r="K89" s="11">
        <x:f>K56+K24</x:f>
        <x:v>20518</x:v>
      </x:c>
      <x:c r="L89" s="44">
        <x:f>(J89-K89)/K89*100</x:f>
        <x:v>25.148649965883614</x:v>
      </x:c>
      <x:c r="M89" s="11">
        <x:f>M56+M24</x:f>
        <x:v>25615</x:v>
      </x:c>
      <x:c r="N89" s="11">
        <x:f>N56+N24</x:f>
        <x:v>16126</x:v>
      </x:c>
      <x:c r="O89" s="44">
        <x:f>(M89-N89)/N89*100</x:f>
        <x:v>58.842862458142129</x:v>
      </x:c>
      <x:c r="P89" s="11"/>
      <x:c r="Q89" s="11"/>
      <x:c r="R89" s="24" t="e">
        <x:f>(P89-Q89)/Q89</x:f>
        <x:v>#DIV/0!</x:v>
      </x:c>
      <x:c r="S89" s="11"/>
      <x:c r="T89" s="11"/>
      <x:c r="U89" s="24" t="e">
        <x:f>(S89-T89)/T89</x:f>
        <x:v>#DIV/0!</x:v>
      </x:c>
      <x:c r="V89" s="11"/>
      <x:c r="W89" s="11"/>
      <x:c r="X89" s="24" t="e">
        <x:f>(V89-W89)/W89</x:f>
        <x:v>#DIV/0!</x:v>
      </x:c>
      <x:c r="Y89" s="11"/>
      <x:c r="Z89" s="11"/>
      <x:c r="AA89" s="24" t="e">
        <x:f>(Y89-Z89)/Z89</x:f>
        <x:v>#DIV/0!</x:v>
      </x:c>
      <x:c r="AB89" s="11"/>
      <x:c r="AC89" s="11"/>
      <x:c r="AD89" s="24" t="e">
        <x:f>(AB89-AC89)/AC89</x:f>
        <x:v>#DIV/0!</x:v>
      </x:c>
      <x:c r="AE89" s="11"/>
      <x:c r="AF89" s="11"/>
      <x:c r="AG89" s="24" t="e">
        <x:f>(AE89-AF89)/AF89</x:f>
        <x:v>#DIV/0!</x:v>
      </x:c>
      <x:c r="AH89" s="11"/>
      <x:c r="AI89" s="11"/>
      <x:c r="AJ89" s="24" t="e">
        <x:f>(AH89-AI89)/AI89</x:f>
        <x:v>#DIV/0!</x:v>
      </x:c>
      <x:c r="AK89" s="11"/>
      <x:c r="AL89" s="11"/>
      <x:c r="AM89" s="24" t="e">
        <x:f>(AK89-AL89)/AL89</x:f>
        <x:v>#DIV/0!</x:v>
      </x:c>
      <x:c r="AN89" s="11"/>
      <x:c r="AO89" s="11"/>
      <x:c r="AP89" s="24" t="e">
        <x:f>(AN89-AO89)/AO89</x:f>
        <x:v>#DIV/0!</x:v>
      </x:c>
      <x:c r="AQ89" s="11"/>
      <x:c r="AR89" s="11"/>
      <x:c r="AS89" s="24" t="e">
        <x:f>(AQ89-AR89)/AR89</x:f>
        <x:v>#DIV/0!</x:v>
      </x:c>
      <x:c r="AT89" s="11"/>
      <x:c r="AU89" s="11"/>
      <x:c r="AV89" s="24" t="e">
        <x:f>(AT89-AU89)/AU89</x:f>
        <x:v>#DIV/0!</x:v>
      </x:c>
      <x:c r="AW89" s="11"/>
      <x:c r="AX89" s="11"/>
      <x:c r="AY89" s="24" t="e">
        <x:f>(AW89-AX89)/AX89</x:f>
        <x:v>#DIV/0!</x:v>
      </x:c>
      <x:c r="AZ89" s="11"/>
      <x:c r="BA89" s="11"/>
      <x:c r="BB89" s="24" t="e">
        <x:f>(AZ89-BA89)/BA89</x:f>
        <x:v>#DIV/0!</x:v>
      </x:c>
    </x:row>
    <x:row r="90" spans="3:54">
      <x:c r="C90" s="19" t="s">
        <x:v>40</x:v>
      </x:c>
      <x:c r="D90" s="11">
        <x:f>D57+D25</x:f>
        <x:v>10282</x:v>
      </x:c>
      <x:c r="E90" s="11">
        <x:f>E57+E25</x:f>
        <x:v>8214</x:v>
      </x:c>
      <x:c r="F90" s="44">
        <x:f>(D90-E90)/E90*100</x:f>
        <x:v>25.17652787923058</x:v>
      </x:c>
      <x:c r="G90" s="41">
        <x:f>D90/COUNTA(J90,M90,P90,S90,V90,Y90,AB90,AE90,AH90,AK90,AN90,AQ90,AT90,AW90,AZ90)</x:f>
        <x:v>5141</x:v>
      </x:c>
      <x:c r="H90" s="41">
        <x:f>E90/COUNTA(K90,N90,Q90,T90,W90,Z90,AC90,AF90,AI90,AL90,AO90,AR90,AU90,AX90,BA90)</x:f>
        <x:v>4107</x:v>
      </x:c>
      <x:c r="I90" s="44">
        <x:f>(G90-H90)/H90*100</x:f>
        <x:v>25.17652787923058</x:v>
      </x:c>
      <x:c r="J90" s="11">
        <x:f>J57+J25</x:f>
        <x:v>4820</x:v>
      </x:c>
      <x:c r="K90" s="11">
        <x:f>K57+K25</x:f>
        <x:v>4148</x:v>
      </x:c>
      <x:c r="L90" s="44">
        <x:f>(J90-K90)/K90*100</x:f>
        <x:v>16.200578592092572</x:v>
      </x:c>
      <x:c r="M90" s="11">
        <x:f>M57+M25</x:f>
        <x:v>5462</x:v>
      </x:c>
      <x:c r="N90" s="11">
        <x:f>N57+N25</x:f>
        <x:v>4066</x:v>
      </x:c>
      <x:c r="O90" s="44">
        <x:f>(M90-N90)/N90*100</x:f>
        <x:v>34.333497294638462</x:v>
      </x:c>
      <x:c r="P90" s="11"/>
      <x:c r="Q90" s="11"/>
      <x:c r="R90" s="24" t="e">
        <x:f>(P90-Q90)/Q90</x:f>
        <x:v>#DIV/0!</x:v>
      </x:c>
      <x:c r="S90" s="11"/>
      <x:c r="T90" s="11"/>
      <x:c r="U90" s="24" t="e">
        <x:f>(S90-T90)/T90</x:f>
        <x:v>#DIV/0!</x:v>
      </x:c>
      <x:c r="V90" s="11"/>
      <x:c r="W90" s="11"/>
      <x:c r="X90" s="24" t="e">
        <x:f>(V90-W90)/W90</x:f>
        <x:v>#DIV/0!</x:v>
      </x:c>
      <x:c r="Y90" s="11"/>
      <x:c r="Z90" s="11"/>
      <x:c r="AA90" s="24" t="e">
        <x:f>(Y90-Z90)/Z90</x:f>
        <x:v>#DIV/0!</x:v>
      </x:c>
      <x:c r="AB90" s="11"/>
      <x:c r="AC90" s="11"/>
      <x:c r="AD90" s="24" t="e">
        <x:f>(AB90-AC90)/AC90</x:f>
        <x:v>#DIV/0!</x:v>
      </x:c>
      <x:c r="AE90" s="11"/>
      <x:c r="AF90" s="11"/>
      <x:c r="AG90" s="24" t="e">
        <x:f>(AE90-AF90)/AF90</x:f>
        <x:v>#DIV/0!</x:v>
      </x:c>
      <x:c r="AH90" s="11"/>
      <x:c r="AI90" s="11"/>
      <x:c r="AJ90" s="24" t="e">
        <x:f>(AH90-AI90)/AI90</x:f>
        <x:v>#DIV/0!</x:v>
      </x:c>
      <x:c r="AK90" s="11"/>
      <x:c r="AL90" s="11"/>
      <x:c r="AM90" s="24" t="e">
        <x:f>(AK90-AL90)/AL90</x:f>
        <x:v>#DIV/0!</x:v>
      </x:c>
      <x:c r="AN90" s="11"/>
      <x:c r="AO90" s="11"/>
      <x:c r="AP90" s="24" t="e">
        <x:f>(AN90-AO90)/AO90</x:f>
        <x:v>#DIV/0!</x:v>
      </x:c>
      <x:c r="AQ90" s="11"/>
      <x:c r="AR90" s="11"/>
      <x:c r="AS90" s="24" t="e">
        <x:f>(AQ90-AR90)/AR90</x:f>
        <x:v>#DIV/0!</x:v>
      </x:c>
      <x:c r="AT90" s="11"/>
      <x:c r="AU90" s="11"/>
      <x:c r="AV90" s="24" t="e">
        <x:f>(AT90-AU90)/AU90</x:f>
        <x:v>#DIV/0!</x:v>
      </x:c>
      <x:c r="AW90" s="11"/>
      <x:c r="AX90" s="11"/>
      <x:c r="AY90" s="24" t="e">
        <x:f>(AW90-AX90)/AX90</x:f>
        <x:v>#DIV/0!</x:v>
      </x:c>
      <x:c r="AZ90" s="11"/>
      <x:c r="BA90" s="11"/>
      <x:c r="BB90" s="24" t="e">
        <x:f>(AZ90-BA90)/BA90</x:f>
        <x:v>#DIV/0!</x:v>
      </x:c>
    </x:row>
    <x:row r="91" spans="3:54">
      <x:c r="C91" s="19" t="s">
        <x:v>48</x:v>
      </x:c>
      <x:c r="D91" s="11">
        <x:f>D58+D26</x:f>
        <x:v>13622</x:v>
      </x:c>
      <x:c r="E91" s="11">
        <x:f>E58+E26</x:f>
        <x:v>6184</x:v>
      </x:c>
      <x:c r="F91" s="44">
        <x:f>(D91-E91)/E91*100</x:f>
        <x:v>120.27813712807244</x:v>
      </x:c>
      <x:c r="G91" s="41">
        <x:f>D91/COUNTA(J91,M91,P91,S91,V91,Y91,AB91,AE91,AH91,AK91,AN91,AQ91,AT91,AW91,AZ91)</x:f>
        <x:v>6811</x:v>
      </x:c>
      <x:c r="H91" s="41">
        <x:f>E91/COUNTA(K91,N91,Q91,T91,W91,Z91,AC91,AF91,AI91,AL91,AO91,AR91,AU91,AX91,BA91)</x:f>
        <x:v>3092</x:v>
      </x:c>
      <x:c r="I91" s="44">
        <x:f>(G91-H91)/H91*100</x:f>
        <x:v>120.27813712807244</x:v>
      </x:c>
      <x:c r="J91" s="11">
        <x:f>J58+J26</x:f>
        <x:v>6581</x:v>
      </x:c>
      <x:c r="K91" s="11">
        <x:f>K58+K26</x:f>
        <x:v>2582</x:v>
      </x:c>
      <x:c r="L91" s="44">
        <x:f>(J91-K91)/K91*100</x:f>
        <x:v>154.87993803253292</x:v>
      </x:c>
      <x:c r="M91" s="11">
        <x:f>M58+M26</x:f>
        <x:v>7041</x:v>
      </x:c>
      <x:c r="N91" s="11">
        <x:f>N58+N26</x:f>
        <x:v>3602</x:v>
      </x:c>
      <x:c r="O91" s="44">
        <x:f>(M91-N91)/N91*100</x:f>
        <x:v>95.474736257634646</x:v>
      </x:c>
      <x:c r="P91" s="11"/>
      <x:c r="Q91" s="11"/>
      <x:c r="R91" s="24" t="e">
        <x:f>(P91-Q91)/Q91</x:f>
        <x:v>#DIV/0!</x:v>
      </x:c>
      <x:c r="S91" s="11"/>
      <x:c r="T91" s="11"/>
      <x:c r="U91" s="24" t="e">
        <x:f>(S91-T91)/T91</x:f>
        <x:v>#DIV/0!</x:v>
      </x:c>
      <x:c r="V91" s="11"/>
      <x:c r="W91" s="11"/>
      <x:c r="X91" s="24" t="e">
        <x:f>(V91-W91)/W91</x:f>
        <x:v>#DIV/0!</x:v>
      </x:c>
      <x:c r="Y91" s="11"/>
      <x:c r="Z91" s="11"/>
      <x:c r="AA91" s="24" t="e">
        <x:f>(Y91-Z91)/Z91</x:f>
        <x:v>#DIV/0!</x:v>
      </x:c>
      <x:c r="AB91" s="11"/>
      <x:c r="AC91" s="11"/>
      <x:c r="AD91" s="24" t="e">
        <x:f>(AB91-AC91)/AC91</x:f>
        <x:v>#DIV/0!</x:v>
      </x:c>
      <x:c r="AE91" s="11"/>
      <x:c r="AF91" s="11"/>
      <x:c r="AG91" s="24" t="e">
        <x:f>(AE91-AF91)/AF91</x:f>
        <x:v>#DIV/0!</x:v>
      </x:c>
      <x:c r="AH91" s="11"/>
      <x:c r="AI91" s="11"/>
      <x:c r="AJ91" s="24" t="e">
        <x:f>(AH91-AI91)/AI91</x:f>
        <x:v>#DIV/0!</x:v>
      </x:c>
      <x:c r="AK91" s="11"/>
      <x:c r="AL91" s="11"/>
      <x:c r="AM91" s="24" t="e">
        <x:f>(AK91-AL91)/AL91</x:f>
        <x:v>#DIV/0!</x:v>
      </x:c>
      <x:c r="AN91" s="11"/>
      <x:c r="AO91" s="11"/>
      <x:c r="AP91" s="24" t="e">
        <x:f>(AN91-AO91)/AO91</x:f>
        <x:v>#DIV/0!</x:v>
      </x:c>
      <x:c r="AQ91" s="11"/>
      <x:c r="AR91" s="11"/>
      <x:c r="AS91" s="24" t="e">
        <x:f>(AQ91-AR91)/AR91</x:f>
        <x:v>#DIV/0!</x:v>
      </x:c>
      <x:c r="AT91" s="11"/>
      <x:c r="AU91" s="11"/>
      <x:c r="AV91" s="24" t="e">
        <x:f>(AT91-AU91)/AU91</x:f>
        <x:v>#DIV/0!</x:v>
      </x:c>
      <x:c r="AW91" s="11"/>
      <x:c r="AX91" s="11"/>
      <x:c r="AY91" s="24" t="e">
        <x:f>(AW91-AX91)/AX91</x:f>
        <x:v>#DIV/0!</x:v>
      </x:c>
      <x:c r="AZ91" s="11"/>
      <x:c r="BA91" s="11"/>
      <x:c r="BB91" s="24" t="e">
        <x:f>(AZ91-BA91)/BA91</x:f>
        <x:v>#DIV/0!</x:v>
      </x:c>
    </x:row>
    <x:row r="92" spans="3:54">
      <x:c r="C92" s="19" t="s">
        <x:v>41</x:v>
      </x:c>
      <x:c r="D92" s="11">
        <x:f>D59+D27</x:f>
        <x:v>8530</x:v>
      </x:c>
      <x:c r="E92" s="11">
        <x:f>E59+E27</x:f>
        <x:v>4432</x:v>
      </x:c>
      <x:c r="F92" s="44">
        <x:f>(D92-E92)/E92*100</x:f>
        <x:v>92.463898916967509</x:v>
      </x:c>
      <x:c r="G92" s="41">
        <x:f>D92/COUNTA(J92,M92,P92,S92,V92,Y92,AB92,AE92,AH92,AK92,AN92,AQ92,AT92,AW92,AZ92)</x:f>
        <x:v>4265</x:v>
      </x:c>
      <x:c r="H92" s="41">
        <x:f>E92/COUNTA(K92,N92,Q92,T92,W92,Z92,AC92,AF92,AI92,AL92,AO92,AR92,AU92,AX92,BA92)</x:f>
        <x:v>2216</x:v>
      </x:c>
      <x:c r="I92" s="44">
        <x:f>(G92-H92)/H92*100</x:f>
        <x:v>92.463898916967509</x:v>
      </x:c>
      <x:c r="J92" s="11">
        <x:f>J59+J27</x:f>
        <x:v>3913</x:v>
      </x:c>
      <x:c r="K92" s="11">
        <x:f>K59+K27</x:f>
        <x:v>1957</x:v>
      </x:c>
      <x:c r="L92" s="44">
        <x:f>(J92-K92)/K92*100</x:f>
        <x:v>99.948901379662743</x:v>
      </x:c>
      <x:c r="M92" s="11">
        <x:f>M59+M27</x:f>
        <x:v>4617</x:v>
      </x:c>
      <x:c r="N92" s="11">
        <x:f>N59+N27</x:f>
        <x:v>2475</x:v>
      </x:c>
      <x:c r="O92" s="44">
        <x:f>(M92-N92)/N92*100</x:f>
        <x:v>86.545454545454547</x:v>
      </x:c>
      <x:c r="P92" s="11"/>
      <x:c r="Q92" s="11"/>
      <x:c r="R92" s="24" t="e">
        <x:f>(P92-Q92)/Q92</x:f>
        <x:v>#DIV/0!</x:v>
      </x:c>
      <x:c r="S92" s="11"/>
      <x:c r="T92" s="11"/>
      <x:c r="U92" s="24" t="e">
        <x:f>(S92-T92)/T92</x:f>
        <x:v>#DIV/0!</x:v>
      </x:c>
      <x:c r="V92" s="11"/>
      <x:c r="W92" s="11"/>
      <x:c r="X92" s="24" t="e">
        <x:f>(V92-W92)/W92</x:f>
        <x:v>#DIV/0!</x:v>
      </x:c>
      <x:c r="Y92" s="11"/>
      <x:c r="Z92" s="11"/>
      <x:c r="AA92" s="24" t="e">
        <x:f>(Y92-Z92)/Z92</x:f>
        <x:v>#DIV/0!</x:v>
      </x:c>
      <x:c r="AB92" s="11"/>
      <x:c r="AC92" s="11"/>
      <x:c r="AD92" s="24" t="e">
        <x:f>(AB92-AC92)/AC92</x:f>
        <x:v>#DIV/0!</x:v>
      </x:c>
      <x:c r="AE92" s="11"/>
      <x:c r="AF92" s="11"/>
      <x:c r="AG92" s="24" t="e">
        <x:f>(AE92-AF92)/AF92</x:f>
        <x:v>#DIV/0!</x:v>
      </x:c>
      <x:c r="AH92" s="11"/>
      <x:c r="AI92" s="11"/>
      <x:c r="AJ92" s="24" t="e">
        <x:f>(AH92-AI92)/AI92</x:f>
        <x:v>#DIV/0!</x:v>
      </x:c>
      <x:c r="AK92" s="11"/>
      <x:c r="AL92" s="11"/>
      <x:c r="AM92" s="24" t="e">
        <x:f>(AK92-AL92)/AL92</x:f>
        <x:v>#DIV/0!</x:v>
      </x:c>
      <x:c r="AN92" s="11"/>
      <x:c r="AO92" s="11"/>
      <x:c r="AP92" s="24" t="e">
        <x:f>(AN92-AO92)/AO92</x:f>
        <x:v>#DIV/0!</x:v>
      </x:c>
      <x:c r="AQ92" s="11"/>
      <x:c r="AR92" s="11"/>
      <x:c r="AS92" s="24" t="e">
        <x:f>(AQ92-AR92)/AR92</x:f>
        <x:v>#DIV/0!</x:v>
      </x:c>
      <x:c r="AT92" s="11"/>
      <x:c r="AU92" s="11"/>
      <x:c r="AV92" s="24" t="e">
        <x:f>(AT92-AU92)/AU92</x:f>
        <x:v>#DIV/0!</x:v>
      </x:c>
      <x:c r="AW92" s="11"/>
      <x:c r="AX92" s="11"/>
      <x:c r="AY92" s="24" t="e">
        <x:f>(AW92-AX92)/AX92</x:f>
        <x:v>#DIV/0!</x:v>
      </x:c>
      <x:c r="AZ92" s="11"/>
      <x:c r="BA92" s="11"/>
      <x:c r="BB92" s="24" t="e">
        <x:f>(AZ92-BA92)/BA92</x:f>
        <x:v>#DIV/0!</x:v>
      </x:c>
    </x:row>
    <x:row r="93" spans="3:54">
      <x:c r="C93" s="19" t="s">
        <x:v>3</x:v>
      </x:c>
      <x:c r="D93" s="11">
        <x:f>D60+D28</x:f>
        <x:v>6187</x:v>
      </x:c>
      <x:c r="E93" s="11">
        <x:f>E60+E28</x:f>
        <x:v>4520</x:v>
      </x:c>
      <x:c r="F93" s="44">
        <x:f>(D93-E93)/E93*100</x:f>
        <x:v>36.880530973451329</x:v>
      </x:c>
      <x:c r="G93" s="41">
        <x:f>D93/COUNTA(J93,M93,P93,S93,V93,Y93,AB93,AE93,AH93,AK93,AN93,AQ93,AT93,AW93,AZ93)</x:f>
        <x:v>3093.5</x:v>
      </x:c>
      <x:c r="H93" s="41">
        <x:f>E93/COUNTA(K93,N93,Q93,T93,W93,Z93,AC93,AF93,AI93,AL93,AO93,AR93,AU93,AX93,BA93)</x:f>
        <x:v>2260</x:v>
      </x:c>
      <x:c r="I93" s="44">
        <x:f>(G93-H93)/H93*100</x:f>
        <x:v>36.880530973451329</x:v>
      </x:c>
      <x:c r="J93" s="11">
        <x:f>J60+J28</x:f>
        <x:v>2797</x:v>
      </x:c>
      <x:c r="K93" s="11">
        <x:f>K60+K28</x:f>
        <x:v>2119</x:v>
      </x:c>
      <x:c r="L93" s="44">
        <x:f>(J93-K93)/K93*100</x:f>
        <x:v>31.996224634261445</x:v>
      </x:c>
      <x:c r="M93" s="11">
        <x:f>M60+M28</x:f>
        <x:v>3390</x:v>
      </x:c>
      <x:c r="N93" s="11">
        <x:f>N60+N28</x:f>
        <x:v>2401</x:v>
      </x:c>
      <x:c r="O93" s="44">
        <x:f>(M93-N93)/N93*100</x:f>
        <x:v>41.191170345689301</x:v>
      </x:c>
      <x:c r="P93" s="11"/>
      <x:c r="Q93" s="11"/>
      <x:c r="R93" s="24" t="e">
        <x:f>(P93-Q93)/Q93</x:f>
        <x:v>#DIV/0!</x:v>
      </x:c>
      <x:c r="S93" s="11"/>
      <x:c r="T93" s="11"/>
      <x:c r="U93" s="24" t="e">
        <x:f>(S93-T93)/T93</x:f>
        <x:v>#DIV/0!</x:v>
      </x:c>
      <x:c r="V93" s="11"/>
      <x:c r="W93" s="11"/>
      <x:c r="X93" s="24" t="e">
        <x:f>(V93-W93)/W93</x:f>
        <x:v>#DIV/0!</x:v>
      </x:c>
      <x:c r="Y93" s="11"/>
      <x:c r="Z93" s="11"/>
      <x:c r="AA93" s="24" t="e">
        <x:f>(Y93-Z93)/Z93</x:f>
        <x:v>#DIV/0!</x:v>
      </x:c>
      <x:c r="AB93" s="11"/>
      <x:c r="AC93" s="11"/>
      <x:c r="AD93" s="24" t="e">
        <x:f>(AB93-AC93)/AC93</x:f>
        <x:v>#DIV/0!</x:v>
      </x:c>
      <x:c r="AE93" s="11"/>
      <x:c r="AF93" s="11"/>
      <x:c r="AG93" s="24" t="e">
        <x:f>(AE93-AF93)/AF93</x:f>
        <x:v>#DIV/0!</x:v>
      </x:c>
      <x:c r="AH93" s="11"/>
      <x:c r="AI93" s="11"/>
      <x:c r="AJ93" s="24" t="e">
        <x:f>(AH93-AI93)/AI93</x:f>
        <x:v>#DIV/0!</x:v>
      </x:c>
      <x:c r="AK93" s="11"/>
      <x:c r="AL93" s="11"/>
      <x:c r="AM93" s="24" t="e">
        <x:f>(AK93-AL93)/AL93</x:f>
        <x:v>#DIV/0!</x:v>
      </x:c>
      <x:c r="AN93" s="11"/>
      <x:c r="AO93" s="11"/>
      <x:c r="AP93" s="24" t="e">
        <x:f>(AN93-AO93)/AO93</x:f>
        <x:v>#DIV/0!</x:v>
      </x:c>
      <x:c r="AQ93" s="11"/>
      <x:c r="AR93" s="11"/>
      <x:c r="AS93" s="24" t="e">
        <x:f>(AQ93-AR93)/AR93</x:f>
        <x:v>#DIV/0!</x:v>
      </x:c>
      <x:c r="AT93" s="11"/>
      <x:c r="AU93" s="11"/>
      <x:c r="AV93" s="24" t="e">
        <x:f>(AT93-AU93)/AU93</x:f>
        <x:v>#DIV/0!</x:v>
      </x:c>
      <x:c r="AW93" s="11"/>
      <x:c r="AX93" s="11"/>
      <x:c r="AY93" s="24" t="e">
        <x:f>(AW93-AX93)/AX93</x:f>
        <x:v>#DIV/0!</x:v>
      </x:c>
      <x:c r="AZ93" s="11"/>
      <x:c r="BA93" s="11"/>
      <x:c r="BB93" s="24" t="e">
        <x:f>(AZ93-BA93)/BA93</x:f>
        <x:v>#DIV/0!</x:v>
      </x:c>
    </x:row>
    <x:row r="94" spans="3:54">
      <x:c r="C94" s="19" t="s">
        <x:v>39</x:v>
      </x:c>
      <x:c r="D94" s="11">
        <x:f>D61+D29</x:f>
        <x:v>12519</x:v>
      </x:c>
      <x:c r="E94" s="11">
        <x:f>E61+E29</x:f>
        <x:v>9580</x:v>
      </x:c>
      <x:c r="F94" s="44">
        <x:f>(D94-E94)/E94*100</x:f>
        <x:v>30.678496868475989</x:v>
      </x:c>
      <x:c r="G94" s="41">
        <x:f>D94/COUNTA(J94,M94,P94,S94,V94,Y94,AB94,AE94,AH94,AK94,AN94,AQ94,AT94,AW94,AZ94)</x:f>
        <x:v>6259.5</x:v>
      </x:c>
      <x:c r="H94" s="41">
        <x:f>E94/COUNTA(K94,N94,Q94,T94,W94,Z94,AC94,AF94,AI94,AL94,AO94,AR94,AU94,AX94,BA94)</x:f>
        <x:v>4790</x:v>
      </x:c>
      <x:c r="I94" s="44">
        <x:f>(G94-H94)/H94*100</x:f>
        <x:v>30.678496868475989</x:v>
      </x:c>
      <x:c r="J94" s="11">
        <x:f>J61+J29</x:f>
        <x:v>5968</x:v>
      </x:c>
      <x:c r="K94" s="11">
        <x:f>K61+K29</x:f>
        <x:v>4299</x:v>
      </x:c>
      <x:c r="L94" s="44">
        <x:f>(J94-K94)/K94*100</x:f>
        <x:v>38.82298208885787</x:v>
      </x:c>
      <x:c r="M94" s="11">
        <x:f>M61+M29</x:f>
        <x:v>6551</x:v>
      </x:c>
      <x:c r="N94" s="11">
        <x:f>N61+N29</x:f>
        <x:v>5281</x:v>
      </x:c>
      <x:c r="O94" s="44">
        <x:f>(M94-N94)/N94*100</x:f>
        <x:v>24.048475667487217</x:v>
      </x:c>
      <x:c r="P94" s="11"/>
      <x:c r="Q94" s="11"/>
      <x:c r="R94" s="24" t="e">
        <x:f>(P94-Q94)/Q94</x:f>
        <x:v>#DIV/0!</x:v>
      </x:c>
      <x:c r="S94" s="11"/>
      <x:c r="T94" s="11"/>
      <x:c r="U94" s="24" t="e">
        <x:f>(S94-T94)/T94</x:f>
        <x:v>#DIV/0!</x:v>
      </x:c>
      <x:c r="V94" s="11"/>
      <x:c r="W94" s="11"/>
      <x:c r="X94" s="24" t="e">
        <x:f>(V94-W94)/W94</x:f>
        <x:v>#DIV/0!</x:v>
      </x:c>
      <x:c r="Y94" s="11"/>
      <x:c r="Z94" s="11"/>
      <x:c r="AA94" s="24" t="e">
        <x:f>(Y94-Z94)/Z94</x:f>
        <x:v>#DIV/0!</x:v>
      </x:c>
      <x:c r="AB94" s="11"/>
      <x:c r="AC94" s="11"/>
      <x:c r="AD94" s="24" t="e">
        <x:f>(AB94-AC94)/AC94</x:f>
        <x:v>#DIV/0!</x:v>
      </x:c>
      <x:c r="AE94" s="11"/>
      <x:c r="AF94" s="11"/>
      <x:c r="AG94" s="24" t="e">
        <x:f>(AE94-AF94)/AF94</x:f>
        <x:v>#DIV/0!</x:v>
      </x:c>
      <x:c r="AH94" s="11"/>
      <x:c r="AI94" s="11"/>
      <x:c r="AJ94" s="24" t="e">
        <x:f>(AH94-AI94)/AI94</x:f>
        <x:v>#DIV/0!</x:v>
      </x:c>
      <x:c r="AK94" s="11"/>
      <x:c r="AL94" s="11"/>
      <x:c r="AM94" s="24" t="e">
        <x:f>(AK94-AL94)/AL94</x:f>
        <x:v>#DIV/0!</x:v>
      </x:c>
      <x:c r="AN94" s="11"/>
      <x:c r="AO94" s="11"/>
      <x:c r="AP94" s="24" t="e">
        <x:f>(AN94-AO94)/AO94</x:f>
        <x:v>#DIV/0!</x:v>
      </x:c>
      <x:c r="AQ94" s="11"/>
      <x:c r="AR94" s="11"/>
      <x:c r="AS94" s="24" t="e">
        <x:f>(AQ94-AR94)/AR94</x:f>
        <x:v>#DIV/0!</x:v>
      </x:c>
      <x:c r="AT94" s="11"/>
      <x:c r="AU94" s="11"/>
      <x:c r="AV94" s="24" t="e">
        <x:f>(AT94-AU94)/AU94</x:f>
        <x:v>#DIV/0!</x:v>
      </x:c>
      <x:c r="AW94" s="11"/>
      <x:c r="AX94" s="11"/>
      <x:c r="AY94" s="24" t="e">
        <x:f>(AW94-AX94)/AX94</x:f>
        <x:v>#DIV/0!</x:v>
      </x:c>
      <x:c r="AZ94" s="11"/>
      <x:c r="BA94" s="11"/>
      <x:c r="BB94" s="24" t="e">
        <x:f>(AZ94-BA94)/BA94</x:f>
        <x:v>#DIV/0!</x:v>
      </x:c>
    </x:row>
    <x:row r="95" spans="3:54">
      <x:c r="C95" s="19" t="s">
        <x:v>2</x:v>
      </x:c>
      <x:c r="D95" s="11">
        <x:f>D62+D30</x:f>
        <x:v>15093</x:v>
      </x:c>
      <x:c r="E95" s="11">
        <x:f>E62+E30</x:f>
        <x:v>6117</x:v>
      </x:c>
      <x:c r="F95" s="44">
        <x:f>(D95-E95)/E95*100</x:f>
        <x:v>146.73859735164297</x:v>
      </x:c>
      <x:c r="G95" s="41">
        <x:f>D95/COUNTA(J95,M95,P95,S95,V95,Y95,AB95,AE95,AH95,AK95,AN95,AQ95,AT95,AW95,AZ95)</x:f>
        <x:v>7546.5</x:v>
      </x:c>
      <x:c r="H95" s="41">
        <x:f>E95/COUNTA(K95,N95,Q95,T95,W95,Z95,AC95,AF95,AI95,AL95,AO95,AR95,AU95,AX95,BA95)</x:f>
        <x:v>3058.5</x:v>
      </x:c>
      <x:c r="I95" s="44">
        <x:f>(G95-H95)/H95*100</x:f>
        <x:v>146.73859735164297</x:v>
      </x:c>
      <x:c r="J95" s="11">
        <x:f>J62+J30</x:f>
        <x:v>8085</x:v>
      </x:c>
      <x:c r="K95" s="11">
        <x:f>K62+K30</x:f>
        <x:v>2628</x:v>
      </x:c>
      <x:c r="L95" s="44">
        <x:f>(J95-K95)/K95*100</x:f>
        <x:v>207.64840182648402</x:v>
      </x:c>
      <x:c r="M95" s="11">
        <x:f>M62+M30</x:f>
        <x:v>7008</x:v>
      </x:c>
      <x:c r="N95" s="11">
        <x:f>N62+N30</x:f>
        <x:v>3489</x:v>
      </x:c>
      <x:c r="O95" s="44">
        <x:f>(M95-N95)/N95*100</x:f>
        <x:v>100.85984522785898</x:v>
      </x:c>
      <x:c r="P95" s="11"/>
      <x:c r="Q95" s="11"/>
      <x:c r="R95" s="24" t="e">
        <x:f>(P95-Q95)/Q95</x:f>
        <x:v>#DIV/0!</x:v>
      </x:c>
      <x:c r="S95" s="11"/>
      <x:c r="T95" s="11"/>
      <x:c r="U95" s="24" t="e">
        <x:f>(S95-T95)/T95</x:f>
        <x:v>#DIV/0!</x:v>
      </x:c>
      <x:c r="V95" s="11"/>
      <x:c r="W95" s="11"/>
      <x:c r="X95" s="24" t="e">
        <x:f>(V95-W95)/W95</x:f>
        <x:v>#DIV/0!</x:v>
      </x:c>
      <x:c r="Y95" s="11"/>
      <x:c r="Z95" s="11"/>
      <x:c r="AA95" s="24" t="e">
        <x:f>(Y95-Z95)/Z95</x:f>
        <x:v>#DIV/0!</x:v>
      </x:c>
      <x:c r="AB95" s="11"/>
      <x:c r="AC95" s="11"/>
      <x:c r="AD95" s="24" t="e">
        <x:f>(AB95-AC95)/AC95</x:f>
        <x:v>#DIV/0!</x:v>
      </x:c>
      <x:c r="AE95" s="11"/>
      <x:c r="AF95" s="11"/>
      <x:c r="AG95" s="24" t="e">
        <x:f>(AE95-AF95)/AF95</x:f>
        <x:v>#DIV/0!</x:v>
      </x:c>
      <x:c r="AH95" s="11"/>
      <x:c r="AI95" s="11"/>
      <x:c r="AJ95" s="24" t="e">
        <x:f>(AH95-AI95)/AI95</x:f>
        <x:v>#DIV/0!</x:v>
      </x:c>
      <x:c r="AK95" s="11"/>
      <x:c r="AL95" s="11"/>
      <x:c r="AM95" s="24" t="e">
        <x:f>(AK95-AL95)/AL95</x:f>
        <x:v>#DIV/0!</x:v>
      </x:c>
      <x:c r="AN95" s="11"/>
      <x:c r="AO95" s="11"/>
      <x:c r="AP95" s="24" t="e">
        <x:f>(AN95-AO95)/AO95</x:f>
        <x:v>#DIV/0!</x:v>
      </x:c>
      <x:c r="AQ95" s="11"/>
      <x:c r="AR95" s="11"/>
      <x:c r="AS95" s="24" t="e">
        <x:f>(AQ95-AR95)/AR95</x:f>
        <x:v>#DIV/0!</x:v>
      </x:c>
      <x:c r="AT95" s="11"/>
      <x:c r="AU95" s="11"/>
      <x:c r="AV95" s="24" t="e">
        <x:f>(AT95-AU95)/AU95</x:f>
        <x:v>#DIV/0!</x:v>
      </x:c>
      <x:c r="AW95" s="11"/>
      <x:c r="AX95" s="11"/>
      <x:c r="AY95" s="24" t="e">
        <x:f>(AW95-AX95)/AX95</x:f>
        <x:v>#DIV/0!</x:v>
      </x:c>
      <x:c r="AZ95" s="11"/>
      <x:c r="BA95" s="11"/>
      <x:c r="BB95" s="24" t="e">
        <x:f>(AZ95-BA95)/BA95</x:f>
        <x:v>#DIV/0!</x:v>
      </x:c>
    </x:row>
    <x:row r="96" spans="3:54">
      <x:c r="C96" s="19" t="s">
        <x:v>54</x:v>
      </x:c>
      <x:c r="D96" s="11">
        <x:f>D63+D31</x:f>
        <x:v>319</x:v>
      </x:c>
      <x:c r="E96" s="11">
        <x:f>E63+E31</x:f>
        <x:v>236</x:v>
      </x:c>
      <x:c r="F96" s="44">
        <x:f>(D96-E96)/E96*100</x:f>
        <x:v>35.16949152542373</x:v>
      </x:c>
      <x:c r="G96" s="41">
        <x:f>D96/COUNTA(J96,M96,P96,S96,V96,Y96,AB96,AE96,AH96,AK96,AN96,AQ96,AT96,AW96,AZ96)</x:f>
        <x:v>159.5</x:v>
      </x:c>
      <x:c r="H96" s="41">
        <x:f>E96/COUNTA(K96,N96,Q96,T96,W96,Z96,AC96,AF96,AI96,AL96,AO96,AR96,AU96,AX96,BA96)</x:f>
        <x:v>118</x:v>
      </x:c>
      <x:c r="I96" s="44">
        <x:f>(G96-H96)/H96*100</x:f>
        <x:v>35.16949152542373</x:v>
      </x:c>
      <x:c r="J96" s="11">
        <x:f>J63+J31</x:f>
        <x:v>176</x:v>
      </x:c>
      <x:c r="K96" s="11">
        <x:f>K63+K31</x:f>
        <x:v>121</x:v>
      </x:c>
      <x:c r="L96" s="44">
        <x:f>(J96-K96)/K96*100</x:f>
        <x:v>45.454545454545453</x:v>
      </x:c>
      <x:c r="M96" s="11">
        <x:f>M63+M31</x:f>
        <x:v>143</x:v>
      </x:c>
      <x:c r="N96" s="11">
        <x:f>N63+N31</x:f>
        <x:v>115</x:v>
      </x:c>
      <x:c r="O96" s="44">
        <x:f>(M96-N96)/N96*100</x:f>
        <x:v>24.347826086956523</x:v>
      </x:c>
      <x:c r="P96" s="11"/>
      <x:c r="Q96" s="11"/>
      <x:c r="R96" s="24" t="e">
        <x:f>(P96-Q96)/Q96</x:f>
        <x:v>#DIV/0!</x:v>
      </x:c>
      <x:c r="S96" s="11"/>
      <x:c r="T96" s="11"/>
      <x:c r="U96" s="24" t="e">
        <x:f>(S96-T96)/T96</x:f>
        <x:v>#DIV/0!</x:v>
      </x:c>
      <x:c r="V96" s="11"/>
      <x:c r="W96" s="11"/>
      <x:c r="X96" s="24" t="e">
        <x:f>(V96-W96)/W96</x:f>
        <x:v>#DIV/0!</x:v>
      </x:c>
      <x:c r="Y96" s="11"/>
      <x:c r="Z96" s="11"/>
      <x:c r="AA96" s="24" t="e">
        <x:f>(Y96-Z96)/Z96</x:f>
        <x:v>#DIV/0!</x:v>
      </x:c>
      <x:c r="AB96" s="11"/>
      <x:c r="AC96" s="11"/>
      <x:c r="AD96" s="24" t="e">
        <x:f>(AB96-AC96)/AC96</x:f>
        <x:v>#DIV/0!</x:v>
      </x:c>
      <x:c r="AE96" s="11"/>
      <x:c r="AF96" s="11"/>
      <x:c r="AG96" s="24" t="e">
        <x:f>(AE96-AF96)/AF96</x:f>
        <x:v>#DIV/0!</x:v>
      </x:c>
      <x:c r="AH96" s="11"/>
      <x:c r="AI96" s="11"/>
      <x:c r="AJ96" s="24" t="e">
        <x:f>(AH96-AI96)/AI96</x:f>
        <x:v>#DIV/0!</x:v>
      </x:c>
      <x:c r="AK96" s="11"/>
      <x:c r="AL96" s="11"/>
      <x:c r="AM96" s="24" t="e">
        <x:f>(AK96-AL96)/AL96</x:f>
        <x:v>#DIV/0!</x:v>
      </x:c>
      <x:c r="AN96" s="11"/>
      <x:c r="AO96" s="11"/>
      <x:c r="AP96" s="24" t="e">
        <x:f>(AN96-AO96)/AO96</x:f>
        <x:v>#DIV/0!</x:v>
      </x:c>
      <x:c r="AQ96" s="11"/>
      <x:c r="AR96" s="11"/>
      <x:c r="AS96" s="24" t="e">
        <x:f>(AQ96-AR96)/AR96</x:f>
        <x:v>#DIV/0!</x:v>
      </x:c>
      <x:c r="AT96" s="11"/>
      <x:c r="AU96" s="11"/>
      <x:c r="AV96" s="24" t="e">
        <x:f>(AT96-AU96)/AU96</x:f>
        <x:v>#DIV/0!</x:v>
      </x:c>
      <x:c r="AW96" s="11"/>
      <x:c r="AX96" s="11"/>
      <x:c r="AY96" s="24" t="e">
        <x:f>(AW96-AX96)/AX96</x:f>
        <x:v>#DIV/0!</x:v>
      </x:c>
      <x:c r="AZ96" s="11"/>
      <x:c r="BA96" s="11"/>
      <x:c r="BB96" s="24" t="e">
        <x:f>(AZ96-BA96)/BA96</x:f>
        <x:v>#DIV/0!</x:v>
      </x:c>
    </x:row>
    <x:row r="97" spans="3:54">
      <x:c r="C97" s="19" t="s">
        <x:v>55</x:v>
      </x:c>
      <x:c r="D97" s="11">
        <x:f>D64+D32</x:f>
        <x:v>1623</x:v>
      </x:c>
      <x:c r="E97" s="11">
        <x:f>E64+E32</x:f>
        <x:v>1453</x:v>
      </x:c>
      <x:c r="F97" s="44">
        <x:f>(D97-E97)/E97*100</x:f>
        <x:v>11.699931176875431</x:v>
      </x:c>
      <x:c r="G97" s="41">
        <x:f>D97/COUNTA(J97,M97,P97,S97,V97,Y97,AB97,AE97,AH97,AK97,AN97,AQ97,AT97,AW97,AZ97)</x:f>
        <x:v>811.5</x:v>
      </x:c>
      <x:c r="H97" s="41">
        <x:f>E97/COUNTA(K97,N97,Q97,T97,W97,Z97,AC97,AF97,AI97,AL97,AO97,AR97,AU97,AX97,BA97)</x:f>
        <x:v>726.5</x:v>
      </x:c>
      <x:c r="I97" s="44">
        <x:f>(G97-H97)/H97*100</x:f>
        <x:v>11.699931176875431</x:v>
      </x:c>
      <x:c r="J97" s="11">
        <x:f>J64+J32</x:f>
        <x:v>322</x:v>
      </x:c>
      <x:c r="K97" s="11">
        <x:f>K64+K32</x:f>
        <x:v>310</x:v>
      </x:c>
      <x:c r="L97" s="44">
        <x:f>(J97-K97)/K97*100</x:f>
        <x:v>3.870967741935484</x:v>
      </x:c>
      <x:c r="M97" s="11">
        <x:f>M64+M32</x:f>
        <x:v>1301</x:v>
      </x:c>
      <x:c r="N97" s="11">
        <x:f>N64+N32</x:f>
        <x:v>1143</x:v>
      </x:c>
      <x:c r="O97" s="44">
        <x:f>(M97-N97)/N97*100</x:f>
        <x:v>13.823272090988626</x:v>
      </x:c>
      <x:c r="P97" s="11"/>
      <x:c r="Q97" s="11"/>
      <x:c r="R97" s="24" t="e">
        <x:f>(P97-Q97)/Q97</x:f>
        <x:v>#DIV/0!</x:v>
      </x:c>
      <x:c r="S97" s="11"/>
      <x:c r="T97" s="11"/>
      <x:c r="U97" s="24" t="e">
        <x:f>(S97-T97)/T97</x:f>
        <x:v>#DIV/0!</x:v>
      </x:c>
      <x:c r="V97" s="11"/>
      <x:c r="W97" s="11"/>
      <x:c r="X97" s="24" t="e">
        <x:f>(V97-W97)/W97</x:f>
        <x:v>#DIV/0!</x:v>
      </x:c>
      <x:c r="Y97" s="11"/>
      <x:c r="Z97" s="11"/>
      <x:c r="AA97" s="24" t="e">
        <x:f>(Y97-Z97)/Z97</x:f>
        <x:v>#DIV/0!</x:v>
      </x:c>
      <x:c r="AB97" s="11"/>
      <x:c r="AC97" s="11"/>
      <x:c r="AD97" s="24" t="e">
        <x:f>(AB97-AC97)/AC97</x:f>
        <x:v>#DIV/0!</x:v>
      </x:c>
      <x:c r="AE97" s="11"/>
      <x:c r="AF97" s="11"/>
      <x:c r="AG97" s="24" t="e">
        <x:f>(AE97-AF97)/AF97</x:f>
        <x:v>#DIV/0!</x:v>
      </x:c>
      <x:c r="AH97" s="11"/>
      <x:c r="AI97" s="11"/>
      <x:c r="AJ97" s="24" t="e">
        <x:f>(AH97-AI97)/AI97</x:f>
        <x:v>#DIV/0!</x:v>
      </x:c>
      <x:c r="AK97" s="11"/>
      <x:c r="AL97" s="11"/>
      <x:c r="AM97" s="24" t="e">
        <x:f>(AK97-AL97)/AL97</x:f>
        <x:v>#DIV/0!</x:v>
      </x:c>
      <x:c r="AN97" s="11"/>
      <x:c r="AO97" s="11"/>
      <x:c r="AP97" s="24" t="e">
        <x:f>(AN97-AO97)/AO97</x:f>
        <x:v>#DIV/0!</x:v>
      </x:c>
      <x:c r="AQ97" s="11"/>
      <x:c r="AR97" s="11"/>
      <x:c r="AS97" s="24" t="e">
        <x:f>(AQ97-AR97)/AR97</x:f>
        <x:v>#DIV/0!</x:v>
      </x:c>
      <x:c r="AT97" s="11"/>
      <x:c r="AU97" s="11"/>
      <x:c r="AV97" s="24" t="e">
        <x:f>(AT97-AU97)/AU97</x:f>
        <x:v>#DIV/0!</x:v>
      </x:c>
      <x:c r="AW97" s="11"/>
      <x:c r="AX97" s="11"/>
      <x:c r="AY97" s="24" t="e">
        <x:f>(AW97-AX97)/AX97</x:f>
        <x:v>#DIV/0!</x:v>
      </x:c>
      <x:c r="AZ97" s="11"/>
      <x:c r="BA97" s="11"/>
      <x:c r="BB97" s="24" t="e">
        <x:f>(AZ97-BA97)/BA97</x:f>
        <x:v>#DIV/0!</x:v>
      </x:c>
    </x:row>
    <x:row r="98" spans="2:54" s="12" customFormat="1">
      <x:c r="B98" s="48"/>
      <x:c r="C98" s="30" t="s">
        <x:v>50</x:v>
      </x:c>
      <x:c r="D98" s="31">
        <x:f>SUM(D71:D97)</x:f>
        <x:v>635513</x:v>
      </x:c>
      <x:c r="E98" s="31">
        <x:f>SUM(E71:E97)</x:f>
        <x:v>418281</x:v>
      </x:c>
      <x:c r="F98" s="45">
        <x:f>(D98-E98)/E98*100</x:f>
        <x:v>51.934465108384074</x:v>
      </x:c>
      <x:c r="G98" s="49">
        <x:f>D98/COUNTA(J98,M98,P98,S98,V98,Y98,AB98,AE98,AH98,AK98,AN98,AQ98,AT98,AW98,AZ98)</x:f>
        <x:v>317756.5</x:v>
      </x:c>
      <x:c r="H98" s="49">
        <x:f>E98/COUNTA(K98,N98,Q98,T98,W98,Z98,AC98,AF98,AI98,AL98,AO98,AR98,AU98,AX98,BA98)</x:f>
        <x:v>209140.5</x:v>
      </x:c>
      <x:c r="I98" s="45">
        <x:f>(G98-H98)/H98*100</x:f>
        <x:v>51.934465108384074</x:v>
      </x:c>
      <x:c r="J98" s="31">
        <x:f>SUM(J71:J97)</x:f>
        <x:v>288730</x:v>
      </x:c>
      <x:c r="K98" s="31">
        <x:f>SUM(K71:K97)</x:f>
        <x:v>177630</x:v>
      </x:c>
      <x:c r="L98" s="45">
        <x:f>(J98-K98)/K98*100</x:f>
        <x:v>62.545741147328712</x:v>
      </x:c>
      <x:c r="M98" s="31">
        <x:f>SUM(M71:M97)</x:f>
        <x:v>346783</x:v>
      </x:c>
      <x:c r="N98" s="31">
        <x:f>SUM(N71:N97)</x:f>
        <x:v>240651</x:v>
      </x:c>
      <x:c r="O98" s="45">
        <x:f>(M98-N98)/N98*100</x:f>
        <x:v>44.102039883482718</x:v>
      </x:c>
      <x:c r="P98" s="31"/>
      <x:c r="Q98" s="31"/>
      <x:c r="R98" s="32" t="e">
        <x:f>(P98-Q98)/Q98</x:f>
        <x:v>#DIV/0!</x:v>
      </x:c>
      <x:c r="S98" s="31"/>
      <x:c r="T98" s="31"/>
      <x:c r="U98" s="32" t="e">
        <x:f>(S98-T98)/T98</x:f>
        <x:v>#DIV/0!</x:v>
      </x:c>
      <x:c r="V98" s="31"/>
      <x:c r="W98" s="31"/>
      <x:c r="X98" s="32" t="e">
        <x:f>(V98-W98)/W98</x:f>
        <x:v>#DIV/0!</x:v>
      </x:c>
      <x:c r="Y98" s="31"/>
      <x:c r="Z98" s="31"/>
      <x:c r="AA98" s="32" t="e">
        <x:f>(Y98-Z98)/Z98</x:f>
        <x:v>#DIV/0!</x:v>
      </x:c>
      <x:c r="AB98" s="31"/>
      <x:c r="AC98" s="31"/>
      <x:c r="AD98" s="32" t="e">
        <x:f>(AB98-AC98)/AC98</x:f>
        <x:v>#DIV/0!</x:v>
      </x:c>
      <x:c r="AE98" s="31"/>
      <x:c r="AF98" s="31"/>
      <x:c r="AG98" s="32" t="e">
        <x:f>(AE98-AF98)/AF98</x:f>
        <x:v>#DIV/0!</x:v>
      </x:c>
      <x:c r="AH98" s="31"/>
      <x:c r="AI98" s="31"/>
      <x:c r="AJ98" s="32" t="e">
        <x:f>(AH98-AI98)/AI98</x:f>
        <x:v>#DIV/0!</x:v>
      </x:c>
      <x:c r="AK98" s="31"/>
      <x:c r="AL98" s="31"/>
      <x:c r="AM98" s="32" t="e">
        <x:f>(AK98-AL98)/AL98</x:f>
        <x:v>#DIV/0!</x:v>
      </x:c>
      <x:c r="AN98" s="31"/>
      <x:c r="AO98" s="31"/>
      <x:c r="AP98" s="32" t="e">
        <x:f>(AN98-AO98)/AO98</x:f>
        <x:v>#DIV/0!</x:v>
      </x:c>
      <x:c r="AQ98" s="31"/>
      <x:c r="AR98" s="31"/>
      <x:c r="AS98" s="32" t="e">
        <x:f>(AQ98-AR98)/AR98</x:f>
        <x:v>#DIV/0!</x:v>
      </x:c>
      <x:c r="AT98" s="31"/>
      <x:c r="AU98" s="31"/>
      <x:c r="AV98" s="32" t="e">
        <x:f>(AT98-AU98)/AU98</x:f>
        <x:v>#DIV/0!</x:v>
      </x:c>
      <x:c r="AW98" s="31"/>
      <x:c r="AX98" s="31"/>
      <x:c r="AY98" s="32" t="e">
        <x:f>(AW98-AX98)/AX98</x:f>
        <x:v>#DIV/0!</x:v>
      </x:c>
      <x:c r="AZ98" s="31"/>
      <x:c r="BA98" s="31"/>
      <x:c r="BB98" s="32" t="e">
        <x:f>(AZ98-BA98)/BA98</x:f>
        <x:v>#DIV/0!</x:v>
      </x:c>
    </x:row>
    <x:row r="101" spans="3:54" s="2" customFormat="1">
      <x:c r="C101" s="25" t="s">
        <x:v>13</x:v>
      </x:c>
      <x:c r="D101" s="51" t="s">
        <x:v>93</x:v>
      </x:c>
      <x:c r="E101" s="51"/>
      <x:c r="F101" s="51"/>
      <x:c r="G101" s="51"/>
      <x:c r="H101" s="51"/>
      <x:c r="I101" s="51"/>
      <x:c r="J101" s="51"/>
      <x:c r="K101" s="51"/>
      <x:c r="L101" s="51"/>
      <x:c r="M101" s="51"/>
      <x:c r="N101" s="51"/>
      <x:c r="O101" s="51"/>
      <x:c r="P101" s="51"/>
      <x:c r="Q101" s="51"/>
      <x:c r="R101" s="51"/>
      <x:c r="S101" s="51"/>
      <x:c r="T101" s="51"/>
      <x:c r="U101" s="51"/>
      <x:c r="V101" s="51"/>
      <x:c r="W101" s="51"/>
      <x:c r="X101" s="51"/>
      <x:c r="Y101" s="51"/>
      <x:c r="Z101" s="51"/>
      <x:c r="AA101" s="51"/>
      <x:c r="AB101" s="51"/>
      <x:c r="AC101" s="51"/>
      <x:c r="AD101" s="51"/>
      <x:c r="AE101" s="51"/>
      <x:c r="AF101" s="51"/>
      <x:c r="AG101" s="51"/>
      <x:c r="AH101" s="51"/>
      <x:c r="AI101" s="51"/>
      <x:c r="AJ101" s="51"/>
      <x:c r="AK101" s="51"/>
      <x:c r="AL101" s="51"/>
      <x:c r="AM101" s="51"/>
      <x:c r="AN101" s="51"/>
      <x:c r="AO101" s="51"/>
      <x:c r="AP101" s="51"/>
      <x:c r="AQ101" s="51"/>
      <x:c r="AR101" s="51"/>
      <x:c r="AS101" s="51"/>
      <x:c r="AT101" s="51"/>
      <x:c r="AU101" s="51"/>
      <x:c r="AV101" s="51"/>
      <x:c r="AW101" s="51"/>
      <x:c r="AX101" s="51"/>
      <x:c r="AY101" s="51"/>
      <x:c r="AZ101" s="51"/>
      <x:c r="BA101" s="51"/>
      <x:c r="BB101" s="51"/>
    </x:row>
    <x:row r="102" spans="3:54" s="3" customFormat="1" ht="13.5" customHeight="1">
      <x:c r="C102" s="50" t="s">
        <x:v>10</x:v>
      </x:c>
      <x:c r="D102" s="58" t="s">
        <x:v>92</x:v>
      </x:c>
      <x:c r="E102" s="58"/>
      <x:c r="F102" s="58"/>
      <x:c r="G102" s="58" t="s">
        <x:v>20</x:v>
      </x:c>
      <x:c r="H102" s="58"/>
      <x:c r="I102" s="58"/>
      <x:c r="J102" s="6">
        <x:v>43710</x:v>
      </x:c>
      <x:c r="K102" s="6">
        <x:v>43353</x:v>
      </x:c>
      <x:c r="L102" s="53" t="s">
        <x:v>16</x:v>
      </x:c>
      <x:c r="M102" s="6">
        <x:v>43711</x:v>
      </x:c>
      <x:c r="N102" s="6">
        <x:v>43354</x:v>
      </x:c>
      <x:c r="O102" s="53" t="s">
        <x:v>16</x:v>
      </x:c>
      <x:c r="P102" s="6">
        <x:v>43712</x:v>
      </x:c>
      <x:c r="Q102" s="6">
        <x:v>43355</x:v>
      </x:c>
      <x:c r="R102" s="53" t="s">
        <x:v>16</x:v>
      </x:c>
      <x:c r="S102" s="6">
        <x:v>43713</x:v>
      </x:c>
      <x:c r="T102" s="6">
        <x:v>43356</x:v>
      </x:c>
      <x:c r="U102" s="53" t="s">
        <x:v>16</x:v>
      </x:c>
      <x:c r="V102" s="6">
        <x:v>43714</x:v>
      </x:c>
      <x:c r="W102" s="6">
        <x:v>43357</x:v>
      </x:c>
      <x:c r="X102" s="53" t="s">
        <x:v>16</x:v>
      </x:c>
      <x:c r="Y102" s="15">
        <x:v>43715</x:v>
      </x:c>
      <x:c r="Z102" s="15">
        <x:v>43358</x:v>
      </x:c>
      <x:c r="AA102" s="53" t="s">
        <x:v>16</x:v>
      </x:c>
      <x:c r="AB102" s="7">
        <x:v>43716</x:v>
      </x:c>
      <x:c r="AC102" s="7">
        <x:v>43359</x:v>
      </x:c>
      <x:c r="AD102" s="53" t="s">
        <x:v>16</x:v>
      </x:c>
      <x:c r="AE102" s="6">
        <x:v>43717</x:v>
      </x:c>
      <x:c r="AF102" s="6">
        <x:v>43360</x:v>
      </x:c>
      <x:c r="AG102" s="53" t="s">
        <x:v>16</x:v>
      </x:c>
      <x:c r="AH102" s="6">
        <x:v>43718</x:v>
      </x:c>
      <x:c r="AI102" s="6">
        <x:v>43361</x:v>
      </x:c>
      <x:c r="AJ102" s="53" t="s">
        <x:v>16</x:v>
      </x:c>
      <x:c r="AK102" s="6">
        <x:v>43719</x:v>
      </x:c>
      <x:c r="AL102" s="6">
        <x:v>43362</x:v>
      </x:c>
      <x:c r="AM102" s="53" t="s">
        <x:v>16</x:v>
      </x:c>
      <x:c r="AN102" s="6"/>
      <x:c r="AO102" s="6">
        <x:v>43363</x:v>
      </x:c>
      <x:c r="AP102" s="53" t="s">
        <x:v>16</x:v>
      </x:c>
      <x:c r="AQ102" s="6"/>
      <x:c r="AR102" s="6">
        <x:v>43364</x:v>
      </x:c>
      <x:c r="AS102" s="53" t="s">
        <x:v>16</x:v>
      </x:c>
      <x:c r="AT102" s="15"/>
      <x:c r="AU102" s="15">
        <x:v>43365</x:v>
      </x:c>
      <x:c r="AV102" s="53" t="s">
        <x:v>16</x:v>
      </x:c>
      <x:c r="AW102" s="6">
        <x:v>43724</x:v>
      </x:c>
      <x:c r="AX102" s="6">
        <x:v>43370</x:v>
      </x:c>
      <x:c r="AY102" s="53" t="s">
        <x:v>16</x:v>
      </x:c>
      <x:c r="AZ102" s="6">
        <x:v>43725</x:v>
      </x:c>
      <x:c r="BA102" s="6">
        <x:v>43371</x:v>
      </x:c>
      <x:c r="BB102" s="53" t="s">
        <x:v>16</x:v>
      </x:c>
    </x:row>
    <x:row r="103" spans="3:54" s="2" customFormat="1">
      <x:c r="C103" s="50"/>
      <x:c r="D103" s="36" t="s">
        <x:v>91</x:v>
      </x:c>
      <x:c r="E103" s="36" t="s">
        <x:v>90</x:v>
      </x:c>
      <x:c r="F103" s="37" t="s">
        <x:v>16</x:v>
      </x:c>
      <x:c r="G103" s="37" t="s">
        <x:v>91</x:v>
      </x:c>
      <x:c r="H103" s="37" t="s">
        <x:v>90</x:v>
      </x:c>
      <x:c r="I103" s="37" t="s">
        <x:v>16</x:v>
      </x:c>
      <x:c r="J103" s="8" t="s">
        <x:v>36</x:v>
      </x:c>
      <x:c r="K103" s="8" t="s">
        <x:v>36</x:v>
      </x:c>
      <x:c r="L103" s="54"/>
      <x:c r="M103" s="8" t="s">
        <x:v>35</x:v>
      </x:c>
      <x:c r="N103" s="8" t="s">
        <x:v>35</x:v>
      </x:c>
      <x:c r="O103" s="54"/>
      <x:c r="P103" s="8" t="s">
        <x:v>34</x:v>
      </x:c>
      <x:c r="Q103" s="8" t="s">
        <x:v>34</x:v>
      </x:c>
      <x:c r="R103" s="54"/>
      <x:c r="S103" s="8" t="s">
        <x:v>32</x:v>
      </x:c>
      <x:c r="T103" s="8" t="s">
        <x:v>32</x:v>
      </x:c>
      <x:c r="U103" s="54"/>
      <x:c r="V103" s="8" t="s">
        <x:v>37</x:v>
      </x:c>
      <x:c r="W103" s="8" t="s">
        <x:v>37</x:v>
      </x:c>
      <x:c r="X103" s="54"/>
      <x:c r="Y103" s="16" t="s">
        <x:v>38</x:v>
      </x:c>
      <x:c r="Z103" s="16" t="s">
        <x:v>38</x:v>
      </x:c>
      <x:c r="AA103" s="54"/>
      <x:c r="AB103" s="9" t="s">
        <x:v>33</x:v>
      </x:c>
      <x:c r="AC103" s="9" t="s">
        <x:v>33</x:v>
      </x:c>
      <x:c r="AD103" s="54"/>
      <x:c r="AE103" s="8" t="s">
        <x:v>36</x:v>
      </x:c>
      <x:c r="AF103" s="8" t="s">
        <x:v>36</x:v>
      </x:c>
      <x:c r="AG103" s="54"/>
      <x:c r="AH103" s="8" t="s">
        <x:v>35</x:v>
      </x:c>
      <x:c r="AI103" s="8" t="s">
        <x:v>35</x:v>
      </x:c>
      <x:c r="AJ103" s="54"/>
      <x:c r="AK103" s="8" t="s">
        <x:v>34</x:v>
      </x:c>
      <x:c r="AL103" s="8" t="s">
        <x:v>34</x:v>
      </x:c>
      <x:c r="AM103" s="54"/>
      <x:c r="AN103" s="8"/>
      <x:c r="AO103" s="8" t="s">
        <x:v>32</x:v>
      </x:c>
      <x:c r="AP103" s="54"/>
      <x:c r="AQ103" s="8"/>
      <x:c r="AR103" s="8" t="s">
        <x:v>37</x:v>
      </x:c>
      <x:c r="AS103" s="54"/>
      <x:c r="AT103" s="16"/>
      <x:c r="AU103" s="16" t="s">
        <x:v>38</x:v>
      </x:c>
      <x:c r="AV103" s="54"/>
      <x:c r="AW103" s="8" t="s">
        <x:v>36</x:v>
      </x:c>
      <x:c r="AX103" s="8" t="s">
        <x:v>32</x:v>
      </x:c>
      <x:c r="AY103" s="54"/>
      <x:c r="AZ103" s="8" t="s">
        <x:v>35</x:v>
      </x:c>
      <x:c r="BA103" s="8" t="s">
        <x:v>37</x:v>
      </x:c>
      <x:c r="BB103" s="54"/>
    </x:row>
    <x:row r="104" spans="3:54">
      <x:c r="C104" s="19" t="s">
        <x:v>54</x:v>
      </x:c>
      <x:c r="D104" s="11">
        <x:f>D6+D7+D8+D9+D17+D18+D14+D19+D22+D25+D28+D30+D31</x:f>
        <x:v>283526</x:v>
      </x:c>
      <x:c r="E104" s="11">
        <x:f>E6+E7+E8+E9+E17+E18+E14+E19+E22+E25+E28+E30+E31</x:f>
        <x:v>161346</x:v>
      </x:c>
      <x:c r="F104" s="44">
        <x:f>(D104-E104)/E104*100</x:f>
        <x:v>75.72545957135597</x:v>
      </x:c>
      <x:c r="G104" s="41">
        <x:f>D104/COUNTA(J104,M104,P104,S104,V104,Y104,AB104,AE104,AH104,AK104,AN104,AQ104,AT104,AW104,AZ104)</x:f>
        <x:v>141763</x:v>
      </x:c>
      <x:c r="H104" s="41">
        <x:f>E104/COUNTA(K104,N104,Q104,T104,W104,Z104,AC104,AF104,AI104,AL104,AO104,AR104,AU104,AX104,BA104)</x:f>
        <x:v>80673</x:v>
      </x:c>
      <x:c r="I104" s="44">
        <x:f>(G104-H104)/H104*100</x:f>
        <x:v>75.72545957135597</x:v>
      </x:c>
      <x:c r="J104" s="11">
        <x:f>SUMIF($A$6:$A$32,$C104,J$6:J$32)</x:f>
        <x:v>157491</x:v>
      </x:c>
      <x:c r="K104" s="11">
        <x:f>SUMIF($A$6:$A$32,$C104,K$6:K$32)</x:f>
        <x:v>90266</x:v>
      </x:c>
      <x:c r="L104" s="44">
        <x:f>(J104-K104)/K104*100</x:f>
        <x:v>74.474331420468403</x:v>
      </x:c>
      <x:c r="M104" s="11">
        <x:f>SUMIF($A$6:$A$32,$C104,M$6:M$32)</x:f>
        <x:v>126035</x:v>
      </x:c>
      <x:c r="N104" s="11">
        <x:f>SUMIF($A$6:$A$32,$C104,N$6:N$32)</x:f>
        <x:v>71080</x:v>
      </x:c>
      <x:c r="O104" s="44">
        <x:f>(M104-N104)/N104*100</x:f>
        <x:v>77.314293753517163</x:v>
      </x:c>
      <x:c r="P104" s="11"/>
      <x:c r="Q104" s="11"/>
      <x:c r="R104" s="24" t="e">
        <x:f>(P104-Q104)/Q104</x:f>
        <x:v>#DIV/0!</x:v>
      </x:c>
      <x:c r="S104" s="11"/>
      <x:c r="T104" s="11"/>
      <x:c r="U104" s="24" t="e">
        <x:f>(S104-T104)/T104</x:f>
        <x:v>#DIV/0!</x:v>
      </x:c>
      <x:c r="V104" s="11"/>
      <x:c r="W104" s="11"/>
      <x:c r="X104" s="24" t="e">
        <x:f>(V104-W104)/W104</x:f>
        <x:v>#DIV/0!</x:v>
      </x:c>
      <x:c r="Y104" s="11"/>
      <x:c r="Z104" s="11"/>
      <x:c r="AA104" s="24" t="e">
        <x:f>(Y104-Z104)/Z104</x:f>
        <x:v>#DIV/0!</x:v>
      </x:c>
      <x:c r="AB104" s="11"/>
      <x:c r="AC104" s="11"/>
      <x:c r="AD104" s="24" t="e">
        <x:f>(AB104-AC104)/AC104</x:f>
        <x:v>#DIV/0!</x:v>
      </x:c>
      <x:c r="AE104" s="11"/>
      <x:c r="AF104" s="11"/>
      <x:c r="AG104" s="24" t="e">
        <x:f>(AE104-AF104)/AF104</x:f>
        <x:v>#DIV/0!</x:v>
      </x:c>
      <x:c r="AH104" s="11"/>
      <x:c r="AI104" s="11"/>
      <x:c r="AJ104" s="24" t="e">
        <x:f>(AH104-AI104)/AI104</x:f>
        <x:v>#DIV/0!</x:v>
      </x:c>
      <x:c r="AK104" s="11"/>
      <x:c r="AL104" s="11"/>
      <x:c r="AM104" s="23" t="e">
        <x:f>(AK104-AL104)/AL104</x:f>
        <x:v>#DIV/0!</x:v>
      </x:c>
      <x:c r="AN104" s="11"/>
      <x:c r="AO104" s="11"/>
      <x:c r="AP104" s="23" t="e">
        <x:f>(AN104-AO104)/AO104</x:f>
        <x:v>#DIV/0!</x:v>
      </x:c>
      <x:c r="AQ104" s="11"/>
      <x:c r="AR104" s="11"/>
      <x:c r="AS104" s="23" t="e">
        <x:f>(AQ104-AR104)/AR104</x:f>
        <x:v>#DIV/0!</x:v>
      </x:c>
      <x:c r="AT104" s="11"/>
      <x:c r="AU104" s="11"/>
      <x:c r="AV104" s="23" t="e">
        <x:f>(AT104-AU104)/AU104</x:f>
        <x:v>#DIV/0!</x:v>
      </x:c>
      <x:c r="AW104" s="11"/>
      <x:c r="AX104" s="11"/>
      <x:c r="AY104" s="23" t="e">
        <x:f>(AW104-AX104)/AX104</x:f>
        <x:v>#DIV/0!</x:v>
      </x:c>
      <x:c r="AZ104" s="11"/>
      <x:c r="BA104" s="11"/>
      <x:c r="BB104" s="23" t="e">
        <x:f>(AZ104-BA104)/BA104</x:f>
        <x:v>#DIV/0!</x:v>
      </x:c>
    </x:row>
    <x:row r="105" spans="3:54">
      <x:c r="C105" s="19" t="s">
        <x:v>56</x:v>
      </x:c>
      <x:c r="D105" s="11">
        <x:f>D11+D12+D16+D13+D21</x:f>
        <x:v>73818</x:v>
      </x:c>
      <x:c r="E105" s="11">
        <x:f>E11+E12+E16+E13+E21</x:f>
        <x:v>47186</x:v>
      </x:c>
      <x:c r="F105" s="44">
        <x:f>(D105-E105)/E105*100</x:f>
        <x:v>56.440469630822697</x:v>
      </x:c>
      <x:c r="G105" s="41">
        <x:f>D105/COUNTA(J105,M105,P105,S105,V105,Y105,AB105,AE105,AH105,AK105,AN105,AQ105,AT105,AW105,AZ105)</x:f>
        <x:v>36909</x:v>
      </x:c>
      <x:c r="H105" s="41">
        <x:f>E105/COUNTA(K105,N105,Q105,T105,W105,Z105,AC105,AF105,AI105,AL105,AO105,AR105,AU105,AX105,BA105)</x:f>
        <x:v>23593</x:v>
      </x:c>
      <x:c r="I105" s="44">
        <x:f>(G105-H105)/H105*100</x:f>
        <x:v>56.440469630822697</x:v>
      </x:c>
      <x:c r="J105" s="11">
        <x:f>SUMIF($A$6:$A$32,$C105,$J$6:$J$32)</x:f>
        <x:v>43619</x:v>
      </x:c>
      <x:c r="K105" s="11">
        <x:f>SUMIF($A$6:$A$32,$C105,K$6:K$32)</x:f>
        <x:v>25158</x:v>
      </x:c>
      <x:c r="L105" s="44">
        <x:f>(J105-K105)/K105*100</x:f>
        <x:v>73.38023690277447</x:v>
      </x:c>
      <x:c r="M105" s="11">
        <x:f>SUMIF($A$6:$A$32,$C105,M$6:M$32)</x:f>
        <x:v>30199</x:v>
      </x:c>
      <x:c r="N105" s="11">
        <x:f>SUMIF($A$6:$A$32,$C105,N$6:N$32)</x:f>
        <x:v>22028</x:v>
      </x:c>
      <x:c r="O105" s="44">
        <x:f>(M105-N105)/N105*100</x:f>
        <x:v>37.093698928636279</x:v>
      </x:c>
      <x:c r="P105" s="11"/>
      <x:c r="Q105" s="11"/>
      <x:c r="R105" s="24" t="e">
        <x:f>(P105-Q105)/Q105</x:f>
        <x:v>#DIV/0!</x:v>
      </x:c>
      <x:c r="S105" s="11"/>
      <x:c r="T105" s="11"/>
      <x:c r="U105" s="24" t="e">
        <x:f>(S105-T105)/T105</x:f>
        <x:v>#DIV/0!</x:v>
      </x:c>
      <x:c r="V105" s="11"/>
      <x:c r="W105" s="11"/>
      <x:c r="X105" s="24" t="e">
        <x:f>(V105-W105)/W105</x:f>
        <x:v>#DIV/0!</x:v>
      </x:c>
      <x:c r="Y105" s="11"/>
      <x:c r="Z105" s="11"/>
      <x:c r="AA105" s="24" t="e">
        <x:f>(Y105-Z105)/Z105</x:f>
        <x:v>#DIV/0!</x:v>
      </x:c>
      <x:c r="AB105" s="11"/>
      <x:c r="AC105" s="11"/>
      <x:c r="AD105" s="24" t="e">
        <x:f>(AB105-AC105)/AC105</x:f>
        <x:v>#DIV/0!</x:v>
      </x:c>
      <x:c r="AE105" s="11"/>
      <x:c r="AF105" s="11"/>
      <x:c r="AG105" s="24" t="e">
        <x:f>(AE105-AF105)/AF105</x:f>
        <x:v>#DIV/0!</x:v>
      </x:c>
      <x:c r="AH105" s="11"/>
      <x:c r="AI105" s="11"/>
      <x:c r="AJ105" s="24" t="e">
        <x:f>(AH105-AI105)/AI105</x:f>
        <x:v>#DIV/0!</x:v>
      </x:c>
      <x:c r="AK105" s="11"/>
      <x:c r="AL105" s="11"/>
      <x:c r="AM105" s="23" t="e">
        <x:f>(AK105-AL105)/AL105</x:f>
        <x:v>#DIV/0!</x:v>
      </x:c>
      <x:c r="AN105" s="11"/>
      <x:c r="AO105" s="11"/>
      <x:c r="AP105" s="23" t="e">
        <x:f>(AN105-AO105)/AO105</x:f>
        <x:v>#DIV/0!</x:v>
      </x:c>
      <x:c r="AQ105" s="11"/>
      <x:c r="AR105" s="11"/>
      <x:c r="AS105" s="23" t="e">
        <x:f>(AQ105-AR105)/AR105</x:f>
        <x:v>#DIV/0!</x:v>
      </x:c>
      <x:c r="AT105" s="11"/>
      <x:c r="AU105" s="11"/>
      <x:c r="AV105" s="23" t="e">
        <x:f>(AT105-AU105)/AU105</x:f>
        <x:v>#DIV/0!</x:v>
      </x:c>
      <x:c r="AW105" s="11"/>
      <x:c r="AX105" s="11"/>
      <x:c r="AY105" s="23" t="e">
        <x:f>(AW105-AX105)/AX105</x:f>
        <x:v>#DIV/0!</x:v>
      </x:c>
      <x:c r="AZ105" s="11"/>
      <x:c r="BA105" s="11"/>
      <x:c r="BB105" s="23" t="e">
        <x:f>(AZ105-BA105)/BA105</x:f>
        <x:v>#DIV/0!</x:v>
      </x:c>
    </x:row>
    <x:row r="106" spans="3:54">
      <x:c r="C106" s="18" t="s">
        <x:v>55</x:v>
      </x:c>
      <x:c r="D106" s="11">
        <x:f>D10+D15+D20+D23+D24+D26+D27+D29+D32</x:f>
        <x:v>121842</x:v>
      </x:c>
      <x:c r="E106" s="11">
        <x:f>E10+E15+E20+E23+E24+E26+E27+E29+E32</x:f>
        <x:v>78356</x:v>
      </x:c>
      <x:c r="F106" s="44">
        <x:f>(D106-E106)/E106*100</x:f>
        <x:v>55.497983562203281</x:v>
      </x:c>
      <x:c r="G106" s="41">
        <x:f>D106/COUNTA(J106,M106,P106,S106,V106,Y106,AB106,AE106,AH106,AK106,AN106,AQ106,AT106,AW106,AZ106)</x:f>
        <x:v>60921</x:v>
      </x:c>
      <x:c r="H106" s="41">
        <x:f>E106/COUNTA(K106,N106,Q106,T106,W106,Z106,AC106,AF106,AI106,AL106,AO106,AR106,AU106,AX106,BA106)</x:f>
        <x:v>39178</x:v>
      </x:c>
      <x:c r="I106" s="44">
        <x:f>(G106-H106)/H106*100</x:f>
        <x:v>55.497983562203281</x:v>
      </x:c>
      <x:c r="J106" s="11">
        <x:f>SUMIF($A$6:$A$32,$C106,$J$6:$J$32)</x:f>
        <x:v>66397</x:v>
      </x:c>
      <x:c r="K106" s="11">
        <x:f>SUMIF($A$6:$A$32,$C106,K$6:K$32)</x:f>
        <x:v>43804</x:v>
      </x:c>
      <x:c r="L106" s="44">
        <x:f>(J106-K106)/K106*100</x:f>
        <x:v>51.577481508538035</x:v>
      </x:c>
      <x:c r="M106" s="11">
        <x:f>SUMIF($A$6:$A$32,$C106,M$6:M$32)</x:f>
        <x:v>55445</x:v>
      </x:c>
      <x:c r="N106" s="11">
        <x:f>SUMIF($A$6:$A$32,$C106,N$6:N$32)</x:f>
        <x:v>34552</x:v>
      </x:c>
      <x:c r="O106" s="44">
        <x:f>(M106-N106)/N106*100</x:f>
        <x:v>60.468279694373692</x:v>
      </x:c>
      <x:c r="P106" s="11"/>
      <x:c r="Q106" s="11"/>
      <x:c r="R106" s="24" t="e">
        <x:f>(P106-Q106)/Q106</x:f>
        <x:v>#DIV/0!</x:v>
      </x:c>
      <x:c r="S106" s="11"/>
      <x:c r="T106" s="11"/>
      <x:c r="U106" s="24" t="e">
        <x:f>(S106-T106)/T106</x:f>
        <x:v>#DIV/0!</x:v>
      </x:c>
      <x:c r="V106" s="11"/>
      <x:c r="W106" s="11"/>
      <x:c r="X106" s="24" t="e">
        <x:f>(V106-W106)/W106</x:f>
        <x:v>#DIV/0!</x:v>
      </x:c>
      <x:c r="Y106" s="11"/>
      <x:c r="Z106" s="11"/>
      <x:c r="AA106" s="24" t="e">
        <x:f>(Y106-Z106)/Z106</x:f>
        <x:v>#DIV/0!</x:v>
      </x:c>
      <x:c r="AB106" s="11"/>
      <x:c r="AC106" s="11"/>
      <x:c r="AD106" s="24" t="e">
        <x:f>(AB106-AC106)/AC106</x:f>
        <x:v>#DIV/0!</x:v>
      </x:c>
      <x:c r="AE106" s="11"/>
      <x:c r="AF106" s="11"/>
      <x:c r="AG106" s="24" t="e">
        <x:f>(AE106-AF106)/AF106</x:f>
        <x:v>#DIV/0!</x:v>
      </x:c>
      <x:c r="AH106" s="11"/>
      <x:c r="AI106" s="11"/>
      <x:c r="AJ106" s="24" t="e">
        <x:f>(AH106-AI106)/AI106</x:f>
        <x:v>#DIV/0!</x:v>
      </x:c>
      <x:c r="AK106" s="11"/>
      <x:c r="AL106" s="11"/>
      <x:c r="AM106" s="23" t="e">
        <x:f>(AK106-AL106)/AL106</x:f>
        <x:v>#DIV/0!</x:v>
      </x:c>
      <x:c r="AN106" s="11"/>
      <x:c r="AO106" s="11"/>
      <x:c r="AP106" s="23" t="e">
        <x:f>(AN106-AO106)/AO106</x:f>
        <x:v>#DIV/0!</x:v>
      </x:c>
      <x:c r="AQ106" s="11"/>
      <x:c r="AR106" s="11"/>
      <x:c r="AS106" s="23" t="e">
        <x:f>(AQ106-AR106)/AR106</x:f>
        <x:v>#DIV/0!</x:v>
      </x:c>
      <x:c r="AT106" s="11"/>
      <x:c r="AU106" s="11"/>
      <x:c r="AV106" s="23" t="e">
        <x:f>(AT106-AU106)/AU106</x:f>
        <x:v>#DIV/0!</x:v>
      </x:c>
      <x:c r="AW106" s="11"/>
      <x:c r="AX106" s="11"/>
      <x:c r="AY106" s="23" t="e">
        <x:f>(AW106-AX106)/AX106</x:f>
        <x:v>#DIV/0!</x:v>
      </x:c>
      <x:c r="AZ106" s="11"/>
      <x:c r="BA106" s="11"/>
      <x:c r="BB106" s="23" t="e">
        <x:f>(AZ106-BA106)/BA106</x:f>
        <x:v>#DIV/0!</x:v>
      </x:c>
    </x:row>
    <x:row r="107" spans="2:54" s="12" customFormat="1">
      <x:c r="B107" s="48"/>
      <x:c r="C107" s="30" t="s">
        <x:v>50</x:v>
      </x:c>
      <x:c r="D107" s="31">
        <x:f>SUM(D104:D106)</x:f>
        <x:v>479186</x:v>
      </x:c>
      <x:c r="E107" s="31">
        <x:f>SUM(E104:E106)</x:f>
        <x:v>286888</x:v>
      </x:c>
      <x:c r="F107" s="45">
        <x:f>(D107-E107)/E107*100</x:f>
        <x:v>67.028945093555663</x:v>
      </x:c>
      <x:c r="G107" s="49">
        <x:f>D107/COUNTA(J107,M107,P107,S107,V107,Y107,AB107,AE107,AH107,AK107,AN107,AQ107,AT107,AW107,AZ107)</x:f>
        <x:v>239593</x:v>
      </x:c>
      <x:c r="H107" s="49">
        <x:f>E107/COUNTA(K107,N107,Q107,T107,W107,Z107,AC107,AF107,AI107,AL107,AO107,AR107,AU107,AX107,BA107)</x:f>
        <x:v>143444</x:v>
      </x:c>
      <x:c r="I107" s="45">
        <x:f>(G107-H107)/H107*100</x:f>
        <x:v>67.028945093555663</x:v>
      </x:c>
      <x:c r="J107" s="31">
        <x:f>SUM(J104:J106)</x:f>
        <x:v>267507</x:v>
      </x:c>
      <x:c r="K107" s="31">
        <x:f>SUM(K104:K106)</x:f>
        <x:v>159228</x:v>
      </x:c>
      <x:c r="L107" s="45">
        <x:f>(J107-K107)/K107*100</x:f>
        <x:v>68.002486999773907</x:v>
      </x:c>
      <x:c r="M107" s="31">
        <x:f>SUM(M104:M106)</x:f>
        <x:v>211679</x:v>
      </x:c>
      <x:c r="N107" s="31">
        <x:f>SUM(N104:N106)</x:f>
        <x:v>127660</x:v>
      </x:c>
      <x:c r="O107" s="45">
        <x:f>(M107-N107)/N107*100</x:f>
        <x:v>65.814663951120167</x:v>
      </x:c>
      <x:c r="P107" s="31"/>
      <x:c r="Q107" s="31"/>
      <x:c r="R107" s="32" t="e">
        <x:f>(P107-Q107)/Q107</x:f>
        <x:v>#DIV/0!</x:v>
      </x:c>
      <x:c r="S107" s="31"/>
      <x:c r="T107" s="31"/>
      <x:c r="U107" s="32" t="e">
        <x:f>(S107-T107)/T107</x:f>
        <x:v>#DIV/0!</x:v>
      </x:c>
      <x:c r="V107" s="31"/>
      <x:c r="W107" s="31"/>
      <x:c r="X107" s="32" t="e">
        <x:f>(V107-W107)/W107</x:f>
        <x:v>#DIV/0!</x:v>
      </x:c>
      <x:c r="Y107" s="31"/>
      <x:c r="Z107" s="31"/>
      <x:c r="AA107" s="32" t="e">
        <x:f>(Y107-Z107)/Z107</x:f>
        <x:v>#DIV/0!</x:v>
      </x:c>
      <x:c r="AB107" s="31"/>
      <x:c r="AC107" s="31"/>
      <x:c r="AD107" s="32" t="e">
        <x:f>(AB107-AC107)/AC107</x:f>
        <x:v>#DIV/0!</x:v>
      </x:c>
      <x:c r="AE107" s="31"/>
      <x:c r="AF107" s="31"/>
      <x:c r="AG107" s="32" t="e">
        <x:f>(AE107-AF107)/AF107</x:f>
        <x:v>#DIV/0!</x:v>
      </x:c>
      <x:c r="AH107" s="31"/>
      <x:c r="AI107" s="31"/>
      <x:c r="AJ107" s="32" t="e">
        <x:f>(AH107-AI107)/AI107</x:f>
        <x:v>#DIV/0!</x:v>
      </x:c>
      <x:c r="AK107" s="31"/>
      <x:c r="AL107" s="31"/>
      <x:c r="AM107" s="33" t="e">
        <x:f>(AK107-AL107)/AL107</x:f>
        <x:v>#DIV/0!</x:v>
      </x:c>
      <x:c r="AN107" s="31"/>
      <x:c r="AO107" s="31"/>
      <x:c r="AP107" s="33" t="e">
        <x:f>(AN107-AO107)/AO107</x:f>
        <x:v>#DIV/0!</x:v>
      </x:c>
      <x:c r="AQ107" s="31"/>
      <x:c r="AR107" s="31"/>
      <x:c r="AS107" s="33" t="e">
        <x:f>(AQ107-AR107)/AR107</x:f>
        <x:v>#DIV/0!</x:v>
      </x:c>
      <x:c r="AT107" s="31"/>
      <x:c r="AU107" s="31"/>
      <x:c r="AV107" s="33" t="e">
        <x:f>(AT107-AU107)/AU107</x:f>
        <x:v>#DIV/0!</x:v>
      </x:c>
      <x:c r="AW107" s="31"/>
      <x:c r="AX107" s="31"/>
      <x:c r="AY107" s="33" t="e">
        <x:f>(AW107-AX107)/AX107</x:f>
        <x:v>#DIV/0!</x:v>
      </x:c>
      <x:c r="AZ107" s="31"/>
      <x:c r="BA107" s="31"/>
      <x:c r="BB107" s="33" t="e">
        <x:f>(AZ107-BA107)/BA107</x:f>
        <x:v>#DIV/0!</x:v>
      </x:c>
    </x:row>
    <x:row r="109" spans="3:54" s="2" customFormat="1">
      <x:c r="C109" s="25" t="s">
        <x:v>64</x:v>
      </x:c>
      <x:c r="D109" s="51" t="s">
        <x:v>93</x:v>
      </x:c>
      <x:c r="E109" s="51"/>
      <x:c r="F109" s="51"/>
      <x:c r="G109" s="51"/>
      <x:c r="H109" s="51"/>
      <x:c r="I109" s="51"/>
      <x:c r="J109" s="51"/>
      <x:c r="K109" s="51"/>
      <x:c r="L109" s="51"/>
      <x:c r="M109" s="51"/>
      <x:c r="N109" s="51"/>
      <x:c r="O109" s="51"/>
      <x:c r="P109" s="51"/>
      <x:c r="Q109" s="51"/>
      <x:c r="R109" s="51"/>
      <x:c r="S109" s="51"/>
      <x:c r="T109" s="51"/>
      <x:c r="U109" s="51"/>
      <x:c r="V109" s="51"/>
      <x:c r="W109" s="51"/>
      <x:c r="X109" s="51"/>
      <x:c r="Y109" s="51"/>
      <x:c r="Z109" s="51"/>
      <x:c r="AA109" s="51"/>
      <x:c r="AB109" s="51"/>
      <x:c r="AC109" s="51"/>
      <x:c r="AD109" s="51"/>
      <x:c r="AE109" s="51"/>
      <x:c r="AF109" s="51"/>
      <x:c r="AG109" s="51"/>
      <x:c r="AH109" s="51"/>
      <x:c r="AI109" s="51"/>
      <x:c r="AJ109" s="51"/>
      <x:c r="AK109" s="51"/>
      <x:c r="AL109" s="51"/>
      <x:c r="AM109" s="51"/>
      <x:c r="AN109" s="51"/>
      <x:c r="AO109" s="51"/>
      <x:c r="AP109" s="51"/>
      <x:c r="AQ109" s="51"/>
      <x:c r="AR109" s="51"/>
      <x:c r="AS109" s="51"/>
      <x:c r="AT109" s="51"/>
      <x:c r="AU109" s="51"/>
      <x:c r="AV109" s="51"/>
      <x:c r="AW109" s="51"/>
      <x:c r="AX109" s="51"/>
      <x:c r="AY109" s="51"/>
      <x:c r="AZ109" s="51"/>
      <x:c r="BA109" s="51"/>
      <x:c r="BB109" s="51"/>
    </x:row>
    <x:row r="110" spans="3:54" s="3" customFormat="1" ht="13.5" customHeight="1">
      <x:c r="C110" s="50" t="s">
        <x:v>10</x:v>
      </x:c>
      <x:c r="D110" s="58" t="s">
        <x:v>92</x:v>
      </x:c>
      <x:c r="E110" s="58"/>
      <x:c r="F110" s="58"/>
      <x:c r="G110" s="58" t="s">
        <x:v>20</x:v>
      </x:c>
      <x:c r="H110" s="58"/>
      <x:c r="I110" s="58"/>
      <x:c r="J110" s="6">
        <x:v>43710</x:v>
      </x:c>
      <x:c r="K110" s="6">
        <x:v>43353</x:v>
      </x:c>
      <x:c r="L110" s="53" t="s">
        <x:v>16</x:v>
      </x:c>
      <x:c r="M110" s="6">
        <x:v>43711</x:v>
      </x:c>
      <x:c r="N110" s="6">
        <x:v>43354</x:v>
      </x:c>
      <x:c r="O110" s="53" t="s">
        <x:v>16</x:v>
      </x:c>
      <x:c r="P110" s="6">
        <x:v>43712</x:v>
      </x:c>
      <x:c r="Q110" s="6">
        <x:v>43355</x:v>
      </x:c>
      <x:c r="R110" s="53" t="s">
        <x:v>16</x:v>
      </x:c>
      <x:c r="S110" s="6">
        <x:v>43713</x:v>
      </x:c>
      <x:c r="T110" s="6">
        <x:v>43356</x:v>
      </x:c>
      <x:c r="U110" s="53" t="s">
        <x:v>16</x:v>
      </x:c>
      <x:c r="V110" s="6">
        <x:v>43714</x:v>
      </x:c>
      <x:c r="W110" s="6">
        <x:v>43357</x:v>
      </x:c>
      <x:c r="X110" s="53" t="s">
        <x:v>16</x:v>
      </x:c>
      <x:c r="Y110" s="15">
        <x:v>43715</x:v>
      </x:c>
      <x:c r="Z110" s="15">
        <x:v>43358</x:v>
      </x:c>
      <x:c r="AA110" s="53" t="s">
        <x:v>16</x:v>
      </x:c>
      <x:c r="AB110" s="7">
        <x:v>43716</x:v>
      </x:c>
      <x:c r="AC110" s="7">
        <x:v>43359</x:v>
      </x:c>
      <x:c r="AD110" s="53" t="s">
        <x:v>16</x:v>
      </x:c>
      <x:c r="AE110" s="6">
        <x:v>43717</x:v>
      </x:c>
      <x:c r="AF110" s="6">
        <x:v>43360</x:v>
      </x:c>
      <x:c r="AG110" s="53" t="s">
        <x:v>16</x:v>
      </x:c>
      <x:c r="AH110" s="6">
        <x:v>43718</x:v>
      </x:c>
      <x:c r="AI110" s="6">
        <x:v>43361</x:v>
      </x:c>
      <x:c r="AJ110" s="53" t="s">
        <x:v>16</x:v>
      </x:c>
      <x:c r="AK110" s="6">
        <x:v>43719</x:v>
      </x:c>
      <x:c r="AL110" s="6">
        <x:v>43362</x:v>
      </x:c>
      <x:c r="AM110" s="53" t="s">
        <x:v>16</x:v>
      </x:c>
      <x:c r="AN110" s="6"/>
      <x:c r="AO110" s="6">
        <x:v>43363</x:v>
      </x:c>
      <x:c r="AP110" s="53" t="s">
        <x:v>16</x:v>
      </x:c>
      <x:c r="AQ110" s="6"/>
      <x:c r="AR110" s="6">
        <x:v>43364</x:v>
      </x:c>
      <x:c r="AS110" s="53" t="s">
        <x:v>16</x:v>
      </x:c>
      <x:c r="AT110" s="15"/>
      <x:c r="AU110" s="15">
        <x:v>43365</x:v>
      </x:c>
      <x:c r="AV110" s="53" t="s">
        <x:v>16</x:v>
      </x:c>
      <x:c r="AW110" s="6">
        <x:v>43724</x:v>
      </x:c>
      <x:c r="AX110" s="6">
        <x:v>43370</x:v>
      </x:c>
      <x:c r="AY110" s="53" t="s">
        <x:v>16</x:v>
      </x:c>
      <x:c r="AZ110" s="6">
        <x:v>43725</x:v>
      </x:c>
      <x:c r="BA110" s="6">
        <x:v>43371</x:v>
      </x:c>
      <x:c r="BB110" s="53" t="s">
        <x:v>16</x:v>
      </x:c>
    </x:row>
    <x:row r="111" spans="3:57" s="2" customFormat="1">
      <x:c r="C111" s="50"/>
      <x:c r="D111" s="36" t="s">
        <x:v>91</x:v>
      </x:c>
      <x:c r="E111" s="36" t="s">
        <x:v>90</x:v>
      </x:c>
      <x:c r="F111" s="37" t="s">
        <x:v>16</x:v>
      </x:c>
      <x:c r="G111" s="37" t="s">
        <x:v>91</x:v>
      </x:c>
      <x:c r="H111" s="37" t="s">
        <x:v>90</x:v>
      </x:c>
      <x:c r="I111" s="37" t="s">
        <x:v>16</x:v>
      </x:c>
      <x:c r="J111" s="8" t="s">
        <x:v>36</x:v>
      </x:c>
      <x:c r="K111" s="8" t="s">
        <x:v>36</x:v>
      </x:c>
      <x:c r="L111" s="54"/>
      <x:c r="M111" s="8" t="s">
        <x:v>35</x:v>
      </x:c>
      <x:c r="N111" s="8" t="s">
        <x:v>35</x:v>
      </x:c>
      <x:c r="O111" s="54"/>
      <x:c r="P111" s="8" t="s">
        <x:v>34</x:v>
      </x:c>
      <x:c r="Q111" s="8" t="s">
        <x:v>34</x:v>
      </x:c>
      <x:c r="R111" s="54"/>
      <x:c r="S111" s="8" t="s">
        <x:v>32</x:v>
      </x:c>
      <x:c r="T111" s="8" t="s">
        <x:v>32</x:v>
      </x:c>
      <x:c r="U111" s="54"/>
      <x:c r="V111" s="8" t="s">
        <x:v>37</x:v>
      </x:c>
      <x:c r="W111" s="8" t="s">
        <x:v>37</x:v>
      </x:c>
      <x:c r="X111" s="54"/>
      <x:c r="Y111" s="16" t="s">
        <x:v>38</x:v>
      </x:c>
      <x:c r="Z111" s="16" t="s">
        <x:v>38</x:v>
      </x:c>
      <x:c r="AA111" s="54"/>
      <x:c r="AB111" s="9" t="s">
        <x:v>33</x:v>
      </x:c>
      <x:c r="AC111" s="9" t="s">
        <x:v>33</x:v>
      </x:c>
      <x:c r="AD111" s="54"/>
      <x:c r="AE111" s="8" t="s">
        <x:v>36</x:v>
      </x:c>
      <x:c r="AF111" s="8" t="s">
        <x:v>36</x:v>
      </x:c>
      <x:c r="AG111" s="54"/>
      <x:c r="AH111" s="8" t="s">
        <x:v>35</x:v>
      </x:c>
      <x:c r="AI111" s="8" t="s">
        <x:v>35</x:v>
      </x:c>
      <x:c r="AJ111" s="54"/>
      <x:c r="AK111" s="8" t="s">
        <x:v>34</x:v>
      </x:c>
      <x:c r="AL111" s="8" t="s">
        <x:v>34</x:v>
      </x:c>
      <x:c r="AM111" s="54"/>
      <x:c r="AN111" s="8"/>
      <x:c r="AO111" s="8" t="s">
        <x:v>32</x:v>
      </x:c>
      <x:c r="AP111" s="54"/>
      <x:c r="AQ111" s="8"/>
      <x:c r="AR111" s="8" t="s">
        <x:v>37</x:v>
      </x:c>
      <x:c r="AS111" s="54"/>
      <x:c r="AT111" s="16"/>
      <x:c r="AU111" s="16" t="s">
        <x:v>38</x:v>
      </x:c>
      <x:c r="AV111" s="54"/>
      <x:c r="AW111" s="8" t="s">
        <x:v>36</x:v>
      </x:c>
      <x:c r="AX111" s="8" t="s">
        <x:v>32</x:v>
      </x:c>
      <x:c r="AY111" s="54"/>
      <x:c r="AZ111" s="8" t="s">
        <x:v>35</x:v>
      </x:c>
      <x:c r="BA111" s="8" t="s">
        <x:v>37</x:v>
      </x:c>
      <x:c r="BB111" s="54"/>
      <x:c r="BE111" s="27"/>
    </x:row>
    <x:row r="112" spans="3:54">
      <x:c r="C112" s="19" t="s">
        <x:v>54</x:v>
      </x:c>
      <x:c r="D112" s="11">
        <x:f>D38+D39+D40+D41+D49+D50+D46+D51+D54+D57+D60+D62+D63</x:f>
        <x:v>90952</x:v>
      </x:c>
      <x:c r="E112" s="11">
        <x:f>E38+E39+E40+E41+E49+E50+E46+E51+E54+E57+E60+E62+E63</x:f>
        <x:v>77081</x:v>
      </x:c>
      <x:c r="F112" s="46">
        <x:f>(D112-E112)/E112*100</x:f>
        <x:v>17.995355535086468</x:v>
      </x:c>
      <x:c r="G112" s="41">
        <x:f>D112/COUNTA(J112,M112,P112,S112,V112,Y112,AB112,AE112,AH112,AK112,AN112,AQ112,AT112,AW112,AZ112)</x:f>
        <x:v>45476</x:v>
      </x:c>
      <x:c r="H112" s="41">
        <x:f>E112/COUNTA(K112,N112,Q112,T112,W112,Z112,AC112,AF112,AI112,AL112,AO112,AR112,AU112,AX112,BA112)</x:f>
        <x:v>38540.5</x:v>
      </x:c>
      <x:c r="I112" s="44">
        <x:f>(G112-H112)/H112*100</x:f>
        <x:v>17.995355535086468</x:v>
      </x:c>
      <x:c r="J112" s="11">
        <x:f>SUMIF($A$38:$A$64,$C112,J$38:J$64)</x:f>
        <x:v>11268</x:v>
      </x:c>
      <x:c r="K112" s="11">
        <x:f>SUMIF($A$38:$A$64,$C112,K$38:K$64)</x:f>
        <x:v>11251</x:v>
      </x:c>
      <x:c r="L112" s="44">
        <x:f>(J112-K112)/K112*100</x:f>
        <x:v>0.1510976802062039</x:v>
      </x:c>
      <x:c r="M112" s="11">
        <x:f>SUMIF($A$38:$A$64,$C112,M$38:M$64)</x:f>
        <x:v>79684</x:v>
      </x:c>
      <x:c r="N112" s="11">
        <x:f>SUMIF($A$38:$A$64,$C112,N$38:N$64)</x:f>
        <x:v>65830</x:v>
      </x:c>
      <x:c r="O112" s="44">
        <x:f>(M112-N112)/N112*100</x:f>
        <x:v>21.045116208415614</x:v>
      </x:c>
      <x:c r="P112" s="11"/>
      <x:c r="Q112" s="11"/>
      <x:c r="R112" s="24" t="e">
        <x:f>(P112-Q112)/Q112</x:f>
        <x:v>#DIV/0!</x:v>
      </x:c>
      <x:c r="S112" s="11"/>
      <x:c r="T112" s="11"/>
      <x:c r="U112" s="24" t="e">
        <x:f>(S112-T112)/T112</x:f>
        <x:v>#DIV/0!</x:v>
      </x:c>
      <x:c r="V112" s="11"/>
      <x:c r="W112" s="11"/>
      <x:c r="X112" s="24" t="e">
        <x:f>(V112-W112)/W112</x:f>
        <x:v>#DIV/0!</x:v>
      </x:c>
      <x:c r="Y112" s="11"/>
      <x:c r="Z112" s="11"/>
      <x:c r="AA112" s="24" t="e">
        <x:f>(Y112-Z112)/Z112</x:f>
        <x:v>#DIV/0!</x:v>
      </x:c>
      <x:c r="AB112" s="11"/>
      <x:c r="AC112" s="11"/>
      <x:c r="AD112" s="24" t="e">
        <x:f>(AB112-AC112)/AC112</x:f>
        <x:v>#DIV/0!</x:v>
      </x:c>
      <x:c r="AE112" s="11"/>
      <x:c r="AF112" s="11"/>
      <x:c r="AG112" s="24" t="e">
        <x:f>(AE112-AF112)/AF112</x:f>
        <x:v>#DIV/0!</x:v>
      </x:c>
      <x:c r="AH112" s="11"/>
      <x:c r="AI112" s="11"/>
      <x:c r="AJ112" s="24" t="e">
        <x:f>(AH112-AI112)/AI112</x:f>
        <x:v>#DIV/0!</x:v>
      </x:c>
      <x:c r="AK112" s="11"/>
      <x:c r="AL112" s="11"/>
      <x:c r="AM112" s="24" t="e">
        <x:f>(AK112-AL112)/AL112</x:f>
        <x:v>#DIV/0!</x:v>
      </x:c>
      <x:c r="AN112" s="11"/>
      <x:c r="AO112" s="11"/>
      <x:c r="AP112" s="24" t="e">
        <x:f>(AN112-AO112)/AO112</x:f>
        <x:v>#DIV/0!</x:v>
      </x:c>
      <x:c r="AQ112" s="11"/>
      <x:c r="AR112" s="11"/>
      <x:c r="AS112" s="24" t="e">
        <x:f>(AQ112-AR112)/AR112</x:f>
        <x:v>#DIV/0!</x:v>
      </x:c>
      <x:c r="AT112" s="11"/>
      <x:c r="AU112" s="11"/>
      <x:c r="AV112" s="24" t="e">
        <x:f>(AT112-AU112)/AU112</x:f>
        <x:v>#DIV/0!</x:v>
      </x:c>
      <x:c r="AW112" s="11"/>
      <x:c r="AX112" s="11"/>
      <x:c r="AY112" s="24" t="e">
        <x:f>(AW112-AX112)/AX112</x:f>
        <x:v>#DIV/0!</x:v>
      </x:c>
      <x:c r="AZ112" s="11"/>
      <x:c r="BA112" s="11"/>
      <x:c r="BB112" s="24" t="e">
        <x:f>(AZ112-BA112)/BA112</x:f>
        <x:v>#DIV/0!</x:v>
      </x:c>
    </x:row>
    <x:row r="113" spans="3:54">
      <x:c r="C113" s="19" t="s">
        <x:v>56</x:v>
      </x:c>
      <x:c r="D113" s="11">
        <x:f>D43+D44+D45+D48+D53</x:f>
        <x:v>36493</x:v>
      </x:c>
      <x:c r="E113" s="11">
        <x:f>E43+E44+E45+E48+E53</x:f>
        <x:v>29426</x:v>
      </x:c>
      <x:c r="F113" s="46">
        <x:f>(D113-E113)/E113*100</x:f>
        <x:v>24.016176170733363</x:v>
      </x:c>
      <x:c r="G113" s="41">
        <x:f>D113/COUNTA(J113,M113,P113,S113,V113,Y113,AB113,AE113,AH113,AK113,AN113,AQ113,AT113,AW113,AZ113)</x:f>
        <x:v>18246.5</x:v>
      </x:c>
      <x:c r="H113" s="41">
        <x:f>E113/COUNTA(K113,N113,Q113,T113,W113,Z113,AC113,AF113,AI113,AL113,AO113,AR113,AU113,AX113,BA113)</x:f>
        <x:v>14713</x:v>
      </x:c>
      <x:c r="I113" s="44">
        <x:f>(G113-H113)/H113*100</x:f>
        <x:v>24.016176170733363</x:v>
      </x:c>
      <x:c r="J113" s="11">
        <x:f>SUMIF($A$38:$A$64,$C113,J$38:J$64)</x:f>
        <x:v>6069</x:v>
      </x:c>
      <x:c r="K113" s="11">
        <x:f>SUMIF($A$38:$A$64,$C113,K$38:K$64)</x:f>
        <x:v>3598</x:v>
      </x:c>
      <x:c r="L113" s="44">
        <x:f>(J113-K113)/K113*100</x:f>
        <x:v>68.677042801556425</x:v>
      </x:c>
      <x:c r="M113" s="11">
        <x:f>SUMIF($A$38:$A$64,$C113,M$38:M$64)</x:f>
        <x:v>30424</x:v>
      </x:c>
      <x:c r="N113" s="11">
        <x:f>SUMIF($A$38:$A$64,$C113,N$38:N$64)</x:f>
        <x:v>25828</x:v>
      </x:c>
      <x:c r="O113" s="44">
        <x:f>(M113-N113)/N113*100</x:f>
        <x:v>17.794641474368902</x:v>
      </x:c>
      <x:c r="P113" s="11"/>
      <x:c r="Q113" s="11"/>
      <x:c r="R113" s="24" t="e">
        <x:f>(P113-Q113)/Q113</x:f>
        <x:v>#DIV/0!</x:v>
      </x:c>
      <x:c r="S113" s="11"/>
      <x:c r="T113" s="11"/>
      <x:c r="U113" s="24" t="e">
        <x:f>(S113-T113)/T113</x:f>
        <x:v>#DIV/0!</x:v>
      </x:c>
      <x:c r="V113" s="11"/>
      <x:c r="W113" s="11"/>
      <x:c r="X113" s="24" t="e">
        <x:f>(V113-W113)/W113</x:f>
        <x:v>#DIV/0!</x:v>
      </x:c>
      <x:c r="Y113" s="11"/>
      <x:c r="Z113" s="11"/>
      <x:c r="AA113" s="24" t="e">
        <x:f>(Y113-Z113)/Z113</x:f>
        <x:v>#DIV/0!</x:v>
      </x:c>
      <x:c r="AB113" s="11"/>
      <x:c r="AC113" s="11"/>
      <x:c r="AD113" s="24" t="e">
        <x:f>(AB113-AC113)/AC113</x:f>
        <x:v>#DIV/0!</x:v>
      </x:c>
      <x:c r="AE113" s="11"/>
      <x:c r="AF113" s="11"/>
      <x:c r="AG113" s="24" t="e">
        <x:f>(AE113-AF113)/AF113</x:f>
        <x:v>#DIV/0!</x:v>
      </x:c>
      <x:c r="AH113" s="11"/>
      <x:c r="AI113" s="11"/>
      <x:c r="AJ113" s="24" t="e">
        <x:f>(AH113-AI113)/AI113</x:f>
        <x:v>#DIV/0!</x:v>
      </x:c>
      <x:c r="AK113" s="11"/>
      <x:c r="AL113" s="11"/>
      <x:c r="AM113" s="24" t="e">
        <x:f>(AK113-AL113)/AL113</x:f>
        <x:v>#DIV/0!</x:v>
      </x:c>
      <x:c r="AN113" s="11"/>
      <x:c r="AO113" s="11"/>
      <x:c r="AP113" s="24" t="e">
        <x:f>(AN113-AO113)/AO113</x:f>
        <x:v>#DIV/0!</x:v>
      </x:c>
      <x:c r="AQ113" s="11"/>
      <x:c r="AR113" s="11"/>
      <x:c r="AS113" s="24" t="e">
        <x:f>(AQ113-AR113)/AR113</x:f>
        <x:v>#DIV/0!</x:v>
      </x:c>
      <x:c r="AT113" s="11"/>
      <x:c r="AU113" s="11"/>
      <x:c r="AV113" s="24" t="e">
        <x:f>(AT113-AU113)/AU113</x:f>
        <x:v>#DIV/0!</x:v>
      </x:c>
      <x:c r="AW113" s="11"/>
      <x:c r="AX113" s="11"/>
      <x:c r="AY113" s="24" t="e">
        <x:f>(AW113-AX113)/AX113</x:f>
        <x:v>#DIV/0!</x:v>
      </x:c>
      <x:c r="AZ113" s="11"/>
      <x:c r="BA113" s="11"/>
      <x:c r="BB113" s="24" t="e">
        <x:f>(AZ113-BA113)/BA113</x:f>
        <x:v>#DIV/0!</x:v>
      </x:c>
    </x:row>
    <x:row r="114" spans="3:54">
      <x:c r="C114" s="18" t="s">
        <x:v>55</x:v>
      </x:c>
      <x:c r="D114" s="11">
        <x:f>D42+D47+D52+D55+D56+D58+D59+D61+D64</x:f>
        <x:v>28882</x:v>
      </x:c>
      <x:c r="E114" s="11">
        <x:f>E42+E47+E52+E55+E56+E58+E59+E61+E64</x:f>
        <x:v>24886</x:v>
      </x:c>
      <x:c r="F114" s="46">
        <x:f>(D114-E114)/E114*100</x:f>
        <x:v>16.057220927429078</x:v>
      </x:c>
      <x:c r="G114" s="41">
        <x:f>D114/COUNTA(J114,M114,P114,S114,V114,Y114,AB114,AE114,AH114,AK114,AN114,AQ114,AT114,AW114,AZ114)</x:f>
        <x:v>14441</x:v>
      </x:c>
      <x:c r="H114" s="41">
        <x:f>E114/COUNTA(K114,N114,Q114,T114,W114,Z114,AC114,AF114,AI114,AL114,AO114,AR114,AU114,AX114,BA114)</x:f>
        <x:v>12443</x:v>
      </x:c>
      <x:c r="I114" s="44">
        <x:f>(G114-H114)/H114*100</x:f>
        <x:v>16.057220927429078</x:v>
      </x:c>
      <x:c r="J114" s="11">
        <x:f>SUMIF($A$38:$A$64,$C114,J$38:J$64)</x:f>
        <x:v>3886</x:v>
      </x:c>
      <x:c r="K114" s="11">
        <x:f>SUMIF($A$38:$A$64,$C114,K$38:K$64)</x:f>
        <x:v>3553</x:v>
      </x:c>
      <x:c r="L114" s="44">
        <x:f>(J114-K114)/K114*100</x:f>
        <x:v>9.372361384745286</x:v>
      </x:c>
      <x:c r="M114" s="11">
        <x:f>SUMIF($A$38:$A$64,$C114,M$38:M$64)</x:f>
        <x:v>24996</x:v>
      </x:c>
      <x:c r="N114" s="11">
        <x:f>SUMIF($A$38:$A$64,$C114,N$38:N$64)</x:f>
        <x:v>21333</x:v>
      </x:c>
      <x:c r="O114" s="44">
        <x:f>(M114-N114)/N114*100</x:f>
        <x:v>17.170580790324848</x:v>
      </x:c>
      <x:c r="P114" s="11"/>
      <x:c r="Q114" s="11"/>
      <x:c r="R114" s="24" t="e">
        <x:f>(P114-Q114)/Q114</x:f>
        <x:v>#DIV/0!</x:v>
      </x:c>
      <x:c r="S114" s="11"/>
      <x:c r="T114" s="11"/>
      <x:c r="U114" s="24" t="e">
        <x:f>(S114-T114)/T114</x:f>
        <x:v>#DIV/0!</x:v>
      </x:c>
      <x:c r="V114" s="11"/>
      <x:c r="W114" s="11"/>
      <x:c r="X114" s="24" t="e">
        <x:f>(V114-W114)/W114</x:f>
        <x:v>#DIV/0!</x:v>
      </x:c>
      <x:c r="Y114" s="11"/>
      <x:c r="Z114" s="11"/>
      <x:c r="AA114" s="24" t="e">
        <x:f>(Y114-Z114)/Z114</x:f>
        <x:v>#DIV/0!</x:v>
      </x:c>
      <x:c r="AB114" s="11"/>
      <x:c r="AC114" s="11"/>
      <x:c r="AD114" s="24" t="e">
        <x:f>(AB114-AC114)/AC114</x:f>
        <x:v>#DIV/0!</x:v>
      </x:c>
      <x:c r="AE114" s="11"/>
      <x:c r="AF114" s="11"/>
      <x:c r="AG114" s="24" t="e">
        <x:f>(AE114-AF114)/AF114</x:f>
        <x:v>#DIV/0!</x:v>
      </x:c>
      <x:c r="AH114" s="11"/>
      <x:c r="AI114" s="11"/>
      <x:c r="AJ114" s="24" t="e">
        <x:f>(AH114-AI114)/AI114</x:f>
        <x:v>#DIV/0!</x:v>
      </x:c>
      <x:c r="AK114" s="11"/>
      <x:c r="AL114" s="11"/>
      <x:c r="AM114" s="24" t="e">
        <x:f>(AK114-AL114)/AL114</x:f>
        <x:v>#DIV/0!</x:v>
      </x:c>
      <x:c r="AN114" s="11"/>
      <x:c r="AO114" s="11"/>
      <x:c r="AP114" s="24" t="e">
        <x:f>(AN114-AO114)/AO114</x:f>
        <x:v>#DIV/0!</x:v>
      </x:c>
      <x:c r="AQ114" s="11"/>
      <x:c r="AR114" s="11"/>
      <x:c r="AS114" s="24" t="e">
        <x:f>(AQ114-AR114)/AR114</x:f>
        <x:v>#DIV/0!</x:v>
      </x:c>
      <x:c r="AT114" s="11"/>
      <x:c r="AU114" s="11"/>
      <x:c r="AV114" s="24" t="e">
        <x:f>(AT114-AU114)/AU114</x:f>
        <x:v>#DIV/0!</x:v>
      </x:c>
      <x:c r="AW114" s="11"/>
      <x:c r="AX114" s="11"/>
      <x:c r="AY114" s="24" t="e">
        <x:f>(AW114-AX114)/AX114</x:f>
        <x:v>#DIV/0!</x:v>
      </x:c>
      <x:c r="AZ114" s="11"/>
      <x:c r="BA114" s="11"/>
      <x:c r="BB114" s="24" t="e">
        <x:f>(AZ114-BA114)/BA114</x:f>
        <x:v>#DIV/0!</x:v>
      </x:c>
    </x:row>
    <x:row r="115" spans="2:54" s="12" customFormat="1">
      <x:c r="B115" s="48"/>
      <x:c r="C115" s="30" t="s">
        <x:v>50</x:v>
      </x:c>
      <x:c r="D115" s="31">
        <x:f>SUM(D112:D114)</x:f>
        <x:v>156327</x:v>
      </x:c>
      <x:c r="E115" s="31">
        <x:f>SUM(E112:E114)</x:f>
        <x:v>131393</x:v>
      </x:c>
      <x:c r="F115" s="47">
        <x:f>(D115-E115)/E115*100</x:f>
        <x:v>18.976657812821081</x:v>
      </x:c>
      <x:c r="G115" s="49">
        <x:f>D115/COUNTA(J115,M115,P115,S115,V115,Y115,AB115,AE115,AH115,AK115,AN115,AQ115,AT115,AW115,AZ115)</x:f>
        <x:v>78163.5</x:v>
      </x:c>
      <x:c r="H115" s="49">
        <x:f>E115/COUNTA(K115,N115,Q115,T115,W115,Z115,AC115,AF115,AI115,AL115,AO115,AR115,AU115,AX115,BA115)</x:f>
        <x:v>65696.5</x:v>
      </x:c>
      <x:c r="I115" s="45">
        <x:f>(G115-H115)/H115*100</x:f>
        <x:v>18.976657812821081</x:v>
      </x:c>
      <x:c r="J115" s="31">
        <x:f>SUM(J112:J114)</x:f>
        <x:v>21223</x:v>
      </x:c>
      <x:c r="K115" s="31">
        <x:f>SUM(K112:K114)</x:f>
        <x:v>18402</x:v>
      </x:c>
      <x:c r="L115" s="45">
        <x:f>(J115-K115)/K115*100</x:f>
        <x:v>15.329855450494511</x:v>
      </x:c>
      <x:c r="M115" s="31">
        <x:f>SUM(M112:M114)</x:f>
        <x:v>135104</x:v>
      </x:c>
      <x:c r="N115" s="31">
        <x:f>SUM(N112:N114)</x:f>
        <x:v>112991</x:v>
      </x:c>
      <x:c r="O115" s="45">
        <x:f>(M115-N115)/N115*100</x:f>
        <x:v>19.57058526785319</x:v>
      </x:c>
      <x:c r="P115" s="31"/>
      <x:c r="Q115" s="31"/>
      <x:c r="R115" s="32" t="e">
        <x:f>(P115-Q115)/Q115</x:f>
        <x:v>#DIV/0!</x:v>
      </x:c>
      <x:c r="S115" s="31"/>
      <x:c r="T115" s="31"/>
      <x:c r="U115" s="32" t="e">
        <x:f>(S115-T115)/T115</x:f>
        <x:v>#DIV/0!</x:v>
      </x:c>
      <x:c r="V115" s="31"/>
      <x:c r="W115" s="31"/>
      <x:c r="X115" s="32" t="e">
        <x:f>(V115-W115)/W115</x:f>
        <x:v>#DIV/0!</x:v>
      </x:c>
      <x:c r="Y115" s="31"/>
      <x:c r="Z115" s="31"/>
      <x:c r="AA115" s="32" t="e">
        <x:f>(Y115-Z115)/Z115</x:f>
        <x:v>#DIV/0!</x:v>
      </x:c>
      <x:c r="AB115" s="31"/>
      <x:c r="AC115" s="31"/>
      <x:c r="AD115" s="32" t="e">
        <x:f>(AB115-AC115)/AC115</x:f>
        <x:v>#DIV/0!</x:v>
      </x:c>
      <x:c r="AE115" s="31"/>
      <x:c r="AF115" s="31"/>
      <x:c r="AG115" s="32" t="e">
        <x:f>(AE115-AF115)/AF115</x:f>
        <x:v>#DIV/0!</x:v>
      </x:c>
      <x:c r="AH115" s="31"/>
      <x:c r="AI115" s="31"/>
      <x:c r="AJ115" s="32" t="e">
        <x:f>(AH115-AI115)/AI115</x:f>
        <x:v>#DIV/0!</x:v>
      </x:c>
      <x:c r="AK115" s="31"/>
      <x:c r="AL115" s="31"/>
      <x:c r="AM115" s="32" t="e">
        <x:f>(AK115-AL115)/AL115</x:f>
        <x:v>#DIV/0!</x:v>
      </x:c>
      <x:c r="AN115" s="31"/>
      <x:c r="AO115" s="31"/>
      <x:c r="AP115" s="32" t="e">
        <x:f>(AN115-AO115)/AO115</x:f>
        <x:v>#DIV/0!</x:v>
      </x:c>
      <x:c r="AQ115" s="31"/>
      <x:c r="AR115" s="31"/>
      <x:c r="AS115" s="32" t="e">
        <x:f>(AQ115-AR115)/AR115</x:f>
        <x:v>#DIV/0!</x:v>
      </x:c>
      <x:c r="AT115" s="31"/>
      <x:c r="AU115" s="31"/>
      <x:c r="AV115" s="32" t="e">
        <x:f>(AT115-AU115)/AU115</x:f>
        <x:v>#DIV/0!</x:v>
      </x:c>
      <x:c r="AW115" s="31"/>
      <x:c r="AX115" s="31"/>
      <x:c r="AY115" s="32" t="e">
        <x:f>(AW115-AX115)/AX115</x:f>
        <x:v>#DIV/0!</x:v>
      </x:c>
      <x:c r="AZ115" s="31"/>
      <x:c r="BA115" s="31"/>
      <x:c r="BB115" s="32" t="e">
        <x:f>(AZ115-BA115)/BA115</x:f>
        <x:v>#DIV/0!</x:v>
      </x:c>
    </x:row>
    <x:row r="117" spans="3:54" s="2" customFormat="1">
      <x:c r="C117" s="25" t="s">
        <x:v>14</x:v>
      </x:c>
      <x:c r="D117" s="51" t="s">
        <x:v>93</x:v>
      </x:c>
      <x:c r="E117" s="51"/>
      <x:c r="F117" s="51"/>
      <x:c r="G117" s="51"/>
      <x:c r="H117" s="51"/>
      <x:c r="I117" s="51"/>
      <x:c r="J117" s="51"/>
      <x:c r="K117" s="51"/>
      <x:c r="L117" s="51"/>
      <x:c r="M117" s="51"/>
      <x:c r="N117" s="51"/>
      <x:c r="O117" s="51"/>
      <x:c r="P117" s="51"/>
      <x:c r="Q117" s="51"/>
      <x:c r="R117" s="51"/>
      <x:c r="S117" s="51"/>
      <x:c r="T117" s="51"/>
      <x:c r="U117" s="51"/>
      <x:c r="V117" s="51"/>
      <x:c r="W117" s="51"/>
      <x:c r="X117" s="51"/>
      <x:c r="Y117" s="51"/>
      <x:c r="Z117" s="51"/>
      <x:c r="AA117" s="51"/>
      <x:c r="AB117" s="51"/>
      <x:c r="AC117" s="51"/>
      <x:c r="AD117" s="51"/>
      <x:c r="AE117" s="51"/>
      <x:c r="AF117" s="51"/>
      <x:c r="AG117" s="51"/>
      <x:c r="AH117" s="51"/>
      <x:c r="AI117" s="51"/>
      <x:c r="AJ117" s="51"/>
      <x:c r="AK117" s="51"/>
      <x:c r="AL117" s="51"/>
      <x:c r="AM117" s="51"/>
      <x:c r="AN117" s="51"/>
      <x:c r="AO117" s="51"/>
      <x:c r="AP117" s="51"/>
      <x:c r="AQ117" s="51"/>
      <x:c r="AR117" s="51"/>
      <x:c r="AS117" s="51"/>
      <x:c r="AT117" s="51"/>
      <x:c r="AU117" s="51"/>
      <x:c r="AV117" s="51"/>
      <x:c r="AW117" s="51"/>
      <x:c r="AX117" s="51"/>
      <x:c r="AY117" s="51"/>
      <x:c r="AZ117" s="51"/>
      <x:c r="BA117" s="51"/>
      <x:c r="BB117" s="51"/>
    </x:row>
    <x:row r="118" spans="3:54" s="3" customFormat="1" ht="13.5" customHeight="1">
      <x:c r="C118" s="50" t="s">
        <x:v>10</x:v>
      </x:c>
      <x:c r="D118" s="58" t="s">
        <x:v>92</x:v>
      </x:c>
      <x:c r="E118" s="58"/>
      <x:c r="F118" s="58"/>
      <x:c r="G118" s="58" t="s">
        <x:v>20</x:v>
      </x:c>
      <x:c r="H118" s="58"/>
      <x:c r="I118" s="58"/>
      <x:c r="J118" s="6">
        <x:v>43710</x:v>
      </x:c>
      <x:c r="K118" s="6">
        <x:v>43353</x:v>
      </x:c>
      <x:c r="L118" s="53" t="s">
        <x:v>16</x:v>
      </x:c>
      <x:c r="M118" s="6">
        <x:v>43711</x:v>
      </x:c>
      <x:c r="N118" s="6">
        <x:v>43354</x:v>
      </x:c>
      <x:c r="O118" s="53" t="s">
        <x:v>16</x:v>
      </x:c>
      <x:c r="P118" s="6">
        <x:v>43712</x:v>
      </x:c>
      <x:c r="Q118" s="6">
        <x:v>43355</x:v>
      </x:c>
      <x:c r="R118" s="53" t="s">
        <x:v>16</x:v>
      </x:c>
      <x:c r="S118" s="6">
        <x:v>43713</x:v>
      </x:c>
      <x:c r="T118" s="6">
        <x:v>43356</x:v>
      </x:c>
      <x:c r="U118" s="53" t="s">
        <x:v>16</x:v>
      </x:c>
      <x:c r="V118" s="6">
        <x:v>43714</x:v>
      </x:c>
      <x:c r="W118" s="6">
        <x:v>43357</x:v>
      </x:c>
      <x:c r="X118" s="53" t="s">
        <x:v>16</x:v>
      </x:c>
      <x:c r="Y118" s="15">
        <x:v>43715</x:v>
      </x:c>
      <x:c r="Z118" s="15">
        <x:v>43358</x:v>
      </x:c>
      <x:c r="AA118" s="53" t="s">
        <x:v>16</x:v>
      </x:c>
      <x:c r="AB118" s="7">
        <x:v>43716</x:v>
      </x:c>
      <x:c r="AC118" s="7">
        <x:v>43359</x:v>
      </x:c>
      <x:c r="AD118" s="53" t="s">
        <x:v>16</x:v>
      </x:c>
      <x:c r="AE118" s="6">
        <x:v>43717</x:v>
      </x:c>
      <x:c r="AF118" s="6">
        <x:v>43360</x:v>
      </x:c>
      <x:c r="AG118" s="53" t="s">
        <x:v>16</x:v>
      </x:c>
      <x:c r="AH118" s="6">
        <x:v>43718</x:v>
      </x:c>
      <x:c r="AI118" s="6">
        <x:v>43361</x:v>
      </x:c>
      <x:c r="AJ118" s="53" t="s">
        <x:v>16</x:v>
      </x:c>
      <x:c r="AK118" s="6">
        <x:v>43719</x:v>
      </x:c>
      <x:c r="AL118" s="6">
        <x:v>43362</x:v>
      </x:c>
      <x:c r="AM118" s="53" t="s">
        <x:v>16</x:v>
      </x:c>
      <x:c r="AN118" s="6"/>
      <x:c r="AO118" s="6">
        <x:v>43363</x:v>
      </x:c>
      <x:c r="AP118" s="53" t="s">
        <x:v>16</x:v>
      </x:c>
      <x:c r="AQ118" s="6"/>
      <x:c r="AR118" s="6">
        <x:v>43364</x:v>
      </x:c>
      <x:c r="AS118" s="53" t="s">
        <x:v>16</x:v>
      </x:c>
      <x:c r="AT118" s="15"/>
      <x:c r="AU118" s="15">
        <x:v>43365</x:v>
      </x:c>
      <x:c r="AV118" s="53" t="s">
        <x:v>16</x:v>
      </x:c>
      <x:c r="AW118" s="6">
        <x:v>43724</x:v>
      </x:c>
      <x:c r="AX118" s="6">
        <x:v>43370</x:v>
      </x:c>
      <x:c r="AY118" s="53" t="s">
        <x:v>16</x:v>
      </x:c>
      <x:c r="AZ118" s="6">
        <x:v>43725</x:v>
      </x:c>
      <x:c r="BA118" s="6">
        <x:v>43371</x:v>
      </x:c>
      <x:c r="BB118" s="53" t="s">
        <x:v>16</x:v>
      </x:c>
    </x:row>
    <x:row r="119" spans="3:54" s="2" customFormat="1">
      <x:c r="C119" s="50"/>
      <x:c r="D119" s="36" t="s">
        <x:v>91</x:v>
      </x:c>
      <x:c r="E119" s="36" t="s">
        <x:v>90</x:v>
      </x:c>
      <x:c r="F119" s="37" t="s">
        <x:v>16</x:v>
      </x:c>
      <x:c r="G119" s="37" t="s">
        <x:v>91</x:v>
      </x:c>
      <x:c r="H119" s="37" t="s">
        <x:v>90</x:v>
      </x:c>
      <x:c r="I119" s="37" t="s">
        <x:v>16</x:v>
      </x:c>
      <x:c r="J119" s="8" t="s">
        <x:v>36</x:v>
      </x:c>
      <x:c r="K119" s="8" t="s">
        <x:v>36</x:v>
      </x:c>
      <x:c r="L119" s="54"/>
      <x:c r="M119" s="8" t="s">
        <x:v>35</x:v>
      </x:c>
      <x:c r="N119" s="8" t="s">
        <x:v>35</x:v>
      </x:c>
      <x:c r="O119" s="54"/>
      <x:c r="P119" s="8" t="s">
        <x:v>34</x:v>
      </x:c>
      <x:c r="Q119" s="8" t="s">
        <x:v>34</x:v>
      </x:c>
      <x:c r="R119" s="54"/>
      <x:c r="S119" s="8" t="s">
        <x:v>32</x:v>
      </x:c>
      <x:c r="T119" s="8" t="s">
        <x:v>32</x:v>
      </x:c>
      <x:c r="U119" s="54"/>
      <x:c r="V119" s="8" t="s">
        <x:v>37</x:v>
      </x:c>
      <x:c r="W119" s="8" t="s">
        <x:v>37</x:v>
      </x:c>
      <x:c r="X119" s="54"/>
      <x:c r="Y119" s="16" t="s">
        <x:v>38</x:v>
      </x:c>
      <x:c r="Z119" s="16" t="s">
        <x:v>38</x:v>
      </x:c>
      <x:c r="AA119" s="54"/>
      <x:c r="AB119" s="9" t="s">
        <x:v>33</x:v>
      </x:c>
      <x:c r="AC119" s="9" t="s">
        <x:v>33</x:v>
      </x:c>
      <x:c r="AD119" s="54"/>
      <x:c r="AE119" s="8" t="s">
        <x:v>36</x:v>
      </x:c>
      <x:c r="AF119" s="8" t="s">
        <x:v>36</x:v>
      </x:c>
      <x:c r="AG119" s="54"/>
      <x:c r="AH119" s="8" t="s">
        <x:v>35</x:v>
      </x:c>
      <x:c r="AI119" s="8" t="s">
        <x:v>35</x:v>
      </x:c>
      <x:c r="AJ119" s="54"/>
      <x:c r="AK119" s="8" t="s">
        <x:v>34</x:v>
      </x:c>
      <x:c r="AL119" s="8" t="s">
        <x:v>34</x:v>
      </x:c>
      <x:c r="AM119" s="54"/>
      <x:c r="AN119" s="8"/>
      <x:c r="AO119" s="8" t="s">
        <x:v>32</x:v>
      </x:c>
      <x:c r="AP119" s="54"/>
      <x:c r="AQ119" s="8"/>
      <x:c r="AR119" s="8" t="s">
        <x:v>37</x:v>
      </x:c>
      <x:c r="AS119" s="54"/>
      <x:c r="AT119" s="16"/>
      <x:c r="AU119" s="16" t="s">
        <x:v>38</x:v>
      </x:c>
      <x:c r="AV119" s="54"/>
      <x:c r="AW119" s="8" t="s">
        <x:v>36</x:v>
      </x:c>
      <x:c r="AX119" s="8" t="s">
        <x:v>32</x:v>
      </x:c>
      <x:c r="AY119" s="54"/>
      <x:c r="AZ119" s="8" t="s">
        <x:v>35</x:v>
      </x:c>
      <x:c r="BA119" s="8" t="s">
        <x:v>37</x:v>
      </x:c>
      <x:c r="BB119" s="54"/>
    </x:row>
    <x:row r="120" spans="3:54">
      <x:c r="C120" s="18" t="s">
        <x:v>54</x:v>
      </x:c>
      <x:c r="D120" s="11">
        <x:f>D104+D112</x:f>
        <x:v>374478</x:v>
      </x:c>
      <x:c r="E120" s="11">
        <x:f>E104+E112</x:f>
        <x:v>238427</x:v>
      </x:c>
      <x:c r="F120" s="44">
        <x:f>(D120-E120)/E120*100</x:f>
        <x:v>57.061909934696999</x:v>
      </x:c>
      <x:c r="G120" s="41">
        <x:f>D120/COUNTA(J120,M120,P120,S120,V120,Y120,AB120,AE120,AH120,AK120,AN120,AQ120,AT120,AW120,AZ120)</x:f>
        <x:v>187239</x:v>
      </x:c>
      <x:c r="H120" s="41">
        <x:f>E120/COUNTA(K120,N120,Q120,T120,W120,Z120,AC120,AF120,AI120,AL120,AO120,AR120,AU120,AX120,BA120)</x:f>
        <x:v>119213.5</x:v>
      </x:c>
      <x:c r="I120" s="44">
        <x:f>(G120-H120)/H120*100</x:f>
        <x:v>57.061909934696999</x:v>
      </x:c>
      <x:c r="J120" s="11">
        <x:f>J104+J112</x:f>
        <x:v>168759</x:v>
      </x:c>
      <x:c r="K120" s="11">
        <x:f>K104+K112</x:f>
        <x:v>101517</x:v>
      </x:c>
      <x:c r="L120" s="44">
        <x:f>(J120-K120)/K120*100</x:f>
        <x:v>66.237181949821206</x:v>
      </x:c>
      <x:c r="M120" s="11">
        <x:f>M104+M112</x:f>
        <x:v>205719</x:v>
      </x:c>
      <x:c r="N120" s="11">
        <x:f>N104+N112</x:f>
        <x:v>136910</x:v>
      </x:c>
      <x:c r="O120" s="44">
        <x:f>(M120-N120)/N120*100</x:f>
        <x:v>50.258564020159227</x:v>
      </x:c>
      <x:c r="P120" s="11"/>
      <x:c r="Q120" s="11"/>
      <x:c r="R120" s="24" t="e">
        <x:f>(P120-Q120)/Q120</x:f>
        <x:v>#DIV/0!</x:v>
      </x:c>
      <x:c r="S120" s="11"/>
      <x:c r="T120" s="11"/>
      <x:c r="U120" s="24" t="e">
        <x:f>(S120-T120)/T120</x:f>
        <x:v>#DIV/0!</x:v>
      </x:c>
      <x:c r="V120" s="11"/>
      <x:c r="W120" s="11"/>
      <x:c r="X120" s="28" t="e">
        <x:f>(V120-W120)/W120</x:f>
        <x:v>#DIV/0!</x:v>
      </x:c>
      <x:c r="Y120" s="11"/>
      <x:c r="Z120" s="11"/>
      <x:c r="AA120" s="28" t="e">
        <x:f>(Y120-Z120)/Z120</x:f>
        <x:v>#DIV/0!</x:v>
      </x:c>
      <x:c r="AB120" s="11"/>
      <x:c r="AC120" s="11"/>
      <x:c r="AD120" s="28" t="e">
        <x:f>(AB120-AC120)/AC120</x:f>
        <x:v>#DIV/0!</x:v>
      </x:c>
      <x:c r="AE120" s="11"/>
      <x:c r="AF120" s="11"/>
      <x:c r="AG120" s="24" t="e">
        <x:f>(AE120-AF120)/AF120</x:f>
        <x:v>#DIV/0!</x:v>
      </x:c>
      <x:c r="AH120" s="11"/>
      <x:c r="AI120" s="11"/>
      <x:c r="AJ120" s="28" t="e">
        <x:f>(AH120-AI120)/AI120</x:f>
        <x:v>#DIV/0!</x:v>
      </x:c>
      <x:c r="AK120" s="11"/>
      <x:c r="AL120" s="11"/>
      <x:c r="AM120" s="23" t="e">
        <x:f>(AK120-AL120)/AL120</x:f>
        <x:v>#DIV/0!</x:v>
      </x:c>
      <x:c r="AN120" s="11"/>
      <x:c r="AO120" s="11"/>
      <x:c r="AP120" s="23" t="e">
        <x:f>(AN120-AO120)/AO120</x:f>
        <x:v>#DIV/0!</x:v>
      </x:c>
      <x:c r="AQ120" s="11"/>
      <x:c r="AR120" s="11"/>
      <x:c r="AS120" s="23" t="e">
        <x:f>(AQ120-AR120)/AR120</x:f>
        <x:v>#DIV/0!</x:v>
      </x:c>
      <x:c r="AT120" s="11"/>
      <x:c r="AU120" s="11"/>
      <x:c r="AV120" s="23" t="e">
        <x:f>(AT120-AU120)/AU120</x:f>
        <x:v>#DIV/0!</x:v>
      </x:c>
      <x:c r="AW120" s="11"/>
      <x:c r="AX120" s="11"/>
      <x:c r="AY120" s="23" t="e">
        <x:f>(AW120-AX120)/AX120</x:f>
        <x:v>#DIV/0!</x:v>
      </x:c>
      <x:c r="AZ120" s="11"/>
      <x:c r="BA120" s="11"/>
      <x:c r="BB120" s="23" t="e">
        <x:f>(AZ120-BA120)/BA120</x:f>
        <x:v>#DIV/0!</x:v>
      </x:c>
    </x:row>
    <x:row r="121" spans="3:54">
      <x:c r="C121" s="18" t="s">
        <x:v>56</x:v>
      </x:c>
      <x:c r="D121" s="11">
        <x:f>D105+D113</x:f>
        <x:v>110311</x:v>
      </x:c>
      <x:c r="E121" s="11">
        <x:f>E105+E113</x:f>
        <x:v>76612</x:v>
      </x:c>
      <x:c r="F121" s="44">
        <x:f>(D121-E121)/E121*100</x:f>
        <x:v>43.986581736542583</x:v>
      </x:c>
      <x:c r="G121" s="41">
        <x:f>D121/COUNTA(J121,M121,P121,S121,V121,Y121,AB121,AE121,AH121,AK121,AN121,AQ121,AT121,AW121,AZ121)</x:f>
        <x:v>55155.5</x:v>
      </x:c>
      <x:c r="H121" s="41">
        <x:f>E121/COUNTA(K121,N121,Q121,T121,W121,Z121,AC121,AF121,AI121,AL121,AO121,AR121,AU121,AX121,BA121)</x:f>
        <x:v>38306</x:v>
      </x:c>
      <x:c r="I121" s="44">
        <x:f>(G121-H121)/H121*100</x:f>
        <x:v>43.986581736542583</x:v>
      </x:c>
      <x:c r="J121" s="11">
        <x:f>J105+J113</x:f>
        <x:v>49688</x:v>
      </x:c>
      <x:c r="K121" s="11">
        <x:f>K105+K113</x:f>
        <x:v>28756</x:v>
      </x:c>
      <x:c r="L121" s="44">
        <x:f>(J121-K121)/K121*100</x:f>
        <x:v>72.791765196828479</x:v>
      </x:c>
      <x:c r="M121" s="11">
        <x:f>M105+M113</x:f>
        <x:v>60623</x:v>
      </x:c>
      <x:c r="N121" s="11">
        <x:f>N105+N113</x:f>
        <x:v>47856</x:v>
      </x:c>
      <x:c r="O121" s="44">
        <x:f>(M121-N121)/N121*100</x:f>
        <x:v>26.677950518221333</x:v>
      </x:c>
      <x:c r="P121" s="11"/>
      <x:c r="Q121" s="11"/>
      <x:c r="R121" s="24" t="e">
        <x:f>(P121-Q121)/Q121</x:f>
        <x:v>#DIV/0!</x:v>
      </x:c>
      <x:c r="S121" s="11"/>
      <x:c r="T121" s="11"/>
      <x:c r="U121" s="24" t="e">
        <x:f>(S121-T121)/T121</x:f>
        <x:v>#DIV/0!</x:v>
      </x:c>
      <x:c r="V121" s="11"/>
      <x:c r="W121" s="11"/>
      <x:c r="X121" s="28" t="e">
        <x:f>(V121-W121)/W121</x:f>
        <x:v>#DIV/0!</x:v>
      </x:c>
      <x:c r="Y121" s="11"/>
      <x:c r="Z121" s="11"/>
      <x:c r="AA121" s="28" t="e">
        <x:f>(Y121-Z121)/Z121</x:f>
        <x:v>#DIV/0!</x:v>
      </x:c>
      <x:c r="AB121" s="11"/>
      <x:c r="AC121" s="11"/>
      <x:c r="AD121" s="28" t="e">
        <x:f>(AB121-AC121)/AC121</x:f>
        <x:v>#DIV/0!</x:v>
      </x:c>
      <x:c r="AE121" s="11"/>
      <x:c r="AF121" s="11"/>
      <x:c r="AG121" s="24" t="e">
        <x:f>(AE121-AF121)/AF121</x:f>
        <x:v>#DIV/0!</x:v>
      </x:c>
      <x:c r="AH121" s="11"/>
      <x:c r="AI121" s="11"/>
      <x:c r="AJ121" s="28" t="e">
        <x:f>(AH121-AI121)/AI121</x:f>
        <x:v>#DIV/0!</x:v>
      </x:c>
      <x:c r="AK121" s="11"/>
      <x:c r="AL121" s="11"/>
      <x:c r="AM121" s="23" t="e">
        <x:f>(AK121-AL121)/AL121</x:f>
        <x:v>#DIV/0!</x:v>
      </x:c>
      <x:c r="AN121" s="11"/>
      <x:c r="AO121" s="11"/>
      <x:c r="AP121" s="23" t="e">
        <x:f>(AN121-AO121)/AO121</x:f>
        <x:v>#DIV/0!</x:v>
      </x:c>
      <x:c r="AQ121" s="11"/>
      <x:c r="AR121" s="11"/>
      <x:c r="AS121" s="23" t="e">
        <x:f>(AQ121-AR121)/AR121</x:f>
        <x:v>#DIV/0!</x:v>
      </x:c>
      <x:c r="AT121" s="11"/>
      <x:c r="AU121" s="11"/>
      <x:c r="AV121" s="23" t="e">
        <x:f>(AT121-AU121)/AU121</x:f>
        <x:v>#DIV/0!</x:v>
      </x:c>
      <x:c r="AW121" s="11"/>
      <x:c r="AX121" s="11"/>
      <x:c r="AY121" s="23" t="e">
        <x:f>(AW121-AX121)/AX121</x:f>
        <x:v>#DIV/0!</x:v>
      </x:c>
      <x:c r="AZ121" s="11"/>
      <x:c r="BA121" s="11"/>
      <x:c r="BB121" s="23" t="e">
        <x:f>(AZ121-BA121)/BA121</x:f>
        <x:v>#DIV/0!</x:v>
      </x:c>
    </x:row>
    <x:row r="122" spans="3:54">
      <x:c r="C122" s="18" t="s">
        <x:v>55</x:v>
      </x:c>
      <x:c r="D122" s="11">
        <x:f>D106+D114</x:f>
        <x:v>150724</x:v>
      </x:c>
      <x:c r="E122" s="11">
        <x:f>E106+E114</x:f>
        <x:v>103242</x:v>
      </x:c>
      <x:c r="F122" s="44">
        <x:f>(D122-E122)/E122*100</x:f>
        <x:v>45.990972666162996</x:v>
      </x:c>
      <x:c r="G122" s="41">
        <x:f>D122/COUNTA(J122,M122,P122,S122,V122,Y122,AB122,AE122,AH122,AK122,AN122,AQ122,AT122,AW122,AZ122)</x:f>
        <x:v>75362</x:v>
      </x:c>
      <x:c r="H122" s="41">
        <x:f>E122/COUNTA(K122,N122,Q122,T122,W122,Z122,AC122,AF122,AI122,AL122,AO122,AR122,AU122,AX122,BA122)</x:f>
        <x:v>51621</x:v>
      </x:c>
      <x:c r="I122" s="44">
        <x:f>(G122-H122)/H122*100</x:f>
        <x:v>45.990972666162996</x:v>
      </x:c>
      <x:c r="J122" s="11">
        <x:f>J106+J114</x:f>
        <x:v>70283</x:v>
      </x:c>
      <x:c r="K122" s="11">
        <x:f>K106+K114</x:f>
        <x:v>47357</x:v>
      </x:c>
      <x:c r="L122" s="44">
        <x:f>(J122-K122)/K122*100</x:f>
        <x:v>48.411005764723271</x:v>
      </x:c>
      <x:c r="M122" s="11">
        <x:f>M106+M114</x:f>
        <x:v>80441</x:v>
      </x:c>
      <x:c r="N122" s="11">
        <x:f>N106+N114</x:f>
        <x:v>55885</x:v>
      </x:c>
      <x:c r="O122" s="44">
        <x:f>(M122-N122)/N122*100</x:f>
        <x:v>43.940234409948999</x:v>
      </x:c>
      <x:c r="P122" s="11"/>
      <x:c r="Q122" s="11"/>
      <x:c r="R122" s="24" t="e">
        <x:f>(P122-Q122)/Q122</x:f>
        <x:v>#DIV/0!</x:v>
      </x:c>
      <x:c r="S122" s="11"/>
      <x:c r="T122" s="11"/>
      <x:c r="U122" s="24" t="e">
        <x:f>(S122-T122)/T122</x:f>
        <x:v>#DIV/0!</x:v>
      </x:c>
      <x:c r="V122" s="11"/>
      <x:c r="W122" s="11"/>
      <x:c r="X122" s="28" t="e">
        <x:f>(V122-W122)/W122</x:f>
        <x:v>#DIV/0!</x:v>
      </x:c>
      <x:c r="Y122" s="11"/>
      <x:c r="Z122" s="11"/>
      <x:c r="AA122" s="28" t="e">
        <x:f>(Y122-Z122)/Z122</x:f>
        <x:v>#DIV/0!</x:v>
      </x:c>
      <x:c r="AB122" s="11"/>
      <x:c r="AC122" s="11"/>
      <x:c r="AD122" s="28" t="e">
        <x:f>(AB122-AC122)/AC122</x:f>
        <x:v>#DIV/0!</x:v>
      </x:c>
      <x:c r="AE122" s="11"/>
      <x:c r="AF122" s="11"/>
      <x:c r="AG122" s="24" t="e">
        <x:f>(AE122-AF122)/AF122</x:f>
        <x:v>#DIV/0!</x:v>
      </x:c>
      <x:c r="AH122" s="11"/>
      <x:c r="AI122" s="11"/>
      <x:c r="AJ122" s="28" t="e">
        <x:f>(AH122-AI122)/AI122</x:f>
        <x:v>#DIV/0!</x:v>
      </x:c>
      <x:c r="AK122" s="11"/>
      <x:c r="AL122" s="11"/>
      <x:c r="AM122" s="23" t="e">
        <x:f>(AK122-AL122)/AL122</x:f>
        <x:v>#DIV/0!</x:v>
      </x:c>
      <x:c r="AN122" s="11"/>
      <x:c r="AO122" s="11"/>
      <x:c r="AP122" s="23" t="e">
        <x:f>(AN122-AO122)/AO122</x:f>
        <x:v>#DIV/0!</x:v>
      </x:c>
      <x:c r="AQ122" s="11"/>
      <x:c r="AR122" s="11"/>
      <x:c r="AS122" s="23" t="e">
        <x:f>(AQ122-AR122)/AR122</x:f>
        <x:v>#DIV/0!</x:v>
      </x:c>
      <x:c r="AT122" s="11"/>
      <x:c r="AU122" s="11"/>
      <x:c r="AV122" s="23" t="e">
        <x:f>(AT122-AU122)/AU122</x:f>
        <x:v>#DIV/0!</x:v>
      </x:c>
      <x:c r="AW122" s="11"/>
      <x:c r="AX122" s="11"/>
      <x:c r="AY122" s="23" t="e">
        <x:f>(AW122-AX122)/AX122</x:f>
        <x:v>#DIV/0!</x:v>
      </x:c>
      <x:c r="AZ122" s="11"/>
      <x:c r="BA122" s="11"/>
      <x:c r="BB122" s="23" t="e">
        <x:f>(AZ122-BA122)/BA122</x:f>
        <x:v>#DIV/0!</x:v>
      </x:c>
    </x:row>
    <x:row r="123" spans="2:54" s="12" customFormat="1">
      <x:c r="B123" s="48"/>
      <x:c r="C123" s="30" t="s">
        <x:v>50</x:v>
      </x:c>
      <x:c r="D123" s="31">
        <x:f>SUM(D120:D122)</x:f>
        <x:v>635513</x:v>
      </x:c>
      <x:c r="E123" s="31">
        <x:f>SUM(E120:E122)</x:f>
        <x:v>418281</x:v>
      </x:c>
      <x:c r="F123" s="45">
        <x:f>(D123-E123)/E123*100</x:f>
        <x:v>51.934465108384074</x:v>
      </x:c>
      <x:c r="G123" s="49">
        <x:f>D123/COUNTA(J123,M123,P123,S123,V123,Y123,AB123,AE123,AH123,AK123,AN123,AQ123,AT123,AW123,AZ123)</x:f>
        <x:v>317756.5</x:v>
      </x:c>
      <x:c r="H123" s="49">
        <x:f>E123/COUNTA(K123,N123,Q123,T123,W123,Z123,AC123,AF123,AI123,AL123,AO123,AR123,AU123,AX123,BA123)</x:f>
        <x:v>209140.5</x:v>
      </x:c>
      <x:c r="I123" s="45">
        <x:f>(G123-H123)/H123*100</x:f>
        <x:v>51.934465108384074</x:v>
      </x:c>
      <x:c r="J123" s="31">
        <x:f>SUM(J120:J122)</x:f>
        <x:v>288730</x:v>
      </x:c>
      <x:c r="K123" s="31">
        <x:f>SUM(K120:K122)</x:f>
        <x:v>177630</x:v>
      </x:c>
      <x:c r="L123" s="45">
        <x:f>(J123-K123)/K123*100</x:f>
        <x:v>62.545741147328712</x:v>
      </x:c>
      <x:c r="M123" s="31">
        <x:f>SUM(M120:M122)</x:f>
        <x:v>346783</x:v>
      </x:c>
      <x:c r="N123" s="31">
        <x:f>SUM(N120:N122)</x:f>
        <x:v>240651</x:v>
      </x:c>
      <x:c r="O123" s="45">
        <x:f>(M123-N123)/N123*100</x:f>
        <x:v>44.102039883482718</x:v>
      </x:c>
      <x:c r="P123" s="31"/>
      <x:c r="Q123" s="31"/>
      <x:c r="R123" s="32" t="e">
        <x:f>(P123-Q123)/Q123</x:f>
        <x:v>#DIV/0!</x:v>
      </x:c>
      <x:c r="S123" s="31"/>
      <x:c r="T123" s="31"/>
      <x:c r="U123" s="32" t="e">
        <x:f>(S123-T123)/T123</x:f>
        <x:v>#DIV/0!</x:v>
      </x:c>
      <x:c r="V123" s="31"/>
      <x:c r="W123" s="31"/>
      <x:c r="X123" s="34" t="e">
        <x:f>(V123-W123)/W123</x:f>
        <x:v>#DIV/0!</x:v>
      </x:c>
      <x:c r="Y123" s="31"/>
      <x:c r="Z123" s="31"/>
      <x:c r="AA123" s="34" t="e">
        <x:f>(Y123-Z123)/Z123</x:f>
        <x:v>#DIV/0!</x:v>
      </x:c>
      <x:c r="AB123" s="31"/>
      <x:c r="AC123" s="31"/>
      <x:c r="AD123" s="34" t="e">
        <x:f>(AB123-AC123)/AC123</x:f>
        <x:v>#DIV/0!</x:v>
      </x:c>
      <x:c r="AE123" s="31"/>
      <x:c r="AF123" s="31"/>
      <x:c r="AG123" s="32" t="e">
        <x:f>(AE123-AF123)/AF123</x:f>
        <x:v>#DIV/0!</x:v>
      </x:c>
      <x:c r="AH123" s="31"/>
      <x:c r="AI123" s="31"/>
      <x:c r="AJ123" s="34" t="e">
        <x:f>(AH123-AI123)/AI123</x:f>
        <x:v>#DIV/0!</x:v>
      </x:c>
      <x:c r="AK123" s="31"/>
      <x:c r="AL123" s="31"/>
      <x:c r="AM123" s="33" t="e">
        <x:f>(AK123-AL123)/AL123</x:f>
        <x:v>#DIV/0!</x:v>
      </x:c>
      <x:c r="AN123" s="31"/>
      <x:c r="AO123" s="31"/>
      <x:c r="AP123" s="33" t="e">
        <x:f>(AN123-AO123)/AO123</x:f>
        <x:v>#DIV/0!</x:v>
      </x:c>
      <x:c r="AQ123" s="31"/>
      <x:c r="AR123" s="31"/>
      <x:c r="AS123" s="33" t="e">
        <x:f>(AQ123-AR123)/AR123</x:f>
        <x:v>#DIV/0!</x:v>
      </x:c>
      <x:c r="AT123" s="31"/>
      <x:c r="AU123" s="31"/>
      <x:c r="AV123" s="33" t="e">
        <x:f>(AT123-AU123)/AU123</x:f>
        <x:v>#DIV/0!</x:v>
      </x:c>
      <x:c r="AW123" s="31"/>
      <x:c r="AX123" s="31"/>
      <x:c r="AY123" s="33" t="e">
        <x:f>(AW123-AX123)/AX123</x:f>
        <x:v>#DIV/0!</x:v>
      </x:c>
      <x:c r="AZ123" s="31"/>
      <x:c r="BA123" s="31"/>
      <x:c r="BB123" s="33" t="e">
        <x:f>(AZ123-BA123)/BA123</x:f>
        <x:v>#DIV/0!</x:v>
      </x:c>
    </x:row>
    <x:row r="125" spans="16:21">
      <x:c r="P125" s="4"/>
      <x:c r="Q125" s="4"/>
      <x:c r="R125" s="4"/>
      <x:c r="S125" s="4"/>
      <x:c r="T125" s="4"/>
      <x:c r="U125" s="4"/>
    </x:row>
  </x:sheetData>
  <x:mergeCells count="115">
    <x:mergeCell ref="C118:C119"/>
    <x:mergeCell ref="C102:C103"/>
    <x:mergeCell ref="C110:C111"/>
    <x:mergeCell ref="D117:BB117"/>
    <x:mergeCell ref="C1:BB1"/>
    <x:mergeCell ref="D101:BB101"/>
    <x:mergeCell ref="C69:C70"/>
    <x:mergeCell ref="C4:C5"/>
    <x:mergeCell ref="C36:C37"/>
    <x:mergeCell ref="L4:L5"/>
    <x:mergeCell ref="O4:O5"/>
    <x:mergeCell ref="R4:R5"/>
    <x:mergeCell ref="U4:U5"/>
    <x:mergeCell ref="X4:X5"/>
    <x:mergeCell ref="AA4:AA5"/>
    <x:mergeCell ref="AD4:AD5"/>
    <x:mergeCell ref="AG4:AG5"/>
    <x:mergeCell ref="AJ4:AJ5"/>
    <x:mergeCell ref="AM4:AM5"/>
    <x:mergeCell ref="AP4:AP5"/>
    <x:mergeCell ref="AS4:AS5"/>
    <x:mergeCell ref="AV4:AV5"/>
    <x:mergeCell ref="D109:BB109"/>
    <x:mergeCell ref="D35:BB35"/>
    <x:mergeCell ref="D68:BB68"/>
    <x:mergeCell ref="AY4:AY5"/>
    <x:mergeCell ref="BB4:BB5"/>
    <x:mergeCell ref="D4:F4"/>
    <x:mergeCell ref="G4:I4"/>
    <x:mergeCell ref="D36:F36"/>
    <x:mergeCell ref="G36:I36"/>
    <x:mergeCell ref="D69:F69"/>
    <x:mergeCell ref="G69:I69"/>
    <x:mergeCell ref="D102:F102"/>
    <x:mergeCell ref="G102:I102"/>
    <x:mergeCell ref="D110:F110"/>
    <x:mergeCell ref="G110:I110"/>
    <x:mergeCell ref="D118:F118"/>
    <x:mergeCell ref="G118:I118"/>
    <x:mergeCell ref="D3:BB3"/>
    <x:mergeCell ref="L36:L37"/>
    <x:mergeCell ref="O36:O37"/>
    <x:mergeCell ref="R36:R37"/>
    <x:mergeCell ref="U36:U37"/>
    <x:mergeCell ref="X36:X37"/>
    <x:mergeCell ref="AA36:AA37"/>
    <x:mergeCell ref="AD36:AD37"/>
    <x:mergeCell ref="AG36:AG37"/>
    <x:mergeCell ref="AJ36:AJ37"/>
    <x:mergeCell ref="AM36:AM37"/>
    <x:mergeCell ref="AP36:AP37"/>
    <x:mergeCell ref="AS36:AS37"/>
    <x:mergeCell ref="AV36:AV37"/>
    <x:mergeCell ref="AY36:AY37"/>
    <x:mergeCell ref="BB36:BB37"/>
    <x:mergeCell ref="L69:L70"/>
    <x:mergeCell ref="O69:O70"/>
    <x:mergeCell ref="R69:R70"/>
    <x:mergeCell ref="U69:U70"/>
    <x:mergeCell ref="X69:X70"/>
    <x:mergeCell ref="AA69:AA70"/>
    <x:mergeCell ref="AD69:AD70"/>
    <x:mergeCell ref="AG69:AG70"/>
    <x:mergeCell ref="AJ69:AJ70"/>
    <x:mergeCell ref="AM69:AM70"/>
    <x:mergeCell ref="AP69:AP70"/>
    <x:mergeCell ref="AS69:AS70"/>
    <x:mergeCell ref="AV69:AV70"/>
    <x:mergeCell ref="AY69:AY70"/>
    <x:mergeCell ref="BB69:BB70"/>
    <x:mergeCell ref="L102:L103"/>
    <x:mergeCell ref="O102:O103"/>
    <x:mergeCell ref="R102:R103"/>
    <x:mergeCell ref="U102:U103"/>
    <x:mergeCell ref="X102:X103"/>
    <x:mergeCell ref="AA102:AA103"/>
    <x:mergeCell ref="AD102:AD103"/>
    <x:mergeCell ref="AG102:AG103"/>
    <x:mergeCell ref="AJ102:AJ103"/>
    <x:mergeCell ref="AM102:AM103"/>
    <x:mergeCell ref="AP102:AP103"/>
    <x:mergeCell ref="AS102:AS103"/>
    <x:mergeCell ref="AV102:AV103"/>
    <x:mergeCell ref="AY102:AY103"/>
    <x:mergeCell ref="BB102:BB103"/>
    <x:mergeCell ref="L110:L111"/>
    <x:mergeCell ref="O110:O111"/>
    <x:mergeCell ref="R110:R111"/>
    <x:mergeCell ref="U110:U111"/>
    <x:mergeCell ref="X110:X111"/>
    <x:mergeCell ref="AA110:AA111"/>
    <x:mergeCell ref="AD110:AD111"/>
    <x:mergeCell ref="AG110:AG111"/>
    <x:mergeCell ref="AJ110:AJ111"/>
    <x:mergeCell ref="AM110:AM111"/>
    <x:mergeCell ref="AP110:AP111"/>
    <x:mergeCell ref="AS110:AS111"/>
    <x:mergeCell ref="AV110:AV111"/>
    <x:mergeCell ref="AY110:AY111"/>
    <x:mergeCell ref="BB110:BB111"/>
    <x:mergeCell ref="L118:L119"/>
    <x:mergeCell ref="O118:O119"/>
    <x:mergeCell ref="R118:R119"/>
    <x:mergeCell ref="U118:U119"/>
    <x:mergeCell ref="X118:X119"/>
    <x:mergeCell ref="AA118:AA119"/>
    <x:mergeCell ref="AD118:AD119"/>
    <x:mergeCell ref="AG118:AG119"/>
    <x:mergeCell ref="AJ118:AJ119"/>
    <x:mergeCell ref="AM118:AM119"/>
    <x:mergeCell ref="AP118:AP119"/>
    <x:mergeCell ref="AS118:AS119"/>
    <x:mergeCell ref="AV118:AV119"/>
    <x:mergeCell ref="AY118:AY119"/>
    <x:mergeCell ref="BB118:BB119"/>
  </x:mergeCells>
  <x:pageMargins left="0.15722222626209259" right="0.15722222626209259" top="0.23597222566604614" bottom="0.27541667222976685" header="0.15722222626209259" footer="0.19666667282581329"/>
  <x:pageSetup paperSize="9" scale="67" firstPageNumber="1" fitToWidth="1" fitToHeight="2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2019년도 추석 소통현황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사무용</dc:creator>
  <cp:lastModifiedBy>User_3</cp:lastModifiedBy>
  <cp:revision>652</cp:revision>
  <cp:lastPrinted>2019-02-11T00:05:18.000</cp:lastPrinted>
  <dcterms:created xsi:type="dcterms:W3CDTF">2008-02-01T01:46:13.000</dcterms:created>
  <dcterms:modified xsi:type="dcterms:W3CDTF">2019-09-03T22:49:21.792</dcterms:modified>
</cp:coreProperties>
</file>