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 firstSheet="4" activeTab="4"/>
  </x:bookViews>
  <x:sheets>
    <x:sheet name="2013참고" sheetId="1" state="hidden" r:id="rId4"/>
    <x:sheet name="참고-매식비 산출" sheetId="2" state="hidden" r:id="rId5"/>
    <x:sheet name="Sheet1" sheetId="3" state="hidden" r:id="rId6"/>
    <x:sheet name="Sheet2" sheetId="4" state="hidden" r:id="rId7"/>
    <x:sheet name="2019 추석(문서 첨부)" sheetId="5" r:id="rId8"/>
  </x:sheets>
  <x:definedNames>
    <x:definedName name="_xlnm._FilterDatabase" localSheetId="4" hidden="1">'2019 추석(문서 첨부)'!$E$26:$N$26</x:definedName>
    <x:definedName name="_xlnm._FilterDatabase" hidden="1">#REF!</x:definedName>
    <x:definedName name="_xlnm.Print_Area">#REF!</x:definedName>
    <x:definedName name="_xlnm.Print_Area" localSheetId="4">'2019 추석(문서 첨부)'!$A$2:$R$26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<x:sst xmlns:r="http://schemas.openxmlformats.org/officeDocument/2006/relationships" xmlns:c="http://schemas.openxmlformats.org/drawingml/2006/chart" xmlns:x="http://schemas.openxmlformats.org/spreadsheetml/2006/main" count="168" uniqueCount="77">
  <x:si>
    <x:t>2019년 추석 우편물 특별소통 예산 배정서</x:t>
  </x:si>
  <x:si>
    <x:t>자산취득비</x:t>
  </x:si>
  <x:si>
    <x:t>종사원 수</x:t>
  </x:si>
  <x:si>
    <x:t>기본배정액</x:t>
  </x:si>
  <x:si>
    <x:t>2013년 설 우편물 특별소통 예산 배정서</x:t>
  </x:si>
  <x:si>
    <x:t>특근매식비(210-05)</x:t>
  </x:si>
  <x:si>
    <x:t>5130-305
(발착)</x:t>
  </x:si>
  <x:si>
    <x:t>특근매식비 배정 산출서</x:t>
  </x:si>
  <x:si>
    <x:t>일용임금(110-04)</x:t>
  </x:si>
  <x:si>
    <x:t>5130-305
(집배)</x:t>
  </x:si>
  <x:si>
    <x:t>5132-311-210-07</x:t>
  </x:si>
  <x:si>
    <x:t>일반수용비(210-01)</x:t>
  </x:si>
  <x:si>
    <x:t>일용임금(110-03)</x:t>
  </x:si>
  <x:si>
    <x:t>5132-312-210-16</x:t>
  </x:si>
  <x:si>
    <x:t>5130-305
(접수)</x:t>
  </x:si>
  <x:si>
    <x:t>5133-321</x:t>
  </x:si>
  <x:si>
    <x:t>5132-312</x:t>
  </x:si>
  <x:si>
    <x:t>5131-321</x:t>
  </x:si>
  <x:si>
    <x:t>국 별
(배정기준)</x:t>
  </x:si>
  <x:si>
    <x:t>5만원이하 가감</x:t>
  </x:si>
  <x:si>
    <x:t>임차비(210-07)</x:t>
  </x:si>
  <x:si>
    <x:t>(단위 : 천원)</x:t>
  </x:si>
  <x:si>
    <x:t>5132-311</x:t>
  </x:si>
  <x:si>
    <x:t>5133-312</x:t>
  </x:si>
  <x:si>
    <x:t>5131-302</x:t>
  </x:si>
  <x:si>
    <x:t>횡 성</x:t>
  </x:si>
  <x:si>
    <x:t>계</x:t>
  </x:si>
  <x:si>
    <x:t>점유비</x:t>
  </x:si>
  <x:si>
    <x:t>평 창</x:t>
  </x:si>
  <x:si>
    <x:t>정선</x:t>
  </x:si>
  <x:si>
    <x:t>양구</x:t>
  </x:si>
  <x:si>
    <x:t>양양</x:t>
  </x:si>
  <x:si>
    <x:t>양 구</x:t>
  </x:si>
  <x:si>
    <x:t>홍천</x:t>
  </x:si>
  <x:si>
    <x:t>양 양</x:t>
  </x:si>
  <x:si>
    <x:t>홍 천</x:t>
  </x:si>
  <x:si>
    <x:t>임차비</x:t>
  </x:si>
  <x:si>
    <x:t>삼척</x:t>
  </x:si>
  <x:si>
    <x:t>춘 천</x:t>
  </x:si>
  <x:si>
    <x:t>영월</x:t>
  </x:si>
  <x:si>
    <x:t>동 해</x:t>
  </x:si>
  <x:si>
    <x:t>포상금</x:t>
  </x:si>
  <x:si>
    <x:t>강 릉</x:t>
  </x:si>
  <x:si>
    <x:t>인 제</x:t>
  </x:si>
  <x:si>
    <x:t>원집</x:t>
  </x:si>
  <x:si>
    <x:t>강릉집</x:t>
  </x:si>
  <x:si>
    <x:t>택배원</x:t>
  </x:si>
  <x:si>
    <x:t>평창</x:t>
  </x:si>
  <x:si>
    <x:t>발착</x:t>
  </x:si>
  <x:si>
    <x:t>화천</x:t>
  </x:si>
  <x:si>
    <x:t>화 천</x:t>
  </x:si>
  <x:si>
    <x:t>합계</x:t>
  </x:si>
  <x:si>
    <x:t>철원</x:t>
  </x:si>
  <x:si>
    <x:t>동해</x:t>
  </x:si>
  <x:si>
    <x:t>정 선</x:t>
  </x:si>
  <x:si>
    <x:t>철 원</x:t>
  </x:si>
  <x:si>
    <x:t>영 월</x:t>
  </x:si>
  <x:si>
    <x:t>태백</x:t>
  </x:si>
  <x:si>
    <x:t>태 백</x:t>
  </x:si>
  <x:si>
    <x:t>보류</x:t>
  </x:si>
  <x:si>
    <x:t>인제</x:t>
  </x:si>
  <x:si>
    <x:t>강집</x:t>
  </x:si>
  <x:si>
    <x:t>원주집</x:t>
  </x:si>
  <x:si>
    <x:t>배정액</x:t>
  </x:si>
  <x:si>
    <x:t>속초</x:t>
  </x:si>
  <x:si>
    <x:t>합 계</x:t>
  </x:si>
  <x:si>
    <x:t>속 초</x:t>
  </x:si>
  <x:si>
    <x:t>삼 척</x:t>
  </x:si>
  <x:si>
    <x:t>횡성</x:t>
  </x:si>
  <x:si>
    <x:t>집배</x:t>
  </x:si>
  <x:si>
    <x:t>국명</x:t>
  </x:si>
  <x:si>
    <x:t>총괄국</x:t>
  </x:si>
  <x:si>
    <x:t>소계</x:t>
  </x:si>
  <x:si>
    <x:t>원주</x:t>
  </x:si>
  <x:si>
    <x:t>강릉</x:t>
  </x:si>
  <x:si>
    <x:t>원 주</x:t>
  </x:si>
  <x:si>
    <x:t>춘천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</x:si>
</x:sst>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0_ "/>
    <x:numFmt numFmtId="165" formatCode="0_ "/>
  </x:numFmts>
  <x:fonts count="4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한컴바탕"/>
      <x:sz val="11"/>
      <x:color rgb="ff000000"/>
    </x:font>
    <x:font>
      <x:name val="한컴바탕"/>
      <x:sz val="11"/>
      <x:color rgb="ffffffff"/>
    </x:font>
    <x:font>
      <x:name val="한컴바탕"/>
      <x:sz val="11"/>
      <x:color rgb="ffff0000"/>
    </x:font>
    <x:font>
      <x:name val="한컴바탕"/>
      <x:sz val="11"/>
      <x:color rgb="ffff9900"/>
      <x:b val="1"/>
    </x:font>
    <x:font>
      <x:name val="한컴바탕"/>
      <x:sz val="11"/>
      <x:color rgb="ff800080"/>
    </x:fo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2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2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5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5"/>
          <x:color rgb="ff0000ff"/>
          <x:b val="1"/>
        </x:font>
      </mc:Fallback>
    </mc:AlternateContent>
  </x:fonts>
  <x:fills count="28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9999ff"/>
        <x:bgColor indexed="64"/>
      </x:patternFill>
    </x:fill>
    <x:fill>
      <x:patternFill patternType="solid">
        <x:fgColor rgb="ffffff00"/>
        <x:bgColor indexed="64"/>
      </x:patternFill>
    </x:fill>
  </x:fills>
  <x:borders count="4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</x:borders>
  <x:cellStyleXfs count="46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5" borderId="0">
      <x:alignment horizontal="general" vertical="center"/>
    </x:xf>
    <x:xf numFmtId="0" fontId="6" fillId="8" borderId="0">
      <x:alignment horizontal="general" vertical="center"/>
    </x:xf>
    <x:xf numFmtId="0" fontId="6" fillId="11" borderId="0">
      <x:alignment horizontal="general" vertical="center"/>
    </x:xf>
    <x:xf numFmtId="0" fontId="7" fillId="12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9" borderId="0">
      <x:alignment horizontal="general" vertical="center"/>
    </x:xf>
    <x:xf numFmtId="0" fontId="8" fillId="0" borderId="0">
      <x:alignment horizontal="general" vertical="center"/>
    </x:xf>
    <x:xf numFmtId="0" fontId="9" fillId="20" borderId="1">
      <x:alignment horizontal="general" vertical="center"/>
    </x:xf>
    <x:xf numFmtId="0" fontId="10" fillId="3" borderId="0">
      <x:alignment horizontal="general" vertical="center"/>
    </x:xf>
    <x:xf numFmtId="0" fontId="0" fillId="21" borderId="2">
      <x:alignment horizontal="general" vertical="center"/>
    </x:xf>
    <x:xf numFmtId="0" fontId="11" fillId="22" borderId="0">
      <x:alignment horizontal="general" vertical="center"/>
    </x:xf>
    <x:xf numFmtId="0" fontId="12" fillId="0" borderId="0">
      <x:alignment horizontal="general" vertical="center"/>
    </x:xf>
    <x:xf numFmtId="0" fontId="13" fillId="23" borderId="3">
      <x:alignment horizontal="general" vertical="center"/>
    </x:xf>
    <x:xf numFmtId="41" fontId="0" fillId="0" borderId="0">
      <x:alignment horizontal="general" vertical="center"/>
    </x:xf>
    <x:xf numFmtId="41" fontId="14" fillId="0" borderId="0">
      <x:alignment horizontal="general" vertical="center"/>
    </x:xf>
    <x:xf numFmtId="0" fontId="15" fillId="0" borderId="4">
      <x:alignment horizontal="general" vertical="center"/>
    </x:xf>
    <x:xf numFmtId="0" fontId="16" fillId="0" borderId="5">
      <x:alignment horizontal="general" vertical="center"/>
    </x:xf>
    <x:xf numFmtId="0" fontId="17" fillId="7" borderId="1">
      <x:alignment horizontal="general" vertical="center"/>
    </x:xf>
    <x:xf numFmtId="0" fontId="18" fillId="0" borderId="0">
      <x:alignment horizontal="general" vertical="center"/>
    </x:xf>
    <x:xf numFmtId="0" fontId="19" fillId="0" borderId="6">
      <x:alignment horizontal="general" vertical="center"/>
    </x:xf>
    <x:xf numFmtId="0" fontId="20" fillId="0" borderId="7">
      <x:alignment horizontal="general" vertical="center"/>
    </x:xf>
    <x:xf numFmtId="0" fontId="21" fillId="0" borderId="8">
      <x:alignment horizontal="general" vertical="center"/>
    </x:xf>
    <x:xf numFmtId="0" fontId="21" fillId="0" borderId="0">
      <x:alignment horizontal="general" vertical="center"/>
    </x:xf>
    <x:xf numFmtId="0" fontId="22" fillId="4" borderId="0">
      <x:alignment horizontal="general" vertical="center"/>
    </x:xf>
    <x:xf numFmtId="0" fontId="23" fillId="20" borderId="9">
      <x:alignment horizontal="general" vertical="center"/>
    </x:xf>
    <x:xf numFmtId="0" fontId="14" fillId="0" borderId="0">
      <x:alignment horizontal="general" vertical="center"/>
    </x:xf>
    <x:xf numFmtId="0" fontId="14" fillId="0" borderId="0">
      <x:alignment horizontal="general" vertical="center"/>
    </x:xf>
  </x:cellStyleXfs>
  <x:cellXfs count="112">
    <x:xf numFmtId="0" fontId="0" fillId="0" borderId="0" xfId="0" applyNumberFormat="1">
      <x:alignment horizontal="general" vertical="center"/>
    </x:xf>
    <x:xf numFmtId="41" fontId="0" fillId="0" borderId="0" xfId="32" applyNumberFormat="1" applyFont="1">
      <x:alignment horizontal="general" vertical="center"/>
    </x:xf>
    <x:xf numFmtId="0" fontId="24" fillId="0" borderId="0" xfId="0" applyNumberFormat="1" applyFont="1">
      <x:alignment horizontal="general" vertical="center"/>
    </x:xf>
    <x:xf numFmtId="41" fontId="25" fillId="0" borderId="0" xfId="32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5" fillId="0" borderId="0" xfId="3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0" xfId="3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6" borderId="10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6" borderId="10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10" xfId="0" applyNumberFormat="1" applyFont="1" applyFill="1" applyBorder="1" applyAlignment="1">
          <x:alignment horizontal="center" vertical="center"/>
        </x:xf>
      </mc:Fallback>
    </mc:AlternateContent>
    <x:xf numFmtId="0" fontId="2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0" xfId="0" applyNumberFormat="1" applyFont="1" applyBorder="1" applyAlignment="1">
          <x:alignment horizontal="center" vertical="center"/>
        </x:xf>
      </mc:Fallback>
    </mc:AlternateContent>
    <x:xf numFmtId="0" fontId="27" fillId="0" borderId="10" xfId="0" applyNumberFormat="1" applyFont="1" applyBorder="1">
      <x:alignment horizontal="general" vertical="center"/>
    </x:xf>
    <x:xf numFmtId="164" fontId="27" fillId="0" borderId="10" xfId="0" applyNumberFormat="1" applyFont="1" applyBorder="1">
      <x:alignment horizontal="general" vertical="center"/>
    </x:xf>
    <x:xf numFmtId="41" fontId="27" fillId="0" borderId="10" xfId="32" applyNumberFormat="1" applyFont="1" applyBorder="1">
      <x:alignment horizontal="general" vertical="center"/>
    </x:xf>
    <x:xf numFmtId="41" fontId="27" fillId="0" borderId="10" xfId="0" applyNumberFormat="1" applyFont="1" applyBorder="1">
      <x:alignment horizontal="general" vertical="center"/>
    </x:xf>
    <x:xf numFmtId="0" fontId="27" fillId="0" borderId="0" xfId="0" applyNumberFormat="1" applyFont="1">
      <x:alignment horizontal="general" vertical="center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9" fillId="0" borderId="10" xfId="3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10" xfId="3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11" xfId="3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11" xfId="3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1" fillId="0" borderId="12" xfId="3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1" fillId="0" borderId="12" xfId="3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2" fillId="22" borderId="13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2" fillId="22" borderId="13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2" fillId="22" borderId="14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2" fillId="22" borderId="14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2" fillId="22" borderId="15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2" fillId="22" borderId="15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6" borderId="11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6" borderId="11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6" borderId="12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6" borderId="12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6" borderId="16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6" borderId="16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17" xfId="3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17" xfId="3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12" xfId="3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12" xfId="3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16" xfId="3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16" xfId="3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2" fillId="22" borderId="18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2" fillId="22" borderId="18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2" fillId="22" borderId="19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2" fillId="22" borderId="19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11" xfId="3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11" xfId="3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12" xfId="3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12" xfId="32" applyNumberFormat="1" applyFont="1" applyBorder="1" applyAlignment="1">
          <x:alignment horizontal="right" vertical="center" wrapText="1"/>
        </x:xf>
      </mc:Fallback>
    </mc:AlternateContent>
    <x:xf numFmtId="41" fontId="29" fillId="0" borderId="11" xfId="32" applyNumberFormat="1" applyFont="1" applyBorder="1">
      <x:alignment horizontal="general" vertical="center"/>
    </x:xf>
    <x:xf numFmtId="41" fontId="29" fillId="0" borderId="12" xfId="3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6" fillId="6" borderId="20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6" borderId="20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2" fillId="22" borderId="21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2" fillId="22" borderId="21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/>
        </x:xf>
      </mc:Fallback>
    </mc:AlternateContent>
    <x:xf numFmtId="165" fontId="0" fillId="0" borderId="10" xfId="0" applyNumberFormat="1" applyBorder="1">
      <x:alignment horizontal="general" vertical="center"/>
    </x:xf>
    <x:xf numFmtId="41" fontId="0" fillId="0" borderId="10" xfId="32" applyNumberFormat="1" applyFont="1" applyBorder="1">
      <x:alignment horizontal="general" vertical="center"/>
    </x:xf>
    <x:xf numFmtId="0" fontId="0" fillId="0" borderId="10" xfId="0" applyNumberFormat="1" applyBorder="1">
      <x:alignment horizontal="general" vertical="center"/>
    </x:xf>
    <x:xf numFmtId="41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10" xfId="3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0" xfId="3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23" xfId="3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23" xfId="3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24" xfId="3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24" xfId="32" applyNumberFormat="1" applyFont="1" applyBorder="1" applyAlignment="1">
          <x:alignment horizontal="right" vertical="center"/>
        </x:xf>
      </mc:Fallback>
    </mc:AlternateContent>
    <x:xf numFmtId="41" fontId="0" fillId="0" borderId="24" xfId="3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33" fillId="0" borderId="25" xfId="3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25" xfId="3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34" fillId="6" borderId="12" xfId="32" applyNumberFormat="1" applyFont="1" applyFill="1" applyBorder="1" applyAlignment="1" applyProtection="1">
      <x:alignment horizontal="general" vertical="center" wrapText="1"/>
    </x:xf>
    <x:xf numFmtId="41" fontId="34" fillId="0" borderId="10" xfId="3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35" fillId="6" borderId="12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12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6" borderId="11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11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6" borderId="10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10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5" borderId="0" xfId="3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5" borderId="0" xfId="3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26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26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27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27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28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28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27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27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29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29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30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30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8" fillId="25" borderId="0" xfId="3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8" fillId="25" borderId="0" xfId="3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9" fillId="25" borderId="0" xfId="3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9" fillId="25" borderId="0" xfId="3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0" fillId="6" borderId="30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0" fillId="6" borderId="30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0" fillId="6" borderId="12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0" fillId="6" borderId="12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0" fillId="6" borderId="31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0" fillId="6" borderId="31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0" fillId="6" borderId="17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0" fillId="6" borderId="17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0" fillId="6" borderId="28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0" fillId="6" borderId="28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0" fillId="6" borderId="27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0" fillId="6" borderId="27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0" fillId="6" borderId="32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0" fillId="6" borderId="32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0" fillId="6" borderId="33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0" fillId="6" borderId="33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26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26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26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26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26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26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" borderId="10" xfId="3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" borderId="10" xfId="3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6" borderId="10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10" xfId="32" applyNumberFormat="1" applyFont="1" applyFill="1" applyBorder="1" applyAlignment="1">
          <x:alignment horizontal="center" vertical="center" wrapText="1"/>
        </x:xf>
      </mc:Fallback>
    </mc:AlternateContent>
    <x:xf numFmtId="41" fontId="34" fillId="6" borderId="10" xfId="32" applyNumberFormat="1" applyFont="1" applyFill="1" applyBorder="1" applyAlignment="1" applyProtection="1">
      <x:alignment horizontal="general" vertical="center" wrapText="1"/>
    </x:xf>
    <x:xf numFmtId="41" fontId="42" fillId="27" borderId="35" xfId="32" applyNumberFormat="1" applyFont="1" applyFill="1" applyBorder="1" applyAlignment="1" applyProtection="1">
      <x:alignment horizontal="general" vertical="center" wrapText="1"/>
    </x:xf>
    <x:xf numFmtId="41" fontId="42" fillId="27" borderId="36" xfId="32" applyNumberFormat="1" applyFont="1" applyFill="1" applyBorder="1" applyAlignment="1" applyProtection="1">
      <x:alignment horizontal="general" vertical="center" wrapText="1"/>
    </x:xf>
    <x:xf numFmtId="41" fontId="42" fillId="27" borderId="37" xfId="32" applyNumberFormat="1" applyFont="1" applyFill="1" applyBorder="1" applyAlignment="1" applyProtection="1">
      <x:alignment horizontal="general" vertical="center" wrapText="1"/>
    </x:xf>
    <x:xf numFmtId="41" fontId="42" fillId="27" borderId="38" xfId="3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42" fillId="27" borderId="35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27" borderId="35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2" fillId="27" borderId="37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27" borderId="37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39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39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40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40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6" borderId="16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16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40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40" xfId="32" applyNumberFormat="1" applyFont="1" applyFill="1" applyBorder="1" applyAlignment="1">
          <x:alignment horizontal="center" vertical="center" wrapText="1"/>
        </x:xf>
      </mc:Fallback>
    </mc:AlternateContent>
    <x:xf numFmtId="41" fontId="34" fillId="6" borderId="16" xfId="3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34" fillId="0" borderId="40" xfId="3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40" xfId="32" applyNumberFormat="1" applyFont="1" applyBorder="1" applyAlignment="1">
          <x:alignment horizontal="center" vertical="center" wrapText="1"/>
        </x:xf>
      </mc:Fallback>
    </mc:AlternateContent>
    <x:xf numFmtId="41" fontId="34" fillId="0" borderId="16" xfId="3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42" fillId="27" borderId="41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27" borderId="41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33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33" xfId="32" applyNumberFormat="1" applyFont="1" applyFill="1" applyBorder="1" applyAlignment="1">
          <x:alignment horizontal="center" vertical="center" wrapText="1"/>
        </x:xf>
      </mc:Fallback>
    </mc:AlternateContent>
    <x:xf numFmtId="41" fontId="42" fillId="27" borderId="42" xfId="3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37" fillId="6" borderId="29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29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33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33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6" borderId="34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34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6" borderId="11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11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6" borderId="12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12" xfId="3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6" borderId="16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16" xfId="32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34" fillId="6" borderId="34" xfId="32" applyNumberFormat="1" applyFont="1" applyFill="1" applyBorder="1" applyAlignment="1" applyProtection="1">
      <x:alignment horizontal="general" vertical="center" wrapText="1"/>
    </x:xf>
    <x:xf numFmtId="41" fontId="34" fillId="6" borderId="11" xfId="32" applyNumberFormat="1" applyFont="1" applyFill="1" applyBorder="1" applyAlignment="1" applyProtection="1">
      <x:alignment horizontal="general" vertical="center" wrapText="1"/>
    </x:xf>
    <x:xf numFmtId="41" fontId="34" fillId="0" borderId="11" xfId="32" applyNumberFormat="1" applyFont="1" applyFill="1" applyBorder="1" applyAlignment="1">
      <x:alignment horizontal="general" vertical="center" wrapText="1"/>
    </x:xf>
    <x:xf numFmtId="41" fontId="42" fillId="27" borderId="41" xfId="3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35" fillId="6" borderId="34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6" borderId="34" xfId="3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7" fillId="6" borderId="43" xfId="3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7" fillId="6" borderId="43" xfId="32" applyNumberFormat="1" applyFont="1" applyFill="1" applyBorder="1" applyAlignment="1">
          <x:alignment horizontal="center" vertical="center" wrapText="1"/>
        </x:xf>
      </mc:Fallback>
    </mc:AlternateContent>
    <x:xf numFmtId="41" fontId="34" fillId="6" borderId="43" xfId="3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42" fillId="27" borderId="42" xfId="3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27" borderId="42" xfId="3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6">
    <x:cellStyle name="20% - 강조색1" xfId="1"/>
    <x:cellStyle name="20% - 강조색2" xfId="2"/>
    <x:cellStyle name="20% - 강조색3" xfId="3"/>
    <x:cellStyle name="20% - 강조색4" xfId="4"/>
    <x:cellStyle name="20% - 강조색5" xfId="5"/>
    <x:cellStyle name="20% - 강조색6" xfId="6"/>
    <x:cellStyle name="40% - 강조색1" xfId="7"/>
    <x:cellStyle name="40% - 강조색2" xfId="8"/>
    <x:cellStyle name="40% - 강조색3" xfId="9"/>
    <x:cellStyle name="40% - 강조색4" xfId="10"/>
    <x:cellStyle name="40% - 강조색5" xfId="11"/>
    <x:cellStyle name="40% - 강조색6" xfId="12"/>
    <x:cellStyle name="60% - 강조색1" xfId="13"/>
    <x:cellStyle name="60% - 강조색2" xfId="14"/>
    <x:cellStyle name="60% - 강조색3" xfId="15"/>
    <x:cellStyle name="60% - 강조색4" xfId="16"/>
    <x:cellStyle name="60% - 강조색5" xfId="17"/>
    <x:cellStyle name="60% - 강조색6" xfId="18"/>
    <x:cellStyle name="강조색1" xfId="19"/>
    <x:cellStyle name="강조색2" xfId="20"/>
    <x:cellStyle name="강조색3" xfId="21"/>
    <x:cellStyle name="강조색4" xfId="22"/>
    <x:cellStyle name="강조색5" xfId="23"/>
    <x:cellStyle name="강조색6" xfId="24"/>
    <x:cellStyle name="경고문" xfId="25"/>
    <x:cellStyle name="계산" xfId="26"/>
    <x:cellStyle name="나쁨" xfId="27"/>
    <x:cellStyle name="메모" xfId="28"/>
    <x:cellStyle name="보통" xfId="29"/>
    <x:cellStyle name="설명 텍스트" xfId="30"/>
    <x:cellStyle name="셀 확인" xfId="31"/>
    <x:cellStyle xfId="32" builtinId="6"/>
    <x:cellStyle name="쉼표 [0] 2 3" xfId="33"/>
    <x:cellStyle name="연결된 셀" xfId="34"/>
    <x:cellStyle name="요약" xfId="35"/>
    <x:cellStyle name="입력" xfId="36"/>
    <x:cellStyle name="제목" xfId="37"/>
    <x:cellStyle name="제목 1" xfId="38"/>
    <x:cellStyle name="제목 2" xfId="39"/>
    <x:cellStyle name="제목 3" xfId="40"/>
    <x:cellStyle name="제목 4" xfId="41"/>
    <x:cellStyle name="좋음" xfId="42"/>
    <x:cellStyle name="출력" xfId="43"/>
    <x:cellStyle xfId="0" builtinId="0"/>
    <x:cellStyle name="표준 2 2" xfId="44"/>
    <x:cellStyle name="표준 2_전국 집배구 및 집배관서 현황(강원청)_강원청 집배구 및 집배관서 현황(20140330)_강원청 집배구 및 집배관서 현황(20140330)" xfId="45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L25"/>
  <x:sheetViews>
    <x:sheetView view="pageBreakPreview" topLeftCell="A1" zoomScale="75" zoomScaleSheetLayoutView="75" workbookViewId="0">
      <x:pane xSplit="0" ySplit="6" topLeftCell="A7" activePane="bottomLeft" state="frozen"/>
      <x:selection pane="bottomLeft" activeCell="A1" activeCellId="0" sqref="A1:A1"/>
    </x:sheetView>
  </x:sheetViews>
  <x:sheetFormatPr defaultColWidth="8.8984375" defaultRowHeight="13.35"/>
  <x:cols>
    <x:col min="1" max="12" width="13.296875" style="1" customWidth="1"/>
  </x:cols>
  <x:sheetData>
    <x:row r="1" spans="1:1" ht="28.5" customHeight="1">
      <x:c r="A1" s="3"/>
    </x:row>
    <x:row r="2" spans="1:12" ht="52.5" customHeight="1">
      <x:c r="A2" s="65" t="s">
        <x:v>4</x:v>
      </x:c>
      <x:c r="B2" s="65"/>
      <x:c r="C2" s="65"/>
      <x:c r="D2" s="65"/>
      <x:c r="E2" s="66"/>
      <x:c r="F2" s="65"/>
      <x:c r="G2" s="65"/>
      <x:c r="H2" s="65"/>
      <x:c r="I2" s="65"/>
      <x:c r="J2" s="66"/>
      <x:c r="K2" s="66"/>
      <x:c r="L2" s="65"/>
    </x:row>
    <x:row r="3" spans="1:12" ht="26.25" customHeight="1">
      <x:c r="A3" s="4"/>
      <x:c r="B3" s="4"/>
      <x:c r="C3" s="4"/>
      <x:c r="L3" s="3" t="s">
        <x:v>21</x:v>
      </x:c>
    </x:row>
    <x:row r="4" spans="1:12" ht="39.75" customHeight="1">
      <x:c r="A4" s="69" t="s">
        <x:v>18</x:v>
      </x:c>
      <x:c r="B4" s="71" t="s">
        <x:v>12</x:v>
      </x:c>
      <x:c r="C4" s="67"/>
      <x:c r="D4" s="71" t="s">
        <x:v>11</x:v>
      </x:c>
      <x:c r="E4" s="73"/>
      <x:c r="F4" s="67"/>
      <x:c r="G4" s="71" t="s">
        <x:v>5</x:v>
      </x:c>
      <x:c r="H4" s="72"/>
      <x:c r="I4" s="67"/>
      <x:c r="J4" s="74" t="s">
        <x:v>36</x:v>
      </x:c>
      <x:c r="K4" s="72"/>
      <x:c r="L4" s="67" t="s">
        <x:v>51</x:v>
      </x:c>
    </x:row>
    <x:row r="5" spans="1:12" ht="39.75" customHeight="1">
      <x:c r="A5" s="70"/>
      <x:c r="B5" s="21" t="s">
        <x:v>22</x:v>
      </x:c>
      <x:c r="C5" s="22" t="s">
        <x:v>16</x:v>
      </x:c>
      <x:c r="D5" s="21" t="s">
        <x:v>22</x:v>
      </x:c>
      <x:c r="E5" s="33" t="s">
        <x:v>16</x:v>
      </x:c>
      <x:c r="F5" s="22" t="s">
        <x:v>15</x:v>
      </x:c>
      <x:c r="G5" s="21" t="s">
        <x:v>22</x:v>
      </x:c>
      <x:c r="H5" s="5" t="s">
        <x:v>16</x:v>
      </x:c>
      <x:c r="I5" s="22" t="s">
        <x:v>15</x:v>
      </x:c>
      <x:c r="J5" s="23" t="s">
        <x:v>10</x:v>
      </x:c>
      <x:c r="K5" s="5" t="s">
        <x:v>13</x:v>
      </x:c>
      <x:c r="L5" s="68"/>
    </x:row>
    <x:row r="6" spans="1:12" ht="42.899999999999999" customHeight="1">
      <x:c r="A6" s="24" t="s">
        <x:v>38</x:v>
      </x:c>
      <x:c r="B6" s="16"/>
      <x:c r="C6" s="25">
        <x:v>1000</x:v>
      </x:c>
      <x:c r="D6" s="29"/>
      <x:c r="E6" s="15">
        <x:v>1600</x:v>
      </x:c>
      <x:c r="F6" s="30"/>
      <x:c r="G6" s="29">
        <x:v>1500</x:v>
      </x:c>
      <x:c r="H6" s="15"/>
      <x:c r="I6" s="32"/>
      <x:c r="J6" s="26">
        <x:v>1000</x:v>
      </x:c>
      <x:c r="K6" s="15"/>
      <x:c r="L6" s="17">
        <x:f>SUM(B6:K6)</x:f>
        <x:v>5100</x:v>
      </x:c>
    </x:row>
    <x:row r="7" spans="1:12" ht="42.899999999999999" customHeight="1">
      <x:c r="A7" s="24" t="s">
        <x:v>75</x:v>
      </x:c>
      <x:c r="B7" s="16">
        <x:v>1000</x:v>
      </x:c>
      <x:c r="C7" s="25">
        <x:v>2000</x:v>
      </x:c>
      <x:c r="D7" s="29"/>
      <x:c r="E7" s="15">
        <x:v>1800</x:v>
      </x:c>
      <x:c r="F7" s="30"/>
      <x:c r="G7" s="29">
        <x:v>1600</x:v>
      </x:c>
      <x:c r="H7" s="15"/>
      <x:c r="I7" s="32"/>
      <x:c r="J7" s="26"/>
      <x:c r="K7" s="15"/>
      <x:c r="L7" s="17">
        <x:f>SUM(B7:K7)</x:f>
        <x:v>6400</x:v>
      </x:c>
    </x:row>
    <x:row r="8" spans="1:12" ht="42.899999999999999" customHeight="1">
      <x:c r="A8" s="24" t="s">
        <x:v>42</x:v>
      </x:c>
      <x:c r="B8" s="16">
        <x:v>500</x:v>
      </x:c>
      <x:c r="C8" s="25">
        <x:v>2480</x:v>
      </x:c>
      <x:c r="D8" s="29"/>
      <x:c r="E8" s="15">
        <x:v>1500</x:v>
      </x:c>
      <x:c r="F8" s="30"/>
      <x:c r="G8" s="29">
        <x:v>1300</x:v>
      </x:c>
      <x:c r="H8" s="15"/>
      <x:c r="I8" s="32"/>
      <x:c r="J8" s="26"/>
      <x:c r="K8" s="15">
        <x:v>10563</x:v>
      </x:c>
      <x:c r="L8" s="17">
        <x:f>SUM(B8:K8)</x:f>
        <x:v>16343</x:v>
      </x:c>
    </x:row>
    <x:row r="9" spans="1:12" ht="42.899999999999999" customHeight="1">
      <x:c r="A9" s="24" t="s">
        <x:v>40</x:v>
      </x:c>
      <x:c r="B9" s="16"/>
      <x:c r="C9" s="25"/>
      <x:c r="D9" s="29"/>
      <x:c r="E9" s="15">
        <x:v>1000</x:v>
      </x:c>
      <x:c r="F9" s="30"/>
      <x:c r="G9" s="29">
        <x:v>700</x:v>
      </x:c>
      <x:c r="H9" s="15"/>
      <x:c r="I9" s="32"/>
      <x:c r="J9" s="26">
        <x:v>2000</x:v>
      </x:c>
      <x:c r="K9" s="15"/>
      <x:c r="L9" s="17">
        <x:f>SUM(B9:K9)</x:f>
        <x:v>3700</x:v>
      </x:c>
    </x:row>
    <x:row r="10" spans="1:12" ht="42.899999999999999" customHeight="1">
      <x:c r="A10" s="24" t="s">
        <x:v>62</x:v>
      </x:c>
      <x:c r="B10" s="16">
        <x:v>15200</x:v>
      </x:c>
      <x:c r="C10" s="25"/>
      <x:c r="D10" s="29"/>
      <x:c r="E10" s="15">
        <x:v>3000</x:v>
      </x:c>
      <x:c r="F10" s="30"/>
      <x:c r="G10" s="29">
        <x:v>1000</x:v>
      </x:c>
      <x:c r="H10" s="15"/>
      <x:c r="I10" s="32"/>
      <x:c r="J10" s="26"/>
      <x:c r="K10" s="15"/>
      <x:c r="L10" s="17">
        <x:f>SUM(B10:K10)</x:f>
        <x:v>19200</x:v>
      </x:c>
    </x:row>
    <x:row r="11" spans="1:12" ht="42.899999999999999" customHeight="1">
      <x:c r="A11" s="24" t="s">
        <x:v>45</x:v>
      </x:c>
      <x:c r="B11" s="16">
        <x:v>8500</x:v>
      </x:c>
      <x:c r="C11" s="25"/>
      <x:c r="D11" s="29">
        <x:v>1700</x:v>
      </x:c>
      <x:c r="E11" s="15"/>
      <x:c r="F11" s="30"/>
      <x:c r="G11" s="29">
        <x:v>500</x:v>
      </x:c>
      <x:c r="H11" s="15"/>
      <x:c r="I11" s="32"/>
      <x:c r="J11" s="26"/>
      <x:c r="K11" s="15"/>
      <x:c r="L11" s="17">
        <x:f>SUM(B11:K11)</x:f>
        <x:v>10700</x:v>
      </x:c>
    </x:row>
    <x:row r="12" spans="1:12" ht="42.899999999999999" customHeight="1">
      <x:c r="A12" s="24" t="s">
        <x:v>67</x:v>
      </x:c>
      <x:c r="B12" s="16"/>
      <x:c r="C12" s="25"/>
      <x:c r="D12" s="29"/>
      <x:c r="E12" s="15">
        <x:v>895</x:v>
      </x:c>
      <x:c r="F12" s="30"/>
      <x:c r="G12" s="31"/>
      <x:c r="H12" s="15">
        <x:v>800</x:v>
      </x:c>
      <x:c r="I12" s="32"/>
      <x:c r="J12" s="26">
        <x:v>1000</x:v>
      </x:c>
      <x:c r="K12" s="15"/>
      <x:c r="L12" s="17">
        <x:f>SUM(B12:K12)</x:f>
        <x:v>2695</x:v>
      </x:c>
    </x:row>
    <x:row r="13" spans="1:12" ht="42.899999999999999" customHeight="1">
      <x:c r="A13" s="24" t="s">
        <x:v>66</x:v>
      </x:c>
      <x:c r="B13" s="16"/>
      <x:c r="C13" s="25">
        <x:v>1000</x:v>
      </x:c>
      <x:c r="D13" s="29"/>
      <x:c r="E13" s="15"/>
      <x:c r="F13" s="30">
        <x:v>1000</x:v>
      </x:c>
      <x:c r="G13" s="31"/>
      <x:c r="H13" s="15">
        <x:v>900</x:v>
      </x:c>
      <x:c r="I13" s="32"/>
      <x:c r="J13" s="26">
        <x:v>1000</x:v>
      </x:c>
      <x:c r="K13" s="15"/>
      <x:c r="L13" s="17">
        <x:f>SUM(B13:K13)</x:f>
        <x:v>3900</x:v>
      </x:c>
    </x:row>
    <x:row r="14" spans="1:12" ht="42.899999999999999" customHeight="1">
      <x:c r="A14" s="24" t="s">
        <x:v>32</x:v>
      </x:c>
      <x:c r="B14" s="16"/>
      <x:c r="C14" s="25"/>
      <x:c r="D14" s="29"/>
      <x:c r="E14" s="15">
        <x:v>800</x:v>
      </x:c>
      <x:c r="F14" s="30"/>
      <x:c r="G14" s="29">
        <x:v>500</x:v>
      </x:c>
      <x:c r="H14" s="15"/>
      <x:c r="I14" s="32"/>
      <x:c r="J14" s="26"/>
      <x:c r="K14" s="15"/>
      <x:c r="L14" s="17">
        <x:f>SUM(B14:K14)</x:f>
        <x:v>1300</x:v>
      </x:c>
    </x:row>
    <x:row r="15" spans="1:12" ht="42.899999999999999" customHeight="1">
      <x:c r="A15" s="24" t="s">
        <x:v>34</x:v>
      </x:c>
      <x:c r="B15" s="16"/>
      <x:c r="C15" s="25">
        <x:v>500</x:v>
      </x:c>
      <x:c r="D15" s="29"/>
      <x:c r="E15" s="15">
        <x:v>800</x:v>
      </x:c>
      <x:c r="F15" s="30"/>
      <x:c r="G15" s="31"/>
      <x:c r="H15" s="15">
        <x:v>500</x:v>
      </x:c>
      <x:c r="I15" s="32"/>
      <x:c r="J15" s="26"/>
      <x:c r="K15" s="15"/>
      <x:c r="L15" s="17">
        <x:f>SUM(B15:K15)</x:f>
        <x:v>1800</x:v>
      </x:c>
    </x:row>
    <x:row r="16" spans="1:12" ht="42.899999999999999" customHeight="1">
      <x:c r="A16" s="24" t="s">
        <x:v>56</x:v>
      </x:c>
      <x:c r="B16" s="16"/>
      <x:c r="C16" s="25"/>
      <x:c r="D16" s="29"/>
      <x:c r="E16" s="15">
        <x:v>800</x:v>
      </x:c>
      <x:c r="F16" s="30"/>
      <x:c r="G16" s="31"/>
      <x:c r="H16" s="15">
        <x:v>748</x:v>
      </x:c>
      <x:c r="I16" s="32"/>
      <x:c r="J16" s="26"/>
      <x:c r="K16" s="15"/>
      <x:c r="L16" s="17">
        <x:f>SUM(B16:K16)</x:f>
        <x:v>1548</x:v>
      </x:c>
    </x:row>
    <x:row r="17" spans="1:12" ht="42.899999999999999" customHeight="1">
      <x:c r="A17" s="24" t="s">
        <x:v>43</x:v>
      </x:c>
      <x:c r="B17" s="16"/>
      <x:c r="C17" s="25"/>
      <x:c r="D17" s="29"/>
      <x:c r="E17" s="15">
        <x:v>800</x:v>
      </x:c>
      <x:c r="F17" s="30"/>
      <x:c r="G17" s="31"/>
      <x:c r="H17" s="15">
        <x:v>600</x:v>
      </x:c>
      <x:c r="I17" s="32"/>
      <x:c r="J17" s="26">
        <x:v>1000</x:v>
      </x:c>
      <x:c r="K17" s="15"/>
      <x:c r="L17" s="17">
        <x:f>SUM(B17:K17)</x:f>
        <x:v>2400</x:v>
      </x:c>
    </x:row>
    <x:row r="18" spans="1:12" ht="42.899999999999999" customHeight="1">
      <x:c r="A18" s="24" t="s">
        <x:v>54</x:v>
      </x:c>
      <x:c r="B18" s="16"/>
      <x:c r="C18" s="25"/>
      <x:c r="D18" s="29"/>
      <x:c r="E18" s="15"/>
      <x:c r="F18" s="30">
        <x:v>1000</x:v>
      </x:c>
      <x:c r="G18" s="31"/>
      <x:c r="H18" s="15">
        <x:v>800</x:v>
      </x:c>
      <x:c r="I18" s="32"/>
      <x:c r="J18" s="26"/>
      <x:c r="K18" s="15"/>
      <x:c r="L18" s="17">
        <x:f>SUM(B18:K18)</x:f>
        <x:v>1800</x:v>
      </x:c>
    </x:row>
    <x:row r="19" spans="1:12" ht="42.899999999999999" customHeight="1">
      <x:c r="A19" s="24" t="s">
        <x:v>55</x:v>
      </x:c>
      <x:c r="B19" s="16"/>
      <x:c r="C19" s="25"/>
      <x:c r="D19" s="29"/>
      <x:c r="E19" s="15">
        <x:v>800</x:v>
      </x:c>
      <x:c r="F19" s="30"/>
      <x:c r="G19" s="31"/>
      <x:c r="H19" s="15">
        <x:v>700</x:v>
      </x:c>
      <x:c r="I19" s="32"/>
      <x:c r="J19" s="26"/>
      <x:c r="K19" s="15"/>
      <x:c r="L19" s="17">
        <x:f>SUM(B19:K19)</x:f>
        <x:v>1500</x:v>
      </x:c>
    </x:row>
    <x:row r="20" spans="1:12" ht="42.899999999999999" customHeight="1">
      <x:c r="A20" s="24" t="s">
        <x:v>58</x:v>
      </x:c>
      <x:c r="B20" s="16"/>
      <x:c r="C20" s="25"/>
      <x:c r="D20" s="29"/>
      <x:c r="E20" s="15">
        <x:v>800</x:v>
      </x:c>
      <x:c r="F20" s="30"/>
      <x:c r="G20" s="31"/>
      <x:c r="H20" s="15">
        <x:v>600</x:v>
      </x:c>
      <x:c r="I20" s="32"/>
      <x:c r="J20" s="26"/>
      <x:c r="K20" s="15"/>
      <x:c r="L20" s="17">
        <x:f>SUM(B20:K20)</x:f>
        <x:v>1400</x:v>
      </x:c>
    </x:row>
    <x:row r="21" spans="1:12" ht="42.899999999999999" customHeight="1">
      <x:c r="A21" s="24" t="s">
        <x:v>28</x:v>
      </x:c>
      <x:c r="B21" s="16"/>
      <x:c r="C21" s="25">
        <x:v>500</x:v>
      </x:c>
      <x:c r="D21" s="29"/>
      <x:c r="E21" s="15">
        <x:v>800</x:v>
      </x:c>
      <x:c r="F21" s="30"/>
      <x:c r="G21" s="31"/>
      <x:c r="H21" s="15">
        <x:v>800</x:v>
      </x:c>
      <x:c r="I21" s="32"/>
      <x:c r="J21" s="26"/>
      <x:c r="K21" s="15"/>
      <x:c r="L21" s="17">
        <x:f>SUM(B21:K21)</x:f>
        <x:v>2100</x:v>
      </x:c>
    </x:row>
    <x:row r="22" spans="1:12" ht="42.899999999999999" customHeight="1">
      <x:c r="A22" s="24" t="s">
        <x:v>35</x:v>
      </x:c>
      <x:c r="B22" s="16"/>
      <x:c r="C22" s="25"/>
      <x:c r="D22" s="29"/>
      <x:c r="E22" s="15"/>
      <x:c r="F22" s="30">
        <x:v>1000</x:v>
      </x:c>
      <x:c r="G22" s="31"/>
      <x:c r="H22" s="15">
        <x:v>1000</x:v>
      </x:c>
      <x:c r="I22" s="32"/>
      <x:c r="J22" s="26"/>
      <x:c r="K22" s="15"/>
      <x:c r="L22" s="17">
        <x:f>SUM(B22:K22)</x:f>
        <x:v>2000</x:v>
      </x:c>
    </x:row>
    <x:row r="23" spans="1:12" ht="42.899999999999999" customHeight="1">
      <x:c r="A23" s="24" t="s">
        <x:v>50</x:v>
      </x:c>
      <x:c r="B23" s="16"/>
      <x:c r="C23" s="25"/>
      <x:c r="D23" s="29"/>
      <x:c r="E23" s="15">
        <x:v>800</x:v>
      </x:c>
      <x:c r="F23" s="30"/>
      <x:c r="G23" s="31"/>
      <x:c r="H23" s="15"/>
      <x:c r="I23" s="30">
        <x:v>600</x:v>
      </x:c>
      <x:c r="J23" s="26"/>
      <x:c r="K23" s="15"/>
      <x:c r="L23" s="17">
        <x:f>SUM(B23:K23)</x:f>
        <x:v>1400</x:v>
      </x:c>
    </x:row>
    <x:row r="24" spans="1:12" ht="42.899999999999999" customHeight="1">
      <x:c r="A24" s="24" t="s">
        <x:v>25</x:v>
      </x:c>
      <x:c r="B24" s="16"/>
      <x:c r="C24" s="25">
        <x:v>3000</x:v>
      </x:c>
      <x:c r="D24" s="29"/>
      <x:c r="E24" s="15">
        <x:v>800</x:v>
      </x:c>
      <x:c r="F24" s="30"/>
      <x:c r="G24" s="31"/>
      <x:c r="H24" s="15"/>
      <x:c r="I24" s="30">
        <x:v>700</x:v>
      </x:c>
      <x:c r="J24" s="26"/>
      <x:c r="K24" s="15"/>
      <x:c r="L24" s="17">
        <x:f>SUM(B24:K24)</x:f>
        <x:v>4500</x:v>
      </x:c>
    </x:row>
    <x:row r="25" spans="1:12" s="2" customFormat="1" ht="48.75" customHeight="1">
      <x:c r="A25" s="27" t="s">
        <x:v>65</x:v>
      </x:c>
      <x:c r="B25" s="18">
        <x:f>SUM(B6:B24)</x:f>
        <x:v>25200</x:v>
      </x:c>
      <x:c r="C25" s="20">
        <x:f>SUM(C6:C24)</x:f>
        <x:v>10480</x:v>
      </x:c>
      <x:c r="D25" s="18">
        <x:f>SUM(D6:D24)</x:f>
        <x:v>1700</x:v>
      </x:c>
      <x:c r="E25" s="19">
        <x:f>SUM(E6:E24)</x:f>
        <x:v>16995</x:v>
      </x:c>
      <x:c r="F25" s="34">
        <x:f>SUM(F6:F24)</x:f>
        <x:v>3000</x:v>
      </x:c>
      <x:c r="G25" s="18">
        <x:f>SUM(G6:G24)</x:f>
        <x:v>7100</x:v>
      </x:c>
      <x:c r="H25" s="19">
        <x:f>SUM(H6:H24)</x:f>
        <x:v>7448</x:v>
      </x:c>
      <x:c r="I25" s="20">
        <x:f>SUM(I6:I24)</x:f>
        <x:v>1300</x:v>
      </x:c>
      <x:c r="J25" s="28">
        <x:f>SUM(J6:J24)</x:f>
        <x:v>6000</x:v>
      </x:c>
      <x:c r="K25" s="19">
        <x:f>SUM(K6:K24)</x:f>
        <x:v>10563</x:v>
      </x:c>
      <x:c r="L25" s="20">
        <x:f>SUM(L6:L24)</x:f>
        <x:v>89786</x:v>
      </x:c>
    </x:row>
  </x:sheetData>
  <x:mergeCells count="7">
    <x:mergeCell ref="A2:L2"/>
    <x:mergeCell ref="L4:L5"/>
    <x:mergeCell ref="A4:A5"/>
    <x:mergeCell ref="G4:I4"/>
    <x:mergeCell ref="B4:C4"/>
    <x:mergeCell ref="D4:F4"/>
    <x:mergeCell ref="J4:K4"/>
  </x:mergeCells>
  <x:pageMargins left="0.72000002861022949" right="0.27541667222976685" top="0.74750000238418579" bottom="0.43291667103767395" header="0.51138889789581299" footer="0.31486111879348755"/>
  <x:pageSetup paperSize="9" scale="5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O28"/>
  <x:sheetViews>
    <x:sheetView topLeftCell="A1" zoomScaleNormal="100" workbookViewId="0">
      <x:selection activeCell="B6" activeCellId="0" sqref="B6:B6"/>
    </x:sheetView>
  </x:sheetViews>
  <x:sheetFormatPr defaultColWidth="8.8984375" defaultRowHeight="13.35"/>
  <x:cols>
    <x:col min="1" max="1" width="7.19921875" customWidth="1"/>
    <x:col min="2" max="2" width="5.69921875" customWidth="1"/>
    <x:col min="3" max="3" width="5.8984375" customWidth="1"/>
    <x:col min="4" max="4" width="6.69921875" customWidth="1"/>
    <x:col min="5" max="5" width="7" customWidth="1"/>
    <x:col min="6" max="6" width="11" customWidth="1"/>
    <x:col min="7" max="7" width="9.69921875" style="1" customWidth="1"/>
    <x:col min="8" max="8" width="10.19921875" customWidth="1"/>
    <x:col min="9" max="9" width="11.296875" style="1" customWidth="1"/>
    <x:col min="11" max="11" width="8.8984375" customWidth="1"/>
  </x:cols>
  <x:sheetData>
    <x:row r="1" spans="1:9" ht="22.800000000000001">
      <x:c r="A1" s="75" t="s">
        <x:v>7</x:v>
      </x:c>
      <x:c r="B1" s="76"/>
      <x:c r="C1" s="76"/>
      <x:c r="D1" s="76"/>
      <x:c r="E1" s="76"/>
      <x:c r="F1" s="76"/>
      <x:c r="G1" s="76"/>
      <x:c r="H1" s="76"/>
      <x:c r="I1" s="77"/>
    </x:row>
    <x:row r="3" spans="1:9" ht="13.5" customHeight="1">
      <x:c r="A3" s="78" t="s">
        <x:v>71</x:v>
      </x:c>
      <x:c r="B3" s="78" t="s">
        <x:v>2</x:v>
      </x:c>
      <x:c r="C3" s="78"/>
      <x:c r="D3" s="78"/>
      <x:c r="E3" s="78" t="s">
        <x:v>27</x:v>
      </x:c>
      <x:c r="F3" s="78" t="s">
        <x:v>63</x:v>
      </x:c>
      <x:c r="G3" s="79" t="s">
        <x:v>3</x:v>
      </x:c>
      <x:c r="H3" s="78" t="s">
        <x:v>51</x:v>
      </x:c>
      <x:c r="I3" s="79" t="s">
        <x:v>19</x:v>
      </x:c>
    </x:row>
    <x:row r="4" spans="1:10" s="7" customFormat="1" ht="20.100000000000001" customHeight="1">
      <x:c r="A4" s="78"/>
      <x:c r="B4" s="6" t="s">
        <x:v>69</x:v>
      </x:c>
      <x:c r="C4" s="6" t="s">
        <x:v>48</x:v>
      </x:c>
      <x:c r="D4" s="6" t="s">
        <x:v>26</x:v>
      </x:c>
      <x:c r="E4" s="78"/>
      <x:c r="F4" s="78"/>
      <x:c r="G4" s="79"/>
      <x:c r="H4" s="78"/>
      <x:c r="I4" s="79"/>
      <x:c r="J4" s="7">
        <x:v>500</x:v>
      </x:c>
    </x:row>
    <x:row r="5" spans="1:10" s="7" customFormat="1" ht="20.100000000000001" customHeight="1">
      <x:c r="A5" s="8" t="s">
        <x:v>76</x:v>
      </x:c>
      <x:c r="B5" s="9">
        <x:v>96</x:v>
      </x:c>
      <x:c r="C5" s="9">
        <x:v>7</x:v>
      </x:c>
      <x:c r="D5" s="9">
        <x:f>SUM(B5:C5)</x:f>
        <x:v>103</x:v>
      </x:c>
      <x:c r="E5" s="10">
        <x:f>D5/$D$24%</x:f>
        <x:v>13.137755102040817</x:v>
      </x:c>
      <x:c r="F5" s="11">
        <x:f>$F$24*E5%</x:f>
        <x:v>1432.0153061224489</x:v>
      </x:c>
      <x:c r="G5" s="11"/>
      <x:c r="H5" s="12">
        <x:f>F5+G5</x:f>
        <x:v>1432.0153061224489</x:v>
      </x:c>
      <x:c r="I5" s="11">
        <x:f>ROUND(H5,-2)</x:f>
        <x:v>1400</x:v>
      </x:c>
      <x:c r="J5" s="7">
        <x:v>1150</x:v>
      </x:c>
    </x:row>
    <x:row r="6" spans="1:10" s="7" customFormat="1" ht="20.100000000000001" customHeight="1">
      <x:c r="A6" s="8" t="s">
        <x:v>73</x:v>
      </x:c>
      <x:c r="B6" s="9">
        <x:v>109</x:v>
      </x:c>
      <x:c r="C6" s="9">
        <x:v>3</x:v>
      </x:c>
      <x:c r="D6" s="9">
        <x:f>SUM(B6:C6)</x:f>
        <x:v>112</x:v>
      </x:c>
      <x:c r="E6" s="10">
        <x:f>D6/$D$24%</x:f>
        <x:v>14.285714285714286</x:v>
      </x:c>
      <x:c r="F6" s="11">
        <x:f>$F$24*E6%</x:f>
        <x:v>1557.1428571428573</x:v>
      </x:c>
      <x:c r="G6" s="11"/>
      <x:c r="H6" s="12">
        <x:f>F6+G6</x:f>
        <x:v>1557.1428571428573</x:v>
      </x:c>
      <x:c r="I6" s="11">
        <x:f>ROUND(H6,-2)</x:f>
        <x:v>1600</x:v>
      </x:c>
      <x:c r="J6" s="7">
        <x:v>1250</x:v>
      </x:c>
    </x:row>
    <x:row r="7" spans="1:10" s="7" customFormat="1" ht="20.100000000000001" customHeight="1">
      <x:c r="A7" s="8" t="s">
        <x:v>74</x:v>
      </x:c>
      <x:c r="B7" s="9">
        <x:v>85</x:v>
      </x:c>
      <x:c r="C7" s="9">
        <x:v>4</x:v>
      </x:c>
      <x:c r="D7" s="9">
        <x:f>SUM(B7:C7)</x:f>
        <x:v>89</x:v>
      </x:c>
      <x:c r="E7" s="10">
        <x:f>D7/$D$24%</x:f>
        <x:v>11.352040816326531</x:v>
      </x:c>
      <x:c r="F7" s="11">
        <x:f>$F$24*E7%</x:f>
        <x:v>1237.3724489795918</x:v>
      </x:c>
      <x:c r="G7" s="11"/>
      <x:c r="H7" s="12">
        <x:f>F7+G7</x:f>
        <x:v>1237.3724489795918</x:v>
      </x:c>
      <x:c r="I7" s="11">
        <x:f>ROUND(H7,-2)</x:f>
        <x:v>1200</x:v>
      </x:c>
      <x:c r="J7" s="7">
        <x:v>900</x:v>
      </x:c>
    </x:row>
    <x:row r="8" spans="1:10" s="7" customFormat="1" ht="20.100000000000001" customHeight="1">
      <x:c r="A8" s="8" t="s">
        <x:v>53</x:v>
      </x:c>
      <x:c r="B8" s="9">
        <x:v>33</x:v>
      </x:c>
      <x:c r="C8" s="9">
        <x:v>4</x:v>
      </x:c>
      <x:c r="D8" s="9">
        <x:f>SUM(B8:C8)</x:f>
        <x:v>37</x:v>
      </x:c>
      <x:c r="E8" s="10">
        <x:f>D8/$D$24%</x:f>
        <x:v>4.7193877551020407</x:v>
      </x:c>
      <x:c r="F8" s="11">
        <x:f>$F$24*E8%</x:f>
        <x:v>514.41326530612241</x:v>
      </x:c>
      <x:c r="G8" s="11"/>
      <x:c r="H8" s="12">
        <x:f>F8+G8</x:f>
        <x:v>514.41326530612241</x:v>
      </x:c>
      <x:c r="I8" s="11">
        <x:f>ROUND(H8,-2)</x:f>
        <x:v>500</x:v>
      </x:c>
      <x:c r="J8" s="7">
        <x:v>500</x:v>
      </x:c>
    </x:row>
    <x:row r="9" spans="1:10" s="7" customFormat="1" ht="20.100000000000001" customHeight="1">
      <x:c r="A9" s="8" t="s">
        <x:v>64</x:v>
      </x:c>
      <x:c r="B9" s="9">
        <x:v>44</x:v>
      </x:c>
      <x:c r="C9" s="9">
        <x:v>3</x:v>
      </x:c>
      <x:c r="D9" s="9">
        <x:f>SUM(B9:C9)</x:f>
        <x:v>47</x:v>
      </x:c>
      <x:c r="E9" s="10">
        <x:f>D9/$D$24%</x:f>
        <x:v>5.9948979591836737</x:v>
      </x:c>
      <x:c r="F9" s="11">
        <x:f>$F$24*E9%</x:f>
        <x:v>653.44387755102048</x:v>
      </x:c>
      <x:c r="G9" s="11"/>
      <x:c r="H9" s="12">
        <x:f>F9+G9</x:f>
        <x:v>653.44387755102048</x:v>
      </x:c>
      <x:c r="I9" s="11">
        <x:f>ROUND(H9,-2)</x:f>
        <x:v>700</x:v>
      </x:c>
      <x:c r="J9" s="7">
        <x:v>450</x:v>
      </x:c>
    </x:row>
    <x:row r="10" spans="1:10" s="7" customFormat="1" ht="20.100000000000001" customHeight="1">
      <x:c r="A10" s="8" t="s">
        <x:v>37</x:v>
      </x:c>
      <x:c r="B10" s="9">
        <x:v>39</x:v>
      </x:c>
      <x:c r="C10" s="9">
        <x:v>1</x:v>
      </x:c>
      <x:c r="D10" s="9">
        <x:f>SUM(B10:C10)</x:f>
        <x:v>40</x:v>
      </x:c>
      <x:c r="E10" s="10">
        <x:f>D10/$D$24%</x:f>
        <x:v>5.1020408163265305</x:v>
      </x:c>
      <x:c r="F10" s="11">
        <x:f>$F$24*E10%</x:f>
        <x:v>556.12244897959181</x:v>
      </x:c>
      <x:c r="G10" s="11"/>
      <x:c r="H10" s="12">
        <x:f>F10+G10</x:f>
        <x:v>556.12244897959181</x:v>
      </x:c>
      <x:c r="I10" s="11">
        <x:f>ROUND(H10,-2)</x:f>
        <x:v>600</x:v>
      </x:c>
      <x:c r="J10" s="7">
        <x:v>450</x:v>
      </x:c>
    </x:row>
    <x:row r="11" spans="1:10" s="7" customFormat="1" ht="20.100000000000001" customHeight="1">
      <x:c r="A11" s="8" t="s">
        <x:v>30</x:v>
      </x:c>
      <x:c r="B11" s="9">
        <x:v>16</x:v>
      </x:c>
      <x:c r="C11" s="9">
        <x:v>1</x:v>
      </x:c>
      <x:c r="D11" s="9">
        <x:f>SUM(B11:C11)</x:f>
        <x:v>17</x:v>
      </x:c>
      <x:c r="E11" s="10">
        <x:f>D11/$D$24%</x:f>
        <x:v>2.1683673469387754</x:v>
      </x:c>
      <x:c r="F11" s="11">
        <x:f>$F$24*E11%</x:f>
        <x:v>236.35204081632654</x:v>
      </x:c>
      <x:c r="G11" s="11"/>
      <x:c r="H11" s="12">
        <x:f>F11+G11</x:f>
        <x:v>236.35204081632654</x:v>
      </x:c>
      <x:c r="I11" s="11">
        <x:f>ROUND(H11,-2)</x:f>
        <x:v>200</x:v>
      </x:c>
      <x:c r="J11" s="7">
        <x:v>300</x:v>
      </x:c>
    </x:row>
    <x:row r="12" spans="1:10" s="7" customFormat="1" ht="20.100000000000001" customHeight="1">
      <x:c r="A12" s="8" t="s">
        <x:v>31</x:v>
      </x:c>
      <x:c r="B12" s="9">
        <x:v>19</x:v>
      </x:c>
      <x:c r="C12" s="9">
        <x:v>2</x:v>
      </x:c>
      <x:c r="D12" s="9">
        <x:f>SUM(B12:C12)</x:f>
        <x:v>21</x:v>
      </x:c>
      <x:c r="E12" s="10">
        <x:f>D12/$D$24%</x:f>
        <x:v>2.6785714285714288</x:v>
      </x:c>
      <x:c r="F12" s="11">
        <x:f>$F$24*E12%</x:f>
        <x:v>291.96428571428572</x:v>
      </x:c>
      <x:c r="G12" s="11"/>
      <x:c r="H12" s="12">
        <x:f>F12+G12</x:f>
        <x:v>291.96428571428572</x:v>
      </x:c>
      <x:c r="I12" s="11">
        <x:f>ROUND(H12,-2)</x:f>
        <x:v>300</x:v>
      </x:c>
      <x:c r="J12" s="7">
        <x:v>300</x:v>
      </x:c>
    </x:row>
    <x:row r="13" spans="1:10" s="7" customFormat="1" ht="20.100000000000001" customHeight="1">
      <x:c r="A13" s="8" t="s">
        <x:v>39</x:v>
      </x:c>
      <x:c r="B13" s="9">
        <x:v>34</x:v>
      </x:c>
      <x:c r="C13" s="9">
        <x:v>4</x:v>
      </x:c>
      <x:c r="D13" s="9">
        <x:f>SUM(B13:C13)</x:f>
        <x:v>38</x:v>
      </x:c>
      <x:c r="E13" s="10">
        <x:f>D13/$D$24%</x:f>
        <x:v>4.8469387755102042</x:v>
      </x:c>
      <x:c r="F13" s="11">
        <x:f>$F$24*E13%</x:f>
        <x:v>528.31632653061217</x:v>
      </x:c>
      <x:c r="G13" s="11"/>
      <x:c r="H13" s="12">
        <x:f>F13+G13</x:f>
        <x:v>528.31632653061217</x:v>
      </x:c>
      <x:c r="I13" s="11">
        <x:f>ROUND(H13,-2)</x:f>
        <x:v>500</x:v>
      </x:c>
      <x:c r="J13" s="7">
        <x:v>450</x:v>
      </x:c>
    </x:row>
    <x:row r="14" spans="1:10" s="7" customFormat="1" ht="20.100000000000001" customHeight="1">
      <x:c r="A14" s="8" t="s">
        <x:v>60</x:v>
      </x:c>
      <x:c r="B14" s="9">
        <x:v>27</x:v>
      </x:c>
      <x:c r="C14" s="9">
        <x:v>1</x:v>
      </x:c>
      <x:c r="D14" s="9">
        <x:f>SUM(B14:C14)</x:f>
        <x:v>28</x:v>
      </x:c>
      <x:c r="E14" s="10">
        <x:f>D14/$D$24%</x:f>
        <x:v>3.5714285714285716</x:v>
      </x:c>
      <x:c r="F14" s="11">
        <x:f>$F$24*E14%</x:f>
        <x:v>389.28571428571433</x:v>
      </x:c>
      <x:c r="G14" s="11"/>
      <x:c r="H14" s="12">
        <x:f>F14+G14</x:f>
        <x:v>389.28571428571433</x:v>
      </x:c>
      <x:c r="I14" s="11">
        <x:f>ROUND(H14,-2)</x:f>
        <x:v>400</x:v>
      </x:c>
      <x:c r="J14" s="7">
        <x:v>300</x:v>
      </x:c>
    </x:row>
    <x:row r="15" spans="1:10" s="7" customFormat="1" ht="20.100000000000001" customHeight="1">
      <x:c r="A15" s="8" t="s">
        <x:v>29</x:v>
      </x:c>
      <x:c r="B15" s="9">
        <x:v>39</x:v>
      </x:c>
      <x:c r="C15" s="9">
        <x:v>1</x:v>
      </x:c>
      <x:c r="D15" s="9">
        <x:f>SUM(B15:C15)</x:f>
        <x:v>40</x:v>
      </x:c>
      <x:c r="E15" s="10">
        <x:f>D15/$D$24%</x:f>
        <x:v>5.1020408163265305</x:v>
      </x:c>
      <x:c r="F15" s="11">
        <x:f>$F$24*E15%</x:f>
        <x:v>556.12244897959181</x:v>
      </x:c>
      <x:c r="G15" s="11"/>
      <x:c r="H15" s="12">
        <x:f>F15+G15</x:f>
        <x:v>556.12244897959181</x:v>
      </x:c>
      <x:c r="I15" s="11">
        <x:f>ROUND(H15,-2)</x:f>
        <x:v>600</x:v>
      </x:c>
      <x:c r="J15" s="7">
        <x:v>500</x:v>
      </x:c>
    </x:row>
    <x:row r="16" spans="1:10" s="7" customFormat="1" ht="20.100000000000001" customHeight="1">
      <x:c r="A16" s="8" t="s">
        <x:v>52</x:v>
      </x:c>
      <x:c r="B16" s="9">
        <x:v>28</x:v>
      </x:c>
      <x:c r="C16" s="9">
        <x:v>2</x:v>
      </x:c>
      <x:c r="D16" s="9">
        <x:f>SUM(B16:C16)</x:f>
        <x:v>30</x:v>
      </x:c>
      <x:c r="E16" s="10">
        <x:f>D16/$D$24%</x:f>
        <x:v>3.8265306122448979</x:v>
      </x:c>
      <x:c r="F16" s="11">
        <x:f>$F$24*E16%</x:f>
        <x:v>417.09183673469391</x:v>
      </x:c>
      <x:c r="G16" s="11"/>
      <x:c r="H16" s="12">
        <x:f>F16+G16</x:f>
        <x:v>417.09183673469391</x:v>
      </x:c>
      <x:c r="I16" s="11">
        <x:f>ROUND(H16,-2)</x:f>
        <x:v>400</x:v>
      </x:c>
      <x:c r="J16" s="7">
        <x:v>300</x:v>
      </x:c>
    </x:row>
    <x:row r="17" spans="1:10" s="7" customFormat="1" ht="20.100000000000001" customHeight="1">
      <x:c r="A17" s="8" t="s">
        <x:v>57</x:v>
      </x:c>
      <x:c r="B17" s="9">
        <x:v>20</x:v>
      </x:c>
      <x:c r="C17" s="9">
        <x:v>2</x:v>
      </x:c>
      <x:c r="D17" s="9">
        <x:f>SUM(B17:C17)</x:f>
        <x:v>22</x:v>
      </x:c>
      <x:c r="E17" s="10">
        <x:f>D17/$D$24%</x:f>
        <x:v>2.806122448979592</x:v>
      </x:c>
      <x:c r="F17" s="11">
        <x:f>$F$24*E17%</x:f>
        <x:v>305.86734693877548</x:v>
      </x:c>
      <x:c r="G17" s="11"/>
      <x:c r="H17" s="12">
        <x:f>F17+G17</x:f>
        <x:v>305.86734693877548</x:v>
      </x:c>
      <x:c r="I17" s="11">
        <x:f>ROUND(H17,-2)</x:f>
        <x:v>300</x:v>
      </x:c>
      <x:c r="J17" s="7">
        <x:v>300</x:v>
      </x:c>
    </x:row>
    <x:row r="18" spans="1:10" s="7" customFormat="1" ht="20.100000000000001" customHeight="1">
      <x:c r="A18" s="8" t="s">
        <x:v>47</x:v>
      </x:c>
      <x:c r="B18" s="9">
        <x:v>38</x:v>
      </x:c>
      <x:c r="C18" s="9">
        <x:v>1</x:v>
      </x:c>
      <x:c r="D18" s="9">
        <x:f>SUM(B18:C18)</x:f>
        <x:v>39</x:v>
      </x:c>
      <x:c r="E18" s="10">
        <x:f>D18/$D$24%</x:f>
        <x:v>4.9744897959183678</x:v>
      </x:c>
      <x:c r="F18" s="11">
        <x:f>$F$24*E18%</x:f>
        <x:v>542.21938775510216</x:v>
      </x:c>
      <x:c r="G18" s="11"/>
      <x:c r="H18" s="12">
        <x:f>F18+G18</x:f>
        <x:v>542.21938775510216</x:v>
      </x:c>
      <x:c r="I18" s="11">
        <x:f>ROUND(H18,-2)</x:f>
        <x:v>500</x:v>
      </x:c>
      <x:c r="J18" s="7">
        <x:v>500</x:v>
      </x:c>
    </x:row>
    <x:row r="19" spans="1:10" s="7" customFormat="1" ht="20.100000000000001" customHeight="1">
      <x:c r="A19" s="8" t="s">
        <x:v>33</x:v>
      </x:c>
      <x:c r="B19" s="9">
        <x:v>57</x:v>
      </x:c>
      <x:c r="C19" s="9">
        <x:v>4</x:v>
      </x:c>
      <x:c r="D19" s="9">
        <x:f>SUM(B19:C19)</x:f>
        <x:v>61</x:v>
      </x:c>
      <x:c r="E19" s="10">
        <x:f>D19/$D$24%</x:f>
        <x:v>7.7806122448979593</x:v>
      </x:c>
      <x:c r="F19" s="11">
        <x:f>$F$24*E19%</x:f>
        <x:v>848.08673469387759</x:v>
      </x:c>
      <x:c r="G19" s="11"/>
      <x:c r="H19" s="12">
        <x:f>F19+G19</x:f>
        <x:v>848.08673469387759</x:v>
      </x:c>
      <x:c r="I19" s="11">
        <x:f>ROUND(H19,-2)</x:f>
        <x:v>800</x:v>
      </x:c>
      <x:c r="J19" s="7">
        <x:v>600</x:v>
      </x:c>
    </x:row>
    <x:row r="20" spans="1:10" s="7" customFormat="1" ht="20.100000000000001" customHeight="1">
      <x:c r="A20" s="8" t="s">
        <x:v>49</x:v>
      </x:c>
      <x:c r="B20" s="9">
        <x:v>24</x:v>
      </x:c>
      <x:c r="C20" s="9">
        <x:v>1</x:v>
      </x:c>
      <x:c r="D20" s="9">
        <x:f>SUM(B20:C20)</x:f>
        <x:v>25</x:v>
      </x:c>
      <x:c r="E20" s="10">
        <x:f>D20/$D$24%</x:f>
        <x:v>3.1887755102040818</x:v>
      </x:c>
      <x:c r="F20" s="11">
        <x:f>$F$24*E20%</x:f>
        <x:v>347.57653061224488</x:v>
      </x:c>
      <x:c r="G20" s="11"/>
      <x:c r="H20" s="12">
        <x:f>F20+G20</x:f>
        <x:v>347.57653061224488</x:v>
      </x:c>
      <x:c r="I20" s="11">
        <x:f>ROUND(H20,-2)</x:f>
        <x:v>300</x:v>
      </x:c>
      <x:c r="J20" s="7">
        <x:v>300</x:v>
      </x:c>
    </x:row>
    <x:row r="21" spans="1:10" s="7" customFormat="1" ht="20.100000000000001" customHeight="1">
      <x:c r="A21" s="8" t="s">
        <x:v>68</x:v>
      </x:c>
      <x:c r="B21" s="9">
        <x:v>34</x:v>
      </x:c>
      <x:c r="C21" s="9">
        <x:v>1</x:v>
      </x:c>
      <x:c r="D21" s="9">
        <x:f>SUM(B21:C21)</x:f>
        <x:v>35</x:v>
      </x:c>
      <x:c r="E21" s="10">
        <x:f>D21/$D$24%</x:f>
        <x:v>4.4642857142857144</x:v>
      </x:c>
      <x:c r="F21" s="11">
        <x:f>$F$24*E21%</x:f>
        <x:v>486.60714285714289</x:v>
      </x:c>
      <x:c r="G21" s="11"/>
      <x:c r="H21" s="12">
        <x:f>F21+G21</x:f>
        <x:v>486.60714285714289</x:v>
      </x:c>
      <x:c r="I21" s="11">
        <x:f>ROUND(H21,-2)</x:f>
        <x:v>500</x:v>
      </x:c>
      <x:c r="J21" s="7">
        <x:v>450</x:v>
      </x:c>
    </x:row>
    <x:row r="22" spans="1:9" s="7" customFormat="1" ht="20.100000000000001" customHeight="1">
      <x:c r="A22" s="8" t="s">
        <x:v>44</x:v>
      </x:c>
      <x:c r="B22" s="13"/>
      <x:c r="C22" s="9"/>
      <x:c r="D22" s="9"/>
      <x:c r="E22" s="10">
        <x:f>D22/$D$24%</x:f>
        <x:v>0</x:v>
      </x:c>
      <x:c r="F22" s="11">
        <x:f>$F$24*E22%</x:f>
        <x:v>0</x:v>
      </x:c>
      <x:c r="G22" s="11"/>
      <x:c r="H22" s="12"/>
      <x:c r="I22" s="11"/>
    </x:row>
    <x:row r="23" spans="1:9" s="7" customFormat="1" ht="20.100000000000001" customHeight="1">
      <x:c r="A23" s="8" t="s">
        <x:v>61</x:v>
      </x:c>
      <x:c r="B23" s="8"/>
      <x:c r="C23" s="9"/>
      <x:c r="D23" s="9"/>
      <x:c r="E23" s="10">
        <x:f>D23/$D$24%</x:f>
        <x:v>0</x:v>
      </x:c>
      <x:c r="F23" s="11">
        <x:f>$F$24*E23%</x:f>
        <x:v>0</x:v>
      </x:c>
      <x:c r="G23" s="11"/>
      <x:c r="H23" s="12"/>
      <x:c r="I23" s="11"/>
    </x:row>
    <x:row r="24" spans="1:10" s="7" customFormat="1" ht="20.100000000000001" customHeight="1">
      <x:c r="A24" s="8" t="s">
        <x:v>51</x:v>
      </x:c>
      <x:c r="B24" s="8">
        <x:f>SUM(B5:B23)</x:f>
        <x:v>742</x:v>
      </x:c>
      <x:c r="C24" s="8">
        <x:f>SUM(C5:C23)</x:f>
        <x:v>42</x:v>
      </x:c>
      <x:c r="D24" s="9">
        <x:f>SUM(B24:C24)</x:f>
        <x:v>784</x:v>
      </x:c>
      <x:c r="E24" s="10">
        <x:f>D24/$D$24%</x:f>
        <x:v>100</x:v>
      </x:c>
      <x:c r="F24" s="11">
        <x:v>10900</x:v>
      </x:c>
      <x:c r="G24" s="11">
        <x:f>SUM(G5:G23)</x:f>
        <x:v>0</x:v>
      </x:c>
      <x:c r="H24" s="12">
        <x:f>SUM(F24:G24)</x:f>
        <x:v>10900</x:v>
      </x:c>
      <x:c r="I24" s="11">
        <x:f>SUM(I5:I23)</x:f>
        <x:v>10800</x:v>
      </x:c>
      <x:c r="J24" s="7">
        <x:f>SUM(J4:J23)</x:f>
        <x:v>9500</x:v>
      </x:c>
    </x:row>
    <x:row r="25" spans="6:15" ht="14.449999999999999">
      <x:c r="F25" s="14"/>
      <x:c r="K25" s="7"/>
      <x:c r="L25" s="7"/>
      <x:c r="M25" s="7"/>
      <x:c r="N25" s="7"/>
      <x:c r="O25" s="7"/>
    </x:row>
    <x:row r="26" spans="11:15" ht="14.449999999999999">
      <x:c r="K26" s="7"/>
      <x:c r="L26" s="7"/>
      <x:c r="M26" s="7"/>
      <x:c r="N26" s="7"/>
      <x:c r="O26" s="7"/>
    </x:row>
    <x:row r="27" spans="11:15" ht="14.449999999999999">
      <x:c r="K27" s="7"/>
      <x:c r="L27" s="7"/>
      <x:c r="M27" s="7"/>
      <x:c r="N27" s="7"/>
      <x:c r="O27" s="7"/>
    </x:row>
    <x:row r="28" spans="12:15" ht="14.449999999999999">
      <x:c r="L28" s="7"/>
      <x:c r="M28" s="7"/>
      <x:c r="N28" s="7"/>
      <x:c r="O28" s="7"/>
    </x:row>
  </x:sheetData>
  <x:mergeCells count="8">
    <x:mergeCell ref="A1:I1"/>
    <x:mergeCell ref="A3:A4"/>
    <x:mergeCell ref="B3:D3"/>
    <x:mergeCell ref="E3:E4"/>
    <x:mergeCell ref="F3:F4"/>
    <x:mergeCell ref="G3:G4"/>
    <x:mergeCell ref="H3:H4"/>
    <x:mergeCell ref="I3:I4"/>
  </x:mergeCells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B2:J23"/>
  <x:sheetViews>
    <x:sheetView topLeftCell="A1" zoomScaleNormal="100" workbookViewId="0">
      <x:selection activeCell="J2" activeCellId="0" sqref="J2:J2"/>
    </x:sheetView>
  </x:sheetViews>
  <x:sheetFormatPr defaultColWidth="8.8984375" defaultRowHeight="13.35"/>
  <x:cols>
    <x:col min="4" max="4" width="11.296875" customWidth="1"/>
    <x:col min="5" max="5" width="10.69921875" bestFit="1" customWidth="1"/>
  </x:cols>
  <x:sheetData>
    <x:row r="2" spans="2:10" ht="16.399999999999999">
      <x:c r="B2" s="35" t="s">
        <x:v>76</x:v>
      </x:c>
      <x:c r="C2" s="36">
        <x:v>105</x:v>
      </x:c>
      <x:c r="D2" s="36">
        <x:v>1</x:v>
      </x:c>
      <x:c r="E2" s="38">
        <x:f>C2/$C$23*100</x:f>
        <x:v>13.888888888888889</x:v>
      </x:c>
      <x:c r="F2" s="39">
        <x:f>$G$2*E2%</x:f>
        <x:v>3263.8888888888891</x:v>
      </x:c>
      <x:c r="G2" s="40">
        <x:v>23500</x:v>
      </x:c>
      <x:c r="H2" s="40">
        <x:v>3000</x:v>
      </x:c>
      <x:c r="I2" s="40">
        <x:v>26500</x:v>
      </x:c>
      <x:c r="J2" s="41">
        <x:f>ROUNDUP(F2,-2)</x:f>
        <x:v>3300</x:v>
      </x:c>
    </x:row>
    <x:row r="3" spans="2:10" ht="16.399999999999999">
      <x:c r="B3" s="35" t="s">
        <x:v>30</x:v>
      </x:c>
      <x:c r="C3" s="36">
        <x:v>15</x:v>
      </x:c>
      <x:c r="D3" s="36">
        <x:v>1</x:v>
      </x:c>
      <x:c r="E3" s="38">
        <x:f>C3/$C$23*100</x:f>
        <x:v>1.984126984126984</x:v>
      </x:c>
      <x:c r="F3" s="39">
        <x:f>$G$2*E3%</x:f>
        <x:v>466.26984126984127</x:v>
      </x:c>
      <x:c r="G3" s="40"/>
      <x:c r="H3" s="40"/>
      <x:c r="I3" s="40"/>
      <x:c r="J3" s="41">
        <x:f>ROUNDUP(F3,-2)</x:f>
        <x:v>500</x:v>
      </x:c>
    </x:row>
    <x:row r="4" spans="2:10" ht="16.399999999999999">
      <x:c r="B4" s="35" t="s">
        <x:v>60</x:v>
      </x:c>
      <x:c r="C4" s="36">
        <x:v>27</x:v>
      </x:c>
      <x:c r="D4" s="36">
        <x:v>1</x:v>
      </x:c>
      <x:c r="E4" s="38">
        <x:f>C4/$C$23*100</x:f>
        <x:v>3.5714285714285712</x:v>
      </x:c>
      <x:c r="F4" s="39">
        <x:f>$G$2*E4%</x:f>
        <x:v>839.28571428571422</x:v>
      </x:c>
      <x:c r="G4" s="40"/>
      <x:c r="H4" s="40"/>
      <x:c r="I4" s="40"/>
      <x:c r="J4" s="41">
        <x:f>ROUNDUP(F4,-2)</x:f>
        <x:v>900</x:v>
      </x:c>
    </x:row>
    <x:row r="5" spans="2:10" ht="16.399999999999999">
      <x:c r="B5" s="35" t="s">
        <x:v>52</x:v>
      </x:c>
      <x:c r="C5" s="36">
        <x:v>26</x:v>
      </x:c>
      <x:c r="D5" s="36">
        <x:v>1</x:v>
      </x:c>
      <x:c r="E5" s="38">
        <x:f>C5/$C$23*100</x:f>
        <x:v>3.4391534391534391</x:v>
      </x:c>
      <x:c r="F5" s="39">
        <x:f>$G$2*E5%</x:f>
        <x:v>808.20105820105812</x:v>
      </x:c>
      <x:c r="G5" s="40"/>
      <x:c r="H5" s="40"/>
      <x:c r="I5" s="40"/>
      <x:c r="J5" s="41">
        <x:f>ROUNDUP(F5,-2)</x:f>
        <x:v>900</x:v>
      </x:c>
    </x:row>
    <x:row r="6" spans="2:10" ht="16.399999999999999">
      <x:c r="B6" s="35" t="s">
        <x:v>49</x:v>
      </x:c>
      <x:c r="C6" s="36">
        <x:v>26</x:v>
      </x:c>
      <x:c r="D6" s="36">
        <x:v>1</x:v>
      </x:c>
      <x:c r="E6" s="38">
        <x:f>C6/$C$23*100</x:f>
        <x:v>3.4391534391534391</x:v>
      </x:c>
      <x:c r="F6" s="39">
        <x:f>$G$2*E6%</x:f>
        <x:v>808.20105820105812</x:v>
      </x:c>
      <x:c r="G6" s="40"/>
      <x:c r="H6" s="40"/>
      <x:c r="I6" s="40"/>
      <x:c r="J6" s="41">
        <x:f>ROUNDUP(F6,-2)</x:f>
        <x:v>900</x:v>
      </x:c>
    </x:row>
    <x:row r="7" spans="2:10" ht="16.399999999999999">
      <x:c r="B7" s="35" t="s">
        <x:v>72</x:v>
      </x:c>
      <x:c r="C7" s="36">
        <x:f>SUM(C2:C6)</x:f>
        <x:v>199</x:v>
      </x:c>
      <x:c r="D7" s="36">
        <x:f>SUM(D2:D6)</x:f>
        <x:v>5</x:v>
      </x:c>
      <x:c r="E7" s="38">
        <x:f>C7/$C$23*100</x:f>
        <x:v>26.322751322751326</x:v>
      </x:c>
      <x:c r="F7" s="39"/>
      <x:c r="G7" s="40"/>
      <x:c r="H7" s="40"/>
      <x:c r="I7" s="40"/>
      <x:c r="J7" s="41">
        <x:f>ROUNDUP(F7,-2)</x:f>
        <x:v>0</x:v>
      </x:c>
    </x:row>
    <x:row r="8" spans="2:10" ht="16.399999999999999">
      <x:c r="B8" s="35" t="s">
        <x:v>73</x:v>
      </x:c>
      <x:c r="C8" s="36">
        <x:v>123</x:v>
      </x:c>
      <x:c r="D8" s="36">
        <x:v>1</x:v>
      </x:c>
      <x:c r="E8" s="38">
        <x:f>C8/$C$23*100</x:f>
        <x:v>16.269841269841269</x:v>
      </x:c>
      <x:c r="F8" s="39">
        <x:f>$G$2*E8%</x:f>
        <x:v>3823.4126984126979</x:v>
      </x:c>
      <x:c r="G8" s="40"/>
      <x:c r="H8" s="40"/>
      <x:c r="I8" s="40"/>
      <x:c r="J8" s="41">
        <x:f>ROUNDUP(F8,-2)</x:f>
        <x:v>3900</x:v>
      </x:c>
    </x:row>
    <x:row r="9" spans="2:10" ht="16.399999999999999">
      <x:c r="B9" s="35" t="s">
        <x:v>39</x:v>
      </x:c>
      <x:c r="C9" s="36">
        <x:v>33</x:v>
      </x:c>
      <x:c r="D9" s="36">
        <x:v>1</x:v>
      </x:c>
      <x:c r="E9" s="38">
        <x:f>C9/$C$23*100</x:f>
        <x:v>4.3650793650793647</x:v>
      </x:c>
      <x:c r="F9" s="39">
        <x:f>$G$2*E9%</x:f>
        <x:v>1025.7936507936508</x:v>
      </x:c>
      <x:c r="G9" s="40"/>
      <x:c r="H9" s="40"/>
      <x:c r="I9" s="40"/>
      <x:c r="J9" s="41">
        <x:f>ROUNDUP(F9,-2)</x:f>
        <x:v>1100</x:v>
      </x:c>
    </x:row>
    <x:row r="10" spans="2:10" ht="16.399999999999999">
      <x:c r="B10" s="35" t="s">
        <x:v>33</x:v>
      </x:c>
      <x:c r="C10" s="36">
        <x:v>54</x:v>
      </x:c>
      <x:c r="D10" s="36">
        <x:v>1</x:v>
      </x:c>
      <x:c r="E10" s="38">
        <x:f>C10/$C$23*100</x:f>
        <x:v>7.1428571428571423</x:v>
      </x:c>
      <x:c r="F10" s="39">
        <x:f>$G$2*E10%</x:f>
        <x:v>1678.5714285714284</x:v>
      </x:c>
      <x:c r="G10" s="40"/>
      <x:c r="H10" s="40"/>
      <x:c r="I10" s="40"/>
      <x:c r="J10" s="41">
        <x:f>ROUNDUP(F10,-2)</x:f>
        <x:v>1700</x:v>
      </x:c>
    </x:row>
    <x:row r="11" spans="2:10" ht="16.399999999999999">
      <x:c r="B11" s="35" t="s">
        <x:v>68</x:v>
      </x:c>
      <x:c r="C11" s="36">
        <x:v>33</x:v>
      </x:c>
      <x:c r="D11" s="36">
        <x:v>1</x:v>
      </x:c>
      <x:c r="E11" s="38">
        <x:f>C11/$C$23*100</x:f>
        <x:v>4.3650793650793647</x:v>
      </x:c>
      <x:c r="F11" s="39">
        <x:f>$G$2*E11%</x:f>
        <x:v>1025.7936507936508</x:v>
      </x:c>
      <x:c r="G11" s="40"/>
      <x:c r="H11" s="40"/>
      <x:c r="I11" s="40"/>
      <x:c r="J11" s="41">
        <x:f>ROUNDUP(F11,-2)</x:f>
        <x:v>1100</x:v>
      </x:c>
    </x:row>
    <x:row r="12" spans="2:10" ht="16.399999999999999">
      <x:c r="B12" s="35" t="s">
        <x:v>72</x:v>
      </x:c>
      <x:c r="C12" s="36">
        <x:f>SUM(C8:C11)</x:f>
        <x:v>243</x:v>
      </x:c>
      <x:c r="D12" s="36">
        <x:f>SUM(D8:D11)</x:f>
        <x:v>4</x:v>
      </x:c>
      <x:c r="E12" s="38">
        <x:f>C12/$C$23*100</x:f>
        <x:v>32.142857142857146</x:v>
      </x:c>
      <x:c r="F12" s="39"/>
      <x:c r="G12" s="40"/>
      <x:c r="H12" s="40"/>
      <x:c r="I12" s="40"/>
      <x:c r="J12" s="41">
        <x:f>ROUNDUP(F12,-2)</x:f>
        <x:v>0</x:v>
      </x:c>
    </x:row>
    <x:row r="13" spans="2:10" ht="16.399999999999999">
      <x:c r="B13" s="35" t="s">
        <x:v>74</x:v>
      </x:c>
      <x:c r="C13" s="36">
        <x:v>87</x:v>
      </x:c>
      <x:c r="D13" s="36">
        <x:v>1</x:v>
      </x:c>
      <x:c r="E13" s="38">
        <x:f>C13/$C$23*100</x:f>
        <x:v>11.507936507936508</x:v>
      </x:c>
      <x:c r="F13" s="39">
        <x:f>$G$2*E13%</x:f>
        <x:v>2704.3650793650791</x:v>
      </x:c>
      <x:c r="G13" s="40"/>
      <x:c r="H13" s="40"/>
      <x:c r="I13" s="40"/>
      <x:c r="J13" s="41">
        <x:f>ROUNDUP(F13,-2)</x:f>
        <x:v>2800</x:v>
      </x:c>
    </x:row>
    <x:row r="14" spans="2:10" ht="16.399999999999999">
      <x:c r="B14" s="35" t="s">
        <x:v>64</x:v>
      </x:c>
      <x:c r="C14" s="36">
        <x:v>40</x:v>
      </x:c>
      <x:c r="D14" s="36">
        <x:v>1</x:v>
      </x:c>
      <x:c r="E14" s="38">
        <x:f>C14/$C$23*100</x:f>
        <x:v>5.2910052910052912</x:v>
      </x:c>
      <x:c r="F14" s="39">
        <x:f>$G$2*E14%</x:f>
        <x:v>1243.3862433862435</x:v>
      </x:c>
      <x:c r="G14" s="40"/>
      <x:c r="H14" s="40"/>
      <x:c r="I14" s="40"/>
      <x:c r="J14" s="41">
        <x:f>ROUNDUP(F14,-2)</x:f>
        <x:v>1300</x:v>
      </x:c>
    </x:row>
    <x:row r="15" spans="2:10" ht="16.399999999999999">
      <x:c r="B15" s="35" t="s">
        <x:v>31</x:v>
      </x:c>
      <x:c r="C15" s="36">
        <x:v>19</x:v>
      </x:c>
      <x:c r="D15" s="36">
        <x:v>1</x:v>
      </x:c>
      <x:c r="E15" s="38">
        <x:f>C15/$C$23*100</x:f>
        <x:v>2.513227513227513</x:v>
      </x:c>
      <x:c r="F15" s="39">
        <x:f>$G$2*E15%</x:f>
        <x:v>590.60846560846562</x:v>
      </x:c>
      <x:c r="G15" s="40"/>
      <x:c r="H15" s="40"/>
      <x:c r="I15" s="40"/>
      <x:c r="J15" s="41">
        <x:f>ROUNDUP(F15,-2)</x:f>
        <x:v>600</x:v>
      </x:c>
    </x:row>
    <x:row r="16" spans="2:10" ht="16.399999999999999">
      <x:c r="B16" s="35" t="s">
        <x:v>47</x:v>
      </x:c>
      <x:c r="C16" s="36">
        <x:v>37</x:v>
      </x:c>
      <x:c r="D16" s="36">
        <x:v>1</x:v>
      </x:c>
      <x:c r="E16" s="38">
        <x:f>C16/$C$23*100</x:f>
        <x:v>4.894179894179894</x:v>
      </x:c>
      <x:c r="F16" s="39">
        <x:f>$G$2*E16%</x:f>
        <x:v>1150.132275132275</x:v>
      </x:c>
      <x:c r="G16" s="40"/>
      <x:c r="H16" s="40"/>
      <x:c r="I16" s="40"/>
      <x:c r="J16" s="41">
        <x:f>ROUNDUP(F16,-2)</x:f>
        <x:v>1200</x:v>
      </x:c>
    </x:row>
    <x:row r="17" spans="2:10" ht="16.399999999999999">
      <x:c r="B17" s="35" t="s">
        <x:v>72</x:v>
      </x:c>
      <x:c r="C17" s="36">
        <x:f>SUM(C13:C16)</x:f>
        <x:v>183</x:v>
      </x:c>
      <x:c r="D17" s="36">
        <x:f>SUM(D13:D16)</x:f>
        <x:v>4</x:v>
      </x:c>
      <x:c r="E17" s="38">
        <x:f>C17/$C$23*100</x:f>
        <x:v>24.206349206349206</x:v>
      </x:c>
      <x:c r="F17" s="39"/>
      <x:c r="G17" s="40"/>
      <x:c r="H17" s="40"/>
      <x:c r="I17" s="40"/>
      <x:c r="J17" s="41">
        <x:f>ROUNDUP(F17,-2)</x:f>
        <x:v>0</x:v>
      </x:c>
    </x:row>
    <x:row r="18" spans="2:10" ht="16.399999999999999">
      <x:c r="B18" s="35" t="s">
        <x:v>53</x:v>
      </x:c>
      <x:c r="C18" s="36">
        <x:v>35</x:v>
      </x:c>
      <x:c r="D18" s="36">
        <x:v>1</x:v>
      </x:c>
      <x:c r="E18" s="38">
        <x:f>C18/$C$23*100</x:f>
        <x:v>4.6296296296296298</x:v>
      </x:c>
      <x:c r="F18" s="39">
        <x:f>$G$2*E18%</x:f>
        <x:v>1087.962962962963</x:v>
      </x:c>
      <x:c r="G18" s="40"/>
      <x:c r="H18" s="40"/>
      <x:c r="I18" s="40"/>
      <x:c r="J18" s="41">
        <x:f>ROUNDUP(F18,-2)</x:f>
        <x:v>1100</x:v>
      </x:c>
    </x:row>
    <x:row r="19" spans="2:10" ht="16.399999999999999">
      <x:c r="B19" s="35" t="s">
        <x:v>37</x:v>
      </x:c>
      <x:c r="C19" s="36">
        <x:v>40</x:v>
      </x:c>
      <x:c r="D19" s="36">
        <x:v>1</x:v>
      </x:c>
      <x:c r="E19" s="38">
        <x:f>C19/$C$23*100</x:f>
        <x:v>5.2910052910052912</x:v>
      </x:c>
      <x:c r="F19" s="39">
        <x:f>$G$2*E19%</x:f>
        <x:v>1243.3862433862435</x:v>
      </x:c>
      <x:c r="G19" s="40"/>
      <x:c r="H19" s="40"/>
      <x:c r="I19" s="40"/>
      <x:c r="J19" s="41">
        <x:f>ROUNDUP(F19,-2)</x:f>
        <x:v>1300</x:v>
      </x:c>
    </x:row>
    <x:row r="20" spans="2:10" ht="16.399999999999999">
      <x:c r="B20" s="35" t="s">
        <x:v>29</x:v>
      </x:c>
      <x:c r="C20" s="36">
        <x:v>36</x:v>
      </x:c>
      <x:c r="D20" s="36">
        <x:v>1</x:v>
      </x:c>
      <x:c r="E20" s="38">
        <x:f>C20/$C$23*100</x:f>
        <x:v>4.7619047619047619</x:v>
      </x:c>
      <x:c r="F20" s="39">
        <x:f>$G$2*E20%</x:f>
        <x:v>1119.047619047619</x:v>
      </x:c>
      <x:c r="G20" s="40"/>
      <x:c r="H20" s="40"/>
      <x:c r="I20" s="40"/>
      <x:c r="J20" s="41">
        <x:f>ROUNDUP(F20,-2)</x:f>
        <x:v>1200</x:v>
      </x:c>
    </x:row>
    <x:row r="21" spans="2:10" ht="16.399999999999999">
      <x:c r="B21" s="35" t="s">
        <x:v>57</x:v>
      </x:c>
      <x:c r="C21" s="36">
        <x:v>20</x:v>
      </x:c>
      <x:c r="D21" s="36">
        <x:v>1</x:v>
      </x:c>
      <x:c r="E21" s="38">
        <x:f>C21/$C$23*100</x:f>
        <x:v>2.6455026455026456</x:v>
      </x:c>
      <x:c r="F21" s="39">
        <x:f>$G$2*E21%</x:f>
        <x:v>621.69312169312173</x:v>
      </x:c>
      <x:c r="G21" s="40"/>
      <x:c r="H21" s="40"/>
      <x:c r="I21" s="40"/>
      <x:c r="J21" s="41">
        <x:f>ROUNDUP(F21,-2)</x:f>
        <x:v>700</x:v>
      </x:c>
    </x:row>
    <x:row r="22" spans="2:10" ht="16.399999999999999">
      <x:c r="B22" s="35" t="s">
        <x:v>72</x:v>
      </x:c>
      <x:c r="C22" s="36">
        <x:f>SUM(C18:C21)</x:f>
        <x:v>131</x:v>
      </x:c>
      <x:c r="D22" s="36">
        <x:f>SUM(D18:D21)</x:f>
        <x:v>4</x:v>
      </x:c>
      <x:c r="E22" s="38">
        <x:f>C22/$C$23*100</x:f>
        <x:v>17.328042328042329</x:v>
      </x:c>
      <x:c r="F22" s="39"/>
      <x:c r="G22" s="40"/>
      <x:c r="H22" s="40"/>
      <x:c r="I22" s="40"/>
      <x:c r="J22" s="41">
        <x:f>ROUNDDOWN(F22,-2)</x:f>
        <x:v>0</x:v>
      </x:c>
    </x:row>
    <x:row r="23" spans="2:10" ht="16.399999999999999">
      <x:c r="B23" s="37" t="s">
        <x:v>51</x:v>
      </x:c>
      <x:c r="C23" s="36">
        <x:f>SUM(C22,C17,C12,C7)</x:f>
        <x:v>756</x:v>
      </x:c>
      <x:c r="D23" s="37">
        <x:f>SUM(D22,D17,D12,D7)</x:f>
        <x:v>17</x:v>
      </x:c>
      <x:c r="E23" s="38">
        <x:f>SUM(E2:E22)</x:f>
        <x:v>200</x:v>
      </x:c>
      <x:c r="F23" s="39">
        <x:f>SUM(F2:F22)</x:f>
        <x:v>23499.999999999996</x:v>
      </x:c>
      <x:c r="G23" s="40"/>
      <x:c r="H23" s="40"/>
      <x:c r="I23" s="40"/>
      <x:c r="J23" s="41">
        <x:f>SUM(J2:J22)</x:f>
        <x:v>24500</x:v>
      </x:c>
    </x:row>
  </x:sheetData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L25"/>
  <x:sheetViews>
    <x:sheetView topLeftCell="A1" zoomScaleNormal="100" workbookViewId="0">
      <x:selection activeCell="K24" activeCellId="0" sqref="K24:K24"/>
    </x:sheetView>
  </x:sheetViews>
  <x:sheetFormatPr defaultColWidth="8.8984375" defaultRowHeight="13.35"/>
  <x:cols>
    <x:col min="2" max="4" width="7.796875" customWidth="1"/>
    <x:col min="5" max="5" width="6.19921875" customWidth="1"/>
    <x:col min="7" max="7" width="8.8984375" bestFit="1" customWidth="1"/>
    <x:col min="8" max="8" width="8.8984375" customWidth="1"/>
    <x:col min="9" max="10" width="8.8984375" bestFit="1" customWidth="1"/>
    <x:col min="11" max="11" width="12.19921875" bestFit="1" customWidth="1"/>
  </x:cols>
  <x:sheetData>
    <x:row r="1" spans="1:11" ht="22.800000000000001">
      <x:c r="A1" s="75" t="s">
        <x:v>7</x:v>
      </x:c>
      <x:c r="B1" s="76"/>
      <x:c r="C1" s="76"/>
      <x:c r="D1" s="75"/>
      <x:c r="E1" s="76"/>
      <x:c r="F1" s="76"/>
      <x:c r="G1" s="76"/>
      <x:c r="H1" s="75"/>
      <x:c r="I1" s="76"/>
      <x:c r="J1" s="76"/>
      <x:c r="K1" s="77"/>
    </x:row>
    <x:row r="2" spans="9:11">
      <x:c r="I2" s="1"/>
      <x:c r="K2" s="1"/>
    </x:row>
    <x:row r="3" spans="1:11">
      <x:c r="A3" s="78" t="s">
        <x:v>71</x:v>
      </x:c>
      <x:c r="B3" s="78" t="s">
        <x:v>2</x:v>
      </x:c>
      <x:c r="C3" s="78"/>
      <x:c r="D3" s="78"/>
      <x:c r="E3" s="78"/>
      <x:c r="F3" s="78" t="s">
        <x:v>27</x:v>
      </x:c>
      <x:c r="G3" s="78">
        <x:v>311</x:v>
      </x:c>
      <x:c r="H3" s="78">
        <x:v>312</x:v>
      </x:c>
      <x:c r="I3" s="79">
        <x:v>321</x:v>
      </x:c>
      <x:c r="J3" s="78" t="s">
        <x:v>51</x:v>
      </x:c>
      <x:c r="K3" s="79" t="s">
        <x:v>19</x:v>
      </x:c>
    </x:row>
    <x:row r="4" spans="1:12" ht="14.449999999999999">
      <x:c r="A4" s="78"/>
      <x:c r="B4" s="6" t="s">
        <x:v>69</x:v>
      </x:c>
      <x:c r="C4" s="6" t="s">
        <x:v>48</x:v>
      </x:c>
      <x:c r="D4" s="6" t="s">
        <x:v>46</x:v>
      </x:c>
      <x:c r="E4" s="6" t="s">
        <x:v>26</x:v>
      </x:c>
      <x:c r="F4" s="78"/>
      <x:c r="G4" s="78"/>
      <x:c r="H4" s="78"/>
      <x:c r="I4" s="79"/>
      <x:c r="J4" s="78"/>
      <x:c r="K4" s="79"/>
      <x:c r="L4" s="7"/>
    </x:row>
    <x:row r="5" spans="1:12" ht="16.5" customHeight="1">
      <x:c r="A5" s="8" t="s">
        <x:v>76</x:v>
      </x:c>
      <x:c r="B5" s="8">
        <x:v>103</x:v>
      </x:c>
      <x:c r="C5" s="8">
        <x:v>5</x:v>
      </x:c>
      <x:c r="D5" s="42">
        <x:v>5</x:v>
      </x:c>
      <x:c r="E5" s="8">
        <x:f>SUM(B5:C5)</x:f>
        <x:v>108</x:v>
      </x:c>
      <x:c r="F5" s="44">
        <x:f>E5/$E$24%</x:f>
        <x:v>12.949640287769784</x:v>
      </x:c>
      <x:c r="G5" s="45">
        <x:f>(B5+C5)/($B$24+$C$24)*$G$24</x:f>
        <x:v>1085.427135678392</x:v>
      </x:c>
      <x:c r="H5" s="45">
        <x:f>(B5)/($B$24)*$H$24</x:f>
        <x:v>409.27152317880791</x:v>
      </x:c>
      <x:c r="I5" s="45">
        <x:f>D5/$D$24*$I$24</x:f>
        <x:v>157.89473684210526</x:v>
      </x:c>
      <x:c r="J5" s="46">
        <x:f>G5+I5+H5</x:f>
        <x:v>1652.5933956993051</x:v>
      </x:c>
      <x:c r="K5" s="45">
        <x:f>ROUND(J5,-2)</x:f>
        <x:v>1700</x:v>
      </x:c>
      <x:c r="L5" s="7"/>
    </x:row>
    <x:row r="6" spans="1:12" ht="16.5" customHeight="1">
      <x:c r="A6" s="8" t="s">
        <x:v>73</x:v>
      </x:c>
      <x:c r="B6" s="8">
        <x:v>126</x:v>
      </x:c>
      <x:c r="C6" s="8">
        <x:v>5</x:v>
      </x:c>
      <x:c r="D6" s="42">
        <x:v>7</x:v>
      </x:c>
      <x:c r="E6" s="8">
        <x:f>SUM(B6:C6)</x:f>
        <x:v>131</x:v>
      </x:c>
      <x:c r="F6" s="44">
        <x:f>E6/$E$24%</x:f>
        <x:v>15.707434052757794</x:v>
      </x:c>
      <x:c r="G6" s="45">
        <x:f>(B6+C6)/($B$24+$C$24)*$G$24</x:f>
        <x:v>1316.5829145728642</x:v>
      </x:c>
      <x:c r="H6" s="45">
        <x:f>(B6)/($B$24)*$H$24</x:f>
        <x:v>500.66225165562918</x:v>
      </x:c>
      <x:c r="I6" s="45">
        <x:f>D6/$D$24*$I$24</x:f>
        <x:v>221.05263157894737</x:v>
      </x:c>
      <x:c r="J6" s="46">
        <x:f>G6+I6+H6</x:f>
        <x:v>2038.2977978074407</x:v>
      </x:c>
      <x:c r="K6" s="45">
        <x:f>ROUND(J6,-2)</x:f>
        <x:v>2000</x:v>
      </x:c>
      <x:c r="L6" s="7"/>
    </x:row>
    <x:row r="7" spans="1:12" ht="16.5" customHeight="1">
      <x:c r="A7" s="8" t="s">
        <x:v>74</x:v>
      </x:c>
      <x:c r="B7" s="8">
        <x:v>87</x:v>
      </x:c>
      <x:c r="C7" s="8">
        <x:v>4</x:v>
      </x:c>
      <x:c r="D7" s="43">
        <x:v>3</x:v>
      </x:c>
      <x:c r="E7" s="8">
        <x:f>SUM(B7:C7)</x:f>
        <x:v>91</x:v>
      </x:c>
      <x:c r="F7" s="44">
        <x:f>E7/$E$24%</x:f>
        <x:v>10.911270983213429</x:v>
      </x:c>
      <x:c r="G7" s="45">
        <x:f>(B7+C7)/($B$24+$C$24)*$G$24</x:f>
        <x:v>914.57286432160799</x:v>
      </x:c>
      <x:c r="H7" s="45">
        <x:f>(B7)/($B$24)*$H$24</x:f>
        <x:v>345.6953642384106</x:v>
      </x:c>
      <x:c r="I7" s="45">
        <x:f>D7/$D$24*$I$24</x:f>
        <x:v>94.73684210526315</x:v>
      </x:c>
      <x:c r="J7" s="46">
        <x:f>G7+I7+H7</x:f>
        <x:v>1355.0050706652817</x:v>
      </x:c>
      <x:c r="K7" s="45">
        <x:f>ROUND(J7,-2)</x:f>
        <x:v>1400</x:v>
      </x:c>
      <x:c r="L7" s="7"/>
    </x:row>
    <x:row r="8" spans="1:12" ht="16.5" customHeight="1">
      <x:c r="A8" s="8" t="s">
        <x:v>53</x:v>
      </x:c>
      <x:c r="B8" s="8">
        <x:v>37</x:v>
      </x:c>
      <x:c r="C8" s="8">
        <x:v>3</x:v>
      </x:c>
      <x:c r="D8" s="43">
        <x:v>3</x:v>
      </x:c>
      <x:c r="E8" s="8">
        <x:f>SUM(B8:C8)</x:f>
        <x:v>40</x:v>
      </x:c>
      <x:c r="F8" s="44">
        <x:f>E8/$E$24%</x:f>
        <x:v>4.7961630695443649</x:v>
      </x:c>
      <x:c r="G8" s="45">
        <x:f>(B8+C8)/($B$24+$C$24)*$G$24</x:f>
        <x:v>402.0100502512563</x:v>
      </x:c>
      <x:c r="H8" s="45">
        <x:f>(B8)/($B$24)*$H$24</x:f>
        <x:v>147.01986754966887</x:v>
      </x:c>
      <x:c r="I8" s="45">
        <x:f>D8/$D$24*$I$24</x:f>
        <x:v>94.73684210526315</x:v>
      </x:c>
      <x:c r="J8" s="46">
        <x:f>G8+I8+H8</x:f>
        <x:v>643.76675990618833</x:v>
      </x:c>
      <x:c r="K8" s="45">
        <x:f>ROUND(J8,-2)</x:f>
        <x:v>600</x:v>
      </x:c>
      <x:c r="L8" s="7"/>
    </x:row>
    <x:row r="9" spans="1:12" ht="16.5" customHeight="1">
      <x:c r="A9" s="8" t="s">
        <x:v>64</x:v>
      </x:c>
      <x:c r="B9" s="8">
        <x:v>46</x:v>
      </x:c>
      <x:c r="C9" s="8">
        <x:v>3</x:v>
      </x:c>
      <x:c r="D9" s="8">
        <x:v>3</x:v>
      </x:c>
      <x:c r="E9" s="8">
        <x:f>SUM(B9:C9)</x:f>
        <x:v>49</x:v>
      </x:c>
      <x:c r="F9" s="44">
        <x:f>E9/$E$24%</x:f>
        <x:v>5.8752997601918464</x:v>
      </x:c>
      <x:c r="G9" s="45">
        <x:f>(B9+C9)/($B$24+$C$24)*$G$24</x:f>
        <x:v>492.46231155778895</x:v>
      </x:c>
      <x:c r="H9" s="45">
        <x:f>(B9)/($B$24)*$H$24</x:f>
        <x:v>182.78145695364239</x:v>
      </x:c>
      <x:c r="I9" s="45">
        <x:f>D9/$D$24*$I$24</x:f>
        <x:v>94.73684210526315</x:v>
      </x:c>
      <x:c r="J9" s="46">
        <x:f>G9+I9+H9</x:f>
        <x:v>769.98061061669455</x:v>
      </x:c>
      <x:c r="K9" s="45">
        <x:f>ROUND(J9,-2)</x:f>
        <x:v>800</x:v>
      </x:c>
      <x:c r="L9" s="7"/>
    </x:row>
    <x:row r="10" spans="1:12" ht="16.5" customHeight="1">
      <x:c r="A10" s="8" t="s">
        <x:v>37</x:v>
      </x:c>
      <x:c r="B10" s="8">
        <x:v>39</x:v>
      </x:c>
      <x:c r="C10" s="8">
        <x:v>1</x:v>
      </x:c>
      <x:c r="D10" s="8">
        <x:v>2</x:v>
      </x:c>
      <x:c r="E10" s="8">
        <x:f>SUM(B10:C10)</x:f>
        <x:v>40</x:v>
      </x:c>
      <x:c r="F10" s="44">
        <x:f>E10/$E$24%</x:f>
        <x:v>4.7961630695443649</x:v>
      </x:c>
      <x:c r="G10" s="45">
        <x:f>(B10+C10)/($B$24+$C$24)*$G$24</x:f>
        <x:v>402.0100502512563</x:v>
      </x:c>
      <x:c r="H10" s="45">
        <x:f>(B10)/($B$24)*$H$24</x:f>
        <x:v>154.96688741721854</x:v>
      </x:c>
      <x:c r="I10" s="45">
        <x:f>D10/$D$24*$I$24</x:f>
        <x:v>63.157894736842103</x:v>
      </x:c>
      <x:c r="J10" s="46">
        <x:f>G10+I10+H10</x:f>
        <x:v>620.13483240531696</x:v>
      </x:c>
      <x:c r="K10" s="45">
        <x:f>ROUND(J10,-2)</x:f>
        <x:v>600</x:v>
      </x:c>
      <x:c r="L10" s="7"/>
    </x:row>
    <x:row r="11" spans="1:12" ht="16.5" customHeight="1">
      <x:c r="A11" s="8" t="s">
        <x:v>30</x:v>
      </x:c>
      <x:c r="B11" s="8">
        <x:v>14</x:v>
      </x:c>
      <x:c r="C11" s="8">
        <x:v>1</x:v>
      </x:c>
      <x:c r="D11" s="43">
        <x:v>1</x:v>
      </x:c>
      <x:c r="E11" s="8">
        <x:f>SUM(B11:C11)</x:f>
        <x:v>15</x:v>
      </x:c>
      <x:c r="F11" s="44">
        <x:f>E11/$E$24%</x:f>
        <x:v>1.7985611510791366</x:v>
      </x:c>
      <x:c r="G11" s="45">
        <x:f>(B11+C11)/($B$24+$C$24)*$G$24</x:f>
        <x:v>150.7537688442211</x:v>
      </x:c>
      <x:c r="H11" s="45">
        <x:f>(B11)/($B$24)*$H$24</x:f>
        <x:v>55.629139072847686</x:v>
      </x:c>
      <x:c r="I11" s="45">
        <x:f>D11/$D$24*$I$24</x:f>
        <x:v>31.578947368421051</x:v>
      </x:c>
      <x:c r="J11" s="46">
        <x:f>G11+I11+H11</x:f>
        <x:v>237.96185528548983</x:v>
      </x:c>
      <x:c r="K11" s="45">
        <x:f>ROUND(J11,-2)</x:f>
        <x:v>200</x:v>
      </x:c>
      <x:c r="L11" s="7"/>
    </x:row>
    <x:row r="12" spans="1:12" ht="16.5" customHeight="1">
      <x:c r="A12" s="8" t="s">
        <x:v>31</x:v>
      </x:c>
      <x:c r="B12" s="8">
        <x:v>18</x:v>
      </x:c>
      <x:c r="C12" s="8">
        <x:v>2</x:v>
      </x:c>
      <x:c r="D12" s="43">
        <x:v>2</x:v>
      </x:c>
      <x:c r="E12" s="8">
        <x:f>SUM(B12:C12)</x:f>
        <x:v>20</x:v>
      </x:c>
      <x:c r="F12" s="44">
        <x:f>E12/$E$24%</x:f>
        <x:v>2.3980815347721824</x:v>
      </x:c>
      <x:c r="G12" s="45">
        <x:f>(B12+C12)/($B$24+$C$24)*$G$24</x:f>
        <x:v>201.00502512562815</x:v>
      </x:c>
      <x:c r="H12" s="45">
        <x:f>(B12)/($B$24)*$H$24</x:f>
        <x:v>71.523178807947019</x:v>
      </x:c>
      <x:c r="I12" s="45">
        <x:f>D12/$D$24*$I$24</x:f>
        <x:v>63.157894736842103</x:v>
      </x:c>
      <x:c r="J12" s="46">
        <x:f>G12+I12+H12</x:f>
        <x:v>335.68609867041727</x:v>
      </x:c>
      <x:c r="K12" s="45">
        <x:f>ROUND(J12,-2)</x:f>
        <x:v>300</x:v>
      </x:c>
      <x:c r="L12" s="7"/>
    </x:row>
    <x:row r="13" spans="1:12" ht="16.5" customHeight="1">
      <x:c r="A13" s="8" t="s">
        <x:v>39</x:v>
      </x:c>
      <x:c r="B13" s="8">
        <x:v>32</x:v>
      </x:c>
      <x:c r="C13" s="8">
        <x:v>4</x:v>
      </x:c>
      <x:c r="D13" s="43">
        <x:v>1</x:v>
      </x:c>
      <x:c r="E13" s="8">
        <x:f>SUM(B13:C13)</x:f>
        <x:v>36</x:v>
      </x:c>
      <x:c r="F13" s="44">
        <x:f>E13/$E$24%</x:f>
        <x:v>4.3165467625899279</x:v>
      </x:c>
      <x:c r="G13" s="45">
        <x:f>(B13+C13)/($B$24+$C$24)*$G$24</x:f>
        <x:v>361.80904522613065</x:v>
      </x:c>
      <x:c r="H13" s="45">
        <x:f>(B13)/($B$24)*$H$24</x:f>
        <x:v>127.1523178807947</x:v>
      </x:c>
      <x:c r="I13" s="45">
        <x:f>D13/$D$24*$I$24</x:f>
        <x:v>31.578947368421051</x:v>
      </x:c>
      <x:c r="J13" s="46">
        <x:f>G13+I13+H13</x:f>
        <x:v>520.54031047534636</x:v>
      </x:c>
      <x:c r="K13" s="45">
        <x:f>ROUND(J13,-2)</x:f>
        <x:v>500</x:v>
      </x:c>
      <x:c r="L13" s="7"/>
    </x:row>
    <x:row r="14" spans="1:12" ht="16.5" customHeight="1">
      <x:c r="A14" s="8" t="s">
        <x:v>60</x:v>
      </x:c>
      <x:c r="B14" s="8">
        <x:v>26</x:v>
      </x:c>
      <x:c r="C14" s="8">
        <x:v>1</x:v>
      </x:c>
      <x:c r="D14" s="43">
        <x:v>1</x:v>
      </x:c>
      <x:c r="E14" s="8">
        <x:f>SUM(B14:C14)</x:f>
        <x:v>27</x:v>
      </x:c>
      <x:c r="F14" s="44">
        <x:f>E14/$E$24%</x:f>
        <x:v>3.2374100719424459</x:v>
      </x:c>
      <x:c r="G14" s="45">
        <x:f>(B14+C14)/($B$24+$C$24)*$G$24</x:f>
        <x:v>271.356783919598</x:v>
      </x:c>
      <x:c r="H14" s="45">
        <x:f>(B14)/($B$24)*$H$24</x:f>
        <x:v>103.31125827814569</x:v>
      </x:c>
      <x:c r="I14" s="45">
        <x:f>D14/$D$24*$I$24</x:f>
        <x:v>31.578947368421051</x:v>
      </x:c>
      <x:c r="J14" s="46">
        <x:f>G14+I14+H14</x:f>
        <x:v>406.24698956616476</x:v>
      </x:c>
      <x:c r="K14" s="45">
        <x:f>ROUND(J14,-2)</x:f>
        <x:v>400</x:v>
      </x:c>
      <x:c r="L14" s="7"/>
    </x:row>
    <x:row r="15" spans="1:12" ht="16.5" customHeight="1">
      <x:c r="A15" s="8" t="s">
        <x:v>29</x:v>
      </x:c>
      <x:c r="B15" s="8">
        <x:v>35</x:v>
      </x:c>
      <x:c r="C15" s="8">
        <x:v>1</x:v>
      </x:c>
      <x:c r="D15" s="43">
        <x:v>1</x:v>
      </x:c>
      <x:c r="E15" s="8">
        <x:f>SUM(B15:C15)</x:f>
        <x:v>36</x:v>
      </x:c>
      <x:c r="F15" s="44">
        <x:f>E15/$E$24%</x:f>
        <x:v>4.3165467625899279</x:v>
      </x:c>
      <x:c r="G15" s="45">
        <x:f>(B15+C15)/($B$24+$C$24)*$G$24</x:f>
        <x:v>361.80904522613065</x:v>
      </x:c>
      <x:c r="H15" s="45">
        <x:f>(B15)/($B$24)*$H$24</x:f>
        <x:v>139.0728476821192</x:v>
      </x:c>
      <x:c r="I15" s="45">
        <x:f>D15/$D$24*$I$24</x:f>
        <x:v>31.578947368421051</x:v>
      </x:c>
      <x:c r="J15" s="46">
        <x:f>G15+I15+H15</x:f>
        <x:v>532.46084027667087</x:v>
      </x:c>
      <x:c r="K15" s="45">
        <x:f>ROUND(J15,-2)</x:f>
        <x:v>500</x:v>
      </x:c>
      <x:c r="L15" s="7"/>
    </x:row>
    <x:row r="16" spans="1:12" ht="16.5" customHeight="1">
      <x:c r="A16" s="8" t="s">
        <x:v>52</x:v>
      </x:c>
      <x:c r="B16" s="8">
        <x:v>26</x:v>
      </x:c>
      <x:c r="C16" s="8">
        <x:v>2</x:v>
      </x:c>
      <x:c r="D16" s="43">
        <x:v>2</x:v>
      </x:c>
      <x:c r="E16" s="8">
        <x:f>SUM(B16:C16)</x:f>
        <x:v>28</x:v>
      </x:c>
      <x:c r="F16" s="44">
        <x:f>E16/$E$24%</x:f>
        <x:v>3.3573141486810552</x:v>
      </x:c>
      <x:c r="G16" s="45">
        <x:f>(B16+C16)/($B$24+$C$24)*$G$24</x:f>
        <x:v>281.4070351758794</x:v>
      </x:c>
      <x:c r="H16" s="45">
        <x:f>(B16)/($B$24)*$H$24</x:f>
        <x:v>103.31125827814569</x:v>
      </x:c>
      <x:c r="I16" s="45">
        <x:f>D16/$D$24*$I$24</x:f>
        <x:v>63.157894736842103</x:v>
      </x:c>
      <x:c r="J16" s="46">
        <x:f>G16+I16+H16</x:f>
        <x:v>447.8761881908672</x:v>
      </x:c>
      <x:c r="K16" s="45">
        <x:f>ROUND(J16,-2)</x:f>
        <x:v>400</x:v>
      </x:c>
      <x:c r="L16" s="7"/>
    </x:row>
    <x:row r="17" spans="1:12" ht="16.5" customHeight="1">
      <x:c r="A17" s="8" t="s">
        <x:v>57</x:v>
      </x:c>
      <x:c r="B17" s="8">
        <x:v>20</x:v>
      </x:c>
      <x:c r="C17" s="8">
        <x:v>2</x:v>
      </x:c>
      <x:c r="D17" s="43">
        <x:v>1</x:v>
      </x:c>
      <x:c r="E17" s="8">
        <x:f>SUM(B17:C17)</x:f>
        <x:v>22</x:v>
      </x:c>
      <x:c r="F17" s="44">
        <x:f>E17/$E$24%</x:f>
        <x:v>2.6378896882494005</x:v>
      </x:c>
      <x:c r="G17" s="45">
        <x:f>(B17+C17)/($B$24+$C$24)*$G$24</x:f>
        <x:v>221.10552763819098</x:v>
      </x:c>
      <x:c r="H17" s="45">
        <x:f>(B17)/($B$24)*$H$24</x:f>
        <x:v>79.47019867549669</x:v>
      </x:c>
      <x:c r="I17" s="45">
        <x:f>D17/$D$24*$I$24</x:f>
        <x:v>31.578947368421051</x:v>
      </x:c>
      <x:c r="J17" s="46">
        <x:f>G17+I17+H17</x:f>
        <x:v>332.15467368210869</x:v>
      </x:c>
      <x:c r="K17" s="45">
        <x:f>ROUND(J17,-2)</x:f>
        <x:v>300</x:v>
      </x:c>
      <x:c r="L17" s="7"/>
    </x:row>
    <x:row r="18" spans="1:12" ht="16.5" customHeight="1">
      <x:c r="A18" s="8" t="s">
        <x:v>47</x:v>
      </x:c>
      <x:c r="B18" s="8">
        <x:v>36</x:v>
      </x:c>
      <x:c r="C18" s="8">
        <x:v>1</x:v>
      </x:c>
      <x:c r="D18" s="43">
        <x:v>1</x:v>
      </x:c>
      <x:c r="E18" s="8">
        <x:f>SUM(B18:C18)</x:f>
        <x:v>37</x:v>
      </x:c>
      <x:c r="F18" s="44">
        <x:f>E18/$E$24%</x:f>
        <x:v>4.4364508393285371</x:v>
      </x:c>
      <x:c r="G18" s="45">
        <x:f>(B18+C18)/($B$24+$C$24)*$G$24</x:f>
        <x:v>371.85929648241205</x:v>
      </x:c>
      <x:c r="H18" s="45">
        <x:f>(B18)/($B$24)*$H$24</x:f>
        <x:v>143.04635761589404</x:v>
      </x:c>
      <x:c r="I18" s="45">
        <x:f>D18/$D$24*$I$24</x:f>
        <x:v>31.578947368421051</x:v>
      </x:c>
      <x:c r="J18" s="46">
        <x:f>G18+I18+H18</x:f>
        <x:v>546.4846014667271</x:v>
      </x:c>
      <x:c r="K18" s="45">
        <x:f>ROUND(J18,-2)</x:f>
        <x:v>500</x:v>
      </x:c>
      <x:c r="L18" s="7"/>
    </x:row>
    <x:row r="19" spans="1:12" ht="16.5" customHeight="1">
      <x:c r="A19" s="8" t="s">
        <x:v>33</x:v>
      </x:c>
      <x:c r="B19" s="8">
        <x:v>53</x:v>
      </x:c>
      <x:c r="C19" s="8">
        <x:v>4</x:v>
      </x:c>
      <x:c r="D19" s="43">
        <x:v>1</x:v>
      </x:c>
      <x:c r="E19" s="8">
        <x:f>SUM(B19:C19)</x:f>
        <x:v>57</x:v>
      </x:c>
      <x:c r="F19" s="44">
        <x:f>E19/$E$24%</x:f>
        <x:v>6.8345323741007196</x:v>
      </x:c>
      <x:c r="G19" s="45">
        <x:f>(B19+C19)/($B$24+$C$24)*$G$24</x:f>
        <x:v>572.8643216080402</x:v>
      </x:c>
      <x:c r="H19" s="45">
        <x:f>(B19)/($B$24)*$H$24</x:f>
        <x:v>210.59602649006624</x:v>
      </x:c>
      <x:c r="I19" s="45">
        <x:f>D19/$D$24*$I$24</x:f>
        <x:v>31.578947368421051</x:v>
      </x:c>
      <x:c r="J19" s="46">
        <x:f>G19+I19+H19</x:f>
        <x:v>815.03929546652751</x:v>
      </x:c>
      <x:c r="K19" s="45">
        <x:f>ROUND(J19,-2)</x:f>
        <x:v>800</x:v>
      </x:c>
      <x:c r="L19" s="7"/>
    </x:row>
    <x:row r="20" spans="1:12" ht="16.5" customHeight="1">
      <x:c r="A20" s="8" t="s">
        <x:v>49</x:v>
      </x:c>
      <x:c r="B20" s="8">
        <x:v>24</x:v>
      </x:c>
      <x:c r="C20" s="8">
        <x:v>1</x:v>
      </x:c>
      <x:c r="D20" s="43">
        <x:v>1</x:v>
      </x:c>
      <x:c r="E20" s="8">
        <x:f>SUM(B20:C20)</x:f>
        <x:v>25</x:v>
      </x:c>
      <x:c r="F20" s="44">
        <x:f>E20/$E$24%</x:f>
        <x:v>2.9976019184652278</x:v>
      </x:c>
      <x:c r="G20" s="45">
        <x:f>(B20+C20)/($B$24+$C$24)*$G$24</x:f>
        <x:v>251.25628140703515</x:v>
      </x:c>
      <x:c r="H20" s="45">
        <x:f>(B20)/($B$24)*$H$24</x:f>
        <x:v>95.36423841059603</x:v>
      </x:c>
      <x:c r="I20" s="45">
        <x:f>D20/$D$24*$I$24</x:f>
        <x:v>31.578947368421051</x:v>
      </x:c>
      <x:c r="J20" s="46">
        <x:f>G20+I20+H20</x:f>
        <x:v>378.19946718605223</x:v>
      </x:c>
      <x:c r="K20" s="45">
        <x:f>ROUND(J20,-2)</x:f>
        <x:v>400</x:v>
      </x:c>
      <x:c r="L20" s="7"/>
    </x:row>
    <x:row r="21" spans="1:12" ht="16.5" customHeight="1">
      <x:c r="A21" s="8" t="s">
        <x:v>68</x:v>
      </x:c>
      <x:c r="B21" s="8">
        <x:v>33</x:v>
      </x:c>
      <x:c r="C21" s="8">
        <x:v>1</x:v>
      </x:c>
      <x:c r="D21" s="43">
        <x:v>3</x:v>
      </x:c>
      <x:c r="E21" s="8">
        <x:f>SUM(B21:C21)</x:f>
        <x:v>34</x:v>
      </x:c>
      <x:c r="F21" s="44">
        <x:f>E21/$E$24%</x:f>
        <x:v>4.0767386091127102</x:v>
      </x:c>
      <x:c r="G21" s="45">
        <x:f>(B21+C21)/($B$24+$C$24)*$G$24</x:f>
        <x:v>341.70854271356779</x:v>
      </x:c>
      <x:c r="H21" s="45">
        <x:f>(B21)/($B$24)*$H$24</x:f>
        <x:v>131.12582781456953</x:v>
      </x:c>
      <x:c r="I21" s="45">
        <x:f>D21/$D$24*$I$24</x:f>
        <x:v>94.73684210526315</x:v>
      </x:c>
      <x:c r="J21" s="46">
        <x:f>G21+I21+H21</x:f>
        <x:v>567.57121263340048</x:v>
      </x:c>
      <x:c r="K21" s="45">
        <x:f>ROUND(J21,-2)</x:f>
        <x:v>600</x:v>
      </x:c>
      <x:c r="L21" s="7"/>
    </x:row>
    <x:row r="22" spans="1:12" ht="16.5" customHeight="1">
      <x:c r="A22" s="8" t="s">
        <x:v>44</x:v>
      </x:c>
      <x:c r="B22" s="47"/>
      <x:c r="C22" s="8"/>
      <x:c r="D22" s="8"/>
      <x:c r="E22" s="8"/>
      <x:c r="F22" s="44">
        <x:f>E22/$E$24%</x:f>
        <x:v>0</x:v>
      </x:c>
      <x:c r="G22" s="45">
        <x:f>$G$24*F22%</x:f>
        <x:v>0</x:v>
      </x:c>
      <x:c r="H22" s="45"/>
      <x:c r="I22" s="45"/>
      <x:c r="J22" s="46"/>
      <x:c r="K22" s="45"/>
      <x:c r="L22" s="7"/>
    </x:row>
    <x:row r="23" spans="1:12" ht="16.5" customHeight="1">
      <x:c r="A23" s="8" t="s">
        <x:v>61</x:v>
      </x:c>
      <x:c r="B23" s="8"/>
      <x:c r="C23" s="8"/>
      <x:c r="D23" s="8"/>
      <x:c r="E23" s="8"/>
      <x:c r="F23" s="44">
        <x:f>E23/$E$24%</x:f>
        <x:v>0</x:v>
      </x:c>
      <x:c r="G23" s="45">
        <x:f>$G$24*F23%</x:f>
        <x:v>0</x:v>
      </x:c>
      <x:c r="H23" s="45"/>
      <x:c r="I23" s="45"/>
      <x:c r="J23" s="46"/>
      <x:c r="K23" s="45"/>
      <x:c r="L23" s="7"/>
    </x:row>
    <x:row r="24" spans="1:12" ht="16.5" customHeight="1">
      <x:c r="A24" s="8" t="s">
        <x:v>51</x:v>
      </x:c>
      <x:c r="B24" s="8">
        <x:f>SUM(B5:B23)</x:f>
        <x:v>755</x:v>
      </x:c>
      <x:c r="C24" s="8">
        <x:f>SUM(C5:C23)</x:f>
        <x:v>41</x:v>
      </x:c>
      <x:c r="D24" s="8">
        <x:f>SUM(D5:D23)</x:f>
        <x:v>38</x:v>
      </x:c>
      <x:c r="E24" s="9">
        <x:f>SUM(B24:D24)</x:f>
        <x:v>834</x:v>
      </x:c>
      <x:c r="F24" s="10">
        <x:f>E24/$E$24%</x:f>
        <x:v>100</x:v>
      </x:c>
      <x:c r="G24" s="11">
        <x:v>8000</x:v>
      </x:c>
      <x:c r="H24" s="11">
        <x:v>3000</x:v>
      </x:c>
      <x:c r="I24" s="11">
        <x:v>1200</x:v>
      </x:c>
      <x:c r="J24" s="12">
        <x:f>SUM(G24:I24)</x:f>
        <x:v>12200</x:v>
      </x:c>
      <x:c r="K24" s="11">
        <x:f>SUM(K5:K23)</x:f>
        <x:v>12000</x:v>
      </x:c>
      <x:c r="L24" s="7"/>
    </x:row>
    <x:row r="25" spans="7:9">
      <x:c r="G25">
        <x:v>1100</x:v>
      </x:c>
      <x:c r="H25">
        <x:v>300</x:v>
      </x:c>
      <x:c r="I25">
        <x:v>300</x:v>
      </x:c>
    </x:row>
  </x:sheetData>
  <x:mergeCells count="9">
    <x:mergeCell ref="A1:K1"/>
    <x:mergeCell ref="A3:A4"/>
    <x:mergeCell ref="B3:E3"/>
    <x:mergeCell ref="F3:F4"/>
    <x:mergeCell ref="G3:G4"/>
    <x:mergeCell ref="I3:I4"/>
    <x:mergeCell ref="J3:J4"/>
    <x:mergeCell ref="K3:K4"/>
    <x:mergeCell ref="H3:H4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T26"/>
  <x:sheetViews>
    <x:sheetView tabSelected="1" topLeftCell="A1" zoomScale="60" zoomScaleNormal="60" workbookViewId="0">
      <x:pane xSplit="1" ySplit="5" topLeftCell="B6" activePane="bottomRight" state="frozen"/>
      <x:selection pane="bottomRight" activeCell="C7" activeCellId="0" sqref="C7:C7"/>
    </x:sheetView>
  </x:sheetViews>
  <x:sheetFormatPr defaultColWidth="8.8984375" defaultRowHeight="13.35"/>
  <x:cols>
    <x:col min="1" max="1" width="14.796875" style="1" customWidth="1"/>
    <x:col min="2" max="2" width="13" style="1" bestFit="1" customWidth="1"/>
    <x:col min="3" max="4" width="14.3984375" style="1" bestFit="1" customWidth="1"/>
    <x:col min="5" max="17" width="14" style="1" customWidth="1"/>
    <x:col min="18" max="18" width="15.796875" style="1" customWidth="1"/>
    <x:col min="19" max="20" width="8.8984375" hidden="1" bestFit="1" customWidth="1"/>
  </x:cols>
  <x:sheetData>
    <x:row r="1" spans="1:1" ht="13.199999999999999" customHeight="1">
      <x:c r="A1" s="3"/>
    </x:row>
    <x:row r="2" spans="1:18" ht="52.5" customHeight="1">
      <x:c r="A2" s="58" t="s">
        <x:v>0</x:v>
      </x:c>
      <x:c r="B2" s="58"/>
      <x:c r="C2" s="58"/>
      <x:c r="D2" s="58"/>
      <x:c r="E2" s="58"/>
      <x:c r="F2" s="58"/>
      <x:c r="G2" s="58"/>
      <x:c r="H2" s="58"/>
      <x:c r="I2" s="58"/>
      <x:c r="J2" s="58"/>
      <x:c r="K2" s="58"/>
      <x:c r="L2" s="58"/>
      <x:c r="M2" s="58"/>
      <x:c r="N2" s="58"/>
      <x:c r="O2" s="58"/>
      <x:c r="P2" s="58"/>
      <x:c r="Q2" s="58"/>
      <x:c r="R2" s="58"/>
    </x:row>
    <x:row r="3" spans="1:18" ht="26.399999999999999" customHeight="1">
      <x:c r="A3" s="48"/>
      <x:c r="B3" s="49"/>
      <x:c r="C3" s="49"/>
      <x:c r="D3" s="49"/>
      <x:c r="E3" s="49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1" t="s">
        <x:v>21</x:v>
      </x:c>
    </x:row>
    <x:row r="4" spans="1:20" ht="39.75" customHeight="1">
      <x:c r="A4" s="88" t="s">
        <x:v>70</x:v>
      </x:c>
      <x:c r="B4" s="96" t="s">
        <x:v>8</x:v>
      </x:c>
      <x:c r="C4" s="60"/>
      <x:c r="D4" s="60"/>
      <x:c r="E4" s="98"/>
      <x:c r="F4" s="61" t="s">
        <x:v>5</x:v>
      </x:c>
      <x:c r="G4" s="62"/>
      <x:c r="H4" s="62"/>
      <x:c r="I4" s="64"/>
      <x:c r="J4" s="99" t="s">
        <x:v>11</x:v>
      </x:c>
      <x:c r="K4" s="62"/>
      <x:c r="L4" s="62"/>
      <x:c r="M4" s="63"/>
      <x:c r="N4" s="61" t="s">
        <x:v>20</x:v>
      </x:c>
      <x:c r="O4" s="62"/>
      <x:c r="P4" s="62"/>
      <x:c r="Q4" s="64"/>
      <x:c r="R4" s="59" t="s">
        <x:v>51</x:v>
      </x:c>
      <x:c r="S4" t="s">
        <x:v>41</x:v>
      </x:c>
      <x:c r="T4" t="s">
        <x:v>1</x:v>
      </x:c>
    </x:row>
    <x:row r="5" spans="1:18" s="52" customFormat="1" ht="39.75" customHeight="1">
      <x:c r="A5" s="89"/>
      <x:c r="B5" s="90" t="s">
        <x:v>6</x:v>
      </x:c>
      <x:c r="C5" s="80" t="s">
        <x:v>9</x:v>
      </x:c>
      <x:c r="D5" s="80" t="s">
        <x:v>14</x:v>
      </x:c>
      <x:c r="E5" s="100" t="s">
        <x:v>72</x:v>
      </x:c>
      <x:c r="F5" s="101" t="s">
        <x:v>22</x:v>
      </x:c>
      <x:c r="G5" s="80" t="s">
        <x:v>23</x:v>
      </x:c>
      <x:c r="H5" s="80" t="s">
        <x:v>17</x:v>
      </x:c>
      <x:c r="I5" s="102" t="s">
        <x:v>72</x:v>
      </x:c>
      <x:c r="J5" s="103" t="s">
        <x:v>22</x:v>
      </x:c>
      <x:c r="K5" s="57" t="s">
        <x:v>23</x:v>
      </x:c>
      <x:c r="L5" s="80" t="s">
        <x:v>17</x:v>
      </x:c>
      <x:c r="M5" s="108" t="s">
        <x:v>72</x:v>
      </x:c>
      <x:c r="N5" s="56" t="s">
        <x:v>22</x:v>
      </x:c>
      <x:c r="O5" s="57" t="s">
        <x:v>23</x:v>
      </x:c>
      <x:c r="P5" s="57" t="s">
        <x:v>24</x:v>
      </x:c>
      <x:c r="Q5" s="55" t="s">
        <x:v>72</x:v>
      </x:c>
      <x:c r="R5" s="109"/>
    </x:row>
    <x:row r="6" spans="1:18" ht="26.25" customHeight="1">
      <x:c r="A6" s="91" t="s">
        <x:v>59</x:v>
      </x:c>
      <x:c r="B6" s="92"/>
      <x:c r="C6" s="81">
        <x:v>3400</x:v>
      </x:c>
      <x:c r="D6" s="81"/>
      <x:c r="E6" s="104">
        <x:f>SUM(B6:D6)</x:f>
        <x:v>3400</x:v>
      </x:c>
      <x:c r="F6" s="105"/>
      <x:c r="G6" s="81"/>
      <x:c r="H6" s="81"/>
      <x:c r="I6" s="53">
        <x:f>SUM(F6:H6)</x:f>
        <x:v>0</x:v>
      </x:c>
      <x:c r="J6" s="92">
        <x:v>2000</x:v>
      </x:c>
      <x:c r="K6" s="81"/>
      <x:c r="L6" s="81"/>
      <x:c r="M6" s="104">
        <x:f>SUM(J6:L6)</x:f>
        <x:v>2000</x:v>
      </x:c>
      <x:c r="N6" s="105"/>
      <x:c r="O6" s="81"/>
      <x:c r="P6" s="81"/>
      <x:c r="Q6" s="53">
        <x:f>SUM(N6:O6)</x:f>
        <x:v>0</x:v>
      </x:c>
      <x:c r="R6" s="110">
        <x:f>SUM(E6+I6+M6+Q6)</x:f>
        <x:v>5400</x:v>
      </x:c>
    </x:row>
    <x:row r="7" spans="1:18" ht="26.25" customHeight="1">
      <x:c r="A7" s="93" t="s">
        <x:v>38</x:v>
      </x:c>
      <x:c r="B7" s="94"/>
      <x:c r="C7" s="54">
        <x:v>400</x:v>
      </x:c>
      <x:c r="D7" s="54"/>
      <x:c r="E7" s="104">
        <x:f>SUM(B7:D7)</x:f>
        <x:v>400</x:v>
      </x:c>
      <x:c r="F7" s="106"/>
      <x:c r="G7" s="54">
        <x:v>1980</x:v>
      </x:c>
      <x:c r="H7" s="54">
        <x:v>350</x:v>
      </x:c>
      <x:c r="I7" s="53">
        <x:f>SUM(F7:H7)</x:f>
        <x:v>2330</x:v>
      </x:c>
      <x:c r="J7" s="94"/>
      <x:c r="K7" s="54">
        <x:v>1800</x:v>
      </x:c>
      <x:c r="L7" s="54">
        <x:v>210</x:v>
      </x:c>
      <x:c r="M7" s="104">
        <x:f>SUM(J7:L7)</x:f>
        <x:v>2010</x:v>
      </x:c>
      <x:c r="N7" s="106"/>
      <x:c r="O7" s="54">
        <x:v>2855</x:v>
      </x:c>
      <x:c r="P7" s="54"/>
      <x:c r="Q7" s="53">
        <x:f>SUM(N7:O7)</x:f>
        <x:v>2855</x:v>
      </x:c>
      <x:c r="R7" s="110">
        <x:f>SUM(E7+I7+M7+Q7)</x:f>
        <x:v>7595</x:v>
      </x:c>
    </x:row>
    <x:row r="8" spans="1:18" ht="26.25" customHeight="1">
      <x:c r="A8" s="93" t="s">
        <x:v>75</x:v>
      </x:c>
      <x:c r="B8" s="94"/>
      <x:c r="C8" s="54"/>
      <x:c r="D8" s="54"/>
      <x:c r="E8" s="104">
        <x:f>SUM(B8:D8)</x:f>
        <x:v>0</x:v>
      </x:c>
      <x:c r="F8" s="106"/>
      <x:c r="G8" s="54">
        <x:v>2700</x:v>
      </x:c>
      <x:c r="H8" s="54">
        <x:v>380</x:v>
      </x:c>
      <x:c r="I8" s="53">
        <x:f>SUM(F8:H8)</x:f>
        <x:v>3080</x:v>
      </x:c>
      <x:c r="J8" s="94"/>
      <x:c r="K8" s="54">
        <x:v>2100</x:v>
      </x:c>
      <x:c r="L8" s="54">
        <x:v>250</x:v>
      </x:c>
      <x:c r="M8" s="104">
        <x:f>SUM(J8:L8)</x:f>
        <x:v>2350</x:v>
      </x:c>
      <x:c r="N8" s="106"/>
      <x:c r="O8" s="54"/>
      <x:c r="P8" s="54"/>
      <x:c r="Q8" s="53">
        <x:f>SUM(N8:O8)</x:f>
        <x:v>0</x:v>
      </x:c>
      <x:c r="R8" s="110">
        <x:f>SUM(E8+I8+M8+Q8)</x:f>
        <x:v>5430</x:v>
      </x:c>
    </x:row>
    <x:row r="9" spans="1:18" ht="26.25" customHeight="1">
      <x:c r="A9" s="93" t="s">
        <x:v>42</x:v>
      </x:c>
      <x:c r="B9" s="94"/>
      <x:c r="C9" s="54">
        <x:v>6400</x:v>
      </x:c>
      <x:c r="D9" s="54">
        <x:v>3400</x:v>
      </x:c>
      <x:c r="E9" s="104">
        <x:f>SUM(B9:D9)</x:f>
        <x:v>9800</x:v>
      </x:c>
      <x:c r="F9" s="106"/>
      <x:c r="G9" s="54">
        <x:v>1480</x:v>
      </x:c>
      <x:c r="H9" s="54">
        <x:v>300</x:v>
      </x:c>
      <x:c r="I9" s="53">
        <x:f>SUM(F9:H9)</x:f>
        <x:v>1780</x:v>
      </x:c>
      <x:c r="J9" s="94"/>
      <x:c r="K9" s="54">
        <x:v>1450</x:v>
      </x:c>
      <x:c r="L9" s="54">
        <x:v>170</x:v>
      </x:c>
      <x:c r="M9" s="104">
        <x:f>SUM(J9:L9)</x:f>
        <x:v>1620</x:v>
      </x:c>
      <x:c r="N9" s="106">
        <x:v>1300</x:v>
      </x:c>
      <x:c r="O9" s="54">
        <x:v>1000</x:v>
      </x:c>
      <x:c r="P9" s="54">
        <x:v>1000</x:v>
      </x:c>
      <x:c r="Q9" s="53">
        <x:f>SUM(N9:P9)</x:f>
        <x:v>3300</x:v>
      </x:c>
      <x:c r="R9" s="110">
        <x:f>SUM(E9+I9+M9+Q9)</x:f>
        <x:v>16500</x:v>
      </x:c>
    </x:row>
    <x:row r="10" spans="1:18" ht="26.25" customHeight="1">
      <x:c r="A10" s="93" t="s">
        <x:v>40</x:v>
      </x:c>
      <x:c r="B10" s="94"/>
      <x:c r="C10" s="54"/>
      <x:c r="D10" s="54"/>
      <x:c r="E10" s="104">
        <x:f>SUM(B10:D10)</x:f>
        <x:v>0</x:v>
      </x:c>
      <x:c r="F10" s="106"/>
      <x:c r="G10" s="54">
        <x:v>660</x:v>
      </x:c>
      <x:c r="H10" s="54">
        <x:v>130</x:v>
      </x:c>
      <x:c r="I10" s="53">
        <x:f>SUM(F10:H10)</x:f>
        <x:v>790</x:v>
      </x:c>
      <x:c r="J10" s="94"/>
      <x:c r="K10" s="54">
        <x:v>700</x:v>
      </x:c>
      <x:c r="L10" s="54">
        <x:v>70</x:v>
      </x:c>
      <x:c r="M10" s="104">
        <x:f>SUM(J10:L10)</x:f>
        <x:v>770</x:v>
      </x:c>
      <x:c r="N10" s="106"/>
      <x:c r="O10" s="54">
        <x:v>945</x:v>
      </x:c>
      <x:c r="P10" s="54"/>
      <x:c r="Q10" s="53">
        <x:f>SUM(N10:O10)</x:f>
        <x:v>945</x:v>
      </x:c>
      <x:c r="R10" s="110">
        <x:f>SUM(E10+I10+M10+Q10)</x:f>
        <x:v>2505</x:v>
      </x:c>
    </x:row>
    <x:row r="11" spans="1:18" ht="26.25" customHeight="1">
      <x:c r="A11" s="93" t="s">
        <x:v>66</x:v>
      </x:c>
      <x:c r="B11" s="94"/>
      <x:c r="C11" s="54"/>
      <x:c r="D11" s="54"/>
      <x:c r="E11" s="104">
        <x:f>SUM(B11:D11)</x:f>
        <x:v>0</x:v>
      </x:c>
      <x:c r="F11" s="106"/>
      <x:c r="G11" s="54">
        <x:v>1170</x:v>
      </x:c>
      <x:c r="H11" s="54">
        <x:v>150</x:v>
      </x:c>
      <x:c r="I11" s="53">
        <x:f>SUM(F11:H11)</x:f>
        <x:v>1320</x:v>
      </x:c>
      <x:c r="J11" s="94"/>
      <x:c r="K11" s="54">
        <x:v>800</x:v>
      </x:c>
      <x:c r="L11" s="54">
        <x:v>90</x:v>
      </x:c>
      <x:c r="M11" s="104">
        <x:f>SUM(J11:L11)</x:f>
        <x:v>890</x:v>
      </x:c>
      <x:c r="N11" s="106"/>
      <x:c r="O11" s="54"/>
      <x:c r="P11" s="54"/>
      <x:c r="Q11" s="53">
        <x:f>SUM(N11:O11)</x:f>
        <x:v>0</x:v>
      </x:c>
      <x:c r="R11" s="110">
        <x:f>SUM(E11+I11+M11+Q11)</x:f>
        <x:v>2210</x:v>
      </x:c>
    </x:row>
    <x:row r="12" spans="1:18" ht="26.25" customHeight="1">
      <x:c r="A12" s="93" t="s">
        <x:v>67</x:v>
      </x:c>
      <x:c r="B12" s="94"/>
      <x:c r="C12" s="54"/>
      <x:c r="D12" s="54"/>
      <x:c r="E12" s="104">
        <x:f>SUM(B12:D12)</x:f>
        <x:v>0</x:v>
      </x:c>
      <x:c r="F12" s="106"/>
      <x:c r="G12" s="54">
        <x:v>710</x:v>
      </x:c>
      <x:c r="H12" s="54">
        <x:v>160</x:v>
      </x:c>
      <x:c r="I12" s="53">
        <x:f>SUM(F12:H12)</x:f>
        <x:v>870</x:v>
      </x:c>
      <x:c r="J12" s="94"/>
      <x:c r="K12" s="54">
        <x:v>750</x:v>
      </x:c>
      <x:c r="L12" s="54">
        <x:v>80</x:v>
      </x:c>
      <x:c r="M12" s="104">
        <x:f>SUM(J12:L12)</x:f>
        <x:v>830</x:v>
      </x:c>
      <x:c r="N12" s="106"/>
      <x:c r="O12" s="54"/>
      <x:c r="P12" s="54"/>
      <x:c r="Q12" s="53">
        <x:f>SUM(N12:O12)</x:f>
        <x:v>0</x:v>
      </x:c>
      <x:c r="R12" s="110">
        <x:f>SUM(E12+I12+M12+Q12)</x:f>
        <x:v>1700</x:v>
      </x:c>
    </x:row>
    <x:row r="13" spans="1:18" ht="26.25" customHeight="1">
      <x:c r="A13" s="93" t="s">
        <x:v>32</x:v>
      </x:c>
      <x:c r="B13" s="94"/>
      <x:c r="C13" s="54"/>
      <x:c r="D13" s="54"/>
      <x:c r="E13" s="104">
        <x:f>SUM(B13:D13)</x:f>
        <x:v>0</x:v>
      </x:c>
      <x:c r="F13" s="106"/>
      <x:c r="G13" s="54">
        <x:v>300</x:v>
      </x:c>
      <x:c r="H13" s="54">
        <x:v>60</x:v>
      </x:c>
      <x:c r="I13" s="53">
        <x:f>SUM(F13:H13)</x:f>
        <x:v>360</x:v>
      </x:c>
      <x:c r="J13" s="94"/>
      <x:c r="K13" s="54">
        <x:v>350</x:v>
      </x:c>
      <x:c r="L13" s="54">
        <x:v>40</x:v>
      </x:c>
      <x:c r="M13" s="104">
        <x:f>SUM(J13:L13)</x:f>
        <x:v>390</x:v>
      </x:c>
      <x:c r="N13" s="106"/>
      <x:c r="O13" s="54"/>
      <x:c r="P13" s="54"/>
      <x:c r="Q13" s="53">
        <x:f>SUM(N13:O13)</x:f>
        <x:v>0</x:v>
      </x:c>
      <x:c r="R13" s="110">
        <x:f>SUM(E13+I13+M13+Q13)</x:f>
        <x:v>750</x:v>
      </x:c>
    </x:row>
    <x:row r="14" spans="1:18" ht="26.25" customHeight="1">
      <x:c r="A14" s="93" t="s">
        <x:v>34</x:v>
      </x:c>
      <x:c r="B14" s="94"/>
      <x:c r="C14" s="54"/>
      <x:c r="D14" s="54"/>
      <x:c r="E14" s="104">
        <x:f>SUM(B14:D14)</x:f>
        <x:v>0</x:v>
      </x:c>
      <x:c r="F14" s="106">
        <x:v>370</x:v>
      </x:c>
      <x:c r="G14" s="54"/>
      <x:c r="H14" s="54">
        <x:v>100</x:v>
      </x:c>
      <x:c r="I14" s="53">
        <x:f>SUM(F14:H14)</x:f>
        <x:v>470</x:v>
      </x:c>
      <x:c r="J14" s="94"/>
      <x:c r="K14" s="54">
        <x:v>400</x:v>
      </x:c>
      <x:c r="L14" s="54">
        <x:v>40</x:v>
      </x:c>
      <x:c r="M14" s="104">
        <x:f>SUM(J14:L14)</x:f>
        <x:v>440</x:v>
      </x:c>
      <x:c r="N14" s="106"/>
      <x:c r="O14" s="54"/>
      <x:c r="P14" s="54"/>
      <x:c r="Q14" s="53">
        <x:f>SUM(N14:O14)</x:f>
        <x:v>0</x:v>
      </x:c>
      <x:c r="R14" s="110">
        <x:f>SUM(E14+I14+M14+Q14)</x:f>
        <x:v>910</x:v>
      </x:c>
    </x:row>
    <x:row r="15" spans="1:18" ht="26.25" customHeight="1">
      <x:c r="A15" s="93" t="s">
        <x:v>56</x:v>
      </x:c>
      <x:c r="B15" s="94"/>
      <x:c r="C15" s="54"/>
      <x:c r="D15" s="54"/>
      <x:c r="E15" s="104">
        <x:f>SUM(B15:D15)</x:f>
        <x:v>0</x:v>
      </x:c>
      <x:c r="F15" s="106">
        <x:v>560</x:v>
      </x:c>
      <x:c r="G15" s="54"/>
      <x:c r="H15" s="54">
        <x:v>130</x:v>
      </x:c>
      <x:c r="I15" s="53">
        <x:f>SUM(F15:H15)</x:f>
        <x:v>690</x:v>
      </x:c>
      <x:c r="J15" s="94"/>
      <x:c r="K15" s="54">
        <x:v>600</x:v>
      </x:c>
      <x:c r="L15" s="54">
        <x:v>60</x:v>
      </x:c>
      <x:c r="M15" s="104">
        <x:f>SUM(J15:L15)</x:f>
        <x:v>660</x:v>
      </x:c>
      <x:c r="N15" s="106"/>
      <x:c r="O15" s="54"/>
      <x:c r="P15" s="54"/>
      <x:c r="Q15" s="53">
        <x:f>SUM(N15:O15)</x:f>
        <x:v>0</x:v>
      </x:c>
      <x:c r="R15" s="110">
        <x:f>SUM(E15+I15+M15+Q15)</x:f>
        <x:v>1350</x:v>
      </x:c>
    </x:row>
    <x:row r="16" spans="1:18" ht="26.25" customHeight="1">
      <x:c r="A16" s="93" t="s">
        <x:v>43</x:v>
      </x:c>
      <x:c r="B16" s="94"/>
      <x:c r="C16" s="54"/>
      <x:c r="D16" s="54"/>
      <x:c r="E16" s="104">
        <x:f>SUM(B16:D16)</x:f>
        <x:v>0</x:v>
      </x:c>
      <x:c r="F16" s="106">
        <x:v>410</x:v>
      </x:c>
      <x:c r="G16" s="54"/>
      <x:c r="H16" s="54">
        <x:v>110</x:v>
      </x:c>
      <x:c r="I16" s="53">
        <x:f>SUM(F16:H16)</x:f>
        <x:v>520</x:v>
      </x:c>
      <x:c r="J16" s="94"/>
      <x:c r="K16" s="54">
        <x:v>500</x:v>
      </x:c>
      <x:c r="L16" s="54">
        <x:v>50</x:v>
      </x:c>
      <x:c r="M16" s="104">
        <x:f>SUM(J16:L16)</x:f>
        <x:v>550</x:v>
      </x:c>
      <x:c r="N16" s="106"/>
      <x:c r="O16" s="54"/>
      <x:c r="P16" s="54"/>
      <x:c r="Q16" s="53">
        <x:f>SUM(N16:O16)</x:f>
        <x:v>0</x:v>
      </x:c>
      <x:c r="R16" s="110">
        <x:f>SUM(E16+I16+M16+Q16)</x:f>
        <x:v>1070</x:v>
      </x:c>
    </x:row>
    <x:row r="17" spans="1:18" ht="26.25" customHeight="1">
      <x:c r="A17" s="93" t="s">
        <x:v>54</x:v>
      </x:c>
      <x:c r="B17" s="94"/>
      <x:c r="C17" s="54"/>
      <x:c r="D17" s="54"/>
      <x:c r="E17" s="104">
        <x:f>SUM(B17:D17)</x:f>
        <x:v>0</x:v>
      </x:c>
      <x:c r="F17" s="106">
        <x:v>640</x:v>
      </x:c>
      <x:c r="G17" s="54"/>
      <x:c r="H17" s="54">
        <x:v>120</x:v>
      </x:c>
      <x:c r="I17" s="53">
        <x:f>SUM(F17:H17)</x:f>
        <x:v>760</x:v>
      </x:c>
      <x:c r="J17" s="94"/>
      <x:c r="K17" s="54">
        <x:v>1000</x:v>
      </x:c>
      <x:c r="L17" s="54">
        <x:v>60</x:v>
      </x:c>
      <x:c r="M17" s="104">
        <x:f>SUM(J17:L17)</x:f>
        <x:v>1060</x:v>
      </x:c>
      <x:c r="N17" s="106"/>
      <x:c r="O17" s="54"/>
      <x:c r="P17" s="54"/>
      <x:c r="Q17" s="53">
        <x:f>SUM(N17:O17)</x:f>
        <x:v>0</x:v>
      </x:c>
      <x:c r="R17" s="110">
        <x:f>SUM(E17+I17+M17+Q17)</x:f>
        <x:v>1820</x:v>
      </x:c>
    </x:row>
    <x:row r="18" spans="1:18" ht="26.25" customHeight="1">
      <x:c r="A18" s="93" t="s">
        <x:v>55</x:v>
      </x:c>
      <x:c r="B18" s="94"/>
      <x:c r="C18" s="54"/>
      <x:c r="D18" s="54"/>
      <x:c r="E18" s="104">
        <x:f>SUM(B18:D18)</x:f>
        <x:v>0</x:v>
      </x:c>
      <x:c r="F18" s="106">
        <x:v>460</x:v>
      </x:c>
      <x:c r="G18" s="54"/>
      <x:c r="H18" s="54">
        <x:v>100</x:v>
      </x:c>
      <x:c r="I18" s="53">
        <x:f>SUM(F18:H18)</x:f>
        <x:v>560</x:v>
      </x:c>
      <x:c r="J18" s="94"/>
      <x:c r="K18" s="54">
        <x:v>450</x:v>
      </x:c>
      <x:c r="L18" s="54">
        <x:v>50</x:v>
      </x:c>
      <x:c r="M18" s="104">
        <x:f>SUM(J18:L18)</x:f>
        <x:v>500</x:v>
      </x:c>
      <x:c r="N18" s="106"/>
      <x:c r="O18" s="54"/>
      <x:c r="P18" s="54"/>
      <x:c r="Q18" s="53">
        <x:f>SUM(N18:O18)</x:f>
        <x:v>0</x:v>
      </x:c>
      <x:c r="R18" s="110">
        <x:f>SUM(E18+I18+M18+Q18)</x:f>
        <x:v>1060</x:v>
      </x:c>
    </x:row>
    <x:row r="19" spans="1:18" ht="26.25" customHeight="1">
      <x:c r="A19" s="93" t="s">
        <x:v>58</x:v>
      </x:c>
      <x:c r="B19" s="94"/>
      <x:c r="C19" s="54"/>
      <x:c r="D19" s="54"/>
      <x:c r="E19" s="104">
        <x:f>SUM(B19:D19)</x:f>
        <x:v>0</x:v>
      </x:c>
      <x:c r="F19" s="106">
        <x:v>350</x:v>
      </x:c>
      <x:c r="G19" s="54"/>
      <x:c r="H19" s="54">
        <x:v>100</x:v>
      </x:c>
      <x:c r="I19" s="53">
        <x:f>SUM(F19:H19)</x:f>
        <x:v>450</x:v>
      </x:c>
      <x:c r="J19" s="94"/>
      <x:c r="K19" s="54">
        <x:v>450</x:v>
      </x:c>
      <x:c r="L19" s="54">
        <x:v>40</x:v>
      </x:c>
      <x:c r="M19" s="104">
        <x:f>SUM(J19:L19)</x:f>
        <x:v>490</x:v>
      </x:c>
      <x:c r="N19" s="106"/>
      <x:c r="O19" s="54"/>
      <x:c r="P19" s="54"/>
      <x:c r="Q19" s="53">
        <x:f>SUM(N19:O19)</x:f>
        <x:v>0</x:v>
      </x:c>
      <x:c r="R19" s="110">
        <x:f>SUM(E19+I19+M19+Q19)</x:f>
        <x:v>940</x:v>
      </x:c>
    </x:row>
    <x:row r="20" spans="1:18" ht="26.25" customHeight="1">
      <x:c r="A20" s="93" t="s">
        <x:v>28</x:v>
      </x:c>
      <x:c r="B20" s="94"/>
      <x:c r="C20" s="54"/>
      <x:c r="D20" s="54"/>
      <x:c r="E20" s="104">
        <x:f>SUM(B20:D20)</x:f>
        <x:v>0</x:v>
      </x:c>
      <x:c r="F20" s="106">
        <x:v>570</x:v>
      </x:c>
      <x:c r="G20" s="54"/>
      <x:c r="H20" s="54">
        <x:v>150</x:v>
      </x:c>
      <x:c r="I20" s="53">
        <x:f>SUM(F20:H20)</x:f>
        <x:v>720</x:v>
      </x:c>
      <x:c r="J20" s="94"/>
      <x:c r="K20" s="54">
        <x:v>650</x:v>
      </x:c>
      <x:c r="L20" s="54">
        <x:v>70</x:v>
      </x:c>
      <x:c r="M20" s="104">
        <x:f>SUM(J20:L20)</x:f>
        <x:v>720</x:v>
      </x:c>
      <x:c r="N20" s="106"/>
      <x:c r="O20" s="54"/>
      <x:c r="P20" s="54"/>
      <x:c r="Q20" s="53">
        <x:f>SUM(N20:O20)</x:f>
        <x:v>0</x:v>
      </x:c>
      <x:c r="R20" s="110">
        <x:f>SUM(E20+I20+M20+Q20)</x:f>
        <x:v>1440</x:v>
      </x:c>
    </x:row>
    <x:row r="21" spans="1:18" ht="26.25" customHeight="1">
      <x:c r="A21" s="93" t="s">
        <x:v>35</x:v>
      </x:c>
      <x:c r="B21" s="94"/>
      <x:c r="C21" s="54"/>
      <x:c r="D21" s="54"/>
      <x:c r="E21" s="104">
        <x:f>SUM(B21:D21)</x:f>
        <x:v>0</x:v>
      </x:c>
      <x:c r="F21" s="106">
        <x:v>790</x:v>
      </x:c>
      <x:c r="G21" s="54"/>
      <x:c r="H21" s="54">
        <x:v>210</x:v>
      </x:c>
      <x:c r="I21" s="53">
        <x:f>SUM(F21:H21)</x:f>
        <x:v>1000</x:v>
      </x:c>
      <x:c r="J21" s="94"/>
      <x:c r="K21" s="54">
        <x:v>900</x:v>
      </x:c>
      <x:c r="L21" s="54">
        <x:v>110</x:v>
      </x:c>
      <x:c r="M21" s="104">
        <x:f>SUM(J21:L21)</x:f>
        <x:v>1010</x:v>
      </x:c>
      <x:c r="N21" s="106"/>
      <x:c r="O21" s="54"/>
      <x:c r="P21" s="54"/>
      <x:c r="Q21" s="53">
        <x:f>SUM(N21:O21)</x:f>
        <x:v>0</x:v>
      </x:c>
      <x:c r="R21" s="110">
        <x:f>SUM(E21+I21+M21+Q21)</x:f>
        <x:v>2010</x:v>
      </x:c>
    </x:row>
    <x:row r="22" spans="1:18" ht="26.25" customHeight="1">
      <x:c r="A22" s="93" t="s">
        <x:v>50</x:v>
      </x:c>
      <x:c r="B22" s="94"/>
      <x:c r="C22" s="54"/>
      <x:c r="D22" s="54"/>
      <x:c r="E22" s="104">
        <x:f>SUM(B22:D22)</x:f>
        <x:v>0</x:v>
      </x:c>
      <x:c r="F22" s="106">
        <x:v>450</x:v>
      </x:c>
      <x:c r="G22" s="54"/>
      <x:c r="H22" s="54">
        <x:v>100</x:v>
      </x:c>
      <x:c r="I22" s="53">
        <x:f>SUM(F22:H22)</x:f>
        <x:v>550</x:v>
      </x:c>
      <x:c r="J22" s="94"/>
      <x:c r="K22" s="54">
        <x:v>450</x:v>
      </x:c>
      <x:c r="L22" s="54">
        <x:v>50</x:v>
      </x:c>
      <x:c r="M22" s="104">
        <x:f>SUM(J22:L22)</x:f>
        <x:v>500</x:v>
      </x:c>
      <x:c r="N22" s="106"/>
      <x:c r="O22" s="54"/>
      <x:c r="P22" s="54"/>
      <x:c r="Q22" s="53">
        <x:f>SUM(N22:O22)</x:f>
        <x:v>0</x:v>
      </x:c>
      <x:c r="R22" s="110">
        <x:f>SUM(E22+I22+M22+Q22)</x:f>
        <x:v>1050</x:v>
      </x:c>
    </x:row>
    <x:row r="23" spans="1:18" ht="26.25" customHeight="1">
      <x:c r="A23" s="93" t="s">
        <x:v>25</x:v>
      </x:c>
      <x:c r="B23" s="94"/>
      <x:c r="C23" s="54"/>
      <x:c r="D23" s="54">
        <x:v>2600</x:v>
      </x:c>
      <x:c r="E23" s="104">
        <x:f>SUM(B23:D23)</x:f>
        <x:v>2600</x:v>
      </x:c>
      <x:c r="F23" s="106">
        <x:v>500</x:v>
      </x:c>
      <x:c r="G23" s="54"/>
      <x:c r="H23" s="54">
        <x:v>150</x:v>
      </x:c>
      <x:c r="I23" s="53">
        <x:f>SUM(F23:H23)</x:f>
        <x:v>650</x:v>
      </x:c>
      <x:c r="J23" s="94"/>
      <x:c r="K23" s="54">
        <x:v>600</x:v>
      </x:c>
      <x:c r="L23" s="54">
        <x:v>60</x:v>
      </x:c>
      <x:c r="M23" s="104">
        <x:f>SUM(J23:L23)</x:f>
        <x:v>660</x:v>
      </x:c>
      <x:c r="N23" s="106">
        <x:v>660</x:v>
      </x:c>
      <x:c r="O23" s="54"/>
      <x:c r="P23" s="54"/>
      <x:c r="Q23" s="53">
        <x:f>SUM(N23:O23)</x:f>
        <x:v>660</x:v>
      </x:c>
      <x:c r="R23" s="110">
        <x:f>SUM(E23+I23+M23+Q23)</x:f>
        <x:v>4570</x:v>
      </x:c>
    </x:row>
    <x:row r="24" spans="1:18" ht="26.25" customHeight="1">
      <x:c r="A24" s="93" t="s">
        <x:v>62</x:v>
      </x:c>
      <x:c r="B24" s="94">
        <x:v>12000</x:v>
      </x:c>
      <x:c r="C24" s="54"/>
      <x:c r="D24" s="54"/>
      <x:c r="E24" s="104">
        <x:f>SUM(B24:D24)</x:f>
        <x:v>12000</x:v>
      </x:c>
      <x:c r="F24" s="106">
        <x:v>2200</x:v>
      </x:c>
      <x:c r="G24" s="54"/>
      <x:c r="H24" s="54"/>
      <x:c r="I24" s="53">
        <x:f>SUM(F24:H24)</x:f>
        <x:v>2200</x:v>
      </x:c>
      <x:c r="J24" s="94">
        <x:v>7000</x:v>
      </x:c>
      <x:c r="K24" s="54"/>
      <x:c r="L24" s="54"/>
      <x:c r="M24" s="104">
        <x:f>SUM(J24:L24)</x:f>
        <x:v>7000</x:v>
      </x:c>
      <x:c r="N24" s="106"/>
      <x:c r="O24" s="54"/>
      <x:c r="P24" s="54"/>
      <x:c r="Q24" s="53">
        <x:f>SUM(N24:O24)</x:f>
        <x:v>0</x:v>
      </x:c>
      <x:c r="R24" s="110">
        <x:f>SUM(E24+I24+M24+Q24)</x:f>
        <x:v>21200</x:v>
      </x:c>
    </x:row>
    <x:row r="25" spans="1:18" ht="26.25" customHeight="1">
      <x:c r="A25" s="93" t="s">
        <x:v>45</x:v>
      </x:c>
      <x:c r="B25" s="94">
        <x:v>16000</x:v>
      </x:c>
      <x:c r="C25" s="54"/>
      <x:c r="D25" s="54"/>
      <x:c r="E25" s="104">
        <x:f>SUM(B25:D25)</x:f>
        <x:v>16000</x:v>
      </x:c>
      <x:c r="F25" s="106">
        <x:v>1700</x:v>
      </x:c>
      <x:c r="G25" s="54"/>
      <x:c r="H25" s="54"/>
      <x:c r="I25" s="53">
        <x:f>SUM(F25:H25)</x:f>
        <x:v>1700</x:v>
      </x:c>
      <x:c r="J25" s="94">
        <x:v>3000</x:v>
      </x:c>
      <x:c r="K25" s="54"/>
      <x:c r="L25" s="54"/>
      <x:c r="M25" s="104">
        <x:f>SUM(J25:L25)</x:f>
        <x:v>3000</x:v>
      </x:c>
      <x:c r="N25" s="106"/>
      <x:c r="O25" s="54"/>
      <x:c r="P25" s="54"/>
      <x:c r="Q25" s="53">
        <x:f>SUM(N25:O25)</x:f>
        <x:v>0</x:v>
      </x:c>
      <x:c r="R25" s="110">
        <x:f>SUM(E25+I25+M25+Q25)</x:f>
        <x:v>20700</x:v>
      </x:c>
    </x:row>
    <x:row r="26" spans="1:18" s="2" customFormat="1" ht="26.25" customHeight="1">
      <x:c r="A26" s="95" t="s">
        <x:v>65</x:v>
      </x:c>
      <x:c r="B26" s="82">
        <x:f>SUM(B7:B25)</x:f>
        <x:v>28000</x:v>
      </x:c>
      <x:c r="C26" s="82">
        <x:f>SUM(C7:C25)</x:f>
        <x:v>6800</x:v>
      </x:c>
      <x:c r="D26" s="83">
        <x:f>SUM(D7:D25)</x:f>
        <x:v>6000</x:v>
      </x:c>
      <x:c r="E26" s="83">
        <x:f>SUM(E7:E25)</x:f>
        <x:v>40800</x:v>
      </x:c>
      <x:c r="F26" s="82">
        <x:f>SUM(F7:F25)</x:f>
        <x:v>9000</x:v>
      </x:c>
      <x:c r="G26" s="82">
        <x:f>SUM(G7:G25)</x:f>
        <x:v>9000</x:v>
      </x:c>
      <x:c r="H26" s="82">
        <x:f>SUM(H7:H25)</x:f>
        <x:v>2800</x:v>
      </x:c>
      <x:c r="I26" s="107">
        <x:f>SUM(I7:I25)</x:f>
        <x:v>20800</x:v>
      </x:c>
      <x:c r="J26" s="82">
        <x:f>SUM(J7:J25)</x:f>
        <x:v>10000</x:v>
      </x:c>
      <x:c r="K26" s="84">
        <x:f>SUM(K7:K25)</x:f>
        <x:v>13950</x:v>
      </x:c>
      <x:c r="L26" s="85">
        <x:f>SUM(L7:L25)</x:f>
        <x:v>1500</x:v>
      </x:c>
      <x:c r="M26" s="83">
        <x:f>SUM(M7:M25)</x:f>
        <x:v>25450</x:v>
      </x:c>
      <x:c r="N26" s="86">
        <x:f>SUM(N7:N25)</x:f>
        <x:v>1960</x:v>
      </x:c>
      <x:c r="O26" s="87">
        <x:f>SUM(O7:O25)</x:f>
        <x:v>4800</x:v>
      </x:c>
      <x:c r="P26" s="87">
        <x:f>SUM(P7:P25)</x:f>
        <x:v>1000</x:v>
      </x:c>
      <x:c r="Q26" s="111">
        <x:f>SUM(Q7:Q25)</x:f>
        <x:v>7760</x:v>
      </x:c>
      <x:c r="R26" s="97">
        <x:f>SUM(R7:R25)</x:f>
        <x:v>94810</x:v>
      </x:c>
    </x:row>
  </x:sheetData>
  <x:mergeCells count="7">
    <x:mergeCell ref="A2:R2"/>
    <x:mergeCell ref="R4:R5"/>
    <x:mergeCell ref="A4:A5"/>
    <x:mergeCell ref="B4:E4"/>
    <x:mergeCell ref="F4:I4"/>
    <x:mergeCell ref="N4:Q4"/>
    <x:mergeCell ref="J4:M4"/>
  </x:mergeCells>
  <x:pageMargins left="0.39500001072883606" right="0.27541667222976685" top="0.51888889074325562" bottom="0.43291667103767395" header="0.51138889789581299" footer="0.31486111879348755"/>
  <x:pageSetup paperSize="9" scale="4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2013참고</vt:lpstr>
      <vt:lpstr>참고-매식비 산출</vt:lpstr>
      <vt:lpstr>Sheet1</vt:lpstr>
      <vt:lpstr>Sheet2</vt:lpstr>
      <vt:lpstr>2019 추석(문서 첨부)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박철용</dc:creator>
  <cp:lastModifiedBy>User_3</cp:lastModifiedBy>
  <cp:revision>120</cp:revision>
  <cp:lastPrinted>2019-08-19T03:41:25.000</cp:lastPrinted>
  <dcterms:created xsi:type="dcterms:W3CDTF">2009-01-12T10:07:04.000</dcterms:created>
  <dcterms:modified xsi:type="dcterms:W3CDTF">2019-08-19T05:56:22.823</dcterms:modified>
</cp:coreProperties>
</file>