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545" windowHeight="12810" tabRatio="842"/>
  </bookViews>
  <sheets>
    <sheet name="배정내역" sheetId="1" r:id="rId1"/>
    <sheet name="직청별배정 세부내역" sheetId="2" r:id="rId2"/>
    <sheet name="19년도 소요예산(0109)" sheetId="3" state="hidden" r:id="rId3"/>
    <sheet name="19년도 소요예산(0107)" sheetId="4" state="hidden" r:id="rId4"/>
    <sheet name="19년도 소요예산(0104)" sheetId="5" state="hidden" r:id="rId5"/>
    <sheet name="요약" sheetId="6" state="hidden" r:id="rId6"/>
    <sheet name="Sheet4" sheetId="7" state="hidden" r:id="rId7"/>
    <sheet name="항목별 세부내역" sheetId="8" r:id="rId8"/>
  </sheets>
  <definedNames>
    <definedName name="_xlnm._FilterDatabase" localSheetId="4" hidden="1">'19년도 소요예산(0104)'!$A$4:$AT$38</definedName>
    <definedName name="_xlnm._FilterDatabase" localSheetId="3" hidden="1">'19년도 소요예산(0107)'!$A$4:$AT$38</definedName>
    <definedName name="_xlnm._FilterDatabase" localSheetId="2" hidden="1">'19년도 소요예산(0109)'!$A$4:$AT$38</definedName>
    <definedName name="_xlnm._FilterDatabase" localSheetId="1" hidden="1">'직청별배정 세부내역'!$B$6:$S$121</definedName>
    <definedName name="_xlnm._FilterDatabase" localSheetId="7" hidden="1">'항목별 세부내역'!$A$5:$R$80</definedName>
    <definedName name="_xlnm._FilterDatabase" hidden="1">#REF!</definedName>
    <definedName name="A" localSheetId="0">#REF!</definedName>
    <definedName name="A" localSheetId="1">#REF!</definedName>
    <definedName name="A">#REF!</definedName>
    <definedName name="_xlnm.Print_Area" localSheetId="4">#REF!</definedName>
    <definedName name="_xlnm.Print_Area" localSheetId="0">#REF!</definedName>
    <definedName name="_xlnm.Print_Area" localSheetId="1">'직청별배정 세부내역'!#REF!</definedName>
    <definedName name="_xlnm.Print_Area">#REF!</definedName>
    <definedName name="_xlnm.Print_Titles" localSheetId="4">#REF!</definedName>
    <definedName name="_xlnm.Print_Titles" localSheetId="3">#REF!</definedName>
    <definedName name="_xlnm.Print_Titles" localSheetId="2">#REF!</definedName>
    <definedName name="_xlnm.Print_Titles" localSheetId="1">'직청별배정 세부내역'!$3:$6</definedName>
    <definedName name="_xlnm.Print_Titles">#REF!</definedName>
    <definedName name="배정" localSheetId="0">#REF!</definedName>
    <definedName name="배정" localSheetId="1">#REF!</definedName>
    <definedName name="배정">#REF!</definedName>
    <definedName name="씨발" localSheetId="0">#REF!</definedName>
    <definedName name="씨발" localSheetId="1">#REF!</definedName>
    <definedName name="씨발" hidden="1">#REF!</definedName>
  </definedNames>
  <calcPr calcId="125725"/>
</workbook>
</file>

<file path=xl/calcChain.xml><?xml version="1.0" encoding="utf-8"?>
<calcChain xmlns="http://schemas.openxmlformats.org/spreadsheetml/2006/main">
  <c r="R75" i="8"/>
  <c r="R89"/>
  <c r="S107" i="2"/>
  <c r="Q53" i="8"/>
  <c r="O99"/>
  <c r="P99"/>
  <c r="Q99"/>
  <c r="O90"/>
  <c r="P90"/>
  <c r="Q90"/>
  <c r="Q72"/>
  <c r="Q21"/>
  <c r="N14" i="1"/>
  <c r="O117" i="8"/>
  <c r="P117"/>
  <c r="O110"/>
  <c r="P110"/>
  <c r="O72"/>
  <c r="P72"/>
  <c r="O78"/>
  <c r="P78"/>
  <c r="O53"/>
  <c r="P53"/>
  <c r="O30"/>
  <c r="P30"/>
  <c r="O40"/>
  <c r="P40"/>
  <c r="O21"/>
  <c r="P21"/>
  <c r="O46"/>
  <c r="P46"/>
  <c r="S59" i="2"/>
  <c r="O65"/>
  <c r="P65"/>
  <c r="P119" s="1"/>
  <c r="Q117" i="8"/>
  <c r="N117"/>
  <c r="M117"/>
  <c r="L117"/>
  <c r="K117"/>
  <c r="R116"/>
  <c r="R115"/>
  <c r="R114"/>
  <c r="R113"/>
  <c r="R112"/>
  <c r="R111"/>
  <c r="Q110"/>
  <c r="N110"/>
  <c r="M110"/>
  <c r="L110"/>
  <c r="K110"/>
  <c r="R109"/>
  <c r="R108"/>
  <c r="R107"/>
  <c r="R106"/>
  <c r="R105"/>
  <c r="R104"/>
  <c r="R103"/>
  <c r="R102"/>
  <c r="R101"/>
  <c r="R100"/>
  <c r="N99"/>
  <c r="M99"/>
  <c r="L99"/>
  <c r="K99"/>
  <c r="R98"/>
  <c r="R97"/>
  <c r="R96"/>
  <c r="R95"/>
  <c r="R94"/>
  <c r="R93"/>
  <c r="R92"/>
  <c r="R91"/>
  <c r="N90"/>
  <c r="M90"/>
  <c r="L90"/>
  <c r="K90"/>
  <c r="R88"/>
  <c r="R87"/>
  <c r="R86"/>
  <c r="R85"/>
  <c r="R84"/>
  <c r="R83"/>
  <c r="R82"/>
  <c r="R81"/>
  <c r="R80"/>
  <c r="R79"/>
  <c r="N78"/>
  <c r="M78"/>
  <c r="L78"/>
  <c r="K78"/>
  <c r="R77"/>
  <c r="R76"/>
  <c r="R74"/>
  <c r="R73"/>
  <c r="N72"/>
  <c r="M72"/>
  <c r="L72"/>
  <c r="R71"/>
  <c r="R70"/>
  <c r="R69"/>
  <c r="R68"/>
  <c r="R67"/>
  <c r="R66"/>
  <c r="R65"/>
  <c r="R64"/>
  <c r="R63"/>
  <c r="R62"/>
  <c r="R61"/>
  <c r="R60"/>
  <c r="R59"/>
  <c r="R58"/>
  <c r="R57"/>
  <c r="R56"/>
  <c r="R55"/>
  <c r="R54"/>
  <c r="N53"/>
  <c r="M53"/>
  <c r="L53"/>
  <c r="K53"/>
  <c r="R52"/>
  <c r="R51"/>
  <c r="R50"/>
  <c r="R49"/>
  <c r="R48"/>
  <c r="R47"/>
  <c r="Q46"/>
  <c r="N46"/>
  <c r="M46"/>
  <c r="L46"/>
  <c r="K46"/>
  <c r="R45"/>
  <c r="R44"/>
  <c r="R43"/>
  <c r="R42"/>
  <c r="R41"/>
  <c r="Q40"/>
  <c r="N40"/>
  <c r="M40"/>
  <c r="L40"/>
  <c r="K40"/>
  <c r="R39"/>
  <c r="R38"/>
  <c r="R37"/>
  <c r="R36"/>
  <c r="R35"/>
  <c r="R34"/>
  <c r="R33"/>
  <c r="R32"/>
  <c r="R31"/>
  <c r="N30"/>
  <c r="M30"/>
  <c r="L30"/>
  <c r="K30"/>
  <c r="R29"/>
  <c r="R28"/>
  <c r="R27"/>
  <c r="R26"/>
  <c r="R25"/>
  <c r="R24"/>
  <c r="R23"/>
  <c r="R22"/>
  <c r="N21"/>
  <c r="M21"/>
  <c r="L21"/>
  <c r="K21"/>
  <c r="R20"/>
  <c r="R19"/>
  <c r="R18"/>
  <c r="R17"/>
  <c r="R16"/>
  <c r="R15"/>
  <c r="R14"/>
  <c r="R13"/>
  <c r="R12"/>
  <c r="R11"/>
  <c r="R10"/>
  <c r="R9"/>
  <c r="R8"/>
  <c r="R7"/>
  <c r="R6"/>
  <c r="W15" i="6"/>
  <c r="U15"/>
  <c r="T15"/>
  <c r="R15"/>
  <c r="O15"/>
  <c r="N15"/>
  <c r="K15"/>
  <c r="G15"/>
  <c r="X13"/>
  <c r="W13"/>
  <c r="V13"/>
  <c r="Y13" s="1"/>
  <c r="R13"/>
  <c r="Q13"/>
  <c r="P13"/>
  <c r="S13" s="1"/>
  <c r="L13"/>
  <c r="K13"/>
  <c r="J13"/>
  <c r="M13" s="1"/>
  <c r="G13"/>
  <c r="F13"/>
  <c r="Y12"/>
  <c r="X12"/>
  <c r="W12"/>
  <c r="V12"/>
  <c r="S12"/>
  <c r="R12"/>
  <c r="Q12"/>
  <c r="P12"/>
  <c r="M12"/>
  <c r="L12"/>
  <c r="K12"/>
  <c r="J12"/>
  <c r="G12"/>
  <c r="F12"/>
  <c r="X11"/>
  <c r="W11"/>
  <c r="V11"/>
  <c r="Y11" s="1"/>
  <c r="R11"/>
  <c r="Q11"/>
  <c r="P11"/>
  <c r="S11" s="1"/>
  <c r="L11"/>
  <c r="K11"/>
  <c r="J11"/>
  <c r="M11" s="1"/>
  <c r="G11"/>
  <c r="F11"/>
  <c r="Y10"/>
  <c r="X10"/>
  <c r="W10"/>
  <c r="V10"/>
  <c r="S10"/>
  <c r="R10"/>
  <c r="Q10"/>
  <c r="P10"/>
  <c r="M10"/>
  <c r="L10"/>
  <c r="K10"/>
  <c r="J10"/>
  <c r="G10"/>
  <c r="F10"/>
  <c r="Y9"/>
  <c r="R9"/>
  <c r="Q9"/>
  <c r="P9"/>
  <c r="S9" s="1"/>
  <c r="L9"/>
  <c r="K9"/>
  <c r="J9"/>
  <c r="M9" s="1"/>
  <c r="G9"/>
  <c r="F9"/>
  <c r="Y8"/>
  <c r="R8"/>
  <c r="Q8"/>
  <c r="P8"/>
  <c r="S8" s="1"/>
  <c r="L8"/>
  <c r="K8"/>
  <c r="J8"/>
  <c r="H8"/>
  <c r="M8" s="1"/>
  <c r="G8"/>
  <c r="F8"/>
  <c r="X7"/>
  <c r="W7"/>
  <c r="V7"/>
  <c r="Y7" s="1"/>
  <c r="R7"/>
  <c r="Q7"/>
  <c r="P7"/>
  <c r="S7" s="1"/>
  <c r="M7"/>
  <c r="L7"/>
  <c r="K7"/>
  <c r="J7"/>
  <c r="I7"/>
  <c r="H7"/>
  <c r="G7"/>
  <c r="F7"/>
  <c r="X6"/>
  <c r="X15" s="1"/>
  <c r="W6"/>
  <c r="V6"/>
  <c r="R6"/>
  <c r="Q6"/>
  <c r="Q15" s="1"/>
  <c r="P6"/>
  <c r="M6"/>
  <c r="M15" s="1"/>
  <c r="L6"/>
  <c r="L15" s="1"/>
  <c r="K6"/>
  <c r="J6"/>
  <c r="J15" s="1"/>
  <c r="I6"/>
  <c r="I15" s="1"/>
  <c r="H6"/>
  <c r="H15" s="1"/>
  <c r="G6"/>
  <c r="F6"/>
  <c r="F15" s="1"/>
  <c r="D6"/>
  <c r="T37" i="5"/>
  <c r="T38" s="1"/>
  <c r="S37"/>
  <c r="O37"/>
  <c r="O38" s="1"/>
  <c r="N37"/>
  <c r="N38" s="1"/>
  <c r="K37"/>
  <c r="K38" s="1"/>
  <c r="J37"/>
  <c r="J38" s="1"/>
  <c r="AH36"/>
  <c r="AC36"/>
  <c r="AB36"/>
  <c r="AA36"/>
  <c r="Z36"/>
  <c r="AD36" s="1"/>
  <c r="Y36"/>
  <c r="X36"/>
  <c r="V36"/>
  <c r="U36"/>
  <c r="T36"/>
  <c r="S36"/>
  <c r="R36"/>
  <c r="W36" s="1"/>
  <c r="O36"/>
  <c r="N36"/>
  <c r="M36"/>
  <c r="L36"/>
  <c r="K36"/>
  <c r="J36"/>
  <c r="AS35"/>
  <c r="AR35"/>
  <c r="AQ35"/>
  <c r="AP35"/>
  <c r="AT35" s="1"/>
  <c r="AO35"/>
  <c r="AN35"/>
  <c r="AJ35"/>
  <c r="AI35"/>
  <c r="AH35"/>
  <c r="AG35"/>
  <c r="AF35"/>
  <c r="AE35"/>
  <c r="AK35" s="1"/>
  <c r="AD35"/>
  <c r="W35"/>
  <c r="P35"/>
  <c r="AS34"/>
  <c r="AR34"/>
  <c r="AQ34"/>
  <c r="AP34"/>
  <c r="AO34"/>
  <c r="AN34"/>
  <c r="AJ34"/>
  <c r="AI34"/>
  <c r="AH34"/>
  <c r="AG34"/>
  <c r="AK34" s="1"/>
  <c r="AF34"/>
  <c r="AE34"/>
  <c r="AD34"/>
  <c r="W34"/>
  <c r="P34"/>
  <c r="AS33"/>
  <c r="AR33"/>
  <c r="AQ33"/>
  <c r="AP33"/>
  <c r="AO33"/>
  <c r="AN33"/>
  <c r="AT33" s="1"/>
  <c r="AJ33"/>
  <c r="AI33"/>
  <c r="AH33"/>
  <c r="AG33"/>
  <c r="AK33" s="1"/>
  <c r="AF33"/>
  <c r="AE33"/>
  <c r="AD33"/>
  <c r="W33"/>
  <c r="P33"/>
  <c r="AS32"/>
  <c r="AR32"/>
  <c r="AQ32"/>
  <c r="AP32"/>
  <c r="AO32"/>
  <c r="AN32"/>
  <c r="AT32" s="1"/>
  <c r="AJ32"/>
  <c r="AI32"/>
  <c r="AH32"/>
  <c r="AG32"/>
  <c r="AF32"/>
  <c r="AE32"/>
  <c r="AK32" s="1"/>
  <c r="AD32"/>
  <c r="W32"/>
  <c r="P32"/>
  <c r="AS31"/>
  <c r="AR31"/>
  <c r="AQ31"/>
  <c r="AP31"/>
  <c r="AT31" s="1"/>
  <c r="AO31"/>
  <c r="AN31"/>
  <c r="AJ31"/>
  <c r="AI31"/>
  <c r="AH31"/>
  <c r="AG31"/>
  <c r="AF31"/>
  <c r="AE31"/>
  <c r="AD31"/>
  <c r="W31"/>
  <c r="P31"/>
  <c r="AS30"/>
  <c r="AR30"/>
  <c r="AQ30"/>
  <c r="AP30"/>
  <c r="AT30" s="1"/>
  <c r="AO30"/>
  <c r="AN30"/>
  <c r="AJ30"/>
  <c r="AI30"/>
  <c r="AH30"/>
  <c r="AG30"/>
  <c r="AK30" s="1"/>
  <c r="AF30"/>
  <c r="AE30"/>
  <c r="AD30"/>
  <c r="W30"/>
  <c r="P30"/>
  <c r="AS29"/>
  <c r="AR29"/>
  <c r="AQ29"/>
  <c r="AP29"/>
  <c r="AO29"/>
  <c r="AN29"/>
  <c r="AT29" s="1"/>
  <c r="AJ29"/>
  <c r="AI29"/>
  <c r="AH29"/>
  <c r="AG29"/>
  <c r="AF29"/>
  <c r="AE29"/>
  <c r="AD29"/>
  <c r="W29"/>
  <c r="P29"/>
  <c r="AS28"/>
  <c r="AR28"/>
  <c r="AQ28"/>
  <c r="AP28"/>
  <c r="AO28"/>
  <c r="AN28"/>
  <c r="AJ28"/>
  <c r="AI28"/>
  <c r="AH28"/>
  <c r="AG28"/>
  <c r="AF28"/>
  <c r="AE28"/>
  <c r="AK28" s="1"/>
  <c r="AD28"/>
  <c r="W28"/>
  <c r="P28"/>
  <c r="AS27"/>
  <c r="AR27"/>
  <c r="AQ27"/>
  <c r="AP27"/>
  <c r="AT27" s="1"/>
  <c r="AO27"/>
  <c r="AN27"/>
  <c r="AJ27"/>
  <c r="AI27"/>
  <c r="AH27"/>
  <c r="AG27"/>
  <c r="AF27"/>
  <c r="AE27"/>
  <c r="AK27" s="1"/>
  <c r="AD27"/>
  <c r="W27"/>
  <c r="P27"/>
  <c r="AS26"/>
  <c r="AR26"/>
  <c r="AQ26"/>
  <c r="AP26"/>
  <c r="AO26"/>
  <c r="AN26"/>
  <c r="AJ26"/>
  <c r="AI26"/>
  <c r="AH26"/>
  <c r="AG26"/>
  <c r="AK26" s="1"/>
  <c r="AF26"/>
  <c r="AE26"/>
  <c r="AD26"/>
  <c r="W26"/>
  <c r="P26"/>
  <c r="AS25"/>
  <c r="AR25"/>
  <c r="AQ25"/>
  <c r="AP25"/>
  <c r="AO25"/>
  <c r="AN25"/>
  <c r="AT25" s="1"/>
  <c r="AJ25"/>
  <c r="AI25"/>
  <c r="AH25"/>
  <c r="AG25"/>
  <c r="AK25" s="1"/>
  <c r="AF25"/>
  <c r="AE25"/>
  <c r="AD25"/>
  <c r="W25"/>
  <c r="P25"/>
  <c r="AS24"/>
  <c r="AR24"/>
  <c r="AQ24"/>
  <c r="AP24"/>
  <c r="AO24"/>
  <c r="AN24"/>
  <c r="AT24" s="1"/>
  <c r="AJ24"/>
  <c r="AI24"/>
  <c r="AH24"/>
  <c r="AG24"/>
  <c r="AF24"/>
  <c r="AE24"/>
  <c r="AK24" s="1"/>
  <c r="AD24"/>
  <c r="W24"/>
  <c r="P24"/>
  <c r="AS23"/>
  <c r="AR23"/>
  <c r="AQ23"/>
  <c r="AP23"/>
  <c r="AT23" s="1"/>
  <c r="AO23"/>
  <c r="AN23"/>
  <c r="AJ23"/>
  <c r="AI23"/>
  <c r="AH23"/>
  <c r="AG23"/>
  <c r="AF23"/>
  <c r="AE23"/>
  <c r="AD23"/>
  <c r="W23"/>
  <c r="P23"/>
  <c r="AS22"/>
  <c r="AR22"/>
  <c r="AQ22"/>
  <c r="AP22"/>
  <c r="AT22" s="1"/>
  <c r="AO22"/>
  <c r="AN22"/>
  <c r="AJ22"/>
  <c r="AI22"/>
  <c r="AH22"/>
  <c r="AG22"/>
  <c r="AK22" s="1"/>
  <c r="AF22"/>
  <c r="AE22"/>
  <c r="AD22"/>
  <c r="W22"/>
  <c r="P22"/>
  <c r="P36" s="1"/>
  <c r="AS21"/>
  <c r="AR21"/>
  <c r="AR36" s="1"/>
  <c r="AQ21"/>
  <c r="AQ36" s="1"/>
  <c r="AP21"/>
  <c r="AP36" s="1"/>
  <c r="AO21"/>
  <c r="AN21"/>
  <c r="AT21" s="1"/>
  <c r="AJ21"/>
  <c r="AI21"/>
  <c r="AI36" s="1"/>
  <c r="AH21"/>
  <c r="AG21"/>
  <c r="AF21"/>
  <c r="AE21"/>
  <c r="AE36" s="1"/>
  <c r="AD21"/>
  <c r="W21"/>
  <c r="P21"/>
  <c r="AS20"/>
  <c r="AM20"/>
  <c r="AL20"/>
  <c r="AC20"/>
  <c r="AC37" s="1"/>
  <c r="AC38" s="1"/>
  <c r="AB20"/>
  <c r="AB37" s="1"/>
  <c r="AA20"/>
  <c r="AA37" s="1"/>
  <c r="Z20"/>
  <c r="Z37" s="1"/>
  <c r="Y20"/>
  <c r="Y37" s="1"/>
  <c r="X20"/>
  <c r="V20"/>
  <c r="V37" s="1"/>
  <c r="U20"/>
  <c r="U37" s="1"/>
  <c r="T20"/>
  <c r="S20"/>
  <c r="R20"/>
  <c r="R37" s="1"/>
  <c r="W37" s="1"/>
  <c r="Q20"/>
  <c r="O20"/>
  <c r="N20"/>
  <c r="M20"/>
  <c r="M37" s="1"/>
  <c r="L20"/>
  <c r="L37" s="1"/>
  <c r="K20"/>
  <c r="J20"/>
  <c r="AT19"/>
  <c r="AD19"/>
  <c r="P19"/>
  <c r="AT18"/>
  <c r="AD18"/>
  <c r="P18"/>
  <c r="AS17"/>
  <c r="AR17"/>
  <c r="AQ17"/>
  <c r="AP17"/>
  <c r="AO17"/>
  <c r="AN17"/>
  <c r="AT17" s="1"/>
  <c r="AJ17"/>
  <c r="AI17"/>
  <c r="AH17"/>
  <c r="AG17"/>
  <c r="AK17" s="1"/>
  <c r="AF17"/>
  <c r="AE17"/>
  <c r="AD17"/>
  <c r="W17"/>
  <c r="P17"/>
  <c r="AS16"/>
  <c r="AR16"/>
  <c r="AQ16"/>
  <c r="AP16"/>
  <c r="AO16"/>
  <c r="AO20" s="1"/>
  <c r="AN16"/>
  <c r="AJ16"/>
  <c r="AI16"/>
  <c r="AH16"/>
  <c r="AG16"/>
  <c r="AF16"/>
  <c r="AE16"/>
  <c r="AK16" s="1"/>
  <c r="AD16"/>
  <c r="W16"/>
  <c r="P16"/>
  <c r="AS15"/>
  <c r="AR15"/>
  <c r="AQ15"/>
  <c r="AP15"/>
  <c r="AT15" s="1"/>
  <c r="AO15"/>
  <c r="AN15"/>
  <c r="AJ15"/>
  <c r="AI15"/>
  <c r="AH15"/>
  <c r="AG15"/>
  <c r="AF15"/>
  <c r="AE15"/>
  <c r="AK15" s="1"/>
  <c r="AD15"/>
  <c r="W15"/>
  <c r="P15"/>
  <c r="AS14"/>
  <c r="AR14"/>
  <c r="AQ14"/>
  <c r="AQ20" s="1"/>
  <c r="AP14"/>
  <c r="AO14"/>
  <c r="AN14"/>
  <c r="AJ14"/>
  <c r="AJ20" s="1"/>
  <c r="AI14"/>
  <c r="AI20" s="1"/>
  <c r="AI37" s="1"/>
  <c r="AH14"/>
  <c r="AH20" s="1"/>
  <c r="AG14"/>
  <c r="AK14" s="1"/>
  <c r="AK20" s="1"/>
  <c r="AF14"/>
  <c r="AF20" s="1"/>
  <c r="AE14"/>
  <c r="AE20" s="1"/>
  <c r="AE37" s="1"/>
  <c r="AD14"/>
  <c r="W14"/>
  <c r="W20" s="1"/>
  <c r="P14"/>
  <c r="P20" s="1"/>
  <c r="AM13"/>
  <c r="AL13"/>
  <c r="AC13"/>
  <c r="AB13"/>
  <c r="AB38" s="1"/>
  <c r="AA13"/>
  <c r="AA38" s="1"/>
  <c r="Z13"/>
  <c r="Z38" s="1"/>
  <c r="Y13"/>
  <c r="X13"/>
  <c r="V13"/>
  <c r="V38" s="1"/>
  <c r="U13"/>
  <c r="U38" s="1"/>
  <c r="T13"/>
  <c r="S13"/>
  <c r="S38" s="1"/>
  <c r="R13"/>
  <c r="R38" s="1"/>
  <c r="Q13"/>
  <c r="O13"/>
  <c r="N13"/>
  <c r="M13"/>
  <c r="L13"/>
  <c r="L38" s="1"/>
  <c r="K13"/>
  <c r="J13"/>
  <c r="AT12"/>
  <c r="AD12"/>
  <c r="P12"/>
  <c r="AN11"/>
  <c r="AT11" s="1"/>
  <c r="AD11"/>
  <c r="P11"/>
  <c r="AS10"/>
  <c r="AR10"/>
  <c r="AR13" s="1"/>
  <c r="AQ10"/>
  <c r="AP10"/>
  <c r="AO10"/>
  <c r="AN10"/>
  <c r="AT10" s="1"/>
  <c r="AJ10"/>
  <c r="AI10"/>
  <c r="AH10"/>
  <c r="AG10"/>
  <c r="AK10" s="1"/>
  <c r="AF10"/>
  <c r="AE10"/>
  <c r="AD10"/>
  <c r="W10"/>
  <c r="P10"/>
  <c r="AS9"/>
  <c r="AR9"/>
  <c r="AQ9"/>
  <c r="AP9"/>
  <c r="AO9"/>
  <c r="AN9"/>
  <c r="AT9" s="1"/>
  <c r="AJ9"/>
  <c r="AI9"/>
  <c r="AH9"/>
  <c r="AG9"/>
  <c r="AF9"/>
  <c r="AE9"/>
  <c r="AK9" s="1"/>
  <c r="AD9"/>
  <c r="W9"/>
  <c r="P9"/>
  <c r="AS8"/>
  <c r="AR8"/>
  <c r="AQ8"/>
  <c r="AP8"/>
  <c r="AT8" s="1"/>
  <c r="AO8"/>
  <c r="AN8"/>
  <c r="AJ8"/>
  <c r="AJ13" s="1"/>
  <c r="AI8"/>
  <c r="AH8"/>
  <c r="AG8"/>
  <c r="AF8"/>
  <c r="AF13" s="1"/>
  <c r="AE8"/>
  <c r="AD8"/>
  <c r="W8"/>
  <c r="P8"/>
  <c r="P13" s="1"/>
  <c r="AS7"/>
  <c r="AR7"/>
  <c r="AQ7"/>
  <c r="AP7"/>
  <c r="AT7" s="1"/>
  <c r="AO7"/>
  <c r="AN7"/>
  <c r="AJ7"/>
  <c r="AI7"/>
  <c r="AH7"/>
  <c r="AG7"/>
  <c r="AK7" s="1"/>
  <c r="AF7"/>
  <c r="AE7"/>
  <c r="AD7"/>
  <c r="W7"/>
  <c r="P7"/>
  <c r="AS6"/>
  <c r="AR6"/>
  <c r="AQ6"/>
  <c r="AQ13" s="1"/>
  <c r="AP6"/>
  <c r="AO6"/>
  <c r="AN6"/>
  <c r="AT6" s="1"/>
  <c r="AJ6"/>
  <c r="AI6"/>
  <c r="AH6"/>
  <c r="AG6"/>
  <c r="AF6"/>
  <c r="AE6"/>
  <c r="AD6"/>
  <c r="W6"/>
  <c r="P6"/>
  <c r="AS5"/>
  <c r="AS13" s="1"/>
  <c r="AR5"/>
  <c r="AQ5"/>
  <c r="AP5"/>
  <c r="AP13" s="1"/>
  <c r="AO5"/>
  <c r="AO13" s="1"/>
  <c r="AN5"/>
  <c r="AJ5"/>
  <c r="AI5"/>
  <c r="AI13" s="1"/>
  <c r="AH5"/>
  <c r="AH13" s="1"/>
  <c r="AG5"/>
  <c r="AF5"/>
  <c r="AE5"/>
  <c r="AD5"/>
  <c r="AD13" s="1"/>
  <c r="W5"/>
  <c r="P5"/>
  <c r="V37" i="4"/>
  <c r="V38" s="1"/>
  <c r="U37"/>
  <c r="R37"/>
  <c r="M37"/>
  <c r="M38" s="1"/>
  <c r="L37"/>
  <c r="L38" s="1"/>
  <c r="AF36"/>
  <c r="AC36"/>
  <c r="AB36"/>
  <c r="AA36"/>
  <c r="Z36"/>
  <c r="Y36"/>
  <c r="X36"/>
  <c r="AD36" s="1"/>
  <c r="V36"/>
  <c r="U36"/>
  <c r="T36"/>
  <c r="S36"/>
  <c r="W36" s="1"/>
  <c r="R36"/>
  <c r="O36"/>
  <c r="N36"/>
  <c r="M36"/>
  <c r="L36"/>
  <c r="K36"/>
  <c r="J36"/>
  <c r="AS35"/>
  <c r="AR35"/>
  <c r="AQ35"/>
  <c r="AP35"/>
  <c r="AO35"/>
  <c r="AN35"/>
  <c r="AT35" s="1"/>
  <c r="AJ35"/>
  <c r="AI35"/>
  <c r="AH35"/>
  <c r="AG35"/>
  <c r="AK35" s="1"/>
  <c r="AF35"/>
  <c r="AE35"/>
  <c r="AD35"/>
  <c r="W35"/>
  <c r="P35"/>
  <c r="AS34"/>
  <c r="AR34"/>
  <c r="AQ34"/>
  <c r="AP34"/>
  <c r="AO34"/>
  <c r="AN34"/>
  <c r="AT34" s="1"/>
  <c r="AJ34"/>
  <c r="AI34"/>
  <c r="AH34"/>
  <c r="AG34"/>
  <c r="AF34"/>
  <c r="AE34"/>
  <c r="AK34" s="1"/>
  <c r="AD34"/>
  <c r="W34"/>
  <c r="P34"/>
  <c r="AS33"/>
  <c r="AR33"/>
  <c r="AQ33"/>
  <c r="AP33"/>
  <c r="AT33" s="1"/>
  <c r="AO33"/>
  <c r="AN33"/>
  <c r="AJ33"/>
  <c r="AI33"/>
  <c r="AH33"/>
  <c r="AG33"/>
  <c r="AF33"/>
  <c r="AE33"/>
  <c r="AK33" s="1"/>
  <c r="AD33"/>
  <c r="W33"/>
  <c r="P33"/>
  <c r="AS32"/>
  <c r="AR32"/>
  <c r="AQ32"/>
  <c r="AT32" s="1"/>
  <c r="AP32"/>
  <c r="AO32"/>
  <c r="AN32"/>
  <c r="AJ32"/>
  <c r="AI32"/>
  <c r="AH32"/>
  <c r="AG32"/>
  <c r="AK32" s="1"/>
  <c r="AF32"/>
  <c r="AE32"/>
  <c r="AD32"/>
  <c r="W32"/>
  <c r="P32"/>
  <c r="AS31"/>
  <c r="AR31"/>
  <c r="AQ31"/>
  <c r="AP31"/>
  <c r="AO31"/>
  <c r="AN31"/>
  <c r="AT31" s="1"/>
  <c r="AJ31"/>
  <c r="AI31"/>
  <c r="AH31"/>
  <c r="AG31"/>
  <c r="AF31"/>
  <c r="AE31"/>
  <c r="AD31"/>
  <c r="W31"/>
  <c r="P31"/>
  <c r="AS30"/>
  <c r="AR30"/>
  <c r="AQ30"/>
  <c r="AP30"/>
  <c r="AO30"/>
  <c r="AN30"/>
  <c r="AT30" s="1"/>
  <c r="AJ30"/>
  <c r="AI30"/>
  <c r="AH30"/>
  <c r="AG30"/>
  <c r="AF30"/>
  <c r="AE30"/>
  <c r="AK30" s="1"/>
  <c r="AD30"/>
  <c r="W30"/>
  <c r="P30"/>
  <c r="AS29"/>
  <c r="AR29"/>
  <c r="AQ29"/>
  <c r="AP29"/>
  <c r="AT29" s="1"/>
  <c r="AO29"/>
  <c r="AN29"/>
  <c r="AJ29"/>
  <c r="AI29"/>
  <c r="AH29"/>
  <c r="AG29"/>
  <c r="AF29"/>
  <c r="AE29"/>
  <c r="AK29" s="1"/>
  <c r="AD29"/>
  <c r="W29"/>
  <c r="P29"/>
  <c r="AS28"/>
  <c r="AR28"/>
  <c r="AQ28"/>
  <c r="AP28"/>
  <c r="AO28"/>
  <c r="AN28"/>
  <c r="AJ28"/>
  <c r="AI28"/>
  <c r="AH28"/>
  <c r="AG28"/>
  <c r="AK28" s="1"/>
  <c r="AF28"/>
  <c r="AE28"/>
  <c r="AD28"/>
  <c r="W28"/>
  <c r="P28"/>
  <c r="AS27"/>
  <c r="AR27"/>
  <c r="AQ27"/>
  <c r="AP27"/>
  <c r="AO27"/>
  <c r="AN27"/>
  <c r="AT27" s="1"/>
  <c r="AJ27"/>
  <c r="AI27"/>
  <c r="AH27"/>
  <c r="AG27"/>
  <c r="AK27" s="1"/>
  <c r="AF27"/>
  <c r="AE27"/>
  <c r="AD27"/>
  <c r="W27"/>
  <c r="P27"/>
  <c r="AS26"/>
  <c r="AR26"/>
  <c r="AQ26"/>
  <c r="AP26"/>
  <c r="AO26"/>
  <c r="AN26"/>
  <c r="AT26" s="1"/>
  <c r="AJ26"/>
  <c r="AI26"/>
  <c r="AH26"/>
  <c r="AG26"/>
  <c r="AF26"/>
  <c r="AE26"/>
  <c r="AK26" s="1"/>
  <c r="AD26"/>
  <c r="W26"/>
  <c r="P26"/>
  <c r="AS25"/>
  <c r="AR25"/>
  <c r="AQ25"/>
  <c r="AP25"/>
  <c r="AT25" s="1"/>
  <c r="AO25"/>
  <c r="AN25"/>
  <c r="AJ25"/>
  <c r="AI25"/>
  <c r="AH25"/>
  <c r="AG25"/>
  <c r="AF25"/>
  <c r="AE25"/>
  <c r="AK25" s="1"/>
  <c r="AD25"/>
  <c r="W25"/>
  <c r="P25"/>
  <c r="AS24"/>
  <c r="AR24"/>
  <c r="AQ24"/>
  <c r="AP24"/>
  <c r="AT24" s="1"/>
  <c r="AO24"/>
  <c r="AN24"/>
  <c r="AJ24"/>
  <c r="AI24"/>
  <c r="AH24"/>
  <c r="AG24"/>
  <c r="AK24" s="1"/>
  <c r="AF24"/>
  <c r="AE24"/>
  <c r="AD24"/>
  <c r="W24"/>
  <c r="P24"/>
  <c r="AS23"/>
  <c r="AR23"/>
  <c r="AQ23"/>
  <c r="AP23"/>
  <c r="AO23"/>
  <c r="AN23"/>
  <c r="AT23" s="1"/>
  <c r="AJ23"/>
  <c r="AI23"/>
  <c r="AH23"/>
  <c r="AG23"/>
  <c r="AF23"/>
  <c r="AE23"/>
  <c r="AD23"/>
  <c r="W23"/>
  <c r="P23"/>
  <c r="AS22"/>
  <c r="AR22"/>
  <c r="AQ22"/>
  <c r="AP22"/>
  <c r="AO22"/>
  <c r="AN22"/>
  <c r="AT22" s="1"/>
  <c r="AJ22"/>
  <c r="AI22"/>
  <c r="AH22"/>
  <c r="AG22"/>
  <c r="AF22"/>
  <c r="AE22"/>
  <c r="AK22" s="1"/>
  <c r="AD22"/>
  <c r="W22"/>
  <c r="P22"/>
  <c r="AS21"/>
  <c r="AS36" s="1"/>
  <c r="AR21"/>
  <c r="AR36" s="1"/>
  <c r="AQ21"/>
  <c r="AP21"/>
  <c r="AP36" s="1"/>
  <c r="AO21"/>
  <c r="AO36" s="1"/>
  <c r="AN21"/>
  <c r="AN36" s="1"/>
  <c r="AJ21"/>
  <c r="AJ36" s="1"/>
  <c r="AI21"/>
  <c r="AH21"/>
  <c r="AG21"/>
  <c r="AG36" s="1"/>
  <c r="AF21"/>
  <c r="AE21"/>
  <c r="AK21" s="1"/>
  <c r="AD21"/>
  <c r="W21"/>
  <c r="P21"/>
  <c r="AM20"/>
  <c r="AL20"/>
  <c r="AC20"/>
  <c r="AC37" s="1"/>
  <c r="AB20"/>
  <c r="AB37" s="1"/>
  <c r="AA20"/>
  <c r="AA37" s="1"/>
  <c r="AA38" s="1"/>
  <c r="Z20"/>
  <c r="Z37" s="1"/>
  <c r="Y20"/>
  <c r="Y37" s="1"/>
  <c r="X20"/>
  <c r="V20"/>
  <c r="U20"/>
  <c r="T20"/>
  <c r="T37" s="1"/>
  <c r="S20"/>
  <c r="S37" s="1"/>
  <c r="R20"/>
  <c r="Q20"/>
  <c r="O20"/>
  <c r="O37" s="1"/>
  <c r="N20"/>
  <c r="N37" s="1"/>
  <c r="M20"/>
  <c r="L20"/>
  <c r="K20"/>
  <c r="K37" s="1"/>
  <c r="J20"/>
  <c r="J37" s="1"/>
  <c r="AT19"/>
  <c r="AD19"/>
  <c r="P19"/>
  <c r="AT18"/>
  <c r="AD18"/>
  <c r="P18"/>
  <c r="AS17"/>
  <c r="AR17"/>
  <c r="AQ17"/>
  <c r="AP17"/>
  <c r="AT17" s="1"/>
  <c r="AO17"/>
  <c r="AN17"/>
  <c r="AJ17"/>
  <c r="AI17"/>
  <c r="AH17"/>
  <c r="AG17"/>
  <c r="AF17"/>
  <c r="AE17"/>
  <c r="AK17" s="1"/>
  <c r="AD17"/>
  <c r="W17"/>
  <c r="P17"/>
  <c r="AS16"/>
  <c r="AR16"/>
  <c r="AQ16"/>
  <c r="AQ20" s="1"/>
  <c r="AP16"/>
  <c r="AO16"/>
  <c r="AN16"/>
  <c r="AJ16"/>
  <c r="AI16"/>
  <c r="AH16"/>
  <c r="AG16"/>
  <c r="AK16" s="1"/>
  <c r="AF16"/>
  <c r="AE16"/>
  <c r="AD16"/>
  <c r="W16"/>
  <c r="W20" s="1"/>
  <c r="P16"/>
  <c r="AS15"/>
  <c r="AR15"/>
  <c r="AQ15"/>
  <c r="AP15"/>
  <c r="AO15"/>
  <c r="AN15"/>
  <c r="AT15" s="1"/>
  <c r="AJ15"/>
  <c r="AI15"/>
  <c r="AH15"/>
  <c r="AG15"/>
  <c r="AF15"/>
  <c r="AE15"/>
  <c r="AD15"/>
  <c r="W15"/>
  <c r="P15"/>
  <c r="AS14"/>
  <c r="AS20" s="1"/>
  <c r="AS37" s="1"/>
  <c r="AR14"/>
  <c r="AR20" s="1"/>
  <c r="AR37" s="1"/>
  <c r="AQ14"/>
  <c r="AP14"/>
  <c r="AO14"/>
  <c r="AO20" s="1"/>
  <c r="AO37" s="1"/>
  <c r="AN14"/>
  <c r="AN20" s="1"/>
  <c r="AJ14"/>
  <c r="AJ20" s="1"/>
  <c r="AI14"/>
  <c r="AI20" s="1"/>
  <c r="AH14"/>
  <c r="AG14"/>
  <c r="AG20" s="1"/>
  <c r="AG37" s="1"/>
  <c r="AF14"/>
  <c r="AF20" s="1"/>
  <c r="AE14"/>
  <c r="AK14" s="1"/>
  <c r="AD14"/>
  <c r="W14"/>
  <c r="P14"/>
  <c r="AM13"/>
  <c r="AL13"/>
  <c r="AC13"/>
  <c r="AC38" s="1"/>
  <c r="AB13"/>
  <c r="AA13"/>
  <c r="Z13"/>
  <c r="Z38" s="1"/>
  <c r="Y13"/>
  <c r="Y38" s="1"/>
  <c r="X13"/>
  <c r="V13"/>
  <c r="U13"/>
  <c r="U38" s="1"/>
  <c r="T13"/>
  <c r="T38" s="1"/>
  <c r="S13"/>
  <c r="S38" s="1"/>
  <c r="R13"/>
  <c r="R38" s="1"/>
  <c r="W38" s="1"/>
  <c r="Q13"/>
  <c r="O13"/>
  <c r="O38" s="1"/>
  <c r="N13"/>
  <c r="N38" s="1"/>
  <c r="M13"/>
  <c r="L13"/>
  <c r="K13"/>
  <c r="K38" s="1"/>
  <c r="J13"/>
  <c r="J38" s="1"/>
  <c r="AT12"/>
  <c r="AD12"/>
  <c r="P12"/>
  <c r="AT11"/>
  <c r="AN11"/>
  <c r="AD11"/>
  <c r="P11"/>
  <c r="AS10"/>
  <c r="AR10"/>
  <c r="AQ10"/>
  <c r="AP10"/>
  <c r="AT10" s="1"/>
  <c r="AO10"/>
  <c r="AN10"/>
  <c r="AJ10"/>
  <c r="AI10"/>
  <c r="AH10"/>
  <c r="AG10"/>
  <c r="AF10"/>
  <c r="AE10"/>
  <c r="AD10"/>
  <c r="W10"/>
  <c r="P10"/>
  <c r="AS9"/>
  <c r="AR9"/>
  <c r="AQ9"/>
  <c r="AP9"/>
  <c r="AT9" s="1"/>
  <c r="AO9"/>
  <c r="AN9"/>
  <c r="AJ9"/>
  <c r="AI9"/>
  <c r="AH9"/>
  <c r="AG9"/>
  <c r="AK9" s="1"/>
  <c r="AF9"/>
  <c r="AE9"/>
  <c r="AD9"/>
  <c r="W9"/>
  <c r="P9"/>
  <c r="AS8"/>
  <c r="AR8"/>
  <c r="AQ8"/>
  <c r="AP8"/>
  <c r="AO8"/>
  <c r="AN8"/>
  <c r="AT8" s="1"/>
  <c r="AJ8"/>
  <c r="AI8"/>
  <c r="AH8"/>
  <c r="AH13" s="1"/>
  <c r="AG8"/>
  <c r="AF8"/>
  <c r="AE8"/>
  <c r="AD8"/>
  <c r="AD13" s="1"/>
  <c r="W8"/>
  <c r="P8"/>
  <c r="AS7"/>
  <c r="AR7"/>
  <c r="AQ7"/>
  <c r="AP7"/>
  <c r="AO7"/>
  <c r="AN7"/>
  <c r="AJ7"/>
  <c r="AI7"/>
  <c r="AH7"/>
  <c r="AG7"/>
  <c r="AF7"/>
  <c r="AE7"/>
  <c r="AK7" s="1"/>
  <c r="AD7"/>
  <c r="W7"/>
  <c r="P7"/>
  <c r="AS6"/>
  <c r="AS13" s="1"/>
  <c r="AS38" s="1"/>
  <c r="AR6"/>
  <c r="AQ6"/>
  <c r="AP6"/>
  <c r="AP13" s="1"/>
  <c r="AO6"/>
  <c r="AO13" s="1"/>
  <c r="AO38" s="1"/>
  <c r="AN6"/>
  <c r="AJ6"/>
  <c r="AI6"/>
  <c r="AH6"/>
  <c r="AG6"/>
  <c r="AF6"/>
  <c r="AE6"/>
  <c r="AK6" s="1"/>
  <c r="AD6"/>
  <c r="W6"/>
  <c r="P6"/>
  <c r="AS5"/>
  <c r="AR5"/>
  <c r="AR13" s="1"/>
  <c r="AR38" s="1"/>
  <c r="AQ5"/>
  <c r="AQ13" s="1"/>
  <c r="AP5"/>
  <c r="AO5"/>
  <c r="AN5"/>
  <c r="AN13" s="1"/>
  <c r="AJ5"/>
  <c r="AI5"/>
  <c r="AI13" s="1"/>
  <c r="AH5"/>
  <c r="AG5"/>
  <c r="AG13" s="1"/>
  <c r="AF5"/>
  <c r="AE5"/>
  <c r="AE13" s="1"/>
  <c r="AD5"/>
  <c r="W5"/>
  <c r="W13" s="1"/>
  <c r="P5"/>
  <c r="AA38" i="3"/>
  <c r="N38"/>
  <c r="J38"/>
  <c r="AA37"/>
  <c r="S37"/>
  <c r="O37"/>
  <c r="N37"/>
  <c r="K37"/>
  <c r="J37"/>
  <c r="AC36"/>
  <c r="AB36"/>
  <c r="AA36"/>
  <c r="Z36"/>
  <c r="AD36" s="1"/>
  <c r="Y36"/>
  <c r="X36"/>
  <c r="V36"/>
  <c r="U36"/>
  <c r="T36"/>
  <c r="S36"/>
  <c r="R36"/>
  <c r="W36" s="1"/>
  <c r="O36"/>
  <c r="N36"/>
  <c r="M36"/>
  <c r="L36"/>
  <c r="K36"/>
  <c r="J36"/>
  <c r="AS35"/>
  <c r="AR35"/>
  <c r="AQ35"/>
  <c r="AP35"/>
  <c r="AT35" s="1"/>
  <c r="AO35"/>
  <c r="AN35"/>
  <c r="AJ35"/>
  <c r="AI35"/>
  <c r="AH35"/>
  <c r="AG35"/>
  <c r="AF35"/>
  <c r="AE35"/>
  <c r="AD35"/>
  <c r="W35"/>
  <c r="P35"/>
  <c r="AS34"/>
  <c r="AR34"/>
  <c r="AQ34"/>
  <c r="AP34"/>
  <c r="AO34"/>
  <c r="AN34"/>
  <c r="AJ34"/>
  <c r="AI34"/>
  <c r="AH34"/>
  <c r="AG34"/>
  <c r="AK34" s="1"/>
  <c r="AF34"/>
  <c r="AE34"/>
  <c r="AD34"/>
  <c r="W34"/>
  <c r="P34"/>
  <c r="AS33"/>
  <c r="AR33"/>
  <c r="AQ33"/>
  <c r="AP33"/>
  <c r="AO33"/>
  <c r="AN33"/>
  <c r="AT33" s="1"/>
  <c r="AJ33"/>
  <c r="AI33"/>
  <c r="AH33"/>
  <c r="AG33"/>
  <c r="AK33" s="1"/>
  <c r="AF33"/>
  <c r="AE33"/>
  <c r="AD33"/>
  <c r="W33"/>
  <c r="P33"/>
  <c r="AS32"/>
  <c r="AR32"/>
  <c r="AQ32"/>
  <c r="AP32"/>
  <c r="AO32"/>
  <c r="AN32"/>
  <c r="AJ32"/>
  <c r="AI32"/>
  <c r="AH32"/>
  <c r="AG32"/>
  <c r="AF32"/>
  <c r="AE32"/>
  <c r="AK32" s="1"/>
  <c r="AD32"/>
  <c r="W32"/>
  <c r="P32"/>
  <c r="AS31"/>
  <c r="AR31"/>
  <c r="AQ31"/>
  <c r="AP31"/>
  <c r="AT31" s="1"/>
  <c r="AO31"/>
  <c r="AN31"/>
  <c r="AJ31"/>
  <c r="AI31"/>
  <c r="AH31"/>
  <c r="AG31"/>
  <c r="AF31"/>
  <c r="AE31"/>
  <c r="AK31" s="1"/>
  <c r="AD31"/>
  <c r="W31"/>
  <c r="P31"/>
  <c r="AS30"/>
  <c r="AR30"/>
  <c r="AQ30"/>
  <c r="AP30"/>
  <c r="AT30" s="1"/>
  <c r="AO30"/>
  <c r="AN30"/>
  <c r="AJ30"/>
  <c r="AI30"/>
  <c r="AH30"/>
  <c r="AG30"/>
  <c r="AK30" s="1"/>
  <c r="AF30"/>
  <c r="AE30"/>
  <c r="AD30"/>
  <c r="W30"/>
  <c r="P30"/>
  <c r="AS29"/>
  <c r="AR29"/>
  <c r="AQ29"/>
  <c r="AP29"/>
  <c r="AO29"/>
  <c r="AN29"/>
  <c r="AT29" s="1"/>
  <c r="AJ29"/>
  <c r="AI29"/>
  <c r="AH29"/>
  <c r="AG29"/>
  <c r="AF29"/>
  <c r="AE29"/>
  <c r="AD29"/>
  <c r="W29"/>
  <c r="P29"/>
  <c r="AS28"/>
  <c r="AR28"/>
  <c r="AQ28"/>
  <c r="AP28"/>
  <c r="AO28"/>
  <c r="AN28"/>
  <c r="AT28" s="1"/>
  <c r="AJ28"/>
  <c r="AI28"/>
  <c r="AH28"/>
  <c r="AG28"/>
  <c r="AF28"/>
  <c r="AE28"/>
  <c r="AK28" s="1"/>
  <c r="AD28"/>
  <c r="W28"/>
  <c r="P28"/>
  <c r="AS27"/>
  <c r="AR27"/>
  <c r="AQ27"/>
  <c r="AP27"/>
  <c r="AT27" s="1"/>
  <c r="AO27"/>
  <c r="AN27"/>
  <c r="AJ27"/>
  <c r="AI27"/>
  <c r="AH27"/>
  <c r="AG27"/>
  <c r="AF27"/>
  <c r="AE27"/>
  <c r="AD27"/>
  <c r="W27"/>
  <c r="P27"/>
  <c r="AS26"/>
  <c r="AR26"/>
  <c r="AQ26"/>
  <c r="AP26"/>
  <c r="AO26"/>
  <c r="AN26"/>
  <c r="AJ26"/>
  <c r="AI26"/>
  <c r="AH26"/>
  <c r="AG26"/>
  <c r="AK26" s="1"/>
  <c r="AF26"/>
  <c r="AE26"/>
  <c r="AD26"/>
  <c r="W26"/>
  <c r="P26"/>
  <c r="AS25"/>
  <c r="AR25"/>
  <c r="AQ25"/>
  <c r="AP25"/>
  <c r="AO25"/>
  <c r="AN25"/>
  <c r="AT25" s="1"/>
  <c r="AJ25"/>
  <c r="AI25"/>
  <c r="AH25"/>
  <c r="AG25"/>
  <c r="AK25" s="1"/>
  <c r="AF25"/>
  <c r="AE25"/>
  <c r="AD25"/>
  <c r="W25"/>
  <c r="P25"/>
  <c r="AS24"/>
  <c r="AR24"/>
  <c r="AQ24"/>
  <c r="AP24"/>
  <c r="AO24"/>
  <c r="AN24"/>
  <c r="AJ24"/>
  <c r="AI24"/>
  <c r="AH24"/>
  <c r="AG24"/>
  <c r="AF24"/>
  <c r="AE24"/>
  <c r="AK24" s="1"/>
  <c r="AD24"/>
  <c r="W24"/>
  <c r="P24"/>
  <c r="AS23"/>
  <c r="AR23"/>
  <c r="AQ23"/>
  <c r="AP23"/>
  <c r="AT23" s="1"/>
  <c r="AO23"/>
  <c r="AN23"/>
  <c r="AJ23"/>
  <c r="AI23"/>
  <c r="AH23"/>
  <c r="AG23"/>
  <c r="AF23"/>
  <c r="AE23"/>
  <c r="AK23" s="1"/>
  <c r="AD23"/>
  <c r="W23"/>
  <c r="P23"/>
  <c r="AS22"/>
  <c r="AR22"/>
  <c r="AQ22"/>
  <c r="AP22"/>
  <c r="AT22" s="1"/>
  <c r="AO22"/>
  <c r="AN22"/>
  <c r="AJ22"/>
  <c r="AI22"/>
  <c r="AH22"/>
  <c r="AG22"/>
  <c r="AK22" s="1"/>
  <c r="AF22"/>
  <c r="AE22"/>
  <c r="AD22"/>
  <c r="W22"/>
  <c r="P22"/>
  <c r="P36" s="1"/>
  <c r="AS21"/>
  <c r="AS36" s="1"/>
  <c r="AR21"/>
  <c r="AR36" s="1"/>
  <c r="AQ21"/>
  <c r="AP21"/>
  <c r="AO21"/>
  <c r="AO36" s="1"/>
  <c r="AN21"/>
  <c r="AT21" s="1"/>
  <c r="AJ21"/>
  <c r="AJ36" s="1"/>
  <c r="AI21"/>
  <c r="AH21"/>
  <c r="AH36" s="1"/>
  <c r="AG21"/>
  <c r="AF21"/>
  <c r="AF36" s="1"/>
  <c r="AE21"/>
  <c r="AD21"/>
  <c r="W21"/>
  <c r="P21"/>
  <c r="AM20"/>
  <c r="AL20"/>
  <c r="AJ20"/>
  <c r="AJ37" s="1"/>
  <c r="AC20"/>
  <c r="AC37" s="1"/>
  <c r="AB20"/>
  <c r="AB37" s="1"/>
  <c r="AA20"/>
  <c r="Z20"/>
  <c r="Y20"/>
  <c r="Y37" s="1"/>
  <c r="X20"/>
  <c r="X37" s="1"/>
  <c r="V20"/>
  <c r="V37" s="1"/>
  <c r="V38" s="1"/>
  <c r="U20"/>
  <c r="U37" s="1"/>
  <c r="T20"/>
  <c r="T37" s="1"/>
  <c r="S20"/>
  <c r="R20"/>
  <c r="R37" s="1"/>
  <c r="Q20"/>
  <c r="O20"/>
  <c r="N20"/>
  <c r="M20"/>
  <c r="M37" s="1"/>
  <c r="M38" s="1"/>
  <c r="L20"/>
  <c r="L37" s="1"/>
  <c r="K20"/>
  <c r="J20"/>
  <c r="AT19"/>
  <c r="AD19"/>
  <c r="P19"/>
  <c r="AT18"/>
  <c r="AD18"/>
  <c r="P18"/>
  <c r="AS17"/>
  <c r="AR17"/>
  <c r="AQ17"/>
  <c r="AP17"/>
  <c r="AO17"/>
  <c r="AN17"/>
  <c r="AJ17"/>
  <c r="AI17"/>
  <c r="AH17"/>
  <c r="AG17"/>
  <c r="AK17" s="1"/>
  <c r="AF17"/>
  <c r="AE17"/>
  <c r="AD17"/>
  <c r="W17"/>
  <c r="P17"/>
  <c r="AS16"/>
  <c r="AR16"/>
  <c r="AR20" s="1"/>
  <c r="AQ16"/>
  <c r="AP16"/>
  <c r="AO16"/>
  <c r="AN16"/>
  <c r="AJ16"/>
  <c r="AI16"/>
  <c r="AH16"/>
  <c r="AG16"/>
  <c r="AF16"/>
  <c r="AE16"/>
  <c r="AD16"/>
  <c r="W16"/>
  <c r="P16"/>
  <c r="AS15"/>
  <c r="AS20" s="1"/>
  <c r="AS37" s="1"/>
  <c r="AR15"/>
  <c r="AQ15"/>
  <c r="AP15"/>
  <c r="AO15"/>
  <c r="AO20" s="1"/>
  <c r="AO37" s="1"/>
  <c r="AN15"/>
  <c r="AJ15"/>
  <c r="AI15"/>
  <c r="AH15"/>
  <c r="AG15"/>
  <c r="AF15"/>
  <c r="AE15"/>
  <c r="AK15" s="1"/>
  <c r="AD15"/>
  <c r="W15"/>
  <c r="P15"/>
  <c r="AS14"/>
  <c r="AR14"/>
  <c r="AQ14"/>
  <c r="AQ20" s="1"/>
  <c r="AP14"/>
  <c r="AP20" s="1"/>
  <c r="AO14"/>
  <c r="AN14"/>
  <c r="AJ14"/>
  <c r="AI14"/>
  <c r="AI20" s="1"/>
  <c r="AH14"/>
  <c r="AG14"/>
  <c r="AG20" s="1"/>
  <c r="AF14"/>
  <c r="AF20" s="1"/>
  <c r="AF37" s="1"/>
  <c r="AE14"/>
  <c r="AE20" s="1"/>
  <c r="AD14"/>
  <c r="W14"/>
  <c r="W20" s="1"/>
  <c r="P14"/>
  <c r="P20" s="1"/>
  <c r="P37" s="1"/>
  <c r="AR13"/>
  <c r="AM13"/>
  <c r="AL13"/>
  <c r="AE13"/>
  <c r="AC13"/>
  <c r="AC38" s="1"/>
  <c r="AB13"/>
  <c r="AA13"/>
  <c r="Z13"/>
  <c r="Y13"/>
  <c r="Y38" s="1"/>
  <c r="X13"/>
  <c r="V13"/>
  <c r="U13"/>
  <c r="U38" s="1"/>
  <c r="T13"/>
  <c r="S13"/>
  <c r="S38" s="1"/>
  <c r="R13"/>
  <c r="Q13"/>
  <c r="O13"/>
  <c r="O38" s="1"/>
  <c r="AC40" s="1"/>
  <c r="N13"/>
  <c r="M13"/>
  <c r="L13"/>
  <c r="L38" s="1"/>
  <c r="K13"/>
  <c r="K38" s="1"/>
  <c r="Y40" s="1"/>
  <c r="J13"/>
  <c r="AT12"/>
  <c r="AD12"/>
  <c r="P12"/>
  <c r="AT11"/>
  <c r="AN11"/>
  <c r="AD11"/>
  <c r="P11"/>
  <c r="AS10"/>
  <c r="AR10"/>
  <c r="AQ10"/>
  <c r="AP10"/>
  <c r="AO10"/>
  <c r="AN10"/>
  <c r="AJ10"/>
  <c r="AI10"/>
  <c r="AH10"/>
  <c r="AG10"/>
  <c r="AK10" s="1"/>
  <c r="AF10"/>
  <c r="AE10"/>
  <c r="AD10"/>
  <c r="W10"/>
  <c r="P10"/>
  <c r="AS9"/>
  <c r="AR9"/>
  <c r="AQ9"/>
  <c r="AP9"/>
  <c r="AO9"/>
  <c r="AN9"/>
  <c r="AJ9"/>
  <c r="AI9"/>
  <c r="AH9"/>
  <c r="AG9"/>
  <c r="AF9"/>
  <c r="AE9"/>
  <c r="AD9"/>
  <c r="W9"/>
  <c r="P9"/>
  <c r="AS8"/>
  <c r="AR8"/>
  <c r="AQ8"/>
  <c r="AP8"/>
  <c r="AO8"/>
  <c r="AT8" s="1"/>
  <c r="AN8"/>
  <c r="AJ8"/>
  <c r="AI8"/>
  <c r="AH8"/>
  <c r="AG8"/>
  <c r="AF8"/>
  <c r="AE8"/>
  <c r="AK8" s="1"/>
  <c r="AD8"/>
  <c r="W8"/>
  <c r="P8"/>
  <c r="AS7"/>
  <c r="AR7"/>
  <c r="AQ7"/>
  <c r="AP7"/>
  <c r="AT7" s="1"/>
  <c r="AO7"/>
  <c r="AN7"/>
  <c r="AJ7"/>
  <c r="AJ13" s="1"/>
  <c r="AJ38" s="1"/>
  <c r="AI7"/>
  <c r="AH7"/>
  <c r="AG7"/>
  <c r="AF7"/>
  <c r="AK7" s="1"/>
  <c r="AE7"/>
  <c r="AD7"/>
  <c r="W7"/>
  <c r="P7"/>
  <c r="P13" s="1"/>
  <c r="P38" s="1"/>
  <c r="AS6"/>
  <c r="AR6"/>
  <c r="AQ6"/>
  <c r="AQ13" s="1"/>
  <c r="AP6"/>
  <c r="AO6"/>
  <c r="AN6"/>
  <c r="AJ6"/>
  <c r="AI6"/>
  <c r="AH6"/>
  <c r="AG6"/>
  <c r="AK6" s="1"/>
  <c r="AF6"/>
  <c r="AE6"/>
  <c r="AD6"/>
  <c r="W6"/>
  <c r="W13" s="1"/>
  <c r="P6"/>
  <c r="AS5"/>
  <c r="AS13" s="1"/>
  <c r="AR5"/>
  <c r="AQ5"/>
  <c r="AP5"/>
  <c r="AP13" s="1"/>
  <c r="AO5"/>
  <c r="AO13" s="1"/>
  <c r="AN5"/>
  <c r="AJ5"/>
  <c r="AI5"/>
  <c r="AI13" s="1"/>
  <c r="AH5"/>
  <c r="AH13" s="1"/>
  <c r="AG5"/>
  <c r="AF5"/>
  <c r="AE5"/>
  <c r="AD5"/>
  <c r="AD13" s="1"/>
  <c r="W5"/>
  <c r="P5"/>
  <c r="R118" i="2"/>
  <c r="Q118"/>
  <c r="O118"/>
  <c r="N118"/>
  <c r="M118"/>
  <c r="L118"/>
  <c r="K118"/>
  <c r="J118"/>
  <c r="I118"/>
  <c r="H118"/>
  <c r="G118"/>
  <c r="F118"/>
  <c r="E118"/>
  <c r="AE117"/>
  <c r="AE118" s="1"/>
  <c r="AD117"/>
  <c r="AD118" s="1"/>
  <c r="AC117"/>
  <c r="AC118" s="1"/>
  <c r="AB117"/>
  <c r="AB118" s="1"/>
  <c r="AA117"/>
  <c r="AA118" s="1"/>
  <c r="Z117"/>
  <c r="Z118" s="1"/>
  <c r="Y117"/>
  <c r="Y118" s="1"/>
  <c r="X117"/>
  <c r="X118" s="1"/>
  <c r="W117"/>
  <c r="W118" s="1"/>
  <c r="V117"/>
  <c r="V118" s="1"/>
  <c r="U117"/>
  <c r="U118" s="1"/>
  <c r="T117"/>
  <c r="T118" s="1"/>
  <c r="S117"/>
  <c r="R116"/>
  <c r="Q116"/>
  <c r="O116"/>
  <c r="N116"/>
  <c r="M116"/>
  <c r="L116"/>
  <c r="K116"/>
  <c r="J116"/>
  <c r="I116"/>
  <c r="H116"/>
  <c r="G116"/>
  <c r="F116"/>
  <c r="E116"/>
  <c r="AE115"/>
  <c r="AD115"/>
  <c r="AC115"/>
  <c r="AB115"/>
  <c r="AA115"/>
  <c r="Z115"/>
  <c r="Y115"/>
  <c r="X115"/>
  <c r="W115"/>
  <c r="V115"/>
  <c r="U115"/>
  <c r="T115"/>
  <c r="S115"/>
  <c r="AE114"/>
  <c r="AD114"/>
  <c r="AC114"/>
  <c r="AB114"/>
  <c r="AA114"/>
  <c r="Z114"/>
  <c r="Y114"/>
  <c r="X114"/>
  <c r="W114"/>
  <c r="V114"/>
  <c r="U114"/>
  <c r="T114"/>
  <c r="S114"/>
  <c r="S113"/>
  <c r="AE112"/>
  <c r="AD112"/>
  <c r="AC112"/>
  <c r="AC116" s="1"/>
  <c r="AB112"/>
  <c r="AB116" s="1"/>
  <c r="AA112"/>
  <c r="AA116" s="1"/>
  <c r="Z112"/>
  <c r="Z116" s="1"/>
  <c r="Y112"/>
  <c r="Y116" s="1"/>
  <c r="X112"/>
  <c r="X116" s="1"/>
  <c r="W112"/>
  <c r="W116" s="1"/>
  <c r="V112"/>
  <c r="U112"/>
  <c r="T112"/>
  <c r="S112"/>
  <c r="R111"/>
  <c r="Q111"/>
  <c r="K16" i="1" s="1"/>
  <c r="O111" i="2"/>
  <c r="N111"/>
  <c r="K12" i="1" s="1"/>
  <c r="M111" i="2"/>
  <c r="L111"/>
  <c r="K111"/>
  <c r="J111"/>
  <c r="K8" i="1" s="1"/>
  <c r="I111" i="2"/>
  <c r="H111"/>
  <c r="G111"/>
  <c r="F111"/>
  <c r="E111"/>
  <c r="AE110"/>
  <c r="AD110"/>
  <c r="AC110"/>
  <c r="AB110"/>
  <c r="AA110"/>
  <c r="Z110"/>
  <c r="Y110"/>
  <c r="X110"/>
  <c r="W110"/>
  <c r="V110"/>
  <c r="U110"/>
  <c r="T110"/>
  <c r="S110"/>
  <c r="S109"/>
  <c r="S108"/>
  <c r="AE106"/>
  <c r="AD106"/>
  <c r="AC106"/>
  <c r="AB106"/>
  <c r="AA106"/>
  <c r="Z106"/>
  <c r="Y106"/>
  <c r="X106"/>
  <c r="W106"/>
  <c r="V106"/>
  <c r="U106"/>
  <c r="T106"/>
  <c r="S106"/>
  <c r="AE105"/>
  <c r="AD105"/>
  <c r="AC105"/>
  <c r="AB105"/>
  <c r="AA105"/>
  <c r="Z105"/>
  <c r="Y105"/>
  <c r="X105"/>
  <c r="W105"/>
  <c r="V105"/>
  <c r="U105"/>
  <c r="T105"/>
  <c r="S105"/>
  <c r="AE104"/>
  <c r="AD104"/>
  <c r="AC104"/>
  <c r="AC111" s="1"/>
  <c r="AB104"/>
  <c r="AB111" s="1"/>
  <c r="AA104"/>
  <c r="AA111" s="1"/>
  <c r="Z104"/>
  <c r="Z111" s="1"/>
  <c r="Y104"/>
  <c r="Y111" s="1"/>
  <c r="X104"/>
  <c r="X111" s="1"/>
  <c r="W104"/>
  <c r="W111" s="1"/>
  <c r="V104"/>
  <c r="U104"/>
  <c r="T104"/>
  <c r="S104"/>
  <c r="R103"/>
  <c r="Q103"/>
  <c r="O103"/>
  <c r="N103"/>
  <c r="M103"/>
  <c r="L103"/>
  <c r="K103"/>
  <c r="J103"/>
  <c r="I103"/>
  <c r="H103"/>
  <c r="G103"/>
  <c r="F103"/>
  <c r="E103"/>
  <c r="AE102"/>
  <c r="AD102"/>
  <c r="AC102"/>
  <c r="AB102"/>
  <c r="AA102"/>
  <c r="Z102"/>
  <c r="Y102"/>
  <c r="X102"/>
  <c r="W102"/>
  <c r="V102"/>
  <c r="U102"/>
  <c r="T102"/>
  <c r="S102"/>
  <c r="S101"/>
  <c r="AE100"/>
  <c r="AD100"/>
  <c r="AC100"/>
  <c r="AB100"/>
  <c r="AA100"/>
  <c r="Z100"/>
  <c r="Y100"/>
  <c r="X100"/>
  <c r="W100"/>
  <c r="V100"/>
  <c r="U100"/>
  <c r="T100"/>
  <c r="S100"/>
  <c r="AE99"/>
  <c r="AD99"/>
  <c r="AC99"/>
  <c r="AC103" s="1"/>
  <c r="AB99"/>
  <c r="AB103" s="1"/>
  <c r="AA99"/>
  <c r="AA103" s="1"/>
  <c r="Z99"/>
  <c r="Z103" s="1"/>
  <c r="Y99"/>
  <c r="Y103" s="1"/>
  <c r="X99"/>
  <c r="X103" s="1"/>
  <c r="W99"/>
  <c r="W103" s="1"/>
  <c r="V99"/>
  <c r="U99"/>
  <c r="T99"/>
  <c r="S99"/>
  <c r="R98"/>
  <c r="Q98"/>
  <c r="I16" i="1" s="1"/>
  <c r="O98" i="2"/>
  <c r="N98"/>
  <c r="M98"/>
  <c r="L98"/>
  <c r="K98"/>
  <c r="J98"/>
  <c r="I98"/>
  <c r="I6" i="1" s="1"/>
  <c r="H98" i="2"/>
  <c r="G98"/>
  <c r="F98"/>
  <c r="E98"/>
  <c r="AE97"/>
  <c r="AD97"/>
  <c r="AC97"/>
  <c r="AB97"/>
  <c r="AA97"/>
  <c r="Z97"/>
  <c r="Y97"/>
  <c r="X97"/>
  <c r="W97"/>
  <c r="V97"/>
  <c r="U97"/>
  <c r="T97"/>
  <c r="S97"/>
  <c r="S96"/>
  <c r="S95"/>
  <c r="AE94"/>
  <c r="AD94"/>
  <c r="AC94"/>
  <c r="AB94"/>
  <c r="AA94"/>
  <c r="Z94"/>
  <c r="Y94"/>
  <c r="X94"/>
  <c r="W94"/>
  <c r="V94"/>
  <c r="U94"/>
  <c r="T94"/>
  <c r="S94"/>
  <c r="S93"/>
  <c r="S92"/>
  <c r="AE91"/>
  <c r="AD91"/>
  <c r="AC91"/>
  <c r="AB91"/>
  <c r="AA91"/>
  <c r="Z91"/>
  <c r="Y91"/>
  <c r="X91"/>
  <c r="W91"/>
  <c r="V91"/>
  <c r="U91"/>
  <c r="T91"/>
  <c r="S91"/>
  <c r="AE90"/>
  <c r="AD90"/>
  <c r="AC90"/>
  <c r="AC98" s="1"/>
  <c r="AB90"/>
  <c r="AB98" s="1"/>
  <c r="AA90"/>
  <c r="AA98" s="1"/>
  <c r="Z90"/>
  <c r="Z98" s="1"/>
  <c r="Y90"/>
  <c r="Y98" s="1"/>
  <c r="X90"/>
  <c r="X98" s="1"/>
  <c r="W90"/>
  <c r="W98" s="1"/>
  <c r="V90"/>
  <c r="U90"/>
  <c r="T90"/>
  <c r="S90"/>
  <c r="R89"/>
  <c r="Q89"/>
  <c r="O89"/>
  <c r="N89"/>
  <c r="H12" i="1" s="1"/>
  <c r="M89" i="2"/>
  <c r="L89"/>
  <c r="K89"/>
  <c r="J89"/>
  <c r="H8" i="1" s="1"/>
  <c r="I89" i="2"/>
  <c r="H6" i="1" s="1"/>
  <c r="H89" i="2"/>
  <c r="G89"/>
  <c r="F89"/>
  <c r="E89"/>
  <c r="AE88"/>
  <c r="AD88"/>
  <c r="AC88"/>
  <c r="AB88"/>
  <c r="AA88"/>
  <c r="Z88"/>
  <c r="Y88"/>
  <c r="X88"/>
  <c r="W88"/>
  <c r="V88"/>
  <c r="U88"/>
  <c r="T88"/>
  <c r="S88"/>
  <c r="S87"/>
  <c r="S86"/>
  <c r="AE85"/>
  <c r="AD85"/>
  <c r="AC85"/>
  <c r="AB85"/>
  <c r="AA85"/>
  <c r="Z85"/>
  <c r="Y85"/>
  <c r="X85"/>
  <c r="W85"/>
  <c r="V85"/>
  <c r="U85"/>
  <c r="T85"/>
  <c r="S85"/>
  <c r="S84"/>
  <c r="S83"/>
  <c r="S82"/>
  <c r="S81"/>
  <c r="S80"/>
  <c r="S79"/>
  <c r="AE78"/>
  <c r="AD78"/>
  <c r="AC78"/>
  <c r="AB78"/>
  <c r="AA78"/>
  <c r="Z78"/>
  <c r="Y78"/>
  <c r="X78"/>
  <c r="W78"/>
  <c r="V78"/>
  <c r="U78"/>
  <c r="T78"/>
  <c r="S78"/>
  <c r="AE77"/>
  <c r="AD77"/>
  <c r="AC77"/>
  <c r="AB77"/>
  <c r="AA77"/>
  <c r="Z77"/>
  <c r="Y77"/>
  <c r="X77"/>
  <c r="W77"/>
  <c r="V77"/>
  <c r="U77"/>
  <c r="T77"/>
  <c r="S77"/>
  <c r="AE76"/>
  <c r="AD76"/>
  <c r="AC76"/>
  <c r="AC89" s="1"/>
  <c r="AB76"/>
  <c r="AB89" s="1"/>
  <c r="AA76"/>
  <c r="AA89" s="1"/>
  <c r="Z76"/>
  <c r="Z89" s="1"/>
  <c r="Y76"/>
  <c r="Y89" s="1"/>
  <c r="X76"/>
  <c r="X89" s="1"/>
  <c r="W76"/>
  <c r="W89" s="1"/>
  <c r="V76"/>
  <c r="U76"/>
  <c r="T76"/>
  <c r="S76"/>
  <c r="R75"/>
  <c r="Q75"/>
  <c r="G16" i="1" s="1"/>
  <c r="O75" i="2"/>
  <c r="N75"/>
  <c r="M75"/>
  <c r="L75"/>
  <c r="K75"/>
  <c r="J75"/>
  <c r="I75"/>
  <c r="H75"/>
  <c r="G75"/>
  <c r="F75"/>
  <c r="E75"/>
  <c r="S73"/>
  <c r="S72"/>
  <c r="S71"/>
  <c r="S70"/>
  <c r="S69"/>
  <c r="AE68"/>
  <c r="AD68"/>
  <c r="AC68"/>
  <c r="AB68"/>
  <c r="AA68"/>
  <c r="Z68"/>
  <c r="Y68"/>
  <c r="X68"/>
  <c r="W68"/>
  <c r="V68"/>
  <c r="U68"/>
  <c r="T68"/>
  <c r="S68"/>
  <c r="AE67"/>
  <c r="AD67"/>
  <c r="AC67"/>
  <c r="AB67"/>
  <c r="AA67"/>
  <c r="Z67"/>
  <c r="Y67"/>
  <c r="X67"/>
  <c r="W67"/>
  <c r="V67"/>
  <c r="U67"/>
  <c r="T67"/>
  <c r="S67"/>
  <c r="AE66"/>
  <c r="AD66"/>
  <c r="AC66"/>
  <c r="AC75" s="1"/>
  <c r="AB66"/>
  <c r="AB75" s="1"/>
  <c r="AA66"/>
  <c r="AA75" s="1"/>
  <c r="Z66"/>
  <c r="Z75" s="1"/>
  <c r="Y66"/>
  <c r="Y75" s="1"/>
  <c r="X66"/>
  <c r="X75" s="1"/>
  <c r="W66"/>
  <c r="W75" s="1"/>
  <c r="V66"/>
  <c r="U66"/>
  <c r="T66"/>
  <c r="S66"/>
  <c r="R65"/>
  <c r="Q65"/>
  <c r="N65"/>
  <c r="M65"/>
  <c r="L65"/>
  <c r="K65"/>
  <c r="J65"/>
  <c r="F8" i="1" s="1"/>
  <c r="I65" i="2"/>
  <c r="H65"/>
  <c r="G65"/>
  <c r="F65"/>
  <c r="E65"/>
  <c r="S64"/>
  <c r="S63"/>
  <c r="S62"/>
  <c r="AE61"/>
  <c r="AD61"/>
  <c r="AC61"/>
  <c r="AB61"/>
  <c r="AA61"/>
  <c r="Z61"/>
  <c r="Y61"/>
  <c r="X61"/>
  <c r="W61"/>
  <c r="V61"/>
  <c r="U61"/>
  <c r="T61"/>
  <c r="S61"/>
  <c r="S60"/>
  <c r="S58"/>
  <c r="S57"/>
  <c r="S56"/>
  <c r="S55"/>
  <c r="S54"/>
  <c r="AE53"/>
  <c r="AD53"/>
  <c r="AC53"/>
  <c r="AB53"/>
  <c r="AA53"/>
  <c r="Z53"/>
  <c r="Y53"/>
  <c r="X53"/>
  <c r="W53"/>
  <c r="V53"/>
  <c r="U53"/>
  <c r="T53"/>
  <c r="S53"/>
  <c r="S52"/>
  <c r="AE51"/>
  <c r="AD51"/>
  <c r="AC51"/>
  <c r="AB51"/>
  <c r="AA51"/>
  <c r="Z51"/>
  <c r="Y51"/>
  <c r="X51"/>
  <c r="W51"/>
  <c r="V51"/>
  <c r="U51"/>
  <c r="T51"/>
  <c r="S51"/>
  <c r="AE50"/>
  <c r="AD50"/>
  <c r="AC50"/>
  <c r="AB50"/>
  <c r="AA50"/>
  <c r="Z50"/>
  <c r="Y50"/>
  <c r="X50"/>
  <c r="W50"/>
  <c r="V50"/>
  <c r="U50"/>
  <c r="T50"/>
  <c r="S50"/>
  <c r="AE49"/>
  <c r="AD49"/>
  <c r="AC49"/>
  <c r="AC65" s="1"/>
  <c r="AB49"/>
  <c r="AB65" s="1"/>
  <c r="AA49"/>
  <c r="AA65" s="1"/>
  <c r="Z49"/>
  <c r="Z65" s="1"/>
  <c r="Y49"/>
  <c r="Y65" s="1"/>
  <c r="X49"/>
  <c r="X65" s="1"/>
  <c r="W49"/>
  <c r="W65" s="1"/>
  <c r="V49"/>
  <c r="U49"/>
  <c r="T49"/>
  <c r="S49"/>
  <c r="R48"/>
  <c r="Q48"/>
  <c r="E16" i="1" s="1"/>
  <c r="O48" i="2"/>
  <c r="N48"/>
  <c r="M48"/>
  <c r="L48"/>
  <c r="K48"/>
  <c r="J48"/>
  <c r="I48"/>
  <c r="H48"/>
  <c r="G48"/>
  <c r="F48"/>
  <c r="E48"/>
  <c r="AE47"/>
  <c r="AD47"/>
  <c r="AC47"/>
  <c r="AB47"/>
  <c r="AA47"/>
  <c r="Z47"/>
  <c r="Y47"/>
  <c r="X47"/>
  <c r="W47"/>
  <c r="V47"/>
  <c r="U47"/>
  <c r="T47"/>
  <c r="S47"/>
  <c r="S46"/>
  <c r="S45"/>
  <c r="AE44"/>
  <c r="AD44"/>
  <c r="AC44"/>
  <c r="AB44"/>
  <c r="AA44"/>
  <c r="Z44"/>
  <c r="Y44"/>
  <c r="X44"/>
  <c r="W44"/>
  <c r="V44"/>
  <c r="U44"/>
  <c r="T44"/>
  <c r="S44"/>
  <c r="S43"/>
  <c r="S42"/>
  <c r="S41"/>
  <c r="S40"/>
  <c r="S39"/>
  <c r="AE38"/>
  <c r="AD38"/>
  <c r="AC38"/>
  <c r="AB38"/>
  <c r="AA38"/>
  <c r="Z38"/>
  <c r="Y38"/>
  <c r="X38"/>
  <c r="W38"/>
  <c r="V38"/>
  <c r="U38"/>
  <c r="T38"/>
  <c r="S38"/>
  <c r="AE37"/>
  <c r="AD37"/>
  <c r="AC37"/>
  <c r="AB37"/>
  <c r="AA37"/>
  <c r="Z37"/>
  <c r="Y37"/>
  <c r="X37"/>
  <c r="W37"/>
  <c r="V37"/>
  <c r="U37"/>
  <c r="T37"/>
  <c r="S37"/>
  <c r="AE36"/>
  <c r="AD36"/>
  <c r="AC36"/>
  <c r="AC48" s="1"/>
  <c r="AB36"/>
  <c r="AB48" s="1"/>
  <c r="AA36"/>
  <c r="AA48" s="1"/>
  <c r="Z36"/>
  <c r="Z48" s="1"/>
  <c r="Y36"/>
  <c r="Y48" s="1"/>
  <c r="X36"/>
  <c r="X48" s="1"/>
  <c r="W36"/>
  <c r="W48" s="1"/>
  <c r="V36"/>
  <c r="U36"/>
  <c r="T36"/>
  <c r="S36"/>
  <c r="Q35"/>
  <c r="D16" i="1" s="1"/>
  <c r="N35" i="2"/>
  <c r="J35"/>
  <c r="AE34"/>
  <c r="AD34"/>
  <c r="AC34"/>
  <c r="AB34"/>
  <c r="AA34"/>
  <c r="Z34"/>
  <c r="Y34"/>
  <c r="X34"/>
  <c r="W34"/>
  <c r="V34"/>
  <c r="U34"/>
  <c r="T34"/>
  <c r="S34"/>
  <c r="S33"/>
  <c r="S32"/>
  <c r="Y31"/>
  <c r="S31"/>
  <c r="S30"/>
  <c r="Y29"/>
  <c r="S29"/>
  <c r="Y28"/>
  <c r="S28"/>
  <c r="Y27"/>
  <c r="S27"/>
  <c r="S26"/>
  <c r="Y25"/>
  <c r="S25"/>
  <c r="Y24"/>
  <c r="S24"/>
  <c r="AE23"/>
  <c r="AD23"/>
  <c r="AC23"/>
  <c r="AB23"/>
  <c r="AA23"/>
  <c r="Z23"/>
  <c r="Y23"/>
  <c r="X23"/>
  <c r="W23"/>
  <c r="V23"/>
  <c r="U23"/>
  <c r="T23"/>
  <c r="S23"/>
  <c r="Y22"/>
  <c r="S22"/>
  <c r="AE21"/>
  <c r="AD21"/>
  <c r="AC21"/>
  <c r="AB21"/>
  <c r="AA21"/>
  <c r="Z21"/>
  <c r="Y21"/>
  <c r="X21"/>
  <c r="W21"/>
  <c r="V21"/>
  <c r="U21"/>
  <c r="T21"/>
  <c r="S21"/>
  <c r="AE20"/>
  <c r="AD20"/>
  <c r="AC20"/>
  <c r="AB20"/>
  <c r="AA20"/>
  <c r="Z20"/>
  <c r="Y20"/>
  <c r="X20"/>
  <c r="W20"/>
  <c r="V20"/>
  <c r="U20"/>
  <c r="T20"/>
  <c r="S20"/>
  <c r="AE19"/>
  <c r="AD19"/>
  <c r="AC19"/>
  <c r="AB19"/>
  <c r="AA19"/>
  <c r="Z19"/>
  <c r="Y19"/>
  <c r="X19"/>
  <c r="W19"/>
  <c r="V19"/>
  <c r="U19"/>
  <c r="T19"/>
  <c r="S19"/>
  <c r="AE18"/>
  <c r="AD18"/>
  <c r="AC18"/>
  <c r="AB18"/>
  <c r="AA18"/>
  <c r="Z18"/>
  <c r="Y18"/>
  <c r="X18"/>
  <c r="W18"/>
  <c r="V18"/>
  <c r="U18"/>
  <c r="T18"/>
  <c r="S18"/>
  <c r="AE17"/>
  <c r="AD17"/>
  <c r="AC17"/>
  <c r="AC35" s="1"/>
  <c r="AB17"/>
  <c r="AB35" s="1"/>
  <c r="AA17"/>
  <c r="AA35" s="1"/>
  <c r="Z17"/>
  <c r="Z35" s="1"/>
  <c r="Y17"/>
  <c r="Y35" s="1"/>
  <c r="X17"/>
  <c r="X35" s="1"/>
  <c r="W17"/>
  <c r="W35" s="1"/>
  <c r="V17"/>
  <c r="U17"/>
  <c r="T17"/>
  <c r="S17"/>
  <c r="R16"/>
  <c r="Q16"/>
  <c r="O16"/>
  <c r="N16"/>
  <c r="C12" i="1" s="1"/>
  <c r="M16" i="2"/>
  <c r="L16"/>
  <c r="K16"/>
  <c r="J16"/>
  <c r="C8" i="1" s="1"/>
  <c r="I16" i="2"/>
  <c r="H16"/>
  <c r="G16"/>
  <c r="F16"/>
  <c r="E16"/>
  <c r="AE15"/>
  <c r="AD15"/>
  <c r="AC15"/>
  <c r="AB15"/>
  <c r="AA15"/>
  <c r="Z15"/>
  <c r="Y15"/>
  <c r="X15"/>
  <c r="W15"/>
  <c r="V15"/>
  <c r="U15"/>
  <c r="T15"/>
  <c r="S15"/>
  <c r="S14"/>
  <c r="S13"/>
  <c r="AE12"/>
  <c r="AD12"/>
  <c r="AC12"/>
  <c r="AB12"/>
  <c r="AA12"/>
  <c r="Z12"/>
  <c r="Y12"/>
  <c r="X12"/>
  <c r="W12"/>
  <c r="V12"/>
  <c r="U12"/>
  <c r="T12"/>
  <c r="S12"/>
  <c r="S11"/>
  <c r="AE10"/>
  <c r="AD10"/>
  <c r="AC10"/>
  <c r="AB10"/>
  <c r="AA10"/>
  <c r="Z10"/>
  <c r="Y10"/>
  <c r="X10"/>
  <c r="W10"/>
  <c r="V10"/>
  <c r="U10"/>
  <c r="T10"/>
  <c r="S10"/>
  <c r="AE9"/>
  <c r="AD9"/>
  <c r="AC9"/>
  <c r="AB9"/>
  <c r="AA9"/>
  <c r="Z9"/>
  <c r="Y9"/>
  <c r="X9"/>
  <c r="W9"/>
  <c r="V9"/>
  <c r="U9"/>
  <c r="T9"/>
  <c r="S9"/>
  <c r="AE8"/>
  <c r="AD8"/>
  <c r="AC8"/>
  <c r="AB8"/>
  <c r="AA8"/>
  <c r="Z8"/>
  <c r="Y8"/>
  <c r="X8"/>
  <c r="W8"/>
  <c r="V8"/>
  <c r="U8"/>
  <c r="T8"/>
  <c r="S8"/>
  <c r="AE7"/>
  <c r="AD7"/>
  <c r="AC7"/>
  <c r="AC16" s="1"/>
  <c r="AC119" s="1"/>
  <c r="AB7"/>
  <c r="AB16" s="1"/>
  <c r="AB119" s="1"/>
  <c r="AA7"/>
  <c r="AA16" s="1"/>
  <c r="AA119" s="1"/>
  <c r="Z7"/>
  <c r="Z16" s="1"/>
  <c r="Z119" s="1"/>
  <c r="Y7"/>
  <c r="Y16" s="1"/>
  <c r="Y119" s="1"/>
  <c r="X7"/>
  <c r="X16" s="1"/>
  <c r="X119" s="1"/>
  <c r="W7"/>
  <c r="W16" s="1"/>
  <c r="W119" s="1"/>
  <c r="V7"/>
  <c r="U7"/>
  <c r="T7"/>
  <c r="S7"/>
  <c r="J16" i="1"/>
  <c r="H16"/>
  <c r="F16"/>
  <c r="C16"/>
  <c r="L12"/>
  <c r="J12"/>
  <c r="I12"/>
  <c r="G12"/>
  <c r="E12"/>
  <c r="D12"/>
  <c r="N11"/>
  <c r="I10"/>
  <c r="N10" s="1"/>
  <c r="N9"/>
  <c r="M8"/>
  <c r="M18" s="1"/>
  <c r="L8"/>
  <c r="J8"/>
  <c r="I8"/>
  <c r="G8"/>
  <c r="E8"/>
  <c r="D8"/>
  <c r="N7"/>
  <c r="E6"/>
  <c r="M118" i="8" l="1"/>
  <c r="L118"/>
  <c r="AE35" i="2"/>
  <c r="V48"/>
  <c r="AD48"/>
  <c r="U48"/>
  <c r="U75"/>
  <c r="V98"/>
  <c r="AD98"/>
  <c r="U103"/>
  <c r="V111"/>
  <c r="AE116"/>
  <c r="K118" i="8"/>
  <c r="R110"/>
  <c r="R99"/>
  <c r="O118"/>
  <c r="P118"/>
  <c r="R117"/>
  <c r="R53"/>
  <c r="R72"/>
  <c r="R30"/>
  <c r="R40"/>
  <c r="R21"/>
  <c r="R46"/>
  <c r="V35" i="2"/>
  <c r="T16"/>
  <c r="U16"/>
  <c r="G119"/>
  <c r="K119"/>
  <c r="T35"/>
  <c r="T98"/>
  <c r="V103"/>
  <c r="AD103"/>
  <c r="S118"/>
  <c r="S116"/>
  <c r="AD35"/>
  <c r="E18" i="1"/>
  <c r="D18"/>
  <c r="AE65" i="2"/>
  <c r="T75"/>
  <c r="AE103"/>
  <c r="U111"/>
  <c r="O119"/>
  <c r="C18" i="1"/>
  <c r="G18"/>
  <c r="U35" i="2"/>
  <c r="T65"/>
  <c r="AE75"/>
  <c r="S75"/>
  <c r="U98"/>
  <c r="T103"/>
  <c r="S103"/>
  <c r="V116"/>
  <c r="AD116"/>
  <c r="T116"/>
  <c r="I18" i="1"/>
  <c r="L18"/>
  <c r="F119" i="2"/>
  <c r="N119"/>
  <c r="V75"/>
  <c r="AD75"/>
  <c r="U89"/>
  <c r="S89"/>
  <c r="U116"/>
  <c r="T48"/>
  <c r="AE89"/>
  <c r="V89"/>
  <c r="AD89"/>
  <c r="AE98"/>
  <c r="S98"/>
  <c r="AD111"/>
  <c r="AE111"/>
  <c r="S111"/>
  <c r="H18" i="1"/>
  <c r="N8"/>
  <c r="AD37" i="3"/>
  <c r="AG37"/>
  <c r="AD37" i="5"/>
  <c r="Y38"/>
  <c r="AD38" s="1"/>
  <c r="AI38" i="3"/>
  <c r="AQ37"/>
  <c r="AQ38" s="1"/>
  <c r="AB40"/>
  <c r="AE13" i="5"/>
  <c r="AE38" s="1"/>
  <c r="AK5"/>
  <c r="S65" i="2"/>
  <c r="AO38" i="3"/>
  <c r="AD38" i="4"/>
  <c r="AH38" i="5"/>
  <c r="F12" i="1"/>
  <c r="F18" s="1"/>
  <c r="H119" i="2"/>
  <c r="L119"/>
  <c r="Q119"/>
  <c r="AE48"/>
  <c r="S48"/>
  <c r="K18" i="1"/>
  <c r="J119" i="2"/>
  <c r="AK5" i="3"/>
  <c r="AK9"/>
  <c r="AF13"/>
  <c r="AF38" s="1"/>
  <c r="AT14"/>
  <c r="AT15"/>
  <c r="AK16"/>
  <c r="AE36"/>
  <c r="AE37" s="1"/>
  <c r="AI36"/>
  <c r="AP36"/>
  <c r="AP37" s="1"/>
  <c r="AT6" i="4"/>
  <c r="AD20"/>
  <c r="AH20"/>
  <c r="AP20"/>
  <c r="AP37" s="1"/>
  <c r="AP38" s="1"/>
  <c r="AD37"/>
  <c r="AH36"/>
  <c r="AI38" i="5"/>
  <c r="AP38"/>
  <c r="P37"/>
  <c r="P38" s="1"/>
  <c r="AJ37"/>
  <c r="AJ38" s="1"/>
  <c r="AP20"/>
  <c r="AP37" s="1"/>
  <c r="AF36"/>
  <c r="AK36" s="1"/>
  <c r="AJ36"/>
  <c r="AN36"/>
  <c r="AT16" i="3"/>
  <c r="AN20"/>
  <c r="R38"/>
  <c r="W37"/>
  <c r="P15" i="6"/>
  <c r="S6"/>
  <c r="S15" s="1"/>
  <c r="AR38" i="3"/>
  <c r="W38" i="5"/>
  <c r="AE16" i="2"/>
  <c r="V65"/>
  <c r="AD65"/>
  <c r="T89"/>
  <c r="T111"/>
  <c r="AG13" i="3"/>
  <c r="AG38" s="1"/>
  <c r="AT5"/>
  <c r="AT6"/>
  <c r="AT9"/>
  <c r="AT10"/>
  <c r="AD20"/>
  <c r="AH20"/>
  <c r="AH37" s="1"/>
  <c r="AH38" s="1"/>
  <c r="AR37"/>
  <c r="AT17"/>
  <c r="AG36"/>
  <c r="AT26"/>
  <c r="AK29"/>
  <c r="AT34"/>
  <c r="AG38" i="4"/>
  <c r="AK5"/>
  <c r="AT7"/>
  <c r="AK10"/>
  <c r="AB38"/>
  <c r="P20"/>
  <c r="AF37"/>
  <c r="AJ37"/>
  <c r="AK15"/>
  <c r="P36"/>
  <c r="AQ36"/>
  <c r="AT36" s="1"/>
  <c r="AK23"/>
  <c r="AT28"/>
  <c r="AK31"/>
  <c r="AG13" i="5"/>
  <c r="AT5"/>
  <c r="AT13" s="1"/>
  <c r="AK8"/>
  <c r="M38"/>
  <c r="AN13"/>
  <c r="AD20"/>
  <c r="AH37"/>
  <c r="AG20"/>
  <c r="AO36"/>
  <c r="AO37" s="1"/>
  <c r="AS36"/>
  <c r="AS37" s="1"/>
  <c r="AS38" s="1"/>
  <c r="AK23"/>
  <c r="AT28"/>
  <c r="AK31"/>
  <c r="N118" i="8"/>
  <c r="V15" i="6"/>
  <c r="Y6"/>
  <c r="Y15" s="1"/>
  <c r="AS38" i="3"/>
  <c r="AI37"/>
  <c r="N16" i="1"/>
  <c r="N6"/>
  <c r="J18"/>
  <c r="V16" i="2"/>
  <c r="AD16"/>
  <c r="E119"/>
  <c r="I119"/>
  <c r="M119"/>
  <c r="R119"/>
  <c r="S35"/>
  <c r="U65"/>
  <c r="T38" i="3"/>
  <c r="X38"/>
  <c r="AD38" s="1"/>
  <c r="AD40" s="1"/>
  <c r="AB38"/>
  <c r="AN13"/>
  <c r="AK14"/>
  <c r="AK20" s="1"/>
  <c r="AA40"/>
  <c r="Z37"/>
  <c r="Z38" s="1"/>
  <c r="Z40" s="1"/>
  <c r="AQ36"/>
  <c r="AT24"/>
  <c r="AK27"/>
  <c r="AT32"/>
  <c r="AK35"/>
  <c r="AN36"/>
  <c r="AT36" s="1"/>
  <c r="P13" i="4"/>
  <c r="AF13"/>
  <c r="AJ13"/>
  <c r="AT5"/>
  <c r="AT13" s="1"/>
  <c r="AK8"/>
  <c r="AK20"/>
  <c r="AE20"/>
  <c r="AI36"/>
  <c r="AI37" s="1"/>
  <c r="AI38" s="1"/>
  <c r="AT21"/>
  <c r="W37"/>
  <c r="W13" i="5"/>
  <c r="AK6"/>
  <c r="AQ37"/>
  <c r="AQ38" s="1"/>
  <c r="AT16"/>
  <c r="AR20"/>
  <c r="AR37" s="1"/>
  <c r="AR38" s="1"/>
  <c r="AG36"/>
  <c r="AT26"/>
  <c r="AK29"/>
  <c r="AT34"/>
  <c r="R78" i="8"/>
  <c r="R90"/>
  <c r="Q118"/>
  <c r="AK21" i="3"/>
  <c r="AT16" i="4"/>
  <c r="AE36"/>
  <c r="AK21" i="5"/>
  <c r="S16" i="2"/>
  <c r="AT14" i="5"/>
  <c r="AT20" s="1"/>
  <c r="AN20"/>
  <c r="AT14" i="4"/>
  <c r="AE119" i="2" l="1"/>
  <c r="U119"/>
  <c r="R118" i="8"/>
  <c r="AD119" i="2"/>
  <c r="T119"/>
  <c r="AT37" i="3"/>
  <c r="AP38"/>
  <c r="AK37"/>
  <c r="AE38"/>
  <c r="AK38" s="1"/>
  <c r="AT37" i="5"/>
  <c r="AO38"/>
  <c r="AT38" s="1"/>
  <c r="AT20" i="4"/>
  <c r="AE37"/>
  <c r="AJ38"/>
  <c r="V119" i="2"/>
  <c r="AG37" i="5"/>
  <c r="AG38" s="1"/>
  <c r="P37" i="4"/>
  <c r="W38" i="3"/>
  <c r="AF37" i="5"/>
  <c r="AH37" i="4"/>
  <c r="AH38" s="1"/>
  <c r="AT20" i="3"/>
  <c r="AK13"/>
  <c r="N12" i="1"/>
  <c r="N18" s="1"/>
  <c r="AT36" i="5"/>
  <c r="AT13" i="3"/>
  <c r="AK13" i="5"/>
  <c r="AK36" i="4"/>
  <c r="P38"/>
  <c r="S119" i="2"/>
  <c r="AT37" i="4"/>
  <c r="AF38"/>
  <c r="AK13"/>
  <c r="AK36" i="3"/>
  <c r="AT38"/>
  <c r="AQ37" i="4"/>
  <c r="AQ38" s="1"/>
  <c r="AT38" s="1"/>
  <c r="AF38" i="5" l="1"/>
  <c r="AK38" s="1"/>
  <c r="AK37"/>
  <c r="AK37" i="4"/>
  <c r="AE38"/>
  <c r="AK38" s="1"/>
</calcChain>
</file>

<file path=xl/comments1.xml><?xml version="1.0" encoding="utf-8"?>
<comments xmlns="http://schemas.openxmlformats.org/spreadsheetml/2006/main">
  <authors>
    <author>dw2013</author>
    <author>krpost</author>
  </authors>
  <commentList>
    <comment ref="E6" authorId="0">
      <text>
        <r>
          <rPr>
            <b/>
            <sz val="9"/>
            <color rgb="FF000000"/>
            <rFont val="돋움"/>
            <family val="3"/>
            <charset val="129"/>
          </rPr>
          <t>내진성능평가 수수료,
BF인증 수수료</t>
        </r>
      </text>
    </comment>
    <comment ref="N6" authorId="0">
      <text>
        <r>
          <rPr>
            <b/>
            <sz val="9"/>
            <color rgb="FF000000"/>
            <rFont val="돋움"/>
            <family val="3"/>
            <charset val="129"/>
          </rPr>
          <t>신개축국 공용, 우편용품 구입비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Q6" authorId="1">
      <text>
        <r>
          <rPr>
            <b/>
            <sz val="9"/>
            <color rgb="FF000000"/>
            <rFont val="돋움"/>
            <family val="3"/>
            <charset val="129"/>
          </rPr>
          <t>내진성능평가 수수료,
BF인증 수수료</t>
        </r>
      </text>
    </comment>
    <comment ref="R6" authorId="1">
      <text>
        <r>
          <rPr>
            <b/>
            <sz val="9"/>
            <color rgb="FF000000"/>
            <rFont val="돋움"/>
            <family val="3"/>
            <charset val="129"/>
          </rPr>
          <t xml:space="preserve">신개축국 금융용품 구입비
</t>
        </r>
      </text>
    </comment>
    <comment ref="AB6" authorId="0">
      <text>
        <r>
          <rPr>
            <b/>
            <sz val="9"/>
            <color rgb="FF000000"/>
            <rFont val="돋움"/>
            <family val="3"/>
            <charset val="129"/>
          </rPr>
          <t>신개축국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공용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우편용품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구입비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AD6" authorId="1">
      <text>
        <r>
          <rPr>
            <b/>
            <sz val="9"/>
            <color rgb="FF000000"/>
            <rFont val="돋움"/>
            <family val="3"/>
            <charset val="129"/>
          </rPr>
          <t>내진성능평가 수수료,
BF인증 수수료</t>
        </r>
      </text>
    </comment>
    <comment ref="AE6" authorId="1">
      <text>
        <r>
          <rPr>
            <b/>
            <sz val="9"/>
            <color rgb="FF000000"/>
            <rFont val="돋움"/>
            <family val="3"/>
            <charset val="129"/>
          </rPr>
          <t xml:space="preserve">신개축국 금융용품 구입비
</t>
        </r>
      </text>
    </comment>
  </commentList>
</comments>
</file>

<file path=xl/comments2.xml><?xml version="1.0" encoding="utf-8"?>
<comments xmlns="http://schemas.openxmlformats.org/spreadsheetml/2006/main">
  <authors>
    <author>krpost</author>
  </authors>
  <commentList>
    <comment ref="D12" authorId="0">
      <text>
        <r>
          <rPr>
            <b/>
            <sz val="9"/>
            <color rgb="FF000000"/>
            <rFont val="Tahoma"/>
            <family val="2"/>
          </rPr>
          <t xml:space="preserve">- </t>
        </r>
        <r>
          <rPr>
            <b/>
            <sz val="9"/>
            <color rgb="FF000000"/>
            <rFont val="돋움"/>
            <family val="3"/>
            <charset val="129"/>
          </rPr>
          <t>미사 잔액 84,700천원
- 추가배정 48,000천원
총 132,700천원 기배정</t>
        </r>
      </text>
    </comment>
    <comment ref="D15" authorId="0">
      <text>
        <r>
          <rPr>
            <b/>
            <sz val="9"/>
            <color rgb="FF000000"/>
            <rFont val="돋움"/>
            <family val="3"/>
            <charset val="129"/>
          </rPr>
          <t xml:space="preserve">연면적을 4700으로 조정
</t>
        </r>
      </text>
    </comment>
  </commentList>
</comments>
</file>

<file path=xl/comments3.xml><?xml version="1.0" encoding="utf-8"?>
<comments xmlns="http://schemas.openxmlformats.org/spreadsheetml/2006/main">
  <authors>
    <author>krpost</author>
  </authors>
  <commentList>
    <comment ref="D12" authorId="0">
      <text>
        <r>
          <rPr>
            <b/>
            <sz val="9"/>
            <color rgb="FF000000"/>
            <rFont val="Tahoma"/>
            <family val="2"/>
          </rPr>
          <t xml:space="preserve">- </t>
        </r>
        <r>
          <rPr>
            <b/>
            <sz val="9"/>
            <color rgb="FF000000"/>
            <rFont val="돋움"/>
            <family val="3"/>
            <charset val="129"/>
          </rPr>
          <t>미사 잔액 84,700천원
- 추가배정 48,000천원
총 132,700천원 기배정</t>
        </r>
      </text>
    </comment>
    <comment ref="D15" authorId="0">
      <text>
        <r>
          <rPr>
            <b/>
            <sz val="9"/>
            <color rgb="FF000000"/>
            <rFont val="돋움"/>
            <family val="3"/>
            <charset val="129"/>
          </rPr>
          <t xml:space="preserve">연면적을 4700으로 조정
</t>
        </r>
      </text>
    </comment>
  </commentList>
</comments>
</file>

<file path=xl/comments4.xml><?xml version="1.0" encoding="utf-8"?>
<comments xmlns="http://schemas.openxmlformats.org/spreadsheetml/2006/main">
  <authors>
    <author>krpost</author>
  </authors>
  <commentList>
    <comment ref="D12" authorId="0">
      <text>
        <r>
          <rPr>
            <b/>
            <sz val="9"/>
            <color rgb="FF000000"/>
            <rFont val="Tahoma"/>
            <family val="2"/>
          </rPr>
          <t xml:space="preserve">- </t>
        </r>
        <r>
          <rPr>
            <b/>
            <sz val="9"/>
            <color rgb="FF000000"/>
            <rFont val="돋움"/>
            <family val="3"/>
            <charset val="129"/>
          </rPr>
          <t>미사 잔액 84,700천원
- 추가배정 48,000천원
총 132,700천원 기배정</t>
        </r>
      </text>
    </comment>
    <comment ref="D15" authorId="0">
      <text>
        <r>
          <rPr>
            <b/>
            <sz val="9"/>
            <color rgb="FF000000"/>
            <rFont val="돋움"/>
            <family val="3"/>
            <charset val="129"/>
          </rPr>
          <t xml:space="preserve">연면적을 4700으로 조정
</t>
        </r>
      </text>
    </comment>
  </commentList>
</comments>
</file>

<file path=xl/sharedStrings.xml><?xml version="1.0" encoding="utf-8"?>
<sst xmlns="http://schemas.openxmlformats.org/spreadsheetml/2006/main" count="2353" uniqueCount="408">
  <si>
    <t>동력용 변압기 증설(해빙기 안전점검 후속조치)
(200kw -&gt; 300kw)</t>
  </si>
  <si>
    <t>계</t>
  </si>
  <si>
    <t>경인청</t>
  </si>
  <si>
    <t>서울청</t>
  </si>
  <si>
    <t>전남청</t>
  </si>
  <si>
    <t>강원청</t>
  </si>
  <si>
    <t>전북청</t>
  </si>
  <si>
    <t>부산청</t>
  </si>
  <si>
    <t>경북청</t>
  </si>
  <si>
    <t>충청청</t>
  </si>
  <si>
    <t>제주청</t>
  </si>
  <si>
    <t>교육원</t>
  </si>
  <si>
    <t>합 계</t>
  </si>
  <si>
    <t>비 고</t>
  </si>
  <si>
    <t>조달센터</t>
  </si>
  <si>
    <t>서귀포수련원</t>
  </si>
  <si>
    <t>대전(집)</t>
  </si>
  <si>
    <t>대기전력 차단용 타이머설치(855개소)</t>
  </si>
  <si>
    <t>대기전력 차단용 타이머설치(406개소)</t>
  </si>
  <si>
    <t>초소형 전기차 충전시설 비가림 천막 설치</t>
  </si>
  <si>
    <t>대기전력 차단용 타이머설치(95개소)</t>
  </si>
  <si>
    <t>대기전력 차단용 타이머설치(378개소)</t>
  </si>
  <si>
    <t>대기전력 차단용 타이머설치(437개)</t>
  </si>
  <si>
    <t>초소형 전기차 충전시설(143기) 설치</t>
  </si>
  <si>
    <t>대기전력 차단용 타이머설치(569개소)</t>
  </si>
  <si>
    <t>대기전력 차단용 타이머설치(426개소)</t>
  </si>
  <si>
    <t>발착장 신축공사(숙사 증축공사 제외)</t>
  </si>
  <si>
    <t>서울관악</t>
  </si>
  <si>
    <t>신규공사</t>
  </si>
  <si>
    <t>제주하귀</t>
  </si>
  <si>
    <t>시설장비유지비</t>
  </si>
  <si>
    <t>하남미사</t>
  </si>
  <si>
    <t>시행주체</t>
  </si>
  <si>
    <t>18-19년</t>
  </si>
  <si>
    <t>-4/33</t>
  </si>
  <si>
    <t>-3/8</t>
  </si>
  <si>
    <t>15-19</t>
  </si>
  <si>
    <t>옥상방수공사</t>
  </si>
  <si>
    <t>전략적수익성</t>
  </si>
  <si>
    <t>건물공사 계</t>
  </si>
  <si>
    <t>물류설비 보수</t>
  </si>
  <si>
    <t>전기화재예방</t>
  </si>
  <si>
    <t>19-20</t>
  </si>
  <si>
    <t>서울중앙</t>
  </si>
  <si>
    <t>제주(집)</t>
  </si>
  <si>
    <t>-6/16</t>
  </si>
  <si>
    <t>-2/7</t>
  </si>
  <si>
    <t>19-22년</t>
  </si>
  <si>
    <t>강화온수</t>
  </si>
  <si>
    <t>19-20년</t>
  </si>
  <si>
    <t>포항흥해</t>
  </si>
  <si>
    <t>순천행동</t>
  </si>
  <si>
    <t>건립기준</t>
  </si>
  <si>
    <t>법적의무사항</t>
  </si>
  <si>
    <t>15-19년</t>
  </si>
  <si>
    <t>2019년</t>
  </si>
  <si>
    <t>계속공사</t>
  </si>
  <si>
    <t>고양덕양</t>
  </si>
  <si>
    <t>서울마포</t>
  </si>
  <si>
    <t>17-19년</t>
  </si>
  <si>
    <t>공사 중</t>
  </si>
  <si>
    <t>15-18년</t>
  </si>
  <si>
    <t>-1/2</t>
  </si>
  <si>
    <t>법적점검수수료</t>
  </si>
  <si>
    <t>양주옥정지구</t>
  </si>
  <si>
    <t>지방청명</t>
  </si>
  <si>
    <t>210-01</t>
  </si>
  <si>
    <t>배정내역</t>
  </si>
  <si>
    <t>강남세곡지구</t>
  </si>
  <si>
    <t>신설수요</t>
  </si>
  <si>
    <t>시흥배곧</t>
  </si>
  <si>
    <t>양평물류</t>
  </si>
  <si>
    <t>대천수련원</t>
  </si>
  <si>
    <t>총사업비</t>
  </si>
  <si>
    <t>실시설계 중</t>
  </si>
  <si>
    <t>18-21년</t>
  </si>
  <si>
    <t>일반수용비</t>
  </si>
  <si>
    <t>410-00</t>
  </si>
  <si>
    <t>440-00</t>
  </si>
  <si>
    <t>부산사하</t>
  </si>
  <si>
    <t>서울영동</t>
  </si>
  <si>
    <t>17-18년</t>
  </si>
  <si>
    <t>-1/3</t>
  </si>
  <si>
    <t>부지매입</t>
  </si>
  <si>
    <t>리모델링</t>
  </si>
  <si>
    <t>원주기업도시</t>
  </si>
  <si>
    <t>김해진영</t>
  </si>
  <si>
    <t>자산취득비</t>
  </si>
  <si>
    <t>고양주교동</t>
  </si>
  <si>
    <t>공사기간</t>
  </si>
  <si>
    <t>인천용현지구</t>
  </si>
  <si>
    <t>배정관서</t>
  </si>
  <si>
    <t>16-20년</t>
  </si>
  <si>
    <t>-1/7</t>
  </si>
  <si>
    <t>창원우편집중국</t>
  </si>
  <si>
    <t>전주법원</t>
  </si>
  <si>
    <t>서울광진</t>
  </si>
  <si>
    <t>안산상록수</t>
  </si>
  <si>
    <t>서울동작</t>
  </si>
  <si>
    <t>기본설계비</t>
  </si>
  <si>
    <t>-1/4</t>
  </si>
  <si>
    <t>진해웅동2동</t>
  </si>
  <si>
    <t>420-04</t>
  </si>
  <si>
    <t>19-22</t>
  </si>
  <si>
    <t>사업기간</t>
  </si>
  <si>
    <t>부천(집)</t>
  </si>
  <si>
    <t>대구안지랑</t>
  </si>
  <si>
    <t>배정관서명</t>
  </si>
  <si>
    <t>서울강서</t>
  </si>
  <si>
    <t>물류설비 교체</t>
  </si>
  <si>
    <t>용인중앙동</t>
  </si>
  <si>
    <t>물류환경 개선</t>
  </si>
  <si>
    <t>420-02</t>
  </si>
  <si>
    <t>실시설계비</t>
  </si>
  <si>
    <t>210-16</t>
  </si>
  <si>
    <t>공공요금 절감</t>
  </si>
  <si>
    <t>수완지구</t>
  </si>
  <si>
    <t>시설부대비</t>
  </si>
  <si>
    <t>우체국 이전</t>
  </si>
  <si>
    <t>화성동탄</t>
  </si>
  <si>
    <t>420-01</t>
  </si>
  <si>
    <t>인천영종동</t>
  </si>
  <si>
    <t>시설부대경비</t>
  </si>
  <si>
    <t>채권보전</t>
  </si>
  <si>
    <t>건물규모</t>
  </si>
  <si>
    <t>창원감계지구</t>
  </si>
  <si>
    <t>18-20년</t>
  </si>
  <si>
    <t>물류시설 확장</t>
  </si>
  <si>
    <t>430-01</t>
  </si>
  <si>
    <t>210-09</t>
  </si>
  <si>
    <t>뮬류설비 보수</t>
  </si>
  <si>
    <t>화재복구 공사</t>
  </si>
  <si>
    <t>배정사유</t>
  </si>
  <si>
    <t>17-20년</t>
  </si>
  <si>
    <t>무형자산</t>
  </si>
  <si>
    <t>420-03</t>
  </si>
  <si>
    <t>구미상모동</t>
  </si>
  <si>
    <t>420-05</t>
  </si>
  <si>
    <t>설계공모 중</t>
  </si>
  <si>
    <t>시설물통합</t>
  </si>
  <si>
    <t>기타운영비</t>
  </si>
  <si>
    <t>210-07</t>
  </si>
  <si>
    <t>대구달서</t>
  </si>
  <si>
    <t>LH 토지교환</t>
  </si>
  <si>
    <t>노후시설 개선</t>
  </si>
  <si>
    <t>업무편의성</t>
  </si>
  <si>
    <t>의정부(집)</t>
  </si>
  <si>
    <t>총건립비</t>
  </si>
  <si>
    <t>옥상방수, 계단실균열, 담장보수 공사</t>
  </si>
  <si>
    <t>체신연립주택 대체숙사 설치(4세대) 공사</t>
  </si>
  <si>
    <t>노후 보일러 철거 및 급탕보일러 설치</t>
  </si>
  <si>
    <t>체신연립주택 대체숙사 설치공사(4세대)</t>
  </si>
  <si>
    <t>창구국사(41국) 전원일괄차단장치 설치</t>
  </si>
  <si>
    <t>창구국사(14국) 전원일괄차단장치 설치</t>
  </si>
  <si>
    <t>창구국사(11국) 전원일괄차단장치 설치</t>
  </si>
  <si>
    <t>소속기관 기본경비
(7218-280)</t>
  </si>
  <si>
    <t>창구국사(40국) 전원일괄차단장치 설치</t>
  </si>
  <si>
    <t>5142-409
(우체국시설유지관리)</t>
  </si>
  <si>
    <t>노후 수배전설비 교체(고압 -&gt; 저압)</t>
  </si>
  <si>
    <t>영업과 이전에 따른 임시청사 원상복구 공사</t>
  </si>
  <si>
    <t>창구국사(10국) 전원일괄차단장치 설치</t>
  </si>
  <si>
    <t>노후 보일러 철거 및 냉난방기 설치공사</t>
  </si>
  <si>
    <t>2019년도 대수선사업 예산 배정 내역</t>
  </si>
  <si>
    <t>창구국사(26국) 전원일괄차단장치 설치</t>
  </si>
  <si>
    <t>7218-280
(소속기관 기본경비)</t>
  </si>
  <si>
    <t>보일러 이전설치 및 냉난방공사
(저녹스버너 교체 포함)</t>
  </si>
  <si>
    <t>2019년도 예산편성액 대비 소요예산 차액(A-C)</t>
  </si>
  <si>
    <t>균열 벽체 철거 및 신설(해빙기 안전점검 후속조치)</t>
  </si>
  <si>
    <t>1층 천정, 옥상 보수공사(해빙기 안전점검 후속조치)</t>
  </si>
  <si>
    <t>-</t>
  </si>
  <si>
    <t>동력용 변압기 증설
(200kw -&gt; 300kw)</t>
  </si>
  <si>
    <t>2019년 하반기 우체국 대수선 예산 세부배정내역</t>
  </si>
  <si>
    <t>소방시설 및 태양열교환시스템(온수공급) 보수</t>
  </si>
  <si>
    <t>서귀포수련원 소방시설 및 
태양열교환시스템 보수</t>
  </si>
  <si>
    <t>안성</t>
  </si>
  <si>
    <t>비고</t>
  </si>
  <si>
    <t>장항</t>
  </si>
  <si>
    <t>경산</t>
  </si>
  <si>
    <t>합계</t>
  </si>
  <si>
    <t>진주</t>
  </si>
  <si>
    <t>청도</t>
  </si>
  <si>
    <t>전주</t>
  </si>
  <si>
    <t>울릉도</t>
  </si>
  <si>
    <t>조치원</t>
  </si>
  <si>
    <t>울릉</t>
  </si>
  <si>
    <t>오산</t>
  </si>
  <si>
    <t>서산</t>
  </si>
  <si>
    <t>총계</t>
  </si>
  <si>
    <t>소계</t>
  </si>
  <si>
    <t>남해</t>
  </si>
  <si>
    <t>목포</t>
  </si>
  <si>
    <t>구 분</t>
  </si>
  <si>
    <t>군산</t>
  </si>
  <si>
    <t>구리</t>
  </si>
  <si>
    <t>진안</t>
  </si>
  <si>
    <t>부대비</t>
  </si>
  <si>
    <t>보령</t>
  </si>
  <si>
    <t>여수</t>
  </si>
  <si>
    <t>서천</t>
  </si>
  <si>
    <t>신축</t>
  </si>
  <si>
    <t>2</t>
  </si>
  <si>
    <t>임차료</t>
  </si>
  <si>
    <t>천안</t>
  </si>
  <si>
    <t>3</t>
  </si>
  <si>
    <t>연면적</t>
  </si>
  <si>
    <t>김제</t>
  </si>
  <si>
    <t>감리비</t>
  </si>
  <si>
    <t>숙사</t>
  </si>
  <si>
    <t>보성</t>
  </si>
  <si>
    <t>울진</t>
  </si>
  <si>
    <t>속초</t>
  </si>
  <si>
    <t>광명</t>
  </si>
  <si>
    <t>공주</t>
  </si>
  <si>
    <t>구미</t>
  </si>
  <si>
    <t>구분</t>
  </si>
  <si>
    <t>예산</t>
  </si>
  <si>
    <t>서대전</t>
  </si>
  <si>
    <t>북부산</t>
  </si>
  <si>
    <t>세종</t>
  </si>
  <si>
    <t>증축</t>
  </si>
  <si>
    <t>공사비</t>
  </si>
  <si>
    <t>국사명</t>
  </si>
  <si>
    <t>거제</t>
  </si>
  <si>
    <t>여의도</t>
  </si>
  <si>
    <t>개축</t>
  </si>
  <si>
    <t>고흥</t>
  </si>
  <si>
    <t>하의</t>
  </si>
  <si>
    <t>직청</t>
  </si>
  <si>
    <t>동천안</t>
  </si>
  <si>
    <t>하남</t>
  </si>
  <si>
    <t>IPO</t>
  </si>
  <si>
    <t>사직사</t>
  </si>
  <si>
    <t>안산</t>
  </si>
  <si>
    <t>정읍</t>
  </si>
  <si>
    <t>1</t>
  </si>
  <si>
    <t>갈산</t>
  </si>
  <si>
    <t>화성</t>
  </si>
  <si>
    <t>북포항</t>
  </si>
  <si>
    <t>북광주</t>
  </si>
  <si>
    <t>조달</t>
  </si>
  <si>
    <t>부산진</t>
  </si>
  <si>
    <t>성남</t>
  </si>
  <si>
    <t>백령</t>
  </si>
  <si>
    <t>진해</t>
  </si>
  <si>
    <t>관서명</t>
  </si>
  <si>
    <t>홍성</t>
  </si>
  <si>
    <t>대구</t>
  </si>
  <si>
    <t>동대문</t>
  </si>
  <si>
    <t>달성</t>
  </si>
  <si>
    <t>유형</t>
  </si>
  <si>
    <t>남인천</t>
  </si>
  <si>
    <t>초소형 전기차 충전시설(34기) 설치</t>
  </si>
  <si>
    <t>초소형 전기차 충전시설(35기) 설치</t>
  </si>
  <si>
    <t>초소형 전기차 충전시설(13기) 설치</t>
  </si>
  <si>
    <t>건물 균열보수 공사(해빙기 후속조치)</t>
  </si>
  <si>
    <t>초소형 전기차 충전시설(12기) 설치</t>
  </si>
  <si>
    <t>창구국사(5국) 전원일괄차단장치 설치</t>
  </si>
  <si>
    <t>초소형 전기차 충전시설(17기) 설치</t>
  </si>
  <si>
    <t>2019년 하반기 대수선예산 배정내역</t>
  </si>
  <si>
    <t>우체국(39국) 계약전력 하향 조정공사</t>
  </si>
  <si>
    <t>창구국사(15국) 전원일괄차단장치 설치</t>
  </si>
  <si>
    <t>초소형 전기차 충전시설(12기) 설치</t>
  </si>
  <si>
    <t>초소형 전기차 충전시설(35기) 설치</t>
  </si>
  <si>
    <t>초소형 전기차 충전시설 설치
(265기)</t>
  </si>
  <si>
    <t>노후 보일러철거 및 전기급탕보일러 설치</t>
  </si>
  <si>
    <t>공공요금 절감추진</t>
  </si>
  <si>
    <t>보일러 이전설치 및 냉난방기 설치공사
(저녹스버너 교체공사 포함)</t>
  </si>
  <si>
    <t>서울청</t>
  </si>
  <si>
    <t>경인청</t>
  </si>
  <si>
    <t>부산청</t>
  </si>
  <si>
    <t>충청청</t>
  </si>
  <si>
    <t>전남청</t>
  </si>
  <si>
    <t>경북청</t>
  </si>
  <si>
    <t>전북청</t>
  </si>
  <si>
    <t>강원청</t>
  </si>
  <si>
    <t>제주청</t>
  </si>
  <si>
    <t>계</t>
  </si>
  <si>
    <t>총괄국</t>
  </si>
  <si>
    <t>서귀포</t>
  </si>
  <si>
    <t>제주</t>
  </si>
  <si>
    <t>직원숙사 노후 수도관 교체</t>
  </si>
  <si>
    <t>임시청사 공기청정기 설치</t>
  </si>
  <si>
    <t>임시청사 설치(건립관련)</t>
  </si>
  <si>
    <t>보일러 철거 및 냉난방공사</t>
  </si>
  <si>
    <t>직원숙사 노후수도관 교체</t>
  </si>
  <si>
    <t>벽체균열 및 담장보수공사</t>
  </si>
  <si>
    <t>5143-417(우체국보수)</t>
  </si>
  <si>
    <t>보일러 자동제어시스템 설치</t>
  </si>
  <si>
    <t>노후 화물용엘리베이터 교체</t>
  </si>
  <si>
    <t>2019년 소요예산(C)</t>
  </si>
  <si>
    <t>1층 천정, 옥상 보수공사</t>
  </si>
  <si>
    <t>임시청사 원복(건립관련)</t>
  </si>
  <si>
    <t>2019년 배정총액(B+C)</t>
  </si>
  <si>
    <t>옥상방수, 계단균열 보수공사</t>
  </si>
  <si>
    <t>2019년도 예산편성액(A)</t>
  </si>
  <si>
    <t>안전점검 후속조치
(15건)</t>
  </si>
  <si>
    <t>화물용엘리베이터 보수공사</t>
  </si>
  <si>
    <t>옥상방수 및 화장실 보수공사</t>
  </si>
  <si>
    <t>2018년 이월액(B)</t>
  </si>
  <si>
    <t>부산(집), 울산(집)</t>
  </si>
  <si>
    <t>노후 객실키(80실) 교체</t>
  </si>
  <si>
    <r>
      <rPr>
        <sz val="11"/>
        <color rgb="FF000000"/>
        <rFont val="돋움"/>
        <family val="3"/>
        <charset val="129"/>
      </rPr>
      <t>리모델링 관련</t>
    </r>
    <r>
      <rPr>
        <sz val="11"/>
        <color rgb="FF000000"/>
        <rFont val="돋움"/>
        <family val="3"/>
        <charset val="129"/>
      </rPr>
      <t xml:space="preserve"> 노후 집기류 교체</t>
    </r>
  </si>
  <si>
    <t>가감차로 확장공사
(물류센터 건축물대장 생성 지자체 협의조건)</t>
  </si>
  <si>
    <t>가감차로 확장공사
(물류센터 건축물대장 생성 조건_지자체)</t>
  </si>
  <si>
    <t>노후 냉난방기 교체</t>
  </si>
  <si>
    <t>(420-02)</t>
  </si>
  <si>
    <t>(단위: 천 원)</t>
  </si>
  <si>
    <t>변압기 큐비클 교체</t>
  </si>
  <si>
    <t>노후 관사 보수공사</t>
  </si>
  <si>
    <t>저녹스버너 3대 교체</t>
  </si>
  <si>
    <t>창호코킹 등 방수공사</t>
  </si>
  <si>
    <t>(420-05)</t>
  </si>
  <si>
    <t>갈산우체국 관사 보수</t>
  </si>
  <si>
    <t>노후 레벨러 교체</t>
  </si>
  <si>
    <t>채권보전(임대청사)</t>
  </si>
  <si>
    <t>계단슬로프 설치</t>
  </si>
  <si>
    <t>안전점검 후속조치</t>
  </si>
  <si>
    <t>물류작업장 확장공사</t>
  </si>
  <si>
    <t>우체국 이전(1건)</t>
  </si>
  <si>
    <t>2020년 소요예산</t>
  </si>
  <si>
    <t>(210-01)</t>
  </si>
  <si>
    <t>(단위: 천원)</t>
  </si>
  <si>
    <t>계단 슬로프 설치</t>
  </si>
  <si>
    <t>2018년 소요예산</t>
  </si>
  <si>
    <t>순로구분기 이전설치</t>
  </si>
  <si>
    <t>노후 급탕보일러 교체</t>
  </si>
  <si>
    <t>(변경)총사업비</t>
  </si>
  <si>
    <t>금회배정액(B)</t>
  </si>
  <si>
    <t>(420-03)</t>
  </si>
  <si>
    <t>수평조절기 보수공사</t>
  </si>
  <si>
    <t>법적의무사항
(5건)</t>
  </si>
  <si>
    <t>전기차 충전시설</t>
  </si>
  <si>
    <t>2019년 소요예산</t>
  </si>
  <si>
    <t>(430-01)</t>
  </si>
  <si>
    <t>안전점검후속조치</t>
  </si>
  <si>
    <t>공기청정기 설치</t>
  </si>
  <si>
    <t>노후 집기류 교체</t>
  </si>
  <si>
    <t>승강기 노후부품 교체</t>
  </si>
  <si>
    <t>배정총액(A+B)</t>
  </si>
  <si>
    <t>(단위 : 천원)</t>
  </si>
  <si>
    <t>외벽타일 보수공사</t>
  </si>
  <si>
    <t>물류작업장 확충</t>
  </si>
  <si>
    <t>작업장 확장공사</t>
  </si>
  <si>
    <t>저녹스버너 교체</t>
  </si>
  <si>
    <t>노후 보일러철거 및 급탕보일러 설치</t>
  </si>
  <si>
    <t>발착장 경사조절기 및 승강기 보수</t>
  </si>
  <si>
    <t>초소형 전기차 충전시설(4기) 설치</t>
  </si>
  <si>
    <t>발착장 경사조졸기 및 승강기 보수</t>
  </si>
  <si>
    <t>생활관 냉온수 제어 자동밸브 설치</t>
  </si>
  <si>
    <t>5231-361
(예금사업운영)</t>
  </si>
  <si>
    <t>2018년도 계속사업 소요예산 내역</t>
  </si>
  <si>
    <t>임시청사 설치(임시청사 설치)</t>
  </si>
  <si>
    <t>옥상방수, 계단실균열, 담장보수공사</t>
  </si>
  <si>
    <t>7218-280
(소속기관기본경비)</t>
  </si>
  <si>
    <t>5142-409(우체국시설유지관리)</t>
  </si>
  <si>
    <t>초소형 전기차 충전시설(7기) 설치</t>
  </si>
  <si>
    <t>전주법원 이전에 따른 이설공사</t>
  </si>
  <si>
    <t>발착장 수평조절기 중심축 교체</t>
  </si>
  <si>
    <t>우체국(39국) 계약전력 조정공사</t>
  </si>
  <si>
    <t>수련원 리모델링(노후 집기류 교체)</t>
  </si>
  <si>
    <t>순로구분기 철거 및 집진기 설치</t>
  </si>
  <si>
    <t>5143-417
(우체국보수)</t>
  </si>
  <si>
    <t>2019년도 건립사업 소요예산 내역</t>
  </si>
  <si>
    <t>5412-409(우체국시설유지관리)</t>
  </si>
  <si>
    <t>물류시설 확장(숙사 증축 제외)</t>
  </si>
  <si>
    <t>물류환경 개선(작업장 확장공사)</t>
  </si>
  <si>
    <t>(부평 등)노후 냉난방기 교체</t>
  </si>
  <si>
    <t>전기화재예방
(8건 162국)</t>
  </si>
  <si>
    <t>노후 보일러철거 및 냉난방기 설치</t>
  </si>
  <si>
    <t>용인중앙동우체국 화재복구 공사</t>
  </si>
  <si>
    <t>우체국보수
(5143-417)</t>
  </si>
  <si>
    <t>노후보일러 철거 및 냉난방기 설치</t>
  </si>
  <si>
    <t>주차장 출입램프 안전시설 설치</t>
  </si>
  <si>
    <t>발착장 확장 및 이륜차 지붕교체</t>
  </si>
  <si>
    <t>화물용엘리베이터 노후부품 교체</t>
  </si>
  <si>
    <t>노후 보일러 철거 및 냉난방기 설치</t>
  </si>
  <si>
    <t>옥상방수, 계단실균열 보수공사</t>
  </si>
  <si>
    <t>발착시설(수평조절기) 설치공사</t>
  </si>
  <si>
    <t>초소형 전기차 충전시설(4기) 설치</t>
  </si>
  <si>
    <t>순로구분기 집진기 설치(2대)</t>
  </si>
  <si>
    <t>발착장 신축(연면적 180㎡)</t>
  </si>
  <si>
    <t>노후 집기류 교체(리모델링 관련)</t>
  </si>
  <si>
    <t>흡수식냉온수기 제어시스템 설치</t>
  </si>
  <si>
    <t>대기전력 차단용 타이머설치(770개)</t>
  </si>
  <si>
    <t>대기전력 차단용 타이머설치(245개소)</t>
  </si>
  <si>
    <t>5142-409
(우체국시설유지관리)</t>
    <phoneticPr fontId="38" type="noConversion"/>
  </si>
  <si>
    <t>210-01</t>
    <phoneticPr fontId="38" type="noConversion"/>
  </si>
  <si>
    <t>일반수용비</t>
    <phoneticPr fontId="38" type="noConversion"/>
  </si>
  <si>
    <t>5142-490
(우체국시설유지관리)</t>
    <phoneticPr fontId="38" type="noConversion"/>
  </si>
  <si>
    <t>우체국시설유지관리
(5142-409)</t>
    <phoneticPr fontId="38" type="noConversion"/>
  </si>
  <si>
    <t>일반수용비</t>
    <phoneticPr fontId="38" type="noConversion"/>
  </si>
  <si>
    <t>(210-01)</t>
    <phoneticPr fontId="38" type="noConversion"/>
  </si>
  <si>
    <t>주차장 출입램프 안전시설 설치</t>
    <phoneticPr fontId="38" type="noConversion"/>
  </si>
  <si>
    <t>서귀포</t>
    <phoneticPr fontId="38" type="noConversion"/>
  </si>
  <si>
    <t>제주청</t>
    <phoneticPr fontId="38" type="noConversion"/>
  </si>
  <si>
    <t>서귀포수련원</t>
    <phoneticPr fontId="38" type="noConversion"/>
  </si>
  <si>
    <r>
      <t>노후 엘리베이터</t>
    </r>
    <r>
      <rPr>
        <sz val="11"/>
        <color rgb="FF000000"/>
        <rFont val="돋움"/>
        <family val="3"/>
        <charset val="129"/>
      </rPr>
      <t xml:space="preserve"> 교체</t>
    </r>
    <phoneticPr fontId="38" type="noConversion"/>
  </si>
  <si>
    <t>물류환경 개선
(6건)</t>
    <phoneticPr fontId="38" type="noConversion"/>
  </si>
  <si>
    <t>물류설비 보수 및 교체
(18건)</t>
    <phoneticPr fontId="38" type="noConversion"/>
  </si>
  <si>
    <t>노후시설 개선 및 교체
(5건)</t>
    <phoneticPr fontId="38" type="noConversion"/>
  </si>
  <si>
    <t>노후설비 교체
(시설물통합관리 11건)</t>
    <phoneticPr fontId="38" type="noConversion"/>
  </si>
  <si>
    <t>홍성</t>
    <phoneticPr fontId="38" type="noConversion"/>
  </si>
  <si>
    <t>순로구분기 집진기 설치(2대)</t>
    <phoneticPr fontId="38" type="noConversion"/>
  </si>
  <si>
    <t>법적점검 수수료(IMC 등)</t>
    <phoneticPr fontId="38" type="noConversion"/>
  </si>
  <si>
    <t>창구국사(26국) 전원일괄차단장치 설치</t>
    <phoneticPr fontId="38" type="noConversion"/>
  </si>
  <si>
    <t>서귀포</t>
    <phoneticPr fontId="38" type="noConversion"/>
  </si>
  <si>
    <t>서귀포수련원 노후 엘리베이터 교체</t>
    <phoneticPr fontId="38" type="noConversion"/>
  </si>
  <si>
    <t>노후설비 교체</t>
    <phoneticPr fontId="38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</si>
</sst>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_ &quot;SFr.&quot;\ * #,##0_ ;_ &quot;SFr.&quot;\ * \-#,##0_ ;_ &quot;SFr.&quot;\ * &quot;-&quot;_ ;_ @_ "/>
    <numFmt numFmtId="177" formatCode="#,##0.000;[Red]&quot;-&quot;#,##0.000"/>
    <numFmt numFmtId="178" formatCode="_ * #,##0_ ;_ * \-#,##0_ ;_ * &quot;-&quot;_ ;_ @_ "/>
    <numFmt numFmtId="179" formatCode="&quot;S&quot;\ #,##0;\-&quot;S&quot;\ #,##0"/>
  </numFmts>
  <fonts count="4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2"/>
      <color rgb="FF000000"/>
      <name val="굴림"/>
      <family val="3"/>
      <charset val="129"/>
    </font>
    <font>
      <sz val="10"/>
      <color rgb="FF000000"/>
      <name val="한컴바탕"/>
      <family val="3"/>
      <charset val="129"/>
    </font>
    <font>
      <b/>
      <sz val="10"/>
      <color rgb="FF000000"/>
      <name val="한컴바탕"/>
      <family val="1"/>
      <charset val="129"/>
    </font>
    <font>
      <sz val="9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6"/>
      <color rgb="FF000000"/>
      <name val="한컴바탕"/>
      <family val="1"/>
      <charset val="129"/>
    </font>
    <font>
      <b/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22"/>
      <color rgb="FF000000"/>
      <name val="HY헤드라인M"/>
      <family val="1"/>
      <charset val="129"/>
    </font>
    <font>
      <b/>
      <sz val="16"/>
      <color rgb="FF000000"/>
      <name val="맑은 고딕"/>
      <family val="3"/>
      <charset val="129"/>
    </font>
    <font>
      <sz val="16"/>
      <color rgb="FF000000"/>
      <name val="HY헤드라인M"/>
      <family val="1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Tahoma"/>
      <family val="2"/>
    </font>
    <font>
      <b/>
      <sz val="9"/>
      <color rgb="FF000000"/>
      <name val="Tahoma"/>
      <family val="2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5D6ED"/>
        <bgColor indexed="64"/>
      </patternFill>
    </fill>
    <fill>
      <patternFill patternType="solid">
        <fgColor rgb="FFC2B379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BEFD4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1">
    <xf numFmtId="0" fontId="0" fillId="0" borderId="0"/>
    <xf numFmtId="0" fontId="2" fillId="2" borderId="0">
      <alignment vertical="center"/>
    </xf>
    <xf numFmtId="0" fontId="2" fillId="3" borderId="0">
      <alignment vertical="center"/>
    </xf>
    <xf numFmtId="0" fontId="2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7" borderId="0">
      <alignment vertical="center"/>
    </xf>
    <xf numFmtId="0" fontId="2" fillId="8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5" borderId="0">
      <alignment vertical="center"/>
    </xf>
    <xf numFmtId="0" fontId="2" fillId="8" borderId="0">
      <alignment vertical="center"/>
    </xf>
    <xf numFmtId="0" fontId="2" fillId="11" borderId="0">
      <alignment vertical="center"/>
    </xf>
    <xf numFmtId="0" fontId="3" fillId="12" borderId="0">
      <alignment vertical="center"/>
    </xf>
    <xf numFmtId="0" fontId="3" fillId="9" borderId="0">
      <alignment vertical="center"/>
    </xf>
    <xf numFmtId="0" fontId="3" fillId="10" borderId="0">
      <alignment vertical="center"/>
    </xf>
    <xf numFmtId="0" fontId="3" fillId="13" borderId="0">
      <alignment vertical="center"/>
    </xf>
    <xf numFmtId="0" fontId="3" fillId="14" borderId="0">
      <alignment vertical="center"/>
    </xf>
    <xf numFmtId="0" fontId="3" fillId="15" borderId="0">
      <alignment vertical="center"/>
    </xf>
    <xf numFmtId="0" fontId="3" fillId="16" borderId="0">
      <alignment vertical="center"/>
    </xf>
    <xf numFmtId="0" fontId="3" fillId="17" borderId="0">
      <alignment vertical="center"/>
    </xf>
    <xf numFmtId="0" fontId="3" fillId="18" borderId="0">
      <alignment vertical="center"/>
    </xf>
    <xf numFmtId="0" fontId="3" fillId="13" borderId="0">
      <alignment vertical="center"/>
    </xf>
    <xf numFmtId="0" fontId="3" fillId="14" borderId="0">
      <alignment vertical="center"/>
    </xf>
    <xf numFmtId="0" fontId="3" fillId="19" borderId="0">
      <alignment vertical="center"/>
    </xf>
    <xf numFmtId="0" fontId="4" fillId="0" borderId="0">
      <alignment vertical="center"/>
    </xf>
    <xf numFmtId="0" fontId="5" fillId="20" borderId="1">
      <alignment vertical="center"/>
    </xf>
    <xf numFmtId="0" fontId="6" fillId="3" borderId="0">
      <alignment vertical="center"/>
    </xf>
    <xf numFmtId="0" fontId="37" fillId="21" borderId="2">
      <alignment vertical="center"/>
    </xf>
    <xf numFmtId="0" fontId="7" fillId="22" borderId="0">
      <alignment vertical="center"/>
    </xf>
    <xf numFmtId="0" fontId="8" fillId="0" borderId="0">
      <alignment vertical="center"/>
    </xf>
    <xf numFmtId="0" fontId="9" fillId="23" borderId="3">
      <alignment vertical="center"/>
    </xf>
    <xf numFmtId="41" fontId="37" fillId="0" borderId="0"/>
    <xf numFmtId="0" fontId="10" fillId="0" borderId="4">
      <alignment vertical="center"/>
    </xf>
    <xf numFmtId="0" fontId="11" fillId="0" borderId="5">
      <alignment vertical="center"/>
    </xf>
    <xf numFmtId="0" fontId="12" fillId="7" borderId="1">
      <alignment vertical="center"/>
    </xf>
    <xf numFmtId="0" fontId="13" fillId="0" borderId="0">
      <alignment vertical="center"/>
    </xf>
    <xf numFmtId="0" fontId="14" fillId="0" borderId="6">
      <alignment vertical="center"/>
    </xf>
    <xf numFmtId="0" fontId="15" fillId="0" borderId="7">
      <alignment vertical="center"/>
    </xf>
    <xf numFmtId="0" fontId="16" fillId="0" borderId="8">
      <alignment vertical="center"/>
    </xf>
    <xf numFmtId="0" fontId="16" fillId="0" borderId="0">
      <alignment vertical="center"/>
    </xf>
    <xf numFmtId="0" fontId="17" fillId="4" borderId="0">
      <alignment vertical="center"/>
    </xf>
    <xf numFmtId="0" fontId="18" fillId="20" borderId="9">
      <alignment vertical="center"/>
    </xf>
    <xf numFmtId="41" fontId="37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0" fontId="37" fillId="0" borderId="0"/>
    <xf numFmtId="0" fontId="2" fillId="0" borderId="0">
      <alignment vertical="center"/>
    </xf>
    <xf numFmtId="41" fontId="2" fillId="0" borderId="0">
      <alignment vertical="center"/>
    </xf>
    <xf numFmtId="0" fontId="37" fillId="0" borderId="0">
      <alignment vertical="center"/>
    </xf>
    <xf numFmtId="0" fontId="19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176" fontId="37" fillId="0" borderId="0"/>
    <xf numFmtId="177" fontId="21" fillId="0" borderId="0"/>
    <xf numFmtId="0" fontId="22" fillId="0" borderId="0"/>
    <xf numFmtId="0" fontId="20" fillId="0" borderId="0"/>
    <xf numFmtId="0" fontId="23" fillId="0" borderId="0"/>
    <xf numFmtId="41" fontId="37" fillId="0" borderId="0"/>
    <xf numFmtId="41" fontId="20" fillId="0" borderId="0">
      <alignment vertical="center"/>
    </xf>
    <xf numFmtId="41" fontId="37" fillId="0" borderId="0"/>
    <xf numFmtId="41" fontId="37" fillId="0" borderId="0"/>
    <xf numFmtId="41" fontId="37" fillId="0" borderId="0"/>
    <xf numFmtId="41" fontId="2" fillId="0" borderId="0">
      <alignment vertical="center"/>
    </xf>
    <xf numFmtId="0" fontId="20" fillId="0" borderId="0"/>
    <xf numFmtId="0" fontId="19" fillId="0" borderId="0"/>
    <xf numFmtId="178" fontId="37" fillId="0" borderId="0"/>
    <xf numFmtId="179" fontId="19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/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68">
    <xf numFmtId="0" fontId="0" fillId="0" borderId="0" xfId="0" applyNumberFormat="1"/>
    <xf numFmtId="0" fontId="24" fillId="0" borderId="0" xfId="0" applyNumberFormat="1" applyFont="1" applyAlignment="1">
      <alignment horizontal="center" vertical="center" shrinkToFit="1"/>
    </xf>
    <xf numFmtId="38" fontId="24" fillId="0" borderId="0" xfId="0" applyNumberFormat="1" applyFont="1" applyFill="1" applyBorder="1" applyAlignment="1" applyProtection="1">
      <alignment horizontal="center" vertical="center"/>
    </xf>
    <xf numFmtId="0" fontId="24" fillId="0" borderId="0" xfId="0" applyNumberFormat="1" applyFont="1" applyAlignment="1">
      <alignment horizontal="center" vertical="center"/>
    </xf>
    <xf numFmtId="41" fontId="24" fillId="24" borderId="10" xfId="32" applyNumberFormat="1" applyFont="1" applyFill="1" applyBorder="1" applyAlignment="1">
      <alignment horizontal="center" vertical="center" shrinkToFit="1"/>
    </xf>
    <xf numFmtId="38" fontId="24" fillId="0" borderId="10" xfId="32" applyNumberFormat="1" applyFont="1" applyFill="1" applyBorder="1" applyAlignment="1" applyProtection="1">
      <alignment horizontal="center" vertical="center"/>
    </xf>
    <xf numFmtId="49" fontId="24" fillId="0" borderId="10" xfId="32" applyNumberFormat="1" applyFont="1" applyFill="1" applyBorder="1" applyAlignment="1" applyProtection="1">
      <alignment horizontal="center" vertical="center"/>
    </xf>
    <xf numFmtId="41" fontId="24" fillId="0" borderId="10" xfId="32" applyNumberFormat="1" applyFont="1" applyFill="1" applyBorder="1" applyAlignment="1">
      <alignment horizontal="center" vertical="center"/>
    </xf>
    <xf numFmtId="41" fontId="24" fillId="0" borderId="10" xfId="32" applyNumberFormat="1" applyFont="1" applyFill="1" applyBorder="1" applyAlignment="1" applyProtection="1">
      <alignment horizontal="right" vertical="center"/>
    </xf>
    <xf numFmtId="41" fontId="24" fillId="0" borderId="10" xfId="32" applyNumberFormat="1" applyFont="1" applyFill="1" applyBorder="1" applyAlignment="1" applyProtection="1">
      <alignment horizontal="center" vertical="center"/>
    </xf>
    <xf numFmtId="41" fontId="24" fillId="0" borderId="10" xfId="32" applyNumberFormat="1" applyFont="1" applyFill="1" applyBorder="1" applyAlignment="1" applyProtection="1">
      <alignment vertical="center"/>
    </xf>
    <xf numFmtId="41" fontId="25" fillId="0" borderId="10" xfId="32" applyNumberFormat="1" applyFont="1" applyFill="1" applyBorder="1" applyAlignment="1" applyProtection="1">
      <alignment vertical="center"/>
    </xf>
    <xf numFmtId="41" fontId="25" fillId="25" borderId="10" xfId="32" applyNumberFormat="1" applyFont="1" applyFill="1" applyBorder="1" applyAlignment="1">
      <alignment horizontal="center" vertical="center"/>
    </xf>
    <xf numFmtId="0" fontId="26" fillId="0" borderId="11" xfId="0" applyNumberFormat="1" applyFont="1" applyBorder="1" applyAlignment="1">
      <alignment horizontal="right" vertical="center"/>
    </xf>
    <xf numFmtId="0" fontId="25" fillId="0" borderId="0" xfId="0" applyNumberFormat="1" applyFont="1" applyAlignment="1">
      <alignment horizontal="center" vertical="center"/>
    </xf>
    <xf numFmtId="41" fontId="24" fillId="0" borderId="0" xfId="0" applyNumberFormat="1" applyFont="1" applyAlignment="1">
      <alignment horizontal="center" vertical="center"/>
    </xf>
    <xf numFmtId="0" fontId="24" fillId="0" borderId="0" xfId="0" applyNumberFormat="1" applyFont="1" applyFill="1" applyAlignment="1">
      <alignment horizontal="center" vertical="center" shrinkToFit="1"/>
    </xf>
    <xf numFmtId="0" fontId="24" fillId="0" borderId="0" xfId="0" applyNumberFormat="1" applyFont="1" applyFill="1" applyAlignment="1">
      <alignment horizontal="center" vertical="center" shrinkToFit="1"/>
    </xf>
    <xf numFmtId="0" fontId="27" fillId="24" borderId="10" xfId="0" applyNumberFormat="1" applyFont="1" applyFill="1" applyBorder="1" applyAlignment="1">
      <alignment horizontal="center" vertical="center"/>
    </xf>
    <xf numFmtId="41" fontId="27" fillId="24" borderId="10" xfId="32" applyNumberFormat="1" applyFont="1" applyFill="1" applyBorder="1" applyAlignment="1">
      <alignment horizontal="center" vertical="center" shrinkToFit="1"/>
    </xf>
    <xf numFmtId="0" fontId="27" fillId="0" borderId="10" xfId="0" applyNumberFormat="1" applyFont="1" applyFill="1" applyBorder="1" applyAlignment="1">
      <alignment horizontal="center" vertical="center"/>
    </xf>
    <xf numFmtId="41" fontId="27" fillId="0" borderId="10" xfId="32" applyNumberFormat="1" applyFont="1" applyFill="1" applyBorder="1" applyAlignment="1" applyProtection="1">
      <alignment horizontal="center" vertical="center"/>
    </xf>
    <xf numFmtId="41" fontId="27" fillId="0" borderId="10" xfId="32" applyNumberFormat="1" applyFont="1" applyFill="1" applyBorder="1" applyAlignment="1">
      <alignment horizontal="center" vertical="center" shrinkToFit="1"/>
    </xf>
    <xf numFmtId="41" fontId="27" fillId="25" borderId="10" xfId="32" applyNumberFormat="1" applyFont="1" applyFill="1" applyBorder="1" applyAlignment="1" applyProtection="1">
      <alignment horizontal="center" vertical="center"/>
    </xf>
    <xf numFmtId="0" fontId="27" fillId="0" borderId="10" xfId="0" applyNumberFormat="1" applyFont="1" applyFill="1" applyBorder="1" applyAlignment="1">
      <alignment horizontal="center" vertical="center"/>
    </xf>
    <xf numFmtId="0" fontId="27" fillId="0" borderId="10" xfId="0" applyNumberFormat="1" applyFont="1" applyBorder="1" applyAlignment="1">
      <alignment horizontal="center" vertical="center"/>
    </xf>
    <xf numFmtId="0" fontId="27" fillId="0" borderId="10" xfId="0" applyNumberFormat="1" applyFont="1" applyFill="1" applyBorder="1" applyAlignment="1">
      <alignment horizontal="center" vertical="center" wrapText="1"/>
    </xf>
    <xf numFmtId="41" fontId="27" fillId="0" borderId="10" xfId="32" applyNumberFormat="1" applyFont="1" applyFill="1" applyBorder="1" applyAlignment="1">
      <alignment horizontal="center" vertical="center"/>
    </xf>
    <xf numFmtId="41" fontId="27" fillId="25" borderId="10" xfId="32" applyNumberFormat="1" applyFont="1" applyFill="1" applyBorder="1" applyAlignment="1">
      <alignment horizontal="center" vertical="center"/>
    </xf>
    <xf numFmtId="0" fontId="27" fillId="0" borderId="0" xfId="0" applyNumberFormat="1" applyFont="1" applyAlignment="1">
      <alignment horizontal="center" vertical="center"/>
    </xf>
    <xf numFmtId="41" fontId="27" fillId="26" borderId="10" xfId="32" applyNumberFormat="1" applyFont="1" applyFill="1" applyBorder="1" applyAlignment="1" applyProtection="1">
      <alignment horizontal="center" vertical="center"/>
    </xf>
    <xf numFmtId="41" fontId="27" fillId="26" borderId="10" xfId="32" applyNumberFormat="1" applyFont="1" applyFill="1" applyBorder="1" applyAlignment="1">
      <alignment horizontal="center" vertical="center"/>
    </xf>
    <xf numFmtId="41" fontId="27" fillId="27" borderId="10" xfId="32" applyNumberFormat="1" applyFont="1" applyFill="1" applyBorder="1" applyAlignment="1" applyProtection="1">
      <alignment horizontal="center" vertical="center"/>
    </xf>
    <xf numFmtId="41" fontId="27" fillId="27" borderId="10" xfId="32" applyNumberFormat="1" applyFont="1" applyFill="1" applyBorder="1" applyAlignment="1">
      <alignment horizontal="center" vertical="center"/>
    </xf>
    <xf numFmtId="0" fontId="27" fillId="0" borderId="0" xfId="0" applyNumberFormat="1" applyFont="1" applyAlignment="1">
      <alignment horizontal="center" vertical="center" shrinkToFit="1"/>
    </xf>
    <xf numFmtId="0" fontId="27" fillId="0" borderId="10" xfId="0" applyNumberFormat="1" applyFont="1" applyFill="1" applyBorder="1" applyAlignment="1">
      <alignment horizontal="center" vertical="center" wrapText="1"/>
    </xf>
    <xf numFmtId="0" fontId="27" fillId="0" borderId="0" xfId="0" applyNumberFormat="1" applyFont="1" applyFill="1" applyAlignment="1">
      <alignment horizontal="center" vertical="center" shrinkToFit="1"/>
    </xf>
    <xf numFmtId="0" fontId="27" fillId="0" borderId="0" xfId="0" applyNumberFormat="1" applyFont="1" applyFill="1" applyAlignment="1">
      <alignment horizontal="center" vertical="center" shrinkToFit="1"/>
    </xf>
    <xf numFmtId="41" fontId="27" fillId="0" borderId="10" xfId="32" applyNumberFormat="1" applyFont="1" applyFill="1" applyBorder="1" applyAlignment="1">
      <alignment horizontal="center" vertical="center"/>
    </xf>
    <xf numFmtId="49" fontId="27" fillId="0" borderId="10" xfId="32" applyNumberFormat="1" applyFont="1" applyFill="1" applyBorder="1" applyAlignment="1" applyProtection="1">
      <alignment horizontal="center" vertical="center"/>
    </xf>
    <xf numFmtId="38" fontId="27" fillId="0" borderId="10" xfId="32" applyNumberFormat="1" applyFont="1" applyFill="1" applyBorder="1" applyAlignment="1" applyProtection="1">
      <alignment horizontal="center" vertical="center"/>
    </xf>
    <xf numFmtId="38" fontId="27" fillId="0" borderId="0" xfId="0" applyNumberFormat="1" applyFont="1" applyFill="1" applyBorder="1" applyAlignment="1" applyProtection="1">
      <alignment horizontal="center" vertical="center"/>
    </xf>
    <xf numFmtId="41" fontId="27" fillId="0" borderId="10" xfId="32" applyNumberFormat="1" applyFont="1" applyFill="1" applyBorder="1" applyAlignment="1" applyProtection="1">
      <alignment horizontal="center" vertical="center"/>
    </xf>
    <xf numFmtId="41" fontId="27" fillId="0" borderId="10" xfId="45" applyNumberFormat="1" applyFont="1" applyFill="1" applyBorder="1" applyAlignment="1">
      <alignment vertical="center" shrinkToFit="1"/>
    </xf>
    <xf numFmtId="49" fontId="27" fillId="0" borderId="10" xfId="32" applyNumberFormat="1" applyFont="1" applyFill="1" applyBorder="1" applyAlignment="1" applyProtection="1">
      <alignment horizontal="center" vertical="center"/>
    </xf>
    <xf numFmtId="38" fontId="27" fillId="0" borderId="10" xfId="32" applyNumberFormat="1" applyFont="1" applyFill="1" applyBorder="1" applyAlignment="1" applyProtection="1">
      <alignment horizontal="center" vertical="center"/>
    </xf>
    <xf numFmtId="41" fontId="27" fillId="25" borderId="10" xfId="32" applyNumberFormat="1" applyFont="1" applyFill="1" applyBorder="1" applyAlignment="1">
      <alignment horizontal="center" vertical="center"/>
    </xf>
    <xf numFmtId="41" fontId="27" fillId="27" borderId="10" xfId="32" applyNumberFormat="1" applyFont="1" applyFill="1" applyBorder="1" applyAlignment="1">
      <alignment horizontal="center" vertical="center"/>
    </xf>
    <xf numFmtId="0" fontId="27" fillId="0" borderId="10" xfId="0" applyNumberFormat="1" applyFont="1" applyFill="1" applyBorder="1" applyAlignment="1">
      <alignment horizontal="center" vertical="center"/>
    </xf>
    <xf numFmtId="41" fontId="27" fillId="0" borderId="10" xfId="32" applyNumberFormat="1" applyFont="1" applyFill="1" applyBorder="1" applyAlignment="1">
      <alignment horizontal="center" vertical="center"/>
    </xf>
    <xf numFmtId="0" fontId="24" fillId="0" borderId="0" xfId="46" applyNumberFormat="1" applyFont="1" applyAlignment="1">
      <alignment horizontal="center" vertical="center"/>
    </xf>
    <xf numFmtId="0" fontId="26" fillId="0" borderId="11" xfId="46" applyNumberFormat="1" applyFont="1" applyBorder="1" applyAlignment="1">
      <alignment horizontal="right" vertical="center"/>
    </xf>
    <xf numFmtId="0" fontId="27" fillId="24" borderId="10" xfId="46" applyNumberFormat="1" applyFont="1" applyFill="1" applyBorder="1" applyAlignment="1">
      <alignment horizontal="center" vertical="center"/>
    </xf>
    <xf numFmtId="0" fontId="27" fillId="0" borderId="0" xfId="46" applyNumberFormat="1" applyFont="1" applyAlignment="1">
      <alignment horizontal="center" vertical="center"/>
    </xf>
    <xf numFmtId="0" fontId="27" fillId="0" borderId="0" xfId="46" applyNumberFormat="1" applyFont="1" applyAlignment="1">
      <alignment horizontal="center" vertical="center" shrinkToFit="1"/>
    </xf>
    <xf numFmtId="0" fontId="24" fillId="0" borderId="0" xfId="46" applyNumberFormat="1" applyFont="1" applyAlignment="1">
      <alignment horizontal="center" vertical="center" shrinkToFit="1"/>
    </xf>
    <xf numFmtId="0" fontId="27" fillId="0" borderId="10" xfId="46" applyNumberFormat="1" applyFont="1" applyFill="1" applyBorder="1" applyAlignment="1">
      <alignment horizontal="center" vertical="center"/>
    </xf>
    <xf numFmtId="0" fontId="27" fillId="0" borderId="10" xfId="46" applyNumberFormat="1" applyFont="1" applyFill="1" applyBorder="1" applyAlignment="1">
      <alignment horizontal="center" vertical="center" wrapText="1"/>
    </xf>
    <xf numFmtId="0" fontId="27" fillId="0" borderId="0" xfId="46" applyNumberFormat="1" applyFont="1" applyFill="1" applyAlignment="1">
      <alignment horizontal="center" vertical="center" shrinkToFit="1"/>
    </xf>
    <xf numFmtId="0" fontId="24" fillId="0" borderId="0" xfId="46" applyNumberFormat="1" applyFont="1" applyFill="1" applyAlignment="1">
      <alignment horizontal="center" vertical="center" shrinkToFit="1"/>
    </xf>
    <xf numFmtId="0" fontId="24" fillId="0" borderId="0" xfId="46" applyNumberFormat="1" applyFont="1" applyFill="1" applyAlignment="1">
      <alignment horizontal="center" vertical="center" shrinkToFit="1"/>
    </xf>
    <xf numFmtId="0" fontId="27" fillId="0" borderId="10" xfId="46" applyNumberFormat="1" applyFont="1" applyFill="1" applyBorder="1" applyAlignment="1">
      <alignment horizontal="center" vertical="center"/>
    </xf>
    <xf numFmtId="0" fontId="27" fillId="0" borderId="10" xfId="46" applyNumberFormat="1" applyFont="1" applyBorder="1" applyAlignment="1">
      <alignment horizontal="center" vertical="center"/>
    </xf>
    <xf numFmtId="0" fontId="27" fillId="0" borderId="10" xfId="46" applyNumberFormat="1" applyFont="1" applyFill="1" applyBorder="1" applyAlignment="1">
      <alignment horizontal="center" vertical="center" wrapText="1"/>
    </xf>
    <xf numFmtId="0" fontId="27" fillId="0" borderId="0" xfId="46" applyNumberFormat="1" applyFont="1" applyFill="1" applyAlignment="1">
      <alignment horizontal="center" vertical="center" shrinkToFit="1"/>
    </xf>
    <xf numFmtId="38" fontId="27" fillId="0" borderId="0" xfId="46" applyNumberFormat="1" applyFont="1" applyFill="1" applyBorder="1" applyAlignment="1" applyProtection="1">
      <alignment horizontal="center" vertical="center"/>
    </xf>
    <xf numFmtId="38" fontId="24" fillId="0" borderId="0" xfId="46" applyNumberFormat="1" applyFont="1" applyFill="1" applyBorder="1" applyAlignment="1" applyProtection="1">
      <alignment horizontal="center" vertical="center"/>
    </xf>
    <xf numFmtId="0" fontId="25" fillId="0" borderId="0" xfId="46" applyNumberFormat="1" applyFont="1" applyAlignment="1">
      <alignment horizontal="center" vertical="center"/>
    </xf>
    <xf numFmtId="0" fontId="24" fillId="0" borderId="0" xfId="47" applyNumberFormat="1" applyFont="1" applyAlignment="1">
      <alignment horizontal="center" vertical="center"/>
    </xf>
    <xf numFmtId="41" fontId="24" fillId="0" borderId="0" xfId="48" applyNumberFormat="1" applyFont="1" applyAlignment="1">
      <alignment horizontal="center" vertical="center"/>
    </xf>
    <xf numFmtId="0" fontId="24" fillId="0" borderId="0" xfId="47" applyNumberFormat="1" applyFont="1" applyAlignment="1">
      <alignment horizontal="right" vertical="center"/>
    </xf>
    <xf numFmtId="41" fontId="25" fillId="24" borderId="12" xfId="48" applyNumberFormat="1" applyFont="1" applyFill="1" applyBorder="1" applyAlignment="1">
      <alignment horizontal="center" vertical="center" wrapText="1" shrinkToFit="1"/>
    </xf>
    <xf numFmtId="41" fontId="25" fillId="24" borderId="10" xfId="48" applyNumberFormat="1" applyFont="1" applyFill="1" applyBorder="1" applyAlignment="1">
      <alignment horizontal="center" vertical="center"/>
    </xf>
    <xf numFmtId="41" fontId="25" fillId="24" borderId="10" xfId="48" applyNumberFormat="1" applyFont="1" applyFill="1" applyBorder="1" applyAlignment="1">
      <alignment horizontal="center" vertical="center" wrapText="1"/>
    </xf>
    <xf numFmtId="41" fontId="25" fillId="24" borderId="13" xfId="48" applyNumberFormat="1" applyFont="1" applyFill="1" applyBorder="1" applyAlignment="1">
      <alignment horizontal="center" vertical="center"/>
    </xf>
    <xf numFmtId="41" fontId="25" fillId="24" borderId="12" xfId="48" applyNumberFormat="1" applyFont="1" applyFill="1" applyBorder="1" applyAlignment="1">
      <alignment horizontal="center" vertical="center" wrapText="1"/>
    </xf>
    <xf numFmtId="41" fontId="25" fillId="24" borderId="12" xfId="48" applyNumberFormat="1" applyFont="1" applyFill="1" applyBorder="1" applyAlignment="1">
      <alignment horizontal="center" vertical="center"/>
    </xf>
    <xf numFmtId="0" fontId="25" fillId="0" borderId="0" xfId="47" applyNumberFormat="1" applyFont="1" applyAlignment="1">
      <alignment horizontal="center" vertical="center"/>
    </xf>
    <xf numFmtId="0" fontId="24" fillId="0" borderId="0" xfId="47" applyNumberFormat="1" applyFont="1" applyFill="1" applyAlignment="1">
      <alignment horizontal="center" vertical="center"/>
    </xf>
    <xf numFmtId="41" fontId="25" fillId="0" borderId="0" xfId="48" applyNumberFormat="1" applyFont="1" applyAlignment="1">
      <alignment horizontal="center" vertical="center"/>
    </xf>
    <xf numFmtId="41" fontId="24" fillId="0" borderId="0" xfId="48" applyNumberFormat="1" applyFont="1" applyBorder="1" applyAlignment="1">
      <alignment horizontal="center" vertical="center"/>
    </xf>
    <xf numFmtId="0" fontId="2" fillId="0" borderId="0" xfId="47" applyNumberFormat="1" applyFont="1" applyFill="1" applyBorder="1" applyAlignment="1" applyProtection="1">
      <alignment horizontal="center" vertical="center"/>
    </xf>
    <xf numFmtId="41" fontId="28" fillId="0" borderId="0" xfId="65" applyNumberFormat="1" applyFont="1" applyAlignment="1">
      <alignment vertical="center"/>
    </xf>
    <xf numFmtId="0" fontId="2" fillId="0" borderId="0" xfId="74" applyNumberFormat="1">
      <alignment vertical="center"/>
    </xf>
    <xf numFmtId="41" fontId="25" fillId="24" borderId="13" xfId="48" applyNumberFormat="1" applyFont="1" applyFill="1" applyBorder="1" applyAlignment="1">
      <alignment horizontal="center" vertical="center" wrapText="1"/>
    </xf>
    <xf numFmtId="41" fontId="25" fillId="24" borderId="10" xfId="48" applyNumberFormat="1" applyFont="1" applyFill="1" applyBorder="1" applyAlignment="1">
      <alignment horizontal="center" vertical="center" wrapText="1" shrinkToFit="1"/>
    </xf>
    <xf numFmtId="41" fontId="25" fillId="24" borderId="10" xfId="48" applyNumberFormat="1" applyFont="1" applyFill="1" applyBorder="1" applyAlignment="1">
      <alignment horizontal="center" vertical="center"/>
    </xf>
    <xf numFmtId="0" fontId="0" fillId="0" borderId="0" xfId="0" applyNumberFormat="1" applyFont="1"/>
    <xf numFmtId="0" fontId="0" fillId="0" borderId="0" xfId="0" applyNumberFormat="1" applyAlignment="1">
      <alignment horizontal="center"/>
    </xf>
    <xf numFmtId="0" fontId="27" fillId="29" borderId="10" xfId="46" applyNumberFormat="1" applyFont="1" applyFill="1" applyBorder="1" applyAlignment="1" applyProtection="1">
      <alignment horizontal="center" vertical="center" shrinkToFit="1"/>
    </xf>
    <xf numFmtId="41" fontId="27" fillId="29" borderId="10" xfId="43" applyNumberFormat="1" applyFont="1" applyFill="1" applyBorder="1" applyAlignment="1" applyProtection="1">
      <alignment horizontal="center" vertical="center" shrinkToFit="1"/>
    </xf>
    <xf numFmtId="41" fontId="27" fillId="29" borderId="10" xfId="43" applyNumberFormat="1" applyFont="1" applyFill="1" applyBorder="1" applyAlignment="1" applyProtection="1">
      <alignment horizontal="center" vertical="center" wrapText="1" shrinkToFit="1"/>
    </xf>
    <xf numFmtId="41" fontId="37" fillId="0" borderId="0" xfId="32" applyNumberFormat="1"/>
    <xf numFmtId="41" fontId="37" fillId="0" borderId="0" xfId="32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29" fillId="0" borderId="0" xfId="0" applyNumberFormat="1" applyFont="1"/>
    <xf numFmtId="41" fontId="0" fillId="0" borderId="0" xfId="32" applyNumberFormat="1" applyFont="1" applyAlignment="1">
      <alignment vertical="center"/>
    </xf>
    <xf numFmtId="41" fontId="0" fillId="0" borderId="0" xfId="32" applyNumberFormat="1" applyFont="1"/>
    <xf numFmtId="0" fontId="29" fillId="0" borderId="0" xfId="0" applyNumberFormat="1" applyFont="1" applyAlignment="1">
      <alignment horizontal="center" vertical="center"/>
    </xf>
    <xf numFmtId="0" fontId="30" fillId="0" borderId="0" xfId="0" applyNumberFormat="1" applyFont="1"/>
    <xf numFmtId="0" fontId="27" fillId="29" borderId="10" xfId="46" applyNumberFormat="1" applyFont="1" applyFill="1" applyBorder="1" applyAlignment="1" applyProtection="1">
      <alignment horizontal="center" vertical="center" wrapText="1" shrinkToFit="1"/>
    </xf>
    <xf numFmtId="0" fontId="0" fillId="0" borderId="10" xfId="0" applyNumberFormat="1" applyFont="1" applyBorder="1" applyAlignment="1">
      <alignment horizontal="center" vertical="center"/>
    </xf>
    <xf numFmtId="41" fontId="37" fillId="0" borderId="10" xfId="32" applyNumberFormat="1" applyBorder="1" applyAlignment="1">
      <alignment vertical="center"/>
    </xf>
    <xf numFmtId="41" fontId="0" fillId="0" borderId="10" xfId="32" applyNumberFormat="1" applyFont="1" applyBorder="1" applyAlignment="1">
      <alignment vertical="center"/>
    </xf>
    <xf numFmtId="0" fontId="0" fillId="0" borderId="10" xfId="0" applyNumberFormat="1" applyFont="1" applyBorder="1" applyAlignment="1">
      <alignment horizontal="center" vertical="center" wrapText="1"/>
    </xf>
    <xf numFmtId="0" fontId="29" fillId="0" borderId="10" xfId="0" applyNumberFormat="1" applyFont="1" applyBorder="1" applyAlignment="1">
      <alignment horizontal="center" vertical="center"/>
    </xf>
    <xf numFmtId="41" fontId="29" fillId="0" borderId="10" xfId="32" applyNumberFormat="1" applyFont="1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41" fontId="30" fillId="0" borderId="10" xfId="32" applyNumberFormat="1" applyFont="1" applyBorder="1" applyAlignment="1">
      <alignment vertical="center"/>
    </xf>
    <xf numFmtId="0" fontId="2" fillId="0" borderId="17" xfId="74" applyNumberFormat="1" applyFont="1" applyBorder="1" applyAlignment="1">
      <alignment horizontal="center" vertical="center" wrapText="1"/>
    </xf>
    <xf numFmtId="0" fontId="2" fillId="0" borderId="16" xfId="74" applyNumberFormat="1" applyFont="1" applyBorder="1" applyAlignment="1">
      <alignment horizontal="center" vertical="center" wrapText="1"/>
    </xf>
    <xf numFmtId="41" fontId="11" fillId="25" borderId="16" xfId="65" applyNumberFormat="1" applyFont="1" applyFill="1" applyBorder="1" applyAlignment="1">
      <alignment horizontal="center" vertical="center" wrapText="1"/>
    </xf>
    <xf numFmtId="0" fontId="29" fillId="0" borderId="0" xfId="0" applyNumberFormat="1" applyFont="1" applyAlignment="1">
      <alignment horizontal="center"/>
    </xf>
    <xf numFmtId="0" fontId="0" fillId="0" borderId="10" xfId="46" applyNumberFormat="1" applyFont="1" applyFill="1" applyBorder="1" applyAlignment="1" applyProtection="1">
      <alignment horizontal="center" vertical="center" shrinkToFit="1"/>
    </xf>
    <xf numFmtId="41" fontId="0" fillId="0" borderId="10" xfId="43" applyNumberFormat="1" applyFont="1" applyFill="1" applyBorder="1" applyAlignment="1" applyProtection="1">
      <alignment horizontal="center" vertical="center" shrinkToFit="1"/>
    </xf>
    <xf numFmtId="0" fontId="2" fillId="0" borderId="0" xfId="74" applyNumberFormat="1" applyAlignment="1">
      <alignment horizontal="center" vertical="center"/>
    </xf>
    <xf numFmtId="0" fontId="2" fillId="0" borderId="16" xfId="74" applyNumberFormat="1" applyFont="1" applyFill="1" applyBorder="1" applyAlignment="1" applyProtection="1">
      <alignment horizontal="center" vertical="center" wrapText="1"/>
    </xf>
    <xf numFmtId="0" fontId="2" fillId="0" borderId="17" xfId="74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29" fillId="0" borderId="10" xfId="0" applyNumberFormat="1" applyFont="1" applyBorder="1" applyAlignment="1">
      <alignment horizontal="center" vertical="center"/>
    </xf>
    <xf numFmtId="0" fontId="29" fillId="0" borderId="10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10" xfId="0" applyNumberFormat="1" applyFont="1" applyFill="1" applyBorder="1" applyAlignment="1" applyProtection="1">
      <alignment horizontal="center" vertical="center"/>
    </xf>
    <xf numFmtId="0" fontId="24" fillId="0" borderId="10" xfId="47" applyNumberFormat="1" applyFont="1" applyFill="1" applyBorder="1" applyAlignment="1">
      <alignment horizontal="center" vertical="center" shrinkToFit="1"/>
    </xf>
    <xf numFmtId="0" fontId="24" fillId="0" borderId="10" xfId="47" applyNumberFormat="1" applyFont="1" applyFill="1" applyBorder="1" applyAlignment="1" applyProtection="1">
      <alignment horizontal="center" vertical="center"/>
    </xf>
    <xf numFmtId="0" fontId="24" fillId="0" borderId="10" xfId="47" applyNumberFormat="1" applyFont="1" applyFill="1" applyBorder="1" applyAlignment="1" applyProtection="1">
      <alignment horizontal="center" vertical="center" shrinkToFit="1"/>
    </xf>
    <xf numFmtId="0" fontId="24" fillId="0" borderId="10" xfId="47" applyNumberFormat="1" applyFont="1" applyFill="1" applyBorder="1" applyAlignment="1">
      <alignment horizontal="center" vertical="center" wrapText="1"/>
    </xf>
    <xf numFmtId="0" fontId="11" fillId="28" borderId="16" xfId="74" applyNumberFormat="1" applyFont="1" applyFill="1" applyBorder="1" applyAlignment="1">
      <alignment horizontal="center" vertical="center" wrapText="1"/>
    </xf>
    <xf numFmtId="41" fontId="25" fillId="24" borderId="10" xfId="48" applyNumberFormat="1" applyFont="1" applyFill="1" applyBorder="1" applyAlignment="1">
      <alignment horizontal="center" vertical="center"/>
    </xf>
    <xf numFmtId="41" fontId="27" fillId="29" borderId="10" xfId="43" applyNumberFormat="1" applyFont="1" applyFill="1" applyBorder="1" applyAlignment="1" applyProtection="1">
      <alignment horizontal="center" vertical="center" shrinkToFit="1"/>
    </xf>
    <xf numFmtId="41" fontId="27" fillId="29" borderId="10" xfId="43" applyNumberFormat="1" applyFont="1" applyFill="1" applyBorder="1" applyAlignment="1" applyProtection="1">
      <alignment horizontal="center" vertical="center" wrapText="1" shrinkToFit="1"/>
    </xf>
    <xf numFmtId="0" fontId="2" fillId="0" borderId="18" xfId="74" applyNumberFormat="1" applyFont="1" applyFill="1" applyBorder="1" applyAlignment="1" applyProtection="1">
      <alignment horizontal="center" vertical="center" wrapText="1"/>
    </xf>
    <xf numFmtId="0" fontId="1" fillId="0" borderId="10" xfId="46" applyNumberFormat="1" applyFont="1" applyFill="1" applyBorder="1" applyAlignment="1" applyProtection="1">
      <alignment horizontal="center" vertical="center" shrinkToFit="1"/>
    </xf>
    <xf numFmtId="0" fontId="1" fillId="0" borderId="10" xfId="0" applyNumberFormat="1" applyFont="1" applyBorder="1" applyAlignment="1">
      <alignment horizontal="center" vertical="center"/>
    </xf>
    <xf numFmtId="41" fontId="2" fillId="0" borderId="10" xfId="65" applyNumberFormat="1" applyFont="1" applyBorder="1" applyAlignment="1">
      <alignment horizontal="center" vertical="center" wrapText="1"/>
    </xf>
    <xf numFmtId="41" fontId="2" fillId="0" borderId="10" xfId="65" applyNumberFormat="1" applyFont="1" applyFill="1" applyBorder="1" applyAlignment="1" applyProtection="1">
      <alignment horizontal="center" vertical="center" wrapText="1"/>
    </xf>
    <xf numFmtId="41" fontId="2" fillId="0" borderId="10" xfId="32" applyFont="1" applyBorder="1" applyAlignment="1">
      <alignment vertical="center"/>
    </xf>
    <xf numFmtId="0" fontId="31" fillId="0" borderId="0" xfId="74" applyNumberFormat="1" applyFont="1" applyAlignment="1">
      <alignment horizontal="center" vertical="center"/>
    </xf>
    <xf numFmtId="0" fontId="2" fillId="0" borderId="11" xfId="74" applyNumberFormat="1" applyFont="1" applyBorder="1" applyAlignment="1">
      <alignment horizontal="right" vertical="center"/>
    </xf>
    <xf numFmtId="0" fontId="11" fillId="0" borderId="17" xfId="74" applyNumberFormat="1" applyFont="1" applyFill="1" applyBorder="1" applyAlignment="1" applyProtection="1">
      <alignment horizontal="center" vertical="center" wrapText="1"/>
    </xf>
    <xf numFmtId="0" fontId="11" fillId="25" borderId="12" xfId="74" applyNumberFormat="1" applyFont="1" applyFill="1" applyBorder="1" applyAlignment="1">
      <alignment horizontal="center" vertical="center" wrapText="1"/>
    </xf>
    <xf numFmtId="0" fontId="11" fillId="25" borderId="13" xfId="74" applyNumberFormat="1" applyFont="1" applyFill="1" applyBorder="1" applyAlignment="1">
      <alignment horizontal="center" vertical="center" wrapText="1"/>
    </xf>
    <xf numFmtId="0" fontId="11" fillId="0" borderId="16" xfId="74" applyNumberFormat="1" applyFont="1" applyFill="1" applyBorder="1" applyAlignment="1" applyProtection="1">
      <alignment horizontal="center" vertical="center" wrapText="1"/>
    </xf>
    <xf numFmtId="41" fontId="32" fillId="0" borderId="0" xfId="65" applyNumberFormat="1" applyFont="1" applyAlignment="1">
      <alignment horizontal="center" vertical="center"/>
    </xf>
    <xf numFmtId="0" fontId="11" fillId="28" borderId="10" xfId="74" applyNumberFormat="1" applyFont="1" applyFill="1" applyBorder="1" applyAlignment="1">
      <alignment horizontal="center" vertical="center" wrapText="1"/>
    </xf>
    <xf numFmtId="0" fontId="11" fillId="28" borderId="17" xfId="74" applyNumberFormat="1" applyFont="1" applyFill="1" applyBorder="1" applyAlignment="1">
      <alignment horizontal="center" vertical="center" wrapText="1"/>
    </xf>
    <xf numFmtId="0" fontId="11" fillId="28" borderId="16" xfId="74" applyNumberFormat="1" applyFont="1" applyFill="1" applyBorder="1" applyAlignment="1">
      <alignment horizontal="center" vertical="center" wrapText="1"/>
    </xf>
    <xf numFmtId="41" fontId="25" fillId="24" borderId="19" xfId="48" applyNumberFormat="1" applyFont="1" applyFill="1" applyBorder="1" applyAlignment="1">
      <alignment horizontal="center" vertical="center"/>
    </xf>
    <xf numFmtId="41" fontId="25" fillId="24" borderId="14" xfId="48" applyNumberFormat="1" applyFont="1" applyFill="1" applyBorder="1" applyAlignment="1">
      <alignment horizontal="center" vertical="center"/>
    </xf>
    <xf numFmtId="41" fontId="25" fillId="24" borderId="10" xfId="48" applyNumberFormat="1" applyFont="1" applyFill="1" applyBorder="1" applyAlignment="1" applyProtection="1">
      <alignment horizontal="center" vertical="center"/>
    </xf>
    <xf numFmtId="41" fontId="25" fillId="24" borderId="12" xfId="48" applyNumberFormat="1" applyFont="1" applyFill="1" applyBorder="1" applyAlignment="1" applyProtection="1">
      <alignment horizontal="center" vertical="center"/>
    </xf>
    <xf numFmtId="41" fontId="25" fillId="24" borderId="13" xfId="48" applyNumberFormat="1" applyFont="1" applyFill="1" applyBorder="1" applyAlignment="1" applyProtection="1">
      <alignment horizontal="center" vertical="center" wrapText="1" shrinkToFit="1"/>
    </xf>
    <xf numFmtId="41" fontId="25" fillId="24" borderId="10" xfId="48" applyNumberFormat="1" applyFont="1" applyFill="1" applyBorder="1" applyAlignment="1" applyProtection="1">
      <alignment horizontal="center" vertical="center" wrapText="1" shrinkToFit="1"/>
    </xf>
    <xf numFmtId="41" fontId="25" fillId="24" borderId="10" xfId="48" applyNumberFormat="1" applyFont="1" applyFill="1" applyBorder="1" applyAlignment="1">
      <alignment horizontal="center" vertical="center"/>
    </xf>
    <xf numFmtId="41" fontId="31" fillId="0" borderId="0" xfId="48" applyNumberFormat="1" applyFont="1" applyAlignment="1">
      <alignment horizontal="center" vertical="center"/>
    </xf>
    <xf numFmtId="0" fontId="25" fillId="24" borderId="10" xfId="49" applyNumberFormat="1" applyFont="1" applyFill="1" applyBorder="1" applyAlignment="1">
      <alignment horizontal="center" vertical="center"/>
    </xf>
    <xf numFmtId="41" fontId="25" fillId="24" borderId="17" xfId="48" applyNumberFormat="1" applyFont="1" applyFill="1" applyBorder="1" applyAlignment="1" applyProtection="1">
      <alignment horizontal="center" vertical="center"/>
    </xf>
    <xf numFmtId="0" fontId="24" fillId="30" borderId="10" xfId="47" applyNumberFormat="1" applyFont="1" applyFill="1" applyBorder="1" applyAlignment="1">
      <alignment horizontal="center" vertical="center"/>
    </xf>
    <xf numFmtId="0" fontId="33" fillId="0" borderId="0" xfId="0" applyNumberFormat="1" applyFont="1" applyBorder="1" applyAlignment="1">
      <alignment horizontal="center" vertical="center"/>
    </xf>
    <xf numFmtId="0" fontId="27" fillId="24" borderId="10" xfId="0" applyNumberFormat="1" applyFont="1" applyFill="1" applyBorder="1" applyAlignment="1">
      <alignment horizontal="center" vertical="center"/>
    </xf>
    <xf numFmtId="0" fontId="27" fillId="24" borderId="12" xfId="0" applyNumberFormat="1" applyFont="1" applyFill="1" applyBorder="1" applyAlignment="1">
      <alignment horizontal="center" vertical="center"/>
    </xf>
    <xf numFmtId="0" fontId="27" fillId="24" borderId="20" xfId="0" applyNumberFormat="1" applyFont="1" applyFill="1" applyBorder="1" applyAlignment="1">
      <alignment horizontal="center" vertical="center"/>
    </xf>
    <xf numFmtId="0" fontId="27" fillId="24" borderId="13" xfId="0" applyNumberFormat="1" applyFont="1" applyFill="1" applyBorder="1" applyAlignment="1">
      <alignment horizontal="center" vertical="center"/>
    </xf>
    <xf numFmtId="0" fontId="27" fillId="24" borderId="12" xfId="0" applyNumberFormat="1" applyFont="1" applyFill="1" applyBorder="1" applyAlignment="1">
      <alignment horizontal="center" vertical="center" wrapText="1"/>
    </xf>
    <xf numFmtId="0" fontId="27" fillId="24" borderId="20" xfId="0" applyNumberFormat="1" applyFont="1" applyFill="1" applyBorder="1" applyAlignment="1">
      <alignment horizontal="center" vertical="center" wrapText="1"/>
    </xf>
    <xf numFmtId="0" fontId="27" fillId="24" borderId="13" xfId="0" applyNumberFormat="1" applyFont="1" applyFill="1" applyBorder="1" applyAlignment="1">
      <alignment horizontal="center" vertical="center" wrapText="1"/>
    </xf>
    <xf numFmtId="0" fontId="27" fillId="24" borderId="17" xfId="0" applyNumberFormat="1" applyFont="1" applyFill="1" applyBorder="1" applyAlignment="1">
      <alignment horizontal="center" vertical="center"/>
    </xf>
    <xf numFmtId="0" fontId="27" fillId="24" borderId="16" xfId="0" applyNumberFormat="1" applyFont="1" applyFill="1" applyBorder="1" applyAlignment="1">
      <alignment horizontal="center" vertical="center"/>
    </xf>
    <xf numFmtId="41" fontId="27" fillId="25" borderId="10" xfId="32" applyNumberFormat="1" applyFont="1" applyFill="1" applyBorder="1" applyAlignment="1">
      <alignment horizontal="center" vertical="center"/>
    </xf>
    <xf numFmtId="0" fontId="27" fillId="26" borderId="10" xfId="0" applyNumberFormat="1" applyFont="1" applyFill="1" applyBorder="1" applyAlignment="1">
      <alignment horizontal="center" vertical="center"/>
    </xf>
    <xf numFmtId="41" fontId="27" fillId="27" borderId="10" xfId="32" applyNumberFormat="1" applyFont="1" applyFill="1" applyBorder="1" applyAlignment="1">
      <alignment horizontal="center" vertical="center"/>
    </xf>
    <xf numFmtId="0" fontId="27" fillId="24" borderId="10" xfId="0" applyNumberFormat="1" applyFont="1" applyFill="1" applyBorder="1" applyAlignment="1">
      <alignment horizontal="center" vertical="center" wrapText="1"/>
    </xf>
    <xf numFmtId="0" fontId="27" fillId="0" borderId="10" xfId="0" applyNumberFormat="1" applyFont="1" applyFill="1" applyBorder="1" applyAlignment="1">
      <alignment horizontal="center" vertical="center"/>
    </xf>
    <xf numFmtId="41" fontId="27" fillId="0" borderId="10" xfId="32" applyNumberFormat="1" applyFont="1" applyFill="1" applyBorder="1" applyAlignment="1">
      <alignment horizontal="center" vertical="center"/>
    </xf>
    <xf numFmtId="0" fontId="27" fillId="25" borderId="10" xfId="0" applyNumberFormat="1" applyFont="1" applyFill="1" applyBorder="1" applyAlignment="1">
      <alignment horizontal="center" vertical="center"/>
    </xf>
    <xf numFmtId="0" fontId="27" fillId="0" borderId="10" xfId="0" applyNumberFormat="1" applyFont="1" applyFill="1" applyBorder="1" applyAlignment="1">
      <alignment horizontal="center" vertical="center" wrapText="1"/>
    </xf>
    <xf numFmtId="0" fontId="27" fillId="24" borderId="12" xfId="46" applyNumberFormat="1" applyFont="1" applyFill="1" applyBorder="1" applyAlignment="1">
      <alignment horizontal="center" vertical="center" wrapText="1"/>
    </xf>
    <xf numFmtId="0" fontId="27" fillId="24" borderId="20" xfId="46" applyNumberFormat="1" applyFont="1" applyFill="1" applyBorder="1" applyAlignment="1">
      <alignment horizontal="center" vertical="center" wrapText="1"/>
    </xf>
    <xf numFmtId="0" fontId="27" fillId="24" borderId="13" xfId="46" applyNumberFormat="1" applyFont="1" applyFill="1" applyBorder="1" applyAlignment="1">
      <alignment horizontal="center" vertical="center" wrapText="1"/>
    </xf>
    <xf numFmtId="0" fontId="27" fillId="24" borderId="10" xfId="46" applyNumberFormat="1" applyFont="1" applyFill="1" applyBorder="1" applyAlignment="1">
      <alignment horizontal="center" vertical="center" wrapText="1"/>
    </xf>
    <xf numFmtId="0" fontId="27" fillId="0" borderId="10" xfId="46" applyNumberFormat="1" applyFont="1" applyFill="1" applyBorder="1" applyAlignment="1">
      <alignment horizontal="center" vertical="center"/>
    </xf>
    <xf numFmtId="0" fontId="27" fillId="25" borderId="10" xfId="46" applyNumberFormat="1" applyFont="1" applyFill="1" applyBorder="1" applyAlignment="1">
      <alignment horizontal="center" vertical="center"/>
    </xf>
    <xf numFmtId="0" fontId="27" fillId="26" borderId="10" xfId="46" applyNumberFormat="1" applyFont="1" applyFill="1" applyBorder="1" applyAlignment="1">
      <alignment horizontal="center" vertical="center"/>
    </xf>
    <xf numFmtId="0" fontId="27" fillId="0" borderId="10" xfId="46" applyNumberFormat="1" applyFont="1" applyFill="1" applyBorder="1" applyAlignment="1">
      <alignment horizontal="center" vertical="center" wrapText="1"/>
    </xf>
    <xf numFmtId="0" fontId="33" fillId="0" borderId="0" xfId="46" applyNumberFormat="1" applyFont="1" applyBorder="1" applyAlignment="1">
      <alignment horizontal="center" vertical="center"/>
    </xf>
    <xf numFmtId="0" fontId="27" fillId="24" borderId="10" xfId="46" applyNumberFormat="1" applyFont="1" applyFill="1" applyBorder="1" applyAlignment="1">
      <alignment horizontal="center" vertical="center"/>
    </xf>
    <xf numFmtId="0" fontId="27" fillId="24" borderId="12" xfId="46" applyNumberFormat="1" applyFont="1" applyFill="1" applyBorder="1" applyAlignment="1">
      <alignment horizontal="center" vertical="center"/>
    </xf>
    <xf numFmtId="0" fontId="27" fillId="24" borderId="20" xfId="46" applyNumberFormat="1" applyFont="1" applyFill="1" applyBorder="1" applyAlignment="1">
      <alignment horizontal="center" vertical="center"/>
    </xf>
    <xf numFmtId="0" fontId="27" fillId="24" borderId="13" xfId="46" applyNumberFormat="1" applyFont="1" applyFill="1" applyBorder="1" applyAlignment="1">
      <alignment horizontal="center" vertical="center"/>
    </xf>
    <xf numFmtId="41" fontId="25" fillId="25" borderId="10" xfId="32" applyNumberFormat="1" applyFont="1" applyFill="1" applyBorder="1" applyAlignment="1">
      <alignment horizontal="center" vertical="center"/>
    </xf>
    <xf numFmtId="0" fontId="24" fillId="24" borderId="10" xfId="0" applyNumberFormat="1" applyFont="1" applyFill="1" applyBorder="1" applyAlignment="1">
      <alignment horizontal="center" vertical="center" wrapText="1"/>
    </xf>
    <xf numFmtId="0" fontId="24" fillId="24" borderId="10" xfId="0" applyNumberFormat="1" applyFont="1" applyFill="1" applyBorder="1" applyAlignment="1">
      <alignment horizontal="center" vertical="center"/>
    </xf>
    <xf numFmtId="0" fontId="29" fillId="0" borderId="12" xfId="0" applyNumberFormat="1" applyFont="1" applyFill="1" applyBorder="1" applyAlignment="1" applyProtection="1">
      <alignment horizontal="center" vertical="center" wrapText="1"/>
    </xf>
    <xf numFmtId="0" fontId="29" fillId="0" borderId="12" xfId="0" applyNumberFormat="1" applyFont="1" applyFill="1" applyBorder="1" applyAlignment="1" applyProtection="1">
      <alignment horizontal="center" vertical="center"/>
    </xf>
    <xf numFmtId="0" fontId="29" fillId="0" borderId="17" xfId="0" applyNumberFormat="1" applyFont="1" applyBorder="1" applyAlignment="1">
      <alignment horizontal="center" vertical="center"/>
    </xf>
    <xf numFmtId="0" fontId="29" fillId="0" borderId="18" xfId="0" applyNumberFormat="1" applyFont="1" applyBorder="1" applyAlignment="1">
      <alignment horizontal="center" vertical="center"/>
    </xf>
    <xf numFmtId="0" fontId="29" fillId="0" borderId="16" xfId="0" applyNumberFormat="1" applyFont="1" applyBorder="1" applyAlignment="1">
      <alignment horizontal="center" vertical="center"/>
    </xf>
    <xf numFmtId="0" fontId="31" fillId="0" borderId="0" xfId="0" applyNumberFormat="1" applyFont="1" applyAlignment="1">
      <alignment horizontal="center" vertical="center"/>
    </xf>
    <xf numFmtId="0" fontId="29" fillId="0" borderId="17" xfId="0" applyNumberFormat="1" applyFont="1" applyBorder="1" applyAlignment="1">
      <alignment horizontal="center" vertical="center" wrapText="1"/>
    </xf>
    <xf numFmtId="0" fontId="29" fillId="0" borderId="18" xfId="0" applyNumberFormat="1" applyFont="1" applyBorder="1" applyAlignment="1">
      <alignment horizontal="center" vertical="center" wrapText="1"/>
    </xf>
    <xf numFmtId="41" fontId="27" fillId="29" borderId="10" xfId="43" applyNumberFormat="1" applyFont="1" applyFill="1" applyBorder="1" applyAlignment="1" applyProtection="1">
      <alignment horizontal="center" vertical="center" shrinkToFit="1"/>
    </xf>
    <xf numFmtId="0" fontId="0" fillId="0" borderId="11" xfId="0" applyNumberFormat="1" applyFont="1" applyBorder="1" applyAlignment="1">
      <alignment horizontal="right" vertical="center"/>
    </xf>
    <xf numFmtId="0" fontId="0" fillId="0" borderId="11" xfId="0" applyNumberFormat="1" applyBorder="1" applyAlignment="1">
      <alignment horizontal="right" vertical="center"/>
    </xf>
    <xf numFmtId="41" fontId="27" fillId="29" borderId="10" xfId="43" applyNumberFormat="1" applyFont="1" applyFill="1" applyBorder="1" applyAlignment="1" applyProtection="1">
      <alignment horizontal="center" vertical="center" wrapText="1" shrinkToFit="1"/>
    </xf>
    <xf numFmtId="0" fontId="27" fillId="29" borderId="10" xfId="46" applyNumberFormat="1" applyFont="1" applyFill="1" applyBorder="1" applyAlignment="1" applyProtection="1">
      <alignment horizontal="center" vertical="center" shrinkToFit="1"/>
    </xf>
    <xf numFmtId="0" fontId="27" fillId="29" borderId="10" xfId="46" applyNumberFormat="1" applyFont="1" applyFill="1" applyBorder="1" applyAlignment="1" applyProtection="1">
      <alignment horizontal="center" vertical="center" wrapText="1" shrinkToFit="1"/>
    </xf>
    <xf numFmtId="0" fontId="29" fillId="0" borderId="10" xfId="0" applyNumberFormat="1" applyFont="1" applyFill="1" applyBorder="1" applyAlignment="1" applyProtection="1">
      <alignment horizontal="center" vertical="center" wrapText="1"/>
    </xf>
    <xf numFmtId="0" fontId="29" fillId="0" borderId="10" xfId="0" applyNumberFormat="1" applyFont="1" applyFill="1" applyBorder="1" applyAlignment="1" applyProtection="1">
      <alignment horizontal="center" vertical="center"/>
    </xf>
    <xf numFmtId="0" fontId="30" fillId="0" borderId="10" xfId="0" applyNumberFormat="1" applyFont="1" applyFill="1" applyBorder="1" applyAlignment="1" applyProtection="1">
      <alignment horizontal="center" vertical="center"/>
    </xf>
    <xf numFmtId="0" fontId="39" fillId="0" borderId="17" xfId="47" applyNumberFormat="1" applyFont="1" applyFill="1" applyBorder="1" applyAlignment="1">
      <alignment horizontal="center" vertical="center"/>
    </xf>
    <xf numFmtId="0" fontId="39" fillId="0" borderId="10" xfId="49" applyNumberFormat="1" applyFont="1" applyFill="1" applyBorder="1" applyAlignment="1">
      <alignment horizontal="center" vertical="center"/>
    </xf>
    <xf numFmtId="41" fontId="39" fillId="0" borderId="13" xfId="48" applyNumberFormat="1" applyFont="1" applyFill="1" applyBorder="1" applyAlignment="1" applyProtection="1">
      <alignment horizontal="right" vertical="center"/>
    </xf>
    <xf numFmtId="41" fontId="39" fillId="0" borderId="10" xfId="48" applyNumberFormat="1" applyFont="1" applyFill="1" applyBorder="1" applyAlignment="1">
      <alignment horizontal="center" vertical="center" shrinkToFit="1"/>
    </xf>
    <xf numFmtId="41" fontId="39" fillId="0" borderId="14" xfId="48" applyNumberFormat="1" applyFont="1" applyFill="1" applyBorder="1" applyAlignment="1">
      <alignment horizontal="center" vertical="center" shrinkToFit="1"/>
    </xf>
    <xf numFmtId="41" fontId="39" fillId="0" borderId="13" xfId="48" applyNumberFormat="1" applyFont="1" applyFill="1" applyBorder="1" applyAlignment="1" applyProtection="1">
      <alignment horizontal="center" vertical="center"/>
    </xf>
    <xf numFmtId="41" fontId="39" fillId="0" borderId="10" xfId="48" applyNumberFormat="1" applyFont="1" applyFill="1" applyBorder="1" applyAlignment="1" applyProtection="1">
      <alignment horizontal="center" vertical="center"/>
    </xf>
    <xf numFmtId="41" fontId="39" fillId="0" borderId="12" xfId="48" applyNumberFormat="1" applyFont="1" applyFill="1" applyBorder="1" applyAlignment="1" applyProtection="1">
      <alignment horizontal="center" vertical="center"/>
    </xf>
    <xf numFmtId="0" fontId="40" fillId="0" borderId="10" xfId="80" applyNumberFormat="1" applyFont="1" applyBorder="1" applyAlignment="1">
      <alignment horizontal="center" vertical="center"/>
    </xf>
    <xf numFmtId="0" fontId="39" fillId="0" borderId="18" xfId="47" applyNumberFormat="1" applyFont="1" applyFill="1" applyBorder="1" applyAlignment="1">
      <alignment horizontal="center" vertical="center"/>
    </xf>
    <xf numFmtId="0" fontId="39" fillId="0" borderId="10" xfId="47" applyNumberFormat="1" applyFont="1" applyFill="1" applyBorder="1" applyAlignment="1">
      <alignment horizontal="center" vertical="center" shrinkToFit="1"/>
    </xf>
    <xf numFmtId="41" fontId="39" fillId="0" borderId="13" xfId="48" applyNumberFormat="1" applyFont="1" applyFill="1" applyBorder="1" applyAlignment="1">
      <alignment horizontal="center" vertical="center" shrinkToFit="1"/>
    </xf>
    <xf numFmtId="0" fontId="39" fillId="0" borderId="10" xfId="47" applyNumberFormat="1" applyFont="1" applyFill="1" applyBorder="1" applyAlignment="1">
      <alignment horizontal="center" vertical="center" wrapText="1" shrinkToFit="1"/>
    </xf>
    <xf numFmtId="41" fontId="39" fillId="0" borderId="13" xfId="48" applyNumberFormat="1" applyFont="1" applyFill="1" applyBorder="1" applyAlignment="1" applyProtection="1">
      <alignment horizontal="right" vertical="center" shrinkToFit="1"/>
    </xf>
    <xf numFmtId="41" fontId="39" fillId="0" borderId="10" xfId="48" applyNumberFormat="1" applyFont="1" applyFill="1" applyBorder="1" applyAlignment="1" applyProtection="1">
      <alignment horizontal="center" vertical="center" shrinkToFit="1"/>
    </xf>
    <xf numFmtId="0" fontId="40" fillId="0" borderId="10" xfId="80" applyNumberFormat="1" applyFont="1" applyFill="1" applyBorder="1" applyAlignment="1">
      <alignment horizontal="center" vertical="center"/>
    </xf>
    <xf numFmtId="0" fontId="39" fillId="0" borderId="16" xfId="47" applyNumberFormat="1" applyFont="1" applyFill="1" applyBorder="1" applyAlignment="1">
      <alignment horizontal="center" vertical="center"/>
    </xf>
    <xf numFmtId="0" fontId="39" fillId="25" borderId="10" xfId="47" applyNumberFormat="1" applyFont="1" applyFill="1" applyBorder="1" applyAlignment="1">
      <alignment horizontal="center" vertical="center"/>
    </xf>
    <xf numFmtId="41" fontId="39" fillId="25" borderId="13" xfId="48" applyNumberFormat="1" applyFont="1" applyFill="1" applyBorder="1" applyAlignment="1" applyProtection="1">
      <alignment horizontal="center" vertical="center" shrinkToFit="1"/>
    </xf>
    <xf numFmtId="41" fontId="39" fillId="25" borderId="10" xfId="48" applyNumberFormat="1" applyFont="1" applyFill="1" applyBorder="1" applyAlignment="1" applyProtection="1">
      <alignment horizontal="center" vertical="center" shrinkToFit="1"/>
    </xf>
    <xf numFmtId="41" fontId="39" fillId="25" borderId="12" xfId="48" applyNumberFormat="1" applyFont="1" applyFill="1" applyBorder="1" applyAlignment="1" applyProtection="1">
      <alignment horizontal="center" vertical="center" shrinkToFit="1"/>
    </xf>
    <xf numFmtId="41" fontId="39" fillId="25" borderId="14" xfId="48" applyNumberFormat="1" applyFont="1" applyFill="1" applyBorder="1" applyAlignment="1">
      <alignment horizontal="center" vertical="center" shrinkToFit="1"/>
    </xf>
    <xf numFmtId="0" fontId="39" fillId="0" borderId="10" xfId="47" applyNumberFormat="1" applyFont="1" applyBorder="1" applyAlignment="1">
      <alignment horizontal="center" vertical="center"/>
    </xf>
    <xf numFmtId="41" fontId="39" fillId="0" borderId="14" xfId="48" applyNumberFormat="1" applyFont="1" applyFill="1" applyBorder="1" applyAlignment="1">
      <alignment horizontal="center" vertical="center"/>
    </xf>
    <xf numFmtId="0" fontId="40" fillId="0" borderId="10" xfId="47" applyNumberFormat="1" applyFont="1" applyBorder="1" applyAlignment="1">
      <alignment horizontal="center" vertical="center"/>
    </xf>
    <xf numFmtId="0" fontId="40" fillId="0" borderId="10" xfId="47" applyNumberFormat="1" applyFont="1" applyFill="1" applyBorder="1" applyAlignment="1">
      <alignment horizontal="center" vertical="center"/>
    </xf>
    <xf numFmtId="0" fontId="39" fillId="0" borderId="10" xfId="47" applyNumberFormat="1" applyFont="1" applyFill="1" applyBorder="1" applyAlignment="1" applyProtection="1">
      <alignment horizontal="center" vertical="center"/>
    </xf>
    <xf numFmtId="41" fontId="40" fillId="0" borderId="13" xfId="48" applyNumberFormat="1" applyFont="1" applyFill="1" applyBorder="1" applyAlignment="1" applyProtection="1">
      <alignment horizontal="center" vertical="center"/>
    </xf>
    <xf numFmtId="41" fontId="40" fillId="0" borderId="10" xfId="48" applyNumberFormat="1" applyFont="1" applyFill="1" applyBorder="1" applyAlignment="1" applyProtection="1">
      <alignment horizontal="center" vertical="center"/>
    </xf>
    <xf numFmtId="41" fontId="40" fillId="0" borderId="10" xfId="48" applyNumberFormat="1" applyFont="1" applyFill="1" applyBorder="1" applyAlignment="1">
      <alignment horizontal="center" vertical="center" shrinkToFit="1"/>
    </xf>
    <xf numFmtId="41" fontId="40" fillId="0" borderId="12" xfId="48" applyNumberFormat="1" applyFont="1" applyFill="1" applyBorder="1" applyAlignment="1" applyProtection="1">
      <alignment horizontal="center" vertical="center"/>
    </xf>
    <xf numFmtId="41" fontId="39" fillId="0" borderId="13" xfId="48" applyNumberFormat="1" applyFont="1" applyFill="1" applyBorder="1" applyAlignment="1" applyProtection="1">
      <alignment horizontal="center" vertical="center" shrinkToFit="1"/>
    </xf>
    <xf numFmtId="41" fontId="39" fillId="0" borderId="14" xfId="48" applyNumberFormat="1" applyFont="1" applyFill="1" applyBorder="1" applyAlignment="1" applyProtection="1">
      <alignment horizontal="center" vertical="center"/>
    </xf>
    <xf numFmtId="41" fontId="40" fillId="0" borderId="13" xfId="48" applyNumberFormat="1" applyFont="1" applyFill="1" applyBorder="1" applyAlignment="1" applyProtection="1">
      <alignment horizontal="right" vertical="center" shrinkToFit="1"/>
    </xf>
    <xf numFmtId="41" fontId="40" fillId="0" borderId="10" xfId="48" applyNumberFormat="1" applyFont="1" applyFill="1" applyBorder="1" applyAlignment="1" applyProtection="1">
      <alignment horizontal="center" vertical="center" shrinkToFit="1"/>
    </xf>
    <xf numFmtId="41" fontId="40" fillId="0" borderId="13" xfId="48" applyNumberFormat="1" applyFont="1" applyFill="1" applyBorder="1" applyAlignment="1" applyProtection="1">
      <alignment horizontal="center" vertical="center" shrinkToFit="1"/>
    </xf>
    <xf numFmtId="41" fontId="40" fillId="0" borderId="14" xfId="48" applyNumberFormat="1" applyFont="1" applyFill="1" applyBorder="1" applyAlignment="1" applyProtection="1">
      <alignment horizontal="center" vertical="center"/>
    </xf>
    <xf numFmtId="41" fontId="39" fillId="25" borderId="14" xfId="48" applyNumberFormat="1" applyFont="1" applyFill="1" applyBorder="1" applyAlignment="1" applyProtection="1">
      <alignment horizontal="center" vertical="center" shrinkToFit="1"/>
    </xf>
    <xf numFmtId="41" fontId="39" fillId="0" borderId="10" xfId="48" applyNumberFormat="1" applyFont="1" applyFill="1" applyBorder="1" applyAlignment="1">
      <alignment horizontal="center" vertical="center"/>
    </xf>
    <xf numFmtId="0" fontId="39" fillId="0" borderId="10" xfId="47" applyNumberFormat="1" applyFont="1" applyFill="1" applyBorder="1" applyAlignment="1" applyProtection="1">
      <alignment horizontal="center" vertical="center" shrinkToFit="1"/>
    </xf>
    <xf numFmtId="41" fontId="39" fillId="25" borderId="13" xfId="48" applyNumberFormat="1" applyFont="1" applyFill="1" applyBorder="1" applyAlignment="1" applyProtection="1">
      <alignment horizontal="center" vertical="center"/>
    </xf>
    <xf numFmtId="41" fontId="39" fillId="25" borderId="10" xfId="48" applyNumberFormat="1" applyFont="1" applyFill="1" applyBorder="1" applyAlignment="1" applyProtection="1">
      <alignment horizontal="center" vertical="center"/>
    </xf>
    <xf numFmtId="41" fontId="39" fillId="25" borderId="12" xfId="48" applyNumberFormat="1" applyFont="1" applyFill="1" applyBorder="1" applyAlignment="1" applyProtection="1">
      <alignment horizontal="center" vertical="center"/>
    </xf>
    <xf numFmtId="41" fontId="39" fillId="25" borderId="14" xfId="48" applyNumberFormat="1" applyFont="1" applyFill="1" applyBorder="1" applyAlignment="1">
      <alignment horizontal="center" vertical="center"/>
    </xf>
    <xf numFmtId="0" fontId="39" fillId="0" borderId="10" xfId="47" applyNumberFormat="1" applyFont="1" applyFill="1" applyBorder="1" applyAlignment="1">
      <alignment horizontal="center" vertical="center"/>
    </xf>
    <xf numFmtId="41" fontId="39" fillId="0" borderId="13" xfId="48" applyNumberFormat="1" applyFont="1" applyFill="1" applyBorder="1" applyAlignment="1">
      <alignment horizontal="center" vertical="center"/>
    </xf>
    <xf numFmtId="0" fontId="39" fillId="0" borderId="10" xfId="47" applyNumberFormat="1" applyFont="1" applyFill="1" applyBorder="1" applyAlignment="1">
      <alignment horizontal="center" vertical="center"/>
    </xf>
    <xf numFmtId="41" fontId="39" fillId="28" borderId="12" xfId="48" applyNumberFormat="1" applyFont="1" applyFill="1" applyBorder="1" applyAlignment="1">
      <alignment horizontal="center" vertical="center"/>
    </xf>
    <xf numFmtId="41" fontId="39" fillId="28" borderId="20" xfId="48" applyNumberFormat="1" applyFont="1" applyFill="1" applyBorder="1" applyAlignment="1">
      <alignment horizontal="center" vertical="center"/>
    </xf>
    <xf numFmtId="41" fontId="39" fillId="28" borderId="13" xfId="48" applyNumberFormat="1" applyFont="1" applyFill="1" applyBorder="1" applyAlignment="1">
      <alignment horizontal="center" vertical="center"/>
    </xf>
    <xf numFmtId="41" fontId="39" fillId="28" borderId="13" xfId="48" applyNumberFormat="1" applyFont="1" applyFill="1" applyBorder="1" applyAlignment="1" applyProtection="1">
      <alignment horizontal="center" vertical="center"/>
    </xf>
    <xf numFmtId="41" fontId="39" fillId="28" borderId="10" xfId="48" applyNumberFormat="1" applyFont="1" applyFill="1" applyBorder="1" applyAlignment="1" applyProtection="1">
      <alignment horizontal="center" vertical="center"/>
    </xf>
    <xf numFmtId="41" fontId="39" fillId="28" borderId="12" xfId="48" applyNumberFormat="1" applyFont="1" applyFill="1" applyBorder="1" applyAlignment="1" applyProtection="1">
      <alignment horizontal="center" vertical="center"/>
    </xf>
    <xf numFmtId="41" fontId="39" fillId="28" borderId="15" xfId="48" applyNumberFormat="1" applyFont="1" applyFill="1" applyBorder="1" applyAlignment="1">
      <alignment horizontal="center" vertical="center"/>
    </xf>
    <xf numFmtId="41" fontId="39" fillId="0" borderId="10" xfId="48" applyNumberFormat="1" applyFont="1" applyBorder="1" applyAlignment="1">
      <alignment horizontal="center" vertical="center"/>
    </xf>
  </cellXfs>
  <cellStyles count="81">
    <cellStyle name="??&amp;O?&amp;H?_x0008__x000f__x0007_?_x0007__x0001__x0001_" xfId="50"/>
    <cellStyle name="??&amp;O?&amp;H?_x0008_??_x0007__x0001__x0001_" xfId="51"/>
    <cellStyle name="?W?_laroux" xfId="52"/>
    <cellStyle name="’E‰Y [0.00]_laroux" xfId="53"/>
    <cellStyle name="’E‰Y_laroux" xfId="54"/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AeE­ [0]_PERSONAL" xfId="55"/>
    <cellStyle name="AeE­_PERSONAL" xfId="56"/>
    <cellStyle name="ALIGNMENT" xfId="57"/>
    <cellStyle name="C￥AØ_PERSONAL" xfId="58"/>
    <cellStyle name="category" xfId="59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" xfId="32" builtinId="6"/>
    <cellStyle name="쉼표 [0] 2" xfId="43"/>
    <cellStyle name="쉼표 [0] 3" xfId="60"/>
    <cellStyle name="쉼표 [0] 4" xfId="61"/>
    <cellStyle name="쉼표 [0] 4 2" xfId="62"/>
    <cellStyle name="쉼표 [0] 4 3" xfId="63"/>
    <cellStyle name="쉼표 [0] 4 4" xfId="64"/>
    <cellStyle name="쉼표 [0] 5" xfId="65"/>
    <cellStyle name="쉼표 [0] 6" xfId="48"/>
    <cellStyle name="쉼표 [0] 7" xfId="45"/>
    <cellStyle name="스타일 1" xfId="66"/>
    <cellStyle name="연결된 셀" xfId="33"/>
    <cellStyle name="요약" xfId="34"/>
    <cellStyle name="입력" xfId="35"/>
    <cellStyle name="제목" xfId="36"/>
    <cellStyle name="제목 1" xfId="37"/>
    <cellStyle name="제목 2" xfId="38"/>
    <cellStyle name="제목 3" xfId="39"/>
    <cellStyle name="제목 4" xfId="40"/>
    <cellStyle name="좋음" xfId="41"/>
    <cellStyle name="지정되지 않음" xfId="67"/>
    <cellStyle name="출력" xfId="42"/>
    <cellStyle name="콤마 [0]_~MF363C" xfId="68"/>
    <cellStyle name="콤마_1" xfId="69"/>
    <cellStyle name="표준" xfId="0" builtinId="0"/>
    <cellStyle name="표준 11 3" xfId="70"/>
    <cellStyle name="표준 2" xfId="46"/>
    <cellStyle name="표준 2 2" xfId="71"/>
    <cellStyle name="표준 2 2 2" xfId="49"/>
    <cellStyle name="표준 2 3" xfId="72"/>
    <cellStyle name="표준 2 4" xfId="73"/>
    <cellStyle name="표준 3" xfId="74"/>
    <cellStyle name="표준 3 2" xfId="75"/>
    <cellStyle name="표준 4" xfId="47"/>
    <cellStyle name="표준 4_청별배정 세부내역" xfId="80"/>
    <cellStyle name="표준 5" xfId="76"/>
    <cellStyle name="표준 5 2" xfId="77"/>
    <cellStyle name="표준 6" xfId="78"/>
    <cellStyle name="표준 7" xfId="79"/>
    <cellStyle name="표준 8" xfId="44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tabColor rgb="FF604A7B"/>
    <pageSetUpPr fitToPage="1"/>
  </sheetPr>
  <dimension ref="A1:O18"/>
  <sheetViews>
    <sheetView tabSelected="1" view="pageBreakPreview" zoomScale="85" zoomScaleSheetLayoutView="85" workbookViewId="0">
      <pane xSplit="2" ySplit="5" topLeftCell="C6" activePane="bottomRight" state="frozen"/>
      <selection pane="topRight"/>
      <selection pane="bottomLeft"/>
      <selection pane="bottomRight" sqref="A1:N1"/>
    </sheetView>
  </sheetViews>
  <sheetFormatPr defaultColWidth="8" defaultRowHeight="16.5"/>
  <cols>
    <col min="1" max="1" width="17.88671875" style="116" bestFit="1" customWidth="1"/>
    <col min="2" max="2" width="12.109375" style="116" customWidth="1"/>
    <col min="3" max="14" width="12.109375" style="83" customWidth="1"/>
    <col min="15" max="16384" width="8" style="83"/>
  </cols>
  <sheetData>
    <row r="1" spans="1:15" ht="27">
      <c r="A1" s="141" t="s">
        <v>258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</row>
    <row r="2" spans="1:15" ht="17.25" customHeight="1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82"/>
    </row>
    <row r="3" spans="1:15" ht="19.5" customHeight="1">
      <c r="M3" s="142" t="s">
        <v>339</v>
      </c>
      <c r="N3" s="142"/>
    </row>
    <row r="4" spans="1:15" ht="42" customHeight="1">
      <c r="A4" s="148" t="s">
        <v>191</v>
      </c>
      <c r="B4" s="148"/>
      <c r="C4" s="148" t="s">
        <v>91</v>
      </c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9" t="s">
        <v>178</v>
      </c>
    </row>
    <row r="5" spans="1:15" ht="42" customHeight="1">
      <c r="A5" s="148"/>
      <c r="B5" s="148"/>
      <c r="C5" s="131" t="s">
        <v>3</v>
      </c>
      <c r="D5" s="131" t="s">
        <v>2</v>
      </c>
      <c r="E5" s="131" t="s">
        <v>7</v>
      </c>
      <c r="F5" s="131" t="s">
        <v>9</v>
      </c>
      <c r="G5" s="131" t="s">
        <v>4</v>
      </c>
      <c r="H5" s="131" t="s">
        <v>8</v>
      </c>
      <c r="I5" s="131" t="s">
        <v>6</v>
      </c>
      <c r="J5" s="131" t="s">
        <v>5</v>
      </c>
      <c r="K5" s="131" t="s">
        <v>10</v>
      </c>
      <c r="L5" s="131" t="s">
        <v>11</v>
      </c>
      <c r="M5" s="131" t="s">
        <v>14</v>
      </c>
      <c r="N5" s="150"/>
    </row>
    <row r="6" spans="1:15" ht="42" customHeight="1">
      <c r="A6" s="143" t="s">
        <v>370</v>
      </c>
      <c r="B6" s="110" t="s">
        <v>113</v>
      </c>
      <c r="C6" s="138" t="s">
        <v>169</v>
      </c>
      <c r="D6" s="138" t="s">
        <v>169</v>
      </c>
      <c r="E6" s="138">
        <f>'직청별배정 세부내역'!I48</f>
        <v>11000</v>
      </c>
      <c r="F6" s="138" t="s">
        <v>169</v>
      </c>
      <c r="G6" s="138" t="s">
        <v>169</v>
      </c>
      <c r="H6" s="138">
        <f>'직청별배정 세부내역'!I89</f>
        <v>30000</v>
      </c>
      <c r="I6" s="138">
        <f>'직청별배정 세부내역'!I98</f>
        <v>13000</v>
      </c>
      <c r="J6" s="138" t="s">
        <v>169</v>
      </c>
      <c r="K6" s="138" t="s">
        <v>169</v>
      </c>
      <c r="L6" s="138" t="s">
        <v>169</v>
      </c>
      <c r="M6" s="138" t="s">
        <v>169</v>
      </c>
      <c r="N6" s="138">
        <f t="shared" ref="N6:N14" si="0">SUM(C6:M6)</f>
        <v>54000</v>
      </c>
    </row>
    <row r="7" spans="1:15" ht="42" customHeight="1">
      <c r="A7" s="143"/>
      <c r="B7" s="111" t="s">
        <v>305</v>
      </c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>
        <f t="shared" si="0"/>
        <v>0</v>
      </c>
    </row>
    <row r="8" spans="1:15" ht="42" customHeight="1">
      <c r="A8" s="143"/>
      <c r="B8" s="110" t="s">
        <v>220</v>
      </c>
      <c r="C8" s="138">
        <f>'직청별배정 세부내역'!J16</f>
        <v>447900</v>
      </c>
      <c r="D8" s="138">
        <f>'직청별배정 세부내역'!J35</f>
        <v>798500</v>
      </c>
      <c r="E8" s="138">
        <f>'직청별배정 세부내역'!J48</f>
        <v>633800</v>
      </c>
      <c r="F8" s="138">
        <f>'직청별배정 세부내역'!J65</f>
        <v>472900</v>
      </c>
      <c r="G8" s="138">
        <f>'직청별배정 세부내역'!J75</f>
        <v>391900</v>
      </c>
      <c r="H8" s="138">
        <f>'직청별배정 세부내역'!J89</f>
        <v>402700</v>
      </c>
      <c r="I8" s="138">
        <f>'직청별배정 세부내역'!J98</f>
        <v>468200</v>
      </c>
      <c r="J8" s="138">
        <f>'직청별배정 세부내역'!J103</f>
        <v>317000</v>
      </c>
      <c r="K8" s="138">
        <f>'직청별배정 세부내역'!J111</f>
        <v>124000</v>
      </c>
      <c r="L8" s="138">
        <f>'직청별배정 세부내역'!J116</f>
        <v>106400</v>
      </c>
      <c r="M8" s="138">
        <f>'직청별배정 세부내역'!J118</f>
        <v>280000</v>
      </c>
      <c r="N8" s="138">
        <f t="shared" si="0"/>
        <v>4443300</v>
      </c>
    </row>
    <row r="9" spans="1:15" ht="42" customHeight="1">
      <c r="A9" s="143"/>
      <c r="B9" s="111" t="s">
        <v>328</v>
      </c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>
        <f t="shared" si="0"/>
        <v>0</v>
      </c>
    </row>
    <row r="10" spans="1:15" ht="42" customHeight="1">
      <c r="A10" s="143"/>
      <c r="B10" s="110" t="s">
        <v>195</v>
      </c>
      <c r="C10" s="138" t="s">
        <v>169</v>
      </c>
      <c r="D10" s="138" t="s">
        <v>169</v>
      </c>
      <c r="E10" s="138" t="s">
        <v>169</v>
      </c>
      <c r="F10" s="138" t="s">
        <v>169</v>
      </c>
      <c r="G10" s="138" t="s">
        <v>169</v>
      </c>
      <c r="H10" s="138" t="s">
        <v>169</v>
      </c>
      <c r="I10" s="138">
        <f>'직청별배정 세부내역'!M98</f>
        <v>5000</v>
      </c>
      <c r="J10" s="138" t="s">
        <v>169</v>
      </c>
      <c r="K10" s="138" t="s">
        <v>169</v>
      </c>
      <c r="L10" s="138" t="s">
        <v>169</v>
      </c>
      <c r="M10" s="138" t="s">
        <v>169</v>
      </c>
      <c r="N10" s="138">
        <f t="shared" si="0"/>
        <v>5000</v>
      </c>
    </row>
    <row r="11" spans="1:15" ht="42" customHeight="1">
      <c r="A11" s="143"/>
      <c r="B11" s="111" t="s">
        <v>311</v>
      </c>
      <c r="C11" s="138"/>
      <c r="D11" s="138"/>
      <c r="E11" s="138"/>
      <c r="F11" s="138"/>
      <c r="G11" s="138"/>
      <c r="H11" s="138"/>
      <c r="I11" s="138"/>
      <c r="J11" s="138"/>
      <c r="K11" s="138"/>
      <c r="L11" s="138"/>
      <c r="M11" s="138"/>
      <c r="N11" s="138">
        <f t="shared" si="0"/>
        <v>0</v>
      </c>
    </row>
    <row r="12" spans="1:15" ht="42" customHeight="1">
      <c r="A12" s="143"/>
      <c r="B12" s="110" t="s">
        <v>87</v>
      </c>
      <c r="C12" s="139">
        <f>'직청별배정 세부내역'!N16</f>
        <v>40000</v>
      </c>
      <c r="D12" s="139">
        <f>'직청별배정 세부내역'!N35</f>
        <v>86200</v>
      </c>
      <c r="E12" s="139">
        <f>'직청별배정 세부내역'!N48</f>
        <v>47900</v>
      </c>
      <c r="F12" s="139">
        <f>'직청별배정 세부내역'!N65</f>
        <v>28100</v>
      </c>
      <c r="G12" s="139">
        <f>'직청별배정 세부내역'!N75</f>
        <v>15100</v>
      </c>
      <c r="H12" s="139">
        <f>'직청별배정 세부내역'!N89</f>
        <v>19800</v>
      </c>
      <c r="I12" s="139">
        <f>'직청별배정 세부내역'!N98</f>
        <v>30000</v>
      </c>
      <c r="J12" s="139">
        <f>'직청별배정 세부내역'!N103</f>
        <v>9700</v>
      </c>
      <c r="K12" s="139">
        <f>'직청별배정 세부내역'!N111</f>
        <v>2500</v>
      </c>
      <c r="L12" s="139">
        <f>'직청별배정 세부내역'!N116</f>
        <v>2300</v>
      </c>
      <c r="M12" s="139" t="s">
        <v>169</v>
      </c>
      <c r="N12" s="139">
        <f t="shared" si="0"/>
        <v>281600</v>
      </c>
    </row>
    <row r="13" spans="1:15" ht="42" customHeight="1">
      <c r="A13" s="143"/>
      <c r="B13" s="135" t="s">
        <v>333</v>
      </c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/>
      <c r="N13" s="139"/>
    </row>
    <row r="14" spans="1:15" ht="42" customHeight="1">
      <c r="A14" s="143" t="s">
        <v>389</v>
      </c>
      <c r="B14" s="118" t="s">
        <v>390</v>
      </c>
      <c r="C14" s="138" t="s">
        <v>169</v>
      </c>
      <c r="D14" s="138" t="s">
        <v>169</v>
      </c>
      <c r="E14" s="138" t="s">
        <v>169</v>
      </c>
      <c r="F14" s="140">
        <v>30000</v>
      </c>
      <c r="G14" s="138" t="s">
        <v>169</v>
      </c>
      <c r="H14" s="138" t="s">
        <v>169</v>
      </c>
      <c r="I14" s="138" t="s">
        <v>169</v>
      </c>
      <c r="J14" s="138" t="s">
        <v>169</v>
      </c>
      <c r="K14" s="138" t="s">
        <v>169</v>
      </c>
      <c r="L14" s="138" t="s">
        <v>169</v>
      </c>
      <c r="M14" s="138" t="s">
        <v>169</v>
      </c>
      <c r="N14" s="139">
        <f t="shared" si="0"/>
        <v>30000</v>
      </c>
    </row>
    <row r="15" spans="1:15" ht="42" customHeight="1">
      <c r="A15" s="146"/>
      <c r="B15" s="117" t="s">
        <v>391</v>
      </c>
      <c r="C15" s="138"/>
      <c r="D15" s="138"/>
      <c r="E15" s="138"/>
      <c r="F15" s="140"/>
      <c r="G15" s="138"/>
      <c r="H15" s="138"/>
      <c r="I15" s="138"/>
      <c r="J15" s="138"/>
      <c r="K15" s="138"/>
      <c r="L15" s="138"/>
      <c r="M15" s="138"/>
      <c r="N15" s="139"/>
    </row>
    <row r="16" spans="1:15" ht="42" customHeight="1">
      <c r="A16" s="146" t="s">
        <v>155</v>
      </c>
      <c r="B16" s="135" t="s">
        <v>76</v>
      </c>
      <c r="C16" s="139">
        <f>'직청별배정 세부내역'!Q16</f>
        <v>6600</v>
      </c>
      <c r="D16" s="139">
        <f>'직청별배정 세부내역'!Q35</f>
        <v>20000</v>
      </c>
      <c r="E16" s="139">
        <f>'직청별배정 세부내역'!Q48</f>
        <v>5700</v>
      </c>
      <c r="F16" s="139">
        <f>'직청별배정 세부내역'!Q65</f>
        <v>60600</v>
      </c>
      <c r="G16" s="139">
        <f>'직청별배정 세부내역'!Q75</f>
        <v>12900</v>
      </c>
      <c r="H16" s="139">
        <f>'직청별배정 세부내역'!Q89</f>
        <v>6100</v>
      </c>
      <c r="I16" s="139">
        <f>'직청별배정 세부내역'!Q98</f>
        <v>5700</v>
      </c>
      <c r="J16" s="139">
        <f>'직청별배정 세부내역'!Q103</f>
        <v>6400</v>
      </c>
      <c r="K16" s="139">
        <f>'직청별배정 세부내역'!Q111</f>
        <v>1500</v>
      </c>
      <c r="L16" s="139" t="s">
        <v>169</v>
      </c>
      <c r="M16" s="139" t="s">
        <v>169</v>
      </c>
      <c r="N16" s="139">
        <f>SUM(C16:M16)</f>
        <v>125500</v>
      </c>
    </row>
    <row r="17" spans="1:14" ht="42" customHeight="1">
      <c r="A17" s="146"/>
      <c r="B17" s="111" t="s">
        <v>320</v>
      </c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</row>
    <row r="18" spans="1:14" ht="42" customHeight="1">
      <c r="A18" s="144" t="s">
        <v>1</v>
      </c>
      <c r="B18" s="145"/>
      <c r="C18" s="112">
        <f t="shared" ref="C18:M18" si="1">SUM(C6:C17)</f>
        <v>494500</v>
      </c>
      <c r="D18" s="112">
        <f t="shared" si="1"/>
        <v>904700</v>
      </c>
      <c r="E18" s="112">
        <f t="shared" si="1"/>
        <v>698400</v>
      </c>
      <c r="F18" s="112">
        <f t="shared" si="1"/>
        <v>591600</v>
      </c>
      <c r="G18" s="112">
        <f t="shared" si="1"/>
        <v>419900</v>
      </c>
      <c r="H18" s="112">
        <f t="shared" si="1"/>
        <v>458600</v>
      </c>
      <c r="I18" s="112">
        <f t="shared" si="1"/>
        <v>521900</v>
      </c>
      <c r="J18" s="112">
        <f t="shared" si="1"/>
        <v>333100</v>
      </c>
      <c r="K18" s="112">
        <f t="shared" si="1"/>
        <v>128000</v>
      </c>
      <c r="L18" s="112">
        <f t="shared" si="1"/>
        <v>108700</v>
      </c>
      <c r="M18" s="112">
        <f t="shared" si="1"/>
        <v>280000</v>
      </c>
      <c r="N18" s="112">
        <f>SUM(N6:N17)</f>
        <v>4939400</v>
      </c>
    </row>
  </sheetData>
  <mergeCells count="82">
    <mergeCell ref="L8:L9"/>
    <mergeCell ref="A2:N2"/>
    <mergeCell ref="A4:B5"/>
    <mergeCell ref="C4:M4"/>
    <mergeCell ref="N4:N5"/>
    <mergeCell ref="N6:N7"/>
    <mergeCell ref="H6:H7"/>
    <mergeCell ref="F6:F7"/>
    <mergeCell ref="G6:G7"/>
    <mergeCell ref="J6:J7"/>
    <mergeCell ref="K6:K7"/>
    <mergeCell ref="L6:L7"/>
    <mergeCell ref="M6:M7"/>
    <mergeCell ref="A18:B18"/>
    <mergeCell ref="C8:C9"/>
    <mergeCell ref="D8:D9"/>
    <mergeCell ref="E8:E9"/>
    <mergeCell ref="C6:C7"/>
    <mergeCell ref="E6:E7"/>
    <mergeCell ref="A16:A17"/>
    <mergeCell ref="E12:E13"/>
    <mergeCell ref="D6:D7"/>
    <mergeCell ref="C10:C11"/>
    <mergeCell ref="D10:D11"/>
    <mergeCell ref="E10:E11"/>
    <mergeCell ref="C16:C17"/>
    <mergeCell ref="A14:A15"/>
    <mergeCell ref="C14:C15"/>
    <mergeCell ref="A1:N1"/>
    <mergeCell ref="M3:N3"/>
    <mergeCell ref="I10:I11"/>
    <mergeCell ref="N10:N11"/>
    <mergeCell ref="F8:F9"/>
    <mergeCell ref="G8:G9"/>
    <mergeCell ref="H8:H9"/>
    <mergeCell ref="M8:M9"/>
    <mergeCell ref="N8:N9"/>
    <mergeCell ref="I8:I9"/>
    <mergeCell ref="J8:J9"/>
    <mergeCell ref="K8:K9"/>
    <mergeCell ref="I6:I7"/>
    <mergeCell ref="A6:A13"/>
    <mergeCell ref="C12:C13"/>
    <mergeCell ref="D12:D13"/>
    <mergeCell ref="N12:N13"/>
    <mergeCell ref="D16:D17"/>
    <mergeCell ref="F16:F17"/>
    <mergeCell ref="N16:N17"/>
    <mergeCell ref="F12:F13"/>
    <mergeCell ref="G12:G13"/>
    <mergeCell ref="H12:H13"/>
    <mergeCell ref="I12:I13"/>
    <mergeCell ref="J12:J13"/>
    <mergeCell ref="E16:E17"/>
    <mergeCell ref="G16:G17"/>
    <mergeCell ref="M16:M17"/>
    <mergeCell ref="M12:M13"/>
    <mergeCell ref="K16:K17"/>
    <mergeCell ref="L16:L17"/>
    <mergeCell ref="D14:D15"/>
    <mergeCell ref="F10:F11"/>
    <mergeCell ref="G10:G11"/>
    <mergeCell ref="H10:H11"/>
    <mergeCell ref="J10:J11"/>
    <mergeCell ref="H16:H17"/>
    <mergeCell ref="I16:I17"/>
    <mergeCell ref="J16:J17"/>
    <mergeCell ref="J14:J15"/>
    <mergeCell ref="K10:K11"/>
    <mergeCell ref="K12:K13"/>
    <mergeCell ref="L12:L13"/>
    <mergeCell ref="L10:L11"/>
    <mergeCell ref="M10:M11"/>
    <mergeCell ref="K14:K15"/>
    <mergeCell ref="L14:L15"/>
    <mergeCell ref="M14:M15"/>
    <mergeCell ref="N14:N15"/>
    <mergeCell ref="E14:E15"/>
    <mergeCell ref="F14:F15"/>
    <mergeCell ref="G14:G15"/>
    <mergeCell ref="H14:H15"/>
    <mergeCell ref="I14:I15"/>
  </mergeCells>
  <phoneticPr fontId="38" type="noConversion"/>
  <printOptions horizontalCentered="1"/>
  <pageMargins left="0.26" right="0.31" top="0.31486111879348755" bottom="0.35430556535720825" header="0.31486111879348755" footer="0.31486111879348755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AF121"/>
  <sheetViews>
    <sheetView view="pageBreakPreview" zoomScaleNormal="85" zoomScaleSheetLayoutView="100" workbookViewId="0">
      <pane xSplit="4" ySplit="6" topLeftCell="E7" activePane="bottomRight" state="frozen"/>
      <selection pane="topRight"/>
      <selection pane="bottomLeft"/>
      <selection pane="bottomRight" activeCell="B1" sqref="B1:AF1"/>
    </sheetView>
  </sheetViews>
  <sheetFormatPr defaultColWidth="8" defaultRowHeight="12"/>
  <cols>
    <col min="1" max="1" width="1.5546875" style="68" customWidth="1"/>
    <col min="2" max="2" width="8.88671875" style="68" customWidth="1"/>
    <col min="3" max="3" width="14.21875" style="68" customWidth="1"/>
    <col min="4" max="4" width="28" style="68" bestFit="1" customWidth="1"/>
    <col min="5" max="8" width="9.33203125" style="69" hidden="1" customWidth="1"/>
    <col min="9" max="10" width="9.33203125" style="69" customWidth="1"/>
    <col min="11" max="12" width="9.33203125" style="69" hidden="1" customWidth="1"/>
    <col min="13" max="13" width="10.6640625" style="69" bestFit="1" customWidth="1"/>
    <col min="14" max="14" width="13.44140625" style="69" bestFit="1" customWidth="1"/>
    <col min="15" max="15" width="12" style="69" hidden="1" customWidth="1"/>
    <col min="16" max="16" width="15.21875" style="69" bestFit="1" customWidth="1"/>
    <col min="17" max="17" width="14.33203125" style="69" customWidth="1"/>
    <col min="18" max="18" width="13.44140625" style="69" hidden="1" customWidth="1"/>
    <col min="19" max="19" width="11.33203125" style="69" bestFit="1" customWidth="1"/>
    <col min="20" max="31" width="9.33203125" style="69" hidden="1" customWidth="1"/>
    <col min="32" max="32" width="20.33203125" style="68" bestFit="1" customWidth="1"/>
    <col min="33" max="35" width="8" style="68"/>
    <col min="36" max="36" width="8.33203125" style="68" bestFit="1" customWidth="1"/>
    <col min="37" max="39" width="10.33203125" style="68" bestFit="1" customWidth="1"/>
    <col min="40" max="40" width="11.77734375" style="68" bestFit="1" customWidth="1"/>
    <col min="41" max="41" width="11.33203125" style="68" bestFit="1" customWidth="1"/>
    <col min="42" max="16384" width="8" style="68"/>
  </cols>
  <sheetData>
    <row r="1" spans="2:32" ht="33.75" customHeight="1">
      <c r="B1" s="158" t="s">
        <v>162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</row>
    <row r="2" spans="2:32" ht="20.25" customHeight="1">
      <c r="S2" s="70"/>
      <c r="AF2" s="68" t="s">
        <v>339</v>
      </c>
    </row>
    <row r="3" spans="2:32" ht="24.95" customHeight="1">
      <c r="B3" s="159" t="s">
        <v>65</v>
      </c>
      <c r="C3" s="159" t="s">
        <v>244</v>
      </c>
      <c r="D3" s="159" t="s">
        <v>67</v>
      </c>
      <c r="E3" s="153" t="s">
        <v>327</v>
      </c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60"/>
      <c r="T3" s="153" t="s">
        <v>338</v>
      </c>
      <c r="U3" s="153"/>
      <c r="V3" s="153"/>
      <c r="W3" s="153"/>
      <c r="X3" s="153"/>
      <c r="Y3" s="153"/>
      <c r="Z3" s="153"/>
      <c r="AA3" s="153"/>
      <c r="AB3" s="153"/>
      <c r="AC3" s="153"/>
      <c r="AD3" s="153"/>
      <c r="AE3" s="154"/>
      <c r="AF3" s="161" t="s">
        <v>175</v>
      </c>
    </row>
    <row r="4" spans="2:32" ht="24.95" customHeight="1">
      <c r="B4" s="159"/>
      <c r="C4" s="159"/>
      <c r="D4" s="159"/>
      <c r="E4" s="155" t="s">
        <v>354</v>
      </c>
      <c r="F4" s="156"/>
      <c r="G4" s="156"/>
      <c r="H4" s="157" t="s">
        <v>286</v>
      </c>
      <c r="I4" s="157"/>
      <c r="J4" s="157"/>
      <c r="K4" s="157"/>
      <c r="L4" s="157"/>
      <c r="M4" s="157"/>
      <c r="N4" s="157"/>
      <c r="O4" s="157"/>
      <c r="P4" s="73" t="s">
        <v>385</v>
      </c>
      <c r="Q4" s="85" t="s">
        <v>164</v>
      </c>
      <c r="R4" s="71" t="s">
        <v>349</v>
      </c>
      <c r="S4" s="151" t="s">
        <v>1</v>
      </c>
      <c r="T4" s="155" t="s">
        <v>363</v>
      </c>
      <c r="U4" s="156"/>
      <c r="V4" s="156"/>
      <c r="W4" s="157" t="s">
        <v>286</v>
      </c>
      <c r="X4" s="157"/>
      <c r="Y4" s="157"/>
      <c r="Z4" s="157"/>
      <c r="AA4" s="157"/>
      <c r="AB4" s="157"/>
      <c r="AC4" s="157"/>
      <c r="AD4" s="85" t="s">
        <v>164</v>
      </c>
      <c r="AE4" s="71" t="s">
        <v>349</v>
      </c>
      <c r="AF4" s="161"/>
    </row>
    <row r="5" spans="2:32" ht="24.95" customHeight="1">
      <c r="B5" s="159"/>
      <c r="C5" s="159"/>
      <c r="D5" s="159"/>
      <c r="E5" s="84" t="s">
        <v>66</v>
      </c>
      <c r="F5" s="73" t="s">
        <v>129</v>
      </c>
      <c r="G5" s="73" t="s">
        <v>114</v>
      </c>
      <c r="H5" s="72" t="s">
        <v>120</v>
      </c>
      <c r="I5" s="72" t="s">
        <v>112</v>
      </c>
      <c r="J5" s="73" t="s">
        <v>135</v>
      </c>
      <c r="K5" s="73" t="s">
        <v>102</v>
      </c>
      <c r="L5" s="73" t="s">
        <v>137</v>
      </c>
      <c r="M5" s="73" t="s">
        <v>137</v>
      </c>
      <c r="N5" s="73" t="s">
        <v>128</v>
      </c>
      <c r="O5" s="73" t="s">
        <v>78</v>
      </c>
      <c r="P5" s="73" t="s">
        <v>386</v>
      </c>
      <c r="Q5" s="73" t="s">
        <v>66</v>
      </c>
      <c r="R5" s="75" t="s">
        <v>128</v>
      </c>
      <c r="S5" s="152"/>
      <c r="T5" s="84" t="s">
        <v>66</v>
      </c>
      <c r="U5" s="73" t="s">
        <v>129</v>
      </c>
      <c r="V5" s="73" t="s">
        <v>114</v>
      </c>
      <c r="W5" s="72" t="s">
        <v>120</v>
      </c>
      <c r="X5" s="72" t="s">
        <v>112</v>
      </c>
      <c r="Y5" s="73" t="s">
        <v>135</v>
      </c>
      <c r="Z5" s="73" t="s">
        <v>102</v>
      </c>
      <c r="AA5" s="73" t="s">
        <v>137</v>
      </c>
      <c r="AB5" s="73" t="s">
        <v>128</v>
      </c>
      <c r="AC5" s="73" t="s">
        <v>78</v>
      </c>
      <c r="AD5" s="73" t="s">
        <v>66</v>
      </c>
      <c r="AE5" s="75" t="s">
        <v>128</v>
      </c>
      <c r="AF5" s="161"/>
    </row>
    <row r="6" spans="2:32" ht="24.95" customHeight="1">
      <c r="B6" s="159"/>
      <c r="C6" s="159"/>
      <c r="D6" s="159"/>
      <c r="E6" s="74" t="s">
        <v>76</v>
      </c>
      <c r="F6" s="72" t="s">
        <v>30</v>
      </c>
      <c r="G6" s="72" t="s">
        <v>140</v>
      </c>
      <c r="H6" s="72" t="s">
        <v>99</v>
      </c>
      <c r="I6" s="73" t="s">
        <v>113</v>
      </c>
      <c r="J6" s="72" t="s">
        <v>220</v>
      </c>
      <c r="K6" s="72" t="s">
        <v>206</v>
      </c>
      <c r="L6" s="72" t="s">
        <v>122</v>
      </c>
      <c r="M6" s="86" t="s">
        <v>195</v>
      </c>
      <c r="N6" s="72" t="s">
        <v>87</v>
      </c>
      <c r="O6" s="72" t="s">
        <v>134</v>
      </c>
      <c r="P6" s="132" t="s">
        <v>387</v>
      </c>
      <c r="Q6" s="72" t="s">
        <v>76</v>
      </c>
      <c r="R6" s="76" t="s">
        <v>87</v>
      </c>
      <c r="S6" s="152"/>
      <c r="T6" s="74" t="s">
        <v>76</v>
      </c>
      <c r="U6" s="72" t="s">
        <v>30</v>
      </c>
      <c r="V6" s="72" t="s">
        <v>140</v>
      </c>
      <c r="W6" s="72" t="s">
        <v>99</v>
      </c>
      <c r="X6" s="73" t="s">
        <v>113</v>
      </c>
      <c r="Y6" s="72" t="s">
        <v>220</v>
      </c>
      <c r="Z6" s="72" t="s">
        <v>206</v>
      </c>
      <c r="AA6" s="72" t="s">
        <v>122</v>
      </c>
      <c r="AB6" s="72" t="s">
        <v>87</v>
      </c>
      <c r="AC6" s="72" t="s">
        <v>134</v>
      </c>
      <c r="AD6" s="72" t="s">
        <v>76</v>
      </c>
      <c r="AE6" s="76" t="s">
        <v>87</v>
      </c>
      <c r="AF6" s="161"/>
    </row>
    <row r="7" spans="2:32" ht="24.95" customHeight="1">
      <c r="B7" s="213" t="s">
        <v>3</v>
      </c>
      <c r="C7" s="214" t="s">
        <v>108</v>
      </c>
      <c r="D7" s="214" t="s">
        <v>360</v>
      </c>
      <c r="E7" s="215" t="s">
        <v>169</v>
      </c>
      <c r="F7" s="216">
        <v>0</v>
      </c>
      <c r="G7" s="216">
        <v>0</v>
      </c>
      <c r="H7" s="216">
        <v>0</v>
      </c>
      <c r="I7" s="216">
        <v>0</v>
      </c>
      <c r="J7" s="216">
        <v>5000</v>
      </c>
      <c r="K7" s="216">
        <v>0</v>
      </c>
      <c r="L7" s="216">
        <v>0</v>
      </c>
      <c r="M7" s="216">
        <v>0</v>
      </c>
      <c r="N7" s="216">
        <v>0</v>
      </c>
      <c r="O7" s="216">
        <v>0</v>
      </c>
      <c r="P7" s="216"/>
      <c r="Q7" s="216">
        <v>0</v>
      </c>
      <c r="R7" s="216">
        <v>0</v>
      </c>
      <c r="S7" s="217">
        <f t="shared" ref="S7:S35" si="0">SUM(E7:R7)</f>
        <v>5000</v>
      </c>
      <c r="T7" s="218" t="str">
        <f t="shared" ref="T7:V10" si="1">E7</f>
        <v>-</v>
      </c>
      <c r="U7" s="219">
        <f t="shared" si="1"/>
        <v>0</v>
      </c>
      <c r="V7" s="219">
        <f t="shared" si="1"/>
        <v>0</v>
      </c>
      <c r="W7" s="216" t="e">
        <f>SUM(#REF!,H7)</f>
        <v>#REF!</v>
      </c>
      <c r="X7" s="216" t="e">
        <f>SUM(#REF!,I7)</f>
        <v>#REF!</v>
      </c>
      <c r="Y7" s="216" t="e">
        <f>SUM(#REF!,J7)</f>
        <v>#REF!</v>
      </c>
      <c r="Z7" s="216" t="e">
        <f>SUM(#REF!,K7)</f>
        <v>#REF!</v>
      </c>
      <c r="AA7" s="216" t="e">
        <f>SUM(#REF!,L7)</f>
        <v>#REF!</v>
      </c>
      <c r="AB7" s="216" t="e">
        <f>SUM(#REF!,N7)</f>
        <v>#REF!</v>
      </c>
      <c r="AC7" s="216" t="e">
        <f>SUM(#REF!,O7)</f>
        <v>#REF!</v>
      </c>
      <c r="AD7" s="219">
        <f t="shared" ref="AD7:AE10" si="2">Q7</f>
        <v>0</v>
      </c>
      <c r="AE7" s="220">
        <f t="shared" si="2"/>
        <v>0</v>
      </c>
      <c r="AF7" s="221" t="s">
        <v>109</v>
      </c>
    </row>
    <row r="8" spans="2:32" ht="24.95" customHeight="1">
      <c r="B8" s="222"/>
      <c r="C8" s="223" t="s">
        <v>247</v>
      </c>
      <c r="D8" s="223" t="s">
        <v>283</v>
      </c>
      <c r="E8" s="224">
        <v>0</v>
      </c>
      <c r="F8" s="216">
        <v>0</v>
      </c>
      <c r="G8" s="216">
        <v>0</v>
      </c>
      <c r="H8" s="216">
        <v>0</v>
      </c>
      <c r="I8" s="216">
        <v>0</v>
      </c>
      <c r="J8" s="216">
        <v>40000</v>
      </c>
      <c r="K8" s="216">
        <v>0</v>
      </c>
      <c r="L8" s="216">
        <v>0</v>
      </c>
      <c r="M8" s="216">
        <v>0</v>
      </c>
      <c r="N8" s="216">
        <v>40000</v>
      </c>
      <c r="O8" s="216">
        <v>0</v>
      </c>
      <c r="P8" s="216"/>
      <c r="Q8" s="216">
        <v>0</v>
      </c>
      <c r="R8" s="216">
        <v>0</v>
      </c>
      <c r="S8" s="217">
        <f t="shared" si="0"/>
        <v>80000</v>
      </c>
      <c r="T8" s="218">
        <f t="shared" si="1"/>
        <v>0</v>
      </c>
      <c r="U8" s="219">
        <f t="shared" si="1"/>
        <v>0</v>
      </c>
      <c r="V8" s="219">
        <f t="shared" si="1"/>
        <v>0</v>
      </c>
      <c r="W8" s="216" t="e">
        <f>SUM(#REF!,H8)</f>
        <v>#REF!</v>
      </c>
      <c r="X8" s="216" t="e">
        <f>SUM(#REF!,I8)</f>
        <v>#REF!</v>
      </c>
      <c r="Y8" s="216" t="e">
        <f>SUM(#REF!,J8)</f>
        <v>#REF!</v>
      </c>
      <c r="Z8" s="216" t="e">
        <f>SUM(#REF!,K8)</f>
        <v>#REF!</v>
      </c>
      <c r="AA8" s="216" t="e">
        <f>SUM(#REF!,L8)</f>
        <v>#REF!</v>
      </c>
      <c r="AB8" s="216" t="e">
        <f>SUM(#REF!,N8)</f>
        <v>#REF!</v>
      </c>
      <c r="AC8" s="216" t="e">
        <f>SUM(#REF!,O8)</f>
        <v>#REF!</v>
      </c>
      <c r="AD8" s="219">
        <f t="shared" si="2"/>
        <v>0</v>
      </c>
      <c r="AE8" s="220">
        <f t="shared" si="2"/>
        <v>0</v>
      </c>
      <c r="AF8" s="221" t="s">
        <v>139</v>
      </c>
    </row>
    <row r="9" spans="2:32" ht="24.95" customHeight="1">
      <c r="B9" s="222"/>
      <c r="C9" s="223" t="s">
        <v>96</v>
      </c>
      <c r="D9" s="225" t="s">
        <v>165</v>
      </c>
      <c r="E9" s="226">
        <v>0</v>
      </c>
      <c r="F9" s="216">
        <v>0</v>
      </c>
      <c r="G9" s="216">
        <v>0</v>
      </c>
      <c r="H9" s="227">
        <v>0</v>
      </c>
      <c r="I9" s="227">
        <v>0</v>
      </c>
      <c r="J9" s="227">
        <v>70000</v>
      </c>
      <c r="K9" s="216">
        <v>0</v>
      </c>
      <c r="L9" s="227">
        <v>0</v>
      </c>
      <c r="M9" s="216">
        <v>0</v>
      </c>
      <c r="N9" s="226">
        <v>0</v>
      </c>
      <c r="O9" s="216">
        <v>0</v>
      </c>
      <c r="P9" s="224"/>
      <c r="Q9" s="226">
        <v>0</v>
      </c>
      <c r="R9" s="216">
        <v>0</v>
      </c>
      <c r="S9" s="217">
        <f t="shared" si="0"/>
        <v>70000</v>
      </c>
      <c r="T9" s="218">
        <f t="shared" si="1"/>
        <v>0</v>
      </c>
      <c r="U9" s="219">
        <f t="shared" si="1"/>
        <v>0</v>
      </c>
      <c r="V9" s="219">
        <f t="shared" si="1"/>
        <v>0</v>
      </c>
      <c r="W9" s="216" t="e">
        <f>SUM(#REF!,H9)</f>
        <v>#REF!</v>
      </c>
      <c r="X9" s="216" t="e">
        <f>SUM(#REF!,I9)</f>
        <v>#REF!</v>
      </c>
      <c r="Y9" s="216" t="e">
        <f>SUM(#REF!,J9)</f>
        <v>#REF!</v>
      </c>
      <c r="Z9" s="216" t="e">
        <f>SUM(#REF!,K9)</f>
        <v>#REF!</v>
      </c>
      <c r="AA9" s="216" t="e">
        <f>SUM(#REF!,L9)</f>
        <v>#REF!</v>
      </c>
      <c r="AB9" s="216" t="e">
        <f>SUM(#REF!,N9)</f>
        <v>#REF!</v>
      </c>
      <c r="AC9" s="216" t="e">
        <f>SUM(#REF!,O9)</f>
        <v>#REF!</v>
      </c>
      <c r="AD9" s="219">
        <f t="shared" si="2"/>
        <v>0</v>
      </c>
      <c r="AE9" s="220">
        <f t="shared" si="2"/>
        <v>0</v>
      </c>
      <c r="AF9" s="221" t="s">
        <v>53</v>
      </c>
    </row>
    <row r="10" spans="2:32" ht="24.95" customHeight="1">
      <c r="B10" s="222"/>
      <c r="C10" s="223" t="s">
        <v>27</v>
      </c>
      <c r="D10" s="223" t="s">
        <v>296</v>
      </c>
      <c r="E10" s="226">
        <v>0</v>
      </c>
      <c r="F10" s="216">
        <v>0</v>
      </c>
      <c r="G10" s="216">
        <v>0</v>
      </c>
      <c r="H10" s="227">
        <v>0</v>
      </c>
      <c r="I10" s="227">
        <v>0</v>
      </c>
      <c r="J10" s="227">
        <v>41000</v>
      </c>
      <c r="K10" s="216">
        <v>0</v>
      </c>
      <c r="L10" s="227">
        <v>0</v>
      </c>
      <c r="M10" s="216">
        <v>0</v>
      </c>
      <c r="N10" s="226">
        <v>0</v>
      </c>
      <c r="O10" s="216">
        <v>0</v>
      </c>
      <c r="P10" s="224"/>
      <c r="Q10" s="226">
        <v>0</v>
      </c>
      <c r="R10" s="216">
        <v>0</v>
      </c>
      <c r="S10" s="217">
        <f t="shared" si="0"/>
        <v>41000</v>
      </c>
      <c r="T10" s="218">
        <f t="shared" si="1"/>
        <v>0</v>
      </c>
      <c r="U10" s="219">
        <f t="shared" si="1"/>
        <v>0</v>
      </c>
      <c r="V10" s="219">
        <f t="shared" si="1"/>
        <v>0</v>
      </c>
      <c r="W10" s="216" t="e">
        <f>SUM(#REF!,H10)</f>
        <v>#REF!</v>
      </c>
      <c r="X10" s="216" t="e">
        <f>SUM(#REF!,I10)</f>
        <v>#REF!</v>
      </c>
      <c r="Y10" s="216" t="e">
        <f>SUM(#REF!,J10)</f>
        <v>#REF!</v>
      </c>
      <c r="Z10" s="216" t="e">
        <f>SUM(#REF!,K10)</f>
        <v>#REF!</v>
      </c>
      <c r="AA10" s="216" t="e">
        <f>SUM(#REF!,L10)</f>
        <v>#REF!</v>
      </c>
      <c r="AB10" s="216" t="e">
        <f>SUM(#REF!,N10)</f>
        <v>#REF!</v>
      </c>
      <c r="AC10" s="216" t="e">
        <f>SUM(#REF!,O10)</f>
        <v>#REF!</v>
      </c>
      <c r="AD10" s="219">
        <f t="shared" si="2"/>
        <v>0</v>
      </c>
      <c r="AE10" s="220">
        <f t="shared" si="2"/>
        <v>0</v>
      </c>
      <c r="AF10" s="221" t="s">
        <v>40</v>
      </c>
    </row>
    <row r="11" spans="2:32" ht="24.95" customHeight="1">
      <c r="B11" s="222"/>
      <c r="C11" s="223" t="s">
        <v>98</v>
      </c>
      <c r="D11" s="223" t="s">
        <v>373</v>
      </c>
      <c r="E11" s="226"/>
      <c r="F11" s="216"/>
      <c r="G11" s="216"/>
      <c r="H11" s="227"/>
      <c r="I11" s="227"/>
      <c r="J11" s="227">
        <v>50000</v>
      </c>
      <c r="K11" s="216"/>
      <c r="L11" s="227"/>
      <c r="M11" s="216"/>
      <c r="N11" s="226"/>
      <c r="O11" s="216"/>
      <c r="P11" s="224"/>
      <c r="Q11" s="226"/>
      <c r="R11" s="216"/>
      <c r="S11" s="217">
        <f t="shared" si="0"/>
        <v>50000</v>
      </c>
      <c r="T11" s="218"/>
      <c r="U11" s="219"/>
      <c r="V11" s="219"/>
      <c r="W11" s="216"/>
      <c r="X11" s="216"/>
      <c r="Y11" s="216"/>
      <c r="Z11" s="216"/>
      <c r="AA11" s="216"/>
      <c r="AB11" s="216"/>
      <c r="AC11" s="216"/>
      <c r="AD11" s="219"/>
      <c r="AE11" s="220"/>
      <c r="AF11" s="221" t="s">
        <v>111</v>
      </c>
    </row>
    <row r="12" spans="2:32" ht="24.95" customHeight="1">
      <c r="B12" s="222"/>
      <c r="C12" s="223" t="s">
        <v>43</v>
      </c>
      <c r="D12" s="223" t="s">
        <v>372</v>
      </c>
      <c r="E12" s="226">
        <v>0</v>
      </c>
      <c r="F12" s="216">
        <v>0</v>
      </c>
      <c r="G12" s="216">
        <v>0</v>
      </c>
      <c r="H12" s="227">
        <v>0</v>
      </c>
      <c r="I12" s="227">
        <v>0</v>
      </c>
      <c r="J12" s="227">
        <v>147600</v>
      </c>
      <c r="K12" s="216">
        <v>0</v>
      </c>
      <c r="L12" s="227">
        <v>0</v>
      </c>
      <c r="M12" s="216">
        <v>0</v>
      </c>
      <c r="N12" s="226">
        <v>0</v>
      </c>
      <c r="O12" s="216">
        <v>0</v>
      </c>
      <c r="P12" s="224"/>
      <c r="Q12" s="226">
        <v>0</v>
      </c>
      <c r="R12" s="216">
        <v>0</v>
      </c>
      <c r="S12" s="217">
        <f t="shared" si="0"/>
        <v>147600</v>
      </c>
      <c r="T12" s="218">
        <f>E12</f>
        <v>0</v>
      </c>
      <c r="U12" s="219">
        <f>F12</f>
        <v>0</v>
      </c>
      <c r="V12" s="219">
        <f>G12</f>
        <v>0</v>
      </c>
      <c r="W12" s="216" t="e">
        <f>SUM(#REF!,H12)</f>
        <v>#REF!</v>
      </c>
      <c r="X12" s="216" t="e">
        <f>SUM(#REF!,I12)</f>
        <v>#REF!</v>
      </c>
      <c r="Y12" s="216" t="e">
        <f>SUM(#REF!,J12)</f>
        <v>#REF!</v>
      </c>
      <c r="Z12" s="216" t="e">
        <f>SUM(#REF!,K12)</f>
        <v>#REF!</v>
      </c>
      <c r="AA12" s="216" t="e">
        <f>SUM(#REF!,L12)</f>
        <v>#REF!</v>
      </c>
      <c r="AB12" s="216" t="e">
        <f>SUM(#REF!,N12)</f>
        <v>#REF!</v>
      </c>
      <c r="AC12" s="216" t="e">
        <f>SUM(#REF!,O12)</f>
        <v>#REF!</v>
      </c>
      <c r="AD12" s="219">
        <f>Q12</f>
        <v>0</v>
      </c>
      <c r="AE12" s="220">
        <f>R12</f>
        <v>0</v>
      </c>
      <c r="AF12" s="228" t="s">
        <v>334</v>
      </c>
    </row>
    <row r="13" spans="2:32" ht="24.95" customHeight="1">
      <c r="B13" s="222"/>
      <c r="C13" s="223" t="s">
        <v>3</v>
      </c>
      <c r="D13" s="223" t="s">
        <v>255</v>
      </c>
      <c r="E13" s="226"/>
      <c r="F13" s="216"/>
      <c r="G13" s="216"/>
      <c r="H13" s="227"/>
      <c r="I13" s="227"/>
      <c r="J13" s="227">
        <v>12300</v>
      </c>
      <c r="K13" s="216"/>
      <c r="L13" s="227"/>
      <c r="M13" s="216"/>
      <c r="N13" s="226"/>
      <c r="O13" s="216"/>
      <c r="P13" s="224"/>
      <c r="Q13" s="226"/>
      <c r="R13" s="216"/>
      <c r="S13" s="217">
        <f t="shared" si="0"/>
        <v>12300</v>
      </c>
      <c r="T13" s="218"/>
      <c r="U13" s="219"/>
      <c r="V13" s="219"/>
      <c r="W13" s="216"/>
      <c r="X13" s="216"/>
      <c r="Y13" s="216"/>
      <c r="Z13" s="216"/>
      <c r="AA13" s="216"/>
      <c r="AB13" s="216"/>
      <c r="AC13" s="216"/>
      <c r="AD13" s="219"/>
      <c r="AE13" s="220"/>
      <c r="AF13" s="228" t="s">
        <v>331</v>
      </c>
    </row>
    <row r="14" spans="2:32" ht="24.95" customHeight="1">
      <c r="B14" s="222"/>
      <c r="C14" s="223" t="s">
        <v>3</v>
      </c>
      <c r="D14" s="223" t="s">
        <v>22</v>
      </c>
      <c r="E14" s="226"/>
      <c r="F14" s="216"/>
      <c r="G14" s="216"/>
      <c r="H14" s="227"/>
      <c r="I14" s="226">
        <v>0</v>
      </c>
      <c r="J14" s="226">
        <v>0</v>
      </c>
      <c r="K14" s="226"/>
      <c r="L14" s="226"/>
      <c r="M14" s="226">
        <v>0</v>
      </c>
      <c r="N14" s="226">
        <v>0</v>
      </c>
      <c r="O14" s="216"/>
      <c r="P14" s="224"/>
      <c r="Q14" s="226">
        <v>6600</v>
      </c>
      <c r="R14" s="216"/>
      <c r="S14" s="217">
        <f t="shared" si="0"/>
        <v>6600</v>
      </c>
      <c r="T14" s="218"/>
      <c r="U14" s="219"/>
      <c r="V14" s="219"/>
      <c r="W14" s="216"/>
      <c r="X14" s="216"/>
      <c r="Y14" s="216"/>
      <c r="Z14" s="216"/>
      <c r="AA14" s="216"/>
      <c r="AB14" s="216"/>
      <c r="AC14" s="216"/>
      <c r="AD14" s="219"/>
      <c r="AE14" s="220"/>
      <c r="AF14" s="228" t="s">
        <v>115</v>
      </c>
    </row>
    <row r="15" spans="2:32" ht="24.95" customHeight="1">
      <c r="B15" s="222"/>
      <c r="C15" s="223" t="s">
        <v>3</v>
      </c>
      <c r="D15" s="223" t="s">
        <v>152</v>
      </c>
      <c r="E15" s="226">
        <v>0</v>
      </c>
      <c r="F15" s="216">
        <v>0</v>
      </c>
      <c r="G15" s="216">
        <v>0</v>
      </c>
      <c r="H15" s="227">
        <v>0</v>
      </c>
      <c r="I15" s="227">
        <v>0</v>
      </c>
      <c r="J15" s="227">
        <v>82000</v>
      </c>
      <c r="K15" s="216">
        <v>0</v>
      </c>
      <c r="L15" s="227">
        <v>0</v>
      </c>
      <c r="M15" s="216">
        <v>0</v>
      </c>
      <c r="N15" s="226">
        <v>0</v>
      </c>
      <c r="O15" s="216">
        <v>0</v>
      </c>
      <c r="P15" s="224"/>
      <c r="Q15" s="226">
        <v>0</v>
      </c>
      <c r="R15" s="216">
        <v>0</v>
      </c>
      <c r="S15" s="217">
        <f t="shared" si="0"/>
        <v>82000</v>
      </c>
      <c r="T15" s="218">
        <f>E15</f>
        <v>0</v>
      </c>
      <c r="U15" s="219">
        <f>F15</f>
        <v>0</v>
      </c>
      <c r="V15" s="219">
        <f>G15</f>
        <v>0</v>
      </c>
      <c r="W15" s="216" t="e">
        <f>SUM(#REF!,H15)</f>
        <v>#REF!</v>
      </c>
      <c r="X15" s="216" t="e">
        <f>SUM(#REF!,I15)</f>
        <v>#REF!</v>
      </c>
      <c r="Y15" s="216" t="e">
        <f>SUM(#REF!,J15)</f>
        <v>#REF!</v>
      </c>
      <c r="Z15" s="216" t="e">
        <f>SUM(#REF!,K15)</f>
        <v>#REF!</v>
      </c>
      <c r="AA15" s="216" t="e">
        <f>SUM(#REF!,L15)</f>
        <v>#REF!</v>
      </c>
      <c r="AB15" s="216" t="e">
        <f>SUM(#REF!,N15)</f>
        <v>#REF!</v>
      </c>
      <c r="AC15" s="216" t="e">
        <f>SUM(#REF!,O15)</f>
        <v>#REF!</v>
      </c>
      <c r="AD15" s="219">
        <f>Q15</f>
        <v>0</v>
      </c>
      <c r="AE15" s="220">
        <f>R15</f>
        <v>0</v>
      </c>
      <c r="AF15" s="228" t="s">
        <v>41</v>
      </c>
    </row>
    <row r="16" spans="2:32" s="77" customFormat="1" ht="24.95" customHeight="1">
      <c r="B16" s="229"/>
      <c r="C16" s="230" t="s">
        <v>188</v>
      </c>
      <c r="D16" s="230"/>
      <c r="E16" s="231">
        <f t="shared" ref="E16:R16" si="3">SUM(E7:E15)</f>
        <v>0</v>
      </c>
      <c r="F16" s="232">
        <f t="shared" si="3"/>
        <v>0</v>
      </c>
      <c r="G16" s="232">
        <f t="shared" si="3"/>
        <v>0</v>
      </c>
      <c r="H16" s="232">
        <f t="shared" si="3"/>
        <v>0</v>
      </c>
      <c r="I16" s="232">
        <f t="shared" si="3"/>
        <v>0</v>
      </c>
      <c r="J16" s="232">
        <f t="shared" si="3"/>
        <v>447900</v>
      </c>
      <c r="K16" s="232">
        <f t="shared" si="3"/>
        <v>0</v>
      </c>
      <c r="L16" s="232">
        <f t="shared" si="3"/>
        <v>0</v>
      </c>
      <c r="M16" s="232">
        <f t="shared" si="3"/>
        <v>0</v>
      </c>
      <c r="N16" s="232">
        <f t="shared" si="3"/>
        <v>40000</v>
      </c>
      <c r="O16" s="232">
        <f t="shared" si="3"/>
        <v>0</v>
      </c>
      <c r="P16" s="232"/>
      <c r="Q16" s="232">
        <f t="shared" si="3"/>
        <v>6600</v>
      </c>
      <c r="R16" s="233">
        <f t="shared" si="3"/>
        <v>0</v>
      </c>
      <c r="S16" s="234">
        <f t="shared" si="0"/>
        <v>494500</v>
      </c>
      <c r="T16" s="231">
        <f t="shared" ref="T16:AE16" si="4">SUM(T7:T15)</f>
        <v>0</v>
      </c>
      <c r="U16" s="232">
        <f t="shared" si="4"/>
        <v>0</v>
      </c>
      <c r="V16" s="232">
        <f t="shared" si="4"/>
        <v>0</v>
      </c>
      <c r="W16" s="232" t="e">
        <f t="shared" si="4"/>
        <v>#REF!</v>
      </c>
      <c r="X16" s="232" t="e">
        <f t="shared" si="4"/>
        <v>#REF!</v>
      </c>
      <c r="Y16" s="232" t="e">
        <f t="shared" si="4"/>
        <v>#REF!</v>
      </c>
      <c r="Z16" s="232" t="e">
        <f t="shared" si="4"/>
        <v>#REF!</v>
      </c>
      <c r="AA16" s="232" t="e">
        <f t="shared" si="4"/>
        <v>#REF!</v>
      </c>
      <c r="AB16" s="232" t="e">
        <f t="shared" si="4"/>
        <v>#REF!</v>
      </c>
      <c r="AC16" s="232" t="e">
        <f t="shared" si="4"/>
        <v>#REF!</v>
      </c>
      <c r="AD16" s="232">
        <f t="shared" si="4"/>
        <v>0</v>
      </c>
      <c r="AE16" s="233">
        <f t="shared" si="4"/>
        <v>0</v>
      </c>
      <c r="AF16" s="235"/>
    </row>
    <row r="17" spans="2:32" ht="24.95" customHeight="1">
      <c r="B17" s="213" t="s">
        <v>2</v>
      </c>
      <c r="C17" s="214" t="s">
        <v>250</v>
      </c>
      <c r="D17" s="214" t="s">
        <v>360</v>
      </c>
      <c r="E17" s="215" t="s">
        <v>169</v>
      </c>
      <c r="F17" s="215" t="s">
        <v>169</v>
      </c>
      <c r="G17" s="215" t="s">
        <v>169</v>
      </c>
      <c r="H17" s="216"/>
      <c r="I17" s="215" t="s">
        <v>169</v>
      </c>
      <c r="J17" s="227">
        <v>16500</v>
      </c>
      <c r="K17" s="215" t="s">
        <v>169</v>
      </c>
      <c r="L17" s="227"/>
      <c r="M17" s="215" t="s">
        <v>169</v>
      </c>
      <c r="N17" s="215" t="s">
        <v>169</v>
      </c>
      <c r="O17" s="215" t="s">
        <v>169</v>
      </c>
      <c r="P17" s="215"/>
      <c r="Q17" s="215" t="s">
        <v>169</v>
      </c>
      <c r="R17" s="215" t="s">
        <v>169</v>
      </c>
      <c r="S17" s="236">
        <f t="shared" si="0"/>
        <v>16500</v>
      </c>
      <c r="T17" s="218" t="str">
        <f t="shared" ref="T17:V21" si="5">E17</f>
        <v>-</v>
      </c>
      <c r="U17" s="219" t="str">
        <f t="shared" si="5"/>
        <v>-</v>
      </c>
      <c r="V17" s="219" t="str">
        <f t="shared" si="5"/>
        <v>-</v>
      </c>
      <c r="W17" s="216" t="e">
        <f>SUM(#REF!,H17)</f>
        <v>#REF!</v>
      </c>
      <c r="X17" s="216" t="e">
        <f>SUM(#REF!,I17)</f>
        <v>#REF!</v>
      </c>
      <c r="Y17" s="216" t="e">
        <f>SUM(#REF!,J17)</f>
        <v>#REF!</v>
      </c>
      <c r="Z17" s="216" t="e">
        <f>SUM(#REF!,K17)</f>
        <v>#REF!</v>
      </c>
      <c r="AA17" s="216" t="e">
        <f>SUM(#REF!,L17)</f>
        <v>#REF!</v>
      </c>
      <c r="AB17" s="216" t="e">
        <f>SUM(#REF!,N17)</f>
        <v>#REF!</v>
      </c>
      <c r="AC17" s="216" t="e">
        <f>SUM(#REF!,O17)</f>
        <v>#REF!</v>
      </c>
      <c r="AD17" s="219" t="str">
        <f t="shared" ref="AD17:AE21" si="6">Q17</f>
        <v>-</v>
      </c>
      <c r="AE17" s="220" t="str">
        <f t="shared" si="6"/>
        <v>-</v>
      </c>
      <c r="AF17" s="221" t="s">
        <v>109</v>
      </c>
    </row>
    <row r="18" spans="2:32" ht="24.95" customHeight="1">
      <c r="B18" s="222"/>
      <c r="C18" s="223" t="s">
        <v>242</v>
      </c>
      <c r="D18" s="223" t="s">
        <v>284</v>
      </c>
      <c r="E18" s="224">
        <v>0</v>
      </c>
      <c r="F18" s="224">
        <v>0</v>
      </c>
      <c r="G18" s="224">
        <v>0</v>
      </c>
      <c r="H18" s="216"/>
      <c r="I18" s="224">
        <v>0</v>
      </c>
      <c r="J18" s="216">
        <v>60000</v>
      </c>
      <c r="K18" s="224">
        <v>0</v>
      </c>
      <c r="L18" s="227"/>
      <c r="M18" s="224">
        <v>0</v>
      </c>
      <c r="N18" s="224">
        <v>0</v>
      </c>
      <c r="O18" s="224">
        <v>0</v>
      </c>
      <c r="P18" s="224"/>
      <c r="Q18" s="224">
        <v>0</v>
      </c>
      <c r="R18" s="224">
        <v>0</v>
      </c>
      <c r="S18" s="236">
        <f t="shared" si="0"/>
        <v>60000</v>
      </c>
      <c r="T18" s="218">
        <f t="shared" si="5"/>
        <v>0</v>
      </c>
      <c r="U18" s="219">
        <f t="shared" si="5"/>
        <v>0</v>
      </c>
      <c r="V18" s="219">
        <f t="shared" si="5"/>
        <v>0</v>
      </c>
      <c r="W18" s="216" t="e">
        <f>SUM(#REF!,H18)</f>
        <v>#REF!</v>
      </c>
      <c r="X18" s="216" t="e">
        <f>SUM(#REF!,I18)</f>
        <v>#REF!</v>
      </c>
      <c r="Y18" s="216" t="e">
        <f>SUM(#REF!,J18)</f>
        <v>#REF!</v>
      </c>
      <c r="Z18" s="216" t="e">
        <f>SUM(#REF!,K18)</f>
        <v>#REF!</v>
      </c>
      <c r="AA18" s="216" t="e">
        <f>SUM(#REF!,L18)</f>
        <v>#REF!</v>
      </c>
      <c r="AB18" s="216" t="e">
        <f>SUM(#REF!,N18)</f>
        <v>#REF!</v>
      </c>
      <c r="AC18" s="216" t="e">
        <f>SUM(#REF!,O18)</f>
        <v>#REF!</v>
      </c>
      <c r="AD18" s="219">
        <f t="shared" si="6"/>
        <v>0</v>
      </c>
      <c r="AE18" s="220">
        <f t="shared" si="6"/>
        <v>0</v>
      </c>
      <c r="AF18" s="221" t="s">
        <v>144</v>
      </c>
    </row>
    <row r="19" spans="2:32" ht="24.95" customHeight="1">
      <c r="B19" s="222"/>
      <c r="C19" s="223" t="s">
        <v>105</v>
      </c>
      <c r="D19" s="223" t="s">
        <v>309</v>
      </c>
      <c r="E19" s="215" t="s">
        <v>169</v>
      </c>
      <c r="F19" s="215" t="s">
        <v>169</v>
      </c>
      <c r="G19" s="215" t="s">
        <v>169</v>
      </c>
      <c r="H19" s="216"/>
      <c r="I19" s="215" t="s">
        <v>169</v>
      </c>
      <c r="J19" s="227">
        <v>30000</v>
      </c>
      <c r="K19" s="215" t="s">
        <v>169</v>
      </c>
      <c r="L19" s="227"/>
      <c r="M19" s="215" t="s">
        <v>169</v>
      </c>
      <c r="N19" s="215" t="s">
        <v>169</v>
      </c>
      <c r="O19" s="215" t="s">
        <v>169</v>
      </c>
      <c r="P19" s="215"/>
      <c r="Q19" s="215" t="s">
        <v>169</v>
      </c>
      <c r="R19" s="215" t="s">
        <v>169</v>
      </c>
      <c r="S19" s="236">
        <f t="shared" si="0"/>
        <v>30000</v>
      </c>
      <c r="T19" s="218" t="str">
        <f t="shared" si="5"/>
        <v>-</v>
      </c>
      <c r="U19" s="219" t="str">
        <f t="shared" si="5"/>
        <v>-</v>
      </c>
      <c r="V19" s="219" t="str">
        <f t="shared" si="5"/>
        <v>-</v>
      </c>
      <c r="W19" s="216" t="e">
        <f>SUM(#REF!,H19)</f>
        <v>#REF!</v>
      </c>
      <c r="X19" s="216" t="e">
        <f>SUM(#REF!,I19)</f>
        <v>#REF!</v>
      </c>
      <c r="Y19" s="216" t="e">
        <f>SUM(#REF!,J19)</f>
        <v>#REF!</v>
      </c>
      <c r="Z19" s="216" t="e">
        <f>SUM(#REF!,K19)</f>
        <v>#REF!</v>
      </c>
      <c r="AA19" s="216" t="e">
        <f>SUM(#REF!,L19)</f>
        <v>#REF!</v>
      </c>
      <c r="AB19" s="216" t="e">
        <f>SUM(#REF!,N19)</f>
        <v>#REF!</v>
      </c>
      <c r="AC19" s="216" t="e">
        <f>SUM(#REF!,O19)</f>
        <v>#REF!</v>
      </c>
      <c r="AD19" s="219" t="str">
        <f t="shared" si="6"/>
        <v>-</v>
      </c>
      <c r="AE19" s="220" t="str">
        <f t="shared" si="6"/>
        <v>-</v>
      </c>
      <c r="AF19" s="221" t="s">
        <v>53</v>
      </c>
    </row>
    <row r="20" spans="2:32" ht="24.95" customHeight="1">
      <c r="B20" s="222"/>
      <c r="C20" s="223" t="s">
        <v>110</v>
      </c>
      <c r="D20" s="223" t="s">
        <v>369</v>
      </c>
      <c r="E20" s="224">
        <v>0</v>
      </c>
      <c r="F20" s="224">
        <v>0</v>
      </c>
      <c r="G20" s="224">
        <v>0</v>
      </c>
      <c r="H20" s="216"/>
      <c r="I20" s="224">
        <v>0</v>
      </c>
      <c r="J20" s="227">
        <v>200000</v>
      </c>
      <c r="K20" s="224">
        <v>0</v>
      </c>
      <c r="L20" s="227"/>
      <c r="M20" s="224">
        <v>0</v>
      </c>
      <c r="N20" s="224">
        <v>0</v>
      </c>
      <c r="O20" s="224">
        <v>0</v>
      </c>
      <c r="P20" s="224"/>
      <c r="Q20" s="224">
        <v>0</v>
      </c>
      <c r="R20" s="224">
        <v>0</v>
      </c>
      <c r="S20" s="236">
        <f t="shared" si="0"/>
        <v>200000</v>
      </c>
      <c r="T20" s="218">
        <f t="shared" si="5"/>
        <v>0</v>
      </c>
      <c r="U20" s="219">
        <f t="shared" si="5"/>
        <v>0</v>
      </c>
      <c r="V20" s="219">
        <f t="shared" si="5"/>
        <v>0</v>
      </c>
      <c r="W20" s="216" t="e">
        <f>SUM(#REF!,H20)</f>
        <v>#REF!</v>
      </c>
      <c r="X20" s="216" t="e">
        <f>SUM(#REF!,I20)</f>
        <v>#REF!</v>
      </c>
      <c r="Y20" s="216" t="e">
        <f>SUM(#REF!,J20)</f>
        <v>#REF!</v>
      </c>
      <c r="Z20" s="216" t="e">
        <f>SUM(#REF!,K20)</f>
        <v>#REF!</v>
      </c>
      <c r="AA20" s="216" t="e">
        <f>SUM(#REF!,L20)</f>
        <v>#REF!</v>
      </c>
      <c r="AB20" s="216" t="e">
        <f>SUM(#REF!,N20)</f>
        <v>#REF!</v>
      </c>
      <c r="AC20" s="216" t="e">
        <f>SUM(#REF!,O20)</f>
        <v>#REF!</v>
      </c>
      <c r="AD20" s="219">
        <f t="shared" si="6"/>
        <v>0</v>
      </c>
      <c r="AE20" s="220">
        <f t="shared" si="6"/>
        <v>0</v>
      </c>
      <c r="AF20" s="221" t="s">
        <v>316</v>
      </c>
    </row>
    <row r="21" spans="2:32" ht="24.95" customHeight="1">
      <c r="B21" s="222"/>
      <c r="C21" s="223" t="s">
        <v>174</v>
      </c>
      <c r="D21" s="223" t="s">
        <v>344</v>
      </c>
      <c r="E21" s="226">
        <v>0</v>
      </c>
      <c r="F21" s="226">
        <v>0</v>
      </c>
      <c r="G21" s="226">
        <v>0</v>
      </c>
      <c r="H21" s="216"/>
      <c r="I21" s="226">
        <v>0</v>
      </c>
      <c r="J21" s="227">
        <v>20000</v>
      </c>
      <c r="K21" s="226">
        <v>0</v>
      </c>
      <c r="L21" s="227"/>
      <c r="M21" s="226">
        <v>0</v>
      </c>
      <c r="N21" s="226">
        <v>0</v>
      </c>
      <c r="O21" s="226">
        <v>0</v>
      </c>
      <c r="P21" s="226"/>
      <c r="Q21" s="226">
        <v>0</v>
      </c>
      <c r="R21" s="226">
        <v>0</v>
      </c>
      <c r="S21" s="236">
        <f t="shared" si="0"/>
        <v>20000</v>
      </c>
      <c r="T21" s="218">
        <f t="shared" si="5"/>
        <v>0</v>
      </c>
      <c r="U21" s="219">
        <f t="shared" si="5"/>
        <v>0</v>
      </c>
      <c r="V21" s="219">
        <f t="shared" si="5"/>
        <v>0</v>
      </c>
      <c r="W21" s="216" t="e">
        <f>SUM(#REF!,H21)</f>
        <v>#REF!</v>
      </c>
      <c r="X21" s="216" t="e">
        <f>SUM(#REF!,I21)</f>
        <v>#REF!</v>
      </c>
      <c r="Y21" s="216" t="e">
        <f>SUM(#REF!,J21)</f>
        <v>#REF!</v>
      </c>
      <c r="Z21" s="216" t="e">
        <f>SUM(#REF!,K21)</f>
        <v>#REF!</v>
      </c>
      <c r="AA21" s="216" t="e">
        <f>SUM(#REF!,L21)</f>
        <v>#REF!</v>
      </c>
      <c r="AB21" s="216" t="e">
        <f>SUM(#REF!,N21)</f>
        <v>#REF!</v>
      </c>
      <c r="AC21" s="216" t="e">
        <f>SUM(#REF!,O21)</f>
        <v>#REF!</v>
      </c>
      <c r="AD21" s="219">
        <f t="shared" si="6"/>
        <v>0</v>
      </c>
      <c r="AE21" s="220">
        <f t="shared" si="6"/>
        <v>0</v>
      </c>
      <c r="AF21" s="221" t="s">
        <v>139</v>
      </c>
    </row>
    <row r="22" spans="2:32" ht="24.95" customHeight="1">
      <c r="B22" s="222"/>
      <c r="C22" s="223" t="s">
        <v>185</v>
      </c>
      <c r="D22" s="223" t="s">
        <v>287</v>
      </c>
      <c r="E22" s="226"/>
      <c r="F22" s="226"/>
      <c r="G22" s="226"/>
      <c r="H22" s="216"/>
      <c r="I22" s="226" t="s">
        <v>169</v>
      </c>
      <c r="J22" s="227">
        <v>10000</v>
      </c>
      <c r="K22" s="226"/>
      <c r="L22" s="227"/>
      <c r="M22" s="226" t="s">
        <v>169</v>
      </c>
      <c r="N22" s="226" t="s">
        <v>169</v>
      </c>
      <c r="O22" s="226"/>
      <c r="P22" s="226"/>
      <c r="Q22" s="226"/>
      <c r="R22" s="226"/>
      <c r="S22" s="236">
        <f t="shared" si="0"/>
        <v>10000</v>
      </c>
      <c r="T22" s="218"/>
      <c r="U22" s="219"/>
      <c r="V22" s="219"/>
      <c r="W22" s="216"/>
      <c r="X22" s="216"/>
      <c r="Y22" s="216" t="e">
        <f>SUM(#REF!,J22)</f>
        <v>#REF!</v>
      </c>
      <c r="Z22" s="216"/>
      <c r="AA22" s="216"/>
      <c r="AB22" s="216"/>
      <c r="AC22" s="216"/>
      <c r="AD22" s="219"/>
      <c r="AE22" s="220"/>
      <c r="AF22" s="221" t="s">
        <v>139</v>
      </c>
    </row>
    <row r="23" spans="2:32" ht="24.95" customHeight="1">
      <c r="B23" s="222"/>
      <c r="C23" s="223" t="s">
        <v>193</v>
      </c>
      <c r="D23" s="223" t="s">
        <v>264</v>
      </c>
      <c r="E23" s="226">
        <v>0</v>
      </c>
      <c r="F23" s="226">
        <v>0</v>
      </c>
      <c r="G23" s="226">
        <v>0</v>
      </c>
      <c r="H23" s="216"/>
      <c r="I23" s="226">
        <v>0</v>
      </c>
      <c r="J23" s="216">
        <v>22000</v>
      </c>
      <c r="K23" s="226">
        <v>0</v>
      </c>
      <c r="L23" s="216"/>
      <c r="M23" s="226">
        <v>0</v>
      </c>
      <c r="N23" s="226">
        <v>0</v>
      </c>
      <c r="O23" s="226">
        <v>0</v>
      </c>
      <c r="P23" s="226"/>
      <c r="Q23" s="226">
        <v>0</v>
      </c>
      <c r="R23" s="226">
        <v>0</v>
      </c>
      <c r="S23" s="236">
        <f t="shared" si="0"/>
        <v>22000</v>
      </c>
      <c r="T23" s="218">
        <f>E23</f>
        <v>0</v>
      </c>
      <c r="U23" s="219">
        <f>F23</f>
        <v>0</v>
      </c>
      <c r="V23" s="219">
        <f>G23</f>
        <v>0</v>
      </c>
      <c r="W23" s="216" t="e">
        <f>SUM(#REF!,H23)</f>
        <v>#REF!</v>
      </c>
      <c r="X23" s="216" t="e">
        <f>SUM(#REF!,I23)</f>
        <v>#REF!</v>
      </c>
      <c r="Y23" s="216" t="e">
        <f>SUM(#REF!,J23)</f>
        <v>#REF!</v>
      </c>
      <c r="Z23" s="216" t="e">
        <f>SUM(#REF!,K23)</f>
        <v>#REF!</v>
      </c>
      <c r="AA23" s="216" t="e">
        <f>SUM(#REF!,L23)</f>
        <v>#REF!</v>
      </c>
      <c r="AB23" s="216" t="e">
        <f>SUM(#REF!,N23)</f>
        <v>#REF!</v>
      </c>
      <c r="AC23" s="216" t="e">
        <f>SUM(#REF!,O23)</f>
        <v>#REF!</v>
      </c>
      <c r="AD23" s="219">
        <f>Q23</f>
        <v>0</v>
      </c>
      <c r="AE23" s="220">
        <f>R23</f>
        <v>0</v>
      </c>
      <c r="AF23" s="221" t="s">
        <v>139</v>
      </c>
    </row>
    <row r="24" spans="2:32" ht="24.95" customHeight="1">
      <c r="B24" s="222"/>
      <c r="C24" s="223" t="s">
        <v>193</v>
      </c>
      <c r="D24" s="223" t="s">
        <v>345</v>
      </c>
      <c r="E24" s="215" t="s">
        <v>169</v>
      </c>
      <c r="F24" s="215" t="s">
        <v>169</v>
      </c>
      <c r="G24" s="215" t="s">
        <v>169</v>
      </c>
      <c r="H24" s="216"/>
      <c r="I24" s="226">
        <v>0</v>
      </c>
      <c r="J24" s="224">
        <v>13000</v>
      </c>
      <c r="K24" s="215" t="s">
        <v>169</v>
      </c>
      <c r="L24" s="215" t="s">
        <v>169</v>
      </c>
      <c r="M24" s="215" t="s">
        <v>169</v>
      </c>
      <c r="N24" s="226">
        <v>0</v>
      </c>
      <c r="O24" s="215" t="s">
        <v>169</v>
      </c>
      <c r="P24" s="215"/>
      <c r="Q24" s="226">
        <v>0</v>
      </c>
      <c r="R24" s="215" t="s">
        <v>169</v>
      </c>
      <c r="S24" s="236">
        <f t="shared" si="0"/>
        <v>13000</v>
      </c>
      <c r="T24" s="218"/>
      <c r="U24" s="219"/>
      <c r="V24" s="219"/>
      <c r="W24" s="216"/>
      <c r="X24" s="216"/>
      <c r="Y24" s="216" t="e">
        <f>SUM(#REF!,J24)</f>
        <v>#REF!</v>
      </c>
      <c r="Z24" s="216"/>
      <c r="AA24" s="216"/>
      <c r="AB24" s="216"/>
      <c r="AC24" s="216"/>
      <c r="AD24" s="219"/>
      <c r="AE24" s="220"/>
      <c r="AF24" s="221" t="s">
        <v>40</v>
      </c>
    </row>
    <row r="25" spans="2:32" ht="24.95" customHeight="1">
      <c r="B25" s="222"/>
      <c r="C25" s="223" t="s">
        <v>146</v>
      </c>
      <c r="D25" s="223" t="s">
        <v>337</v>
      </c>
      <c r="E25" s="224">
        <v>0</v>
      </c>
      <c r="F25" s="224">
        <v>0</v>
      </c>
      <c r="G25" s="224">
        <v>0</v>
      </c>
      <c r="H25" s="216"/>
      <c r="I25" s="226">
        <v>0</v>
      </c>
      <c r="J25" s="224">
        <v>15000</v>
      </c>
      <c r="K25" s="224">
        <v>0</v>
      </c>
      <c r="L25" s="224">
        <v>0</v>
      </c>
      <c r="M25" s="224">
        <v>0</v>
      </c>
      <c r="N25" s="226">
        <v>0</v>
      </c>
      <c r="O25" s="224">
        <v>0</v>
      </c>
      <c r="P25" s="224"/>
      <c r="Q25" s="226">
        <v>0</v>
      </c>
      <c r="R25" s="224">
        <v>0</v>
      </c>
      <c r="S25" s="236">
        <f t="shared" si="0"/>
        <v>15000</v>
      </c>
      <c r="T25" s="218"/>
      <c r="U25" s="219"/>
      <c r="V25" s="219"/>
      <c r="W25" s="216"/>
      <c r="X25" s="216"/>
      <c r="Y25" s="216" t="e">
        <f>SUM(#REF!,J25)</f>
        <v>#REF!</v>
      </c>
      <c r="Z25" s="216"/>
      <c r="AA25" s="216"/>
      <c r="AB25" s="216"/>
      <c r="AC25" s="216"/>
      <c r="AD25" s="219"/>
      <c r="AE25" s="220"/>
      <c r="AF25" s="221" t="s">
        <v>40</v>
      </c>
    </row>
    <row r="26" spans="2:32" ht="24.95" customHeight="1">
      <c r="B26" s="222"/>
      <c r="C26" s="223" t="s">
        <v>88</v>
      </c>
      <c r="D26" s="223" t="s">
        <v>297</v>
      </c>
      <c r="E26" s="224"/>
      <c r="F26" s="224"/>
      <c r="G26" s="224"/>
      <c r="H26" s="216"/>
      <c r="I26" s="226">
        <v>0</v>
      </c>
      <c r="J26" s="224">
        <v>60000</v>
      </c>
      <c r="K26" s="224"/>
      <c r="L26" s="224"/>
      <c r="M26" s="224">
        <v>0</v>
      </c>
      <c r="N26" s="226">
        <v>0</v>
      </c>
      <c r="O26" s="224">
        <v>0</v>
      </c>
      <c r="P26" s="224"/>
      <c r="Q26" s="226">
        <v>0</v>
      </c>
      <c r="R26" s="224"/>
      <c r="S26" s="236">
        <f t="shared" si="0"/>
        <v>60000</v>
      </c>
      <c r="T26" s="218"/>
      <c r="U26" s="219"/>
      <c r="V26" s="219"/>
      <c r="W26" s="216"/>
      <c r="X26" s="216"/>
      <c r="Y26" s="216"/>
      <c r="Z26" s="216"/>
      <c r="AA26" s="216"/>
      <c r="AB26" s="216"/>
      <c r="AC26" s="216"/>
      <c r="AD26" s="219"/>
      <c r="AE26" s="220"/>
      <c r="AF26" s="221" t="s">
        <v>316</v>
      </c>
    </row>
    <row r="27" spans="2:32" ht="24.95" customHeight="1">
      <c r="B27" s="222"/>
      <c r="C27" s="223" t="s">
        <v>241</v>
      </c>
      <c r="D27" s="223" t="s">
        <v>159</v>
      </c>
      <c r="E27" s="224"/>
      <c r="F27" s="224"/>
      <c r="G27" s="224"/>
      <c r="H27" s="216"/>
      <c r="I27" s="226">
        <v>0</v>
      </c>
      <c r="J27" s="224">
        <v>20000</v>
      </c>
      <c r="K27" s="224"/>
      <c r="L27" s="224"/>
      <c r="M27" s="224"/>
      <c r="N27" s="226">
        <v>0</v>
      </c>
      <c r="O27" s="224"/>
      <c r="P27" s="224"/>
      <c r="Q27" s="226">
        <v>0</v>
      </c>
      <c r="R27" s="224"/>
      <c r="S27" s="236">
        <f t="shared" si="0"/>
        <v>20000</v>
      </c>
      <c r="T27" s="218"/>
      <c r="U27" s="219"/>
      <c r="V27" s="219"/>
      <c r="W27" s="216"/>
      <c r="X27" s="216"/>
      <c r="Y27" s="216" t="e">
        <f>SUM(#REF!,J27)</f>
        <v>#REF!</v>
      </c>
      <c r="Z27" s="216"/>
      <c r="AA27" s="216"/>
      <c r="AB27" s="216"/>
      <c r="AC27" s="216"/>
      <c r="AD27" s="219"/>
      <c r="AE27" s="220"/>
      <c r="AF27" s="221" t="s">
        <v>316</v>
      </c>
    </row>
    <row r="28" spans="2:32" ht="24.95" customHeight="1">
      <c r="B28" s="222"/>
      <c r="C28" s="223" t="s">
        <v>185</v>
      </c>
      <c r="D28" s="223" t="s">
        <v>313</v>
      </c>
      <c r="E28" s="215" t="s">
        <v>169</v>
      </c>
      <c r="F28" s="215" t="s">
        <v>169</v>
      </c>
      <c r="G28" s="215" t="s">
        <v>169</v>
      </c>
      <c r="H28" s="216"/>
      <c r="I28" s="226">
        <v>0</v>
      </c>
      <c r="J28" s="224">
        <v>13000</v>
      </c>
      <c r="K28" s="215" t="s">
        <v>169</v>
      </c>
      <c r="L28" s="215" t="s">
        <v>169</v>
      </c>
      <c r="M28" s="215" t="s">
        <v>169</v>
      </c>
      <c r="N28" s="226">
        <v>0</v>
      </c>
      <c r="O28" s="215" t="s">
        <v>169</v>
      </c>
      <c r="P28" s="215"/>
      <c r="Q28" s="226">
        <v>0</v>
      </c>
      <c r="R28" s="215" t="s">
        <v>169</v>
      </c>
      <c r="S28" s="236">
        <f t="shared" si="0"/>
        <v>13000</v>
      </c>
      <c r="T28" s="218"/>
      <c r="U28" s="219"/>
      <c r="V28" s="219"/>
      <c r="W28" s="216"/>
      <c r="X28" s="216"/>
      <c r="Y28" s="216" t="e">
        <f>SUM(#REF!,J28)</f>
        <v>#REF!</v>
      </c>
      <c r="Z28" s="216"/>
      <c r="AA28" s="216"/>
      <c r="AB28" s="216"/>
      <c r="AC28" s="216"/>
      <c r="AD28" s="219"/>
      <c r="AE28" s="220"/>
      <c r="AF28" s="221" t="s">
        <v>109</v>
      </c>
    </row>
    <row r="29" spans="2:32" ht="24.95" customHeight="1">
      <c r="B29" s="222"/>
      <c r="C29" s="223" t="s">
        <v>119</v>
      </c>
      <c r="D29" s="223" t="s">
        <v>382</v>
      </c>
      <c r="E29" s="226">
        <v>0</v>
      </c>
      <c r="F29" s="226">
        <v>0</v>
      </c>
      <c r="G29" s="226">
        <v>0</v>
      </c>
      <c r="H29" s="216"/>
      <c r="I29" s="226">
        <v>0</v>
      </c>
      <c r="J29" s="224">
        <v>10000</v>
      </c>
      <c r="K29" s="226">
        <v>0</v>
      </c>
      <c r="L29" s="226">
        <v>0</v>
      </c>
      <c r="M29" s="226">
        <v>0</v>
      </c>
      <c r="N29" s="226">
        <v>0</v>
      </c>
      <c r="O29" s="226">
        <v>0</v>
      </c>
      <c r="P29" s="226"/>
      <c r="Q29" s="226">
        <v>0</v>
      </c>
      <c r="R29" s="226">
        <v>0</v>
      </c>
      <c r="S29" s="236">
        <f t="shared" si="0"/>
        <v>10000</v>
      </c>
      <c r="T29" s="218"/>
      <c r="U29" s="219"/>
      <c r="V29" s="219"/>
      <c r="W29" s="216"/>
      <c r="X29" s="216"/>
      <c r="Y29" s="216" t="e">
        <f>SUM(#REF!,J29)</f>
        <v>#REF!</v>
      </c>
      <c r="Z29" s="216"/>
      <c r="AA29" s="216"/>
      <c r="AB29" s="216"/>
      <c r="AC29" s="216"/>
      <c r="AD29" s="219"/>
      <c r="AE29" s="220"/>
      <c r="AF29" s="237" t="s">
        <v>139</v>
      </c>
    </row>
    <row r="30" spans="2:32" ht="24.95" customHeight="1">
      <c r="B30" s="222"/>
      <c r="C30" s="223" t="s">
        <v>97</v>
      </c>
      <c r="D30" s="223" t="s">
        <v>123</v>
      </c>
      <c r="E30" s="226"/>
      <c r="F30" s="226"/>
      <c r="G30" s="226"/>
      <c r="H30" s="216"/>
      <c r="I30" s="226">
        <v>0</v>
      </c>
      <c r="J30" s="226">
        <v>0</v>
      </c>
      <c r="K30" s="226"/>
      <c r="L30" s="226"/>
      <c r="M30" s="226">
        <v>0</v>
      </c>
      <c r="N30" s="226">
        <v>0</v>
      </c>
      <c r="O30" s="226"/>
      <c r="P30" s="226"/>
      <c r="Q30" s="226">
        <v>8000</v>
      </c>
      <c r="R30" s="226"/>
      <c r="S30" s="236">
        <f t="shared" si="0"/>
        <v>8000</v>
      </c>
      <c r="T30" s="218"/>
      <c r="U30" s="219"/>
      <c r="V30" s="219"/>
      <c r="W30" s="216"/>
      <c r="X30" s="216"/>
      <c r="Y30" s="216"/>
      <c r="Z30" s="216"/>
      <c r="AA30" s="216"/>
      <c r="AB30" s="216"/>
      <c r="AC30" s="216"/>
      <c r="AD30" s="219"/>
      <c r="AE30" s="220"/>
      <c r="AF30" s="237" t="s">
        <v>123</v>
      </c>
    </row>
    <row r="31" spans="2:32" ht="24.95" customHeight="1">
      <c r="B31" s="222"/>
      <c r="C31" s="223" t="s">
        <v>2</v>
      </c>
      <c r="D31" s="223" t="s">
        <v>156</v>
      </c>
      <c r="E31" s="224">
        <v>0</v>
      </c>
      <c r="F31" s="224">
        <v>0</v>
      </c>
      <c r="G31" s="224">
        <v>0</v>
      </c>
      <c r="H31" s="216"/>
      <c r="I31" s="224">
        <v>0</v>
      </c>
      <c r="J31" s="224">
        <v>80000</v>
      </c>
      <c r="K31" s="224">
        <v>0</v>
      </c>
      <c r="L31" s="224">
        <v>0</v>
      </c>
      <c r="M31" s="224">
        <v>0</v>
      </c>
      <c r="N31" s="224">
        <v>0</v>
      </c>
      <c r="O31" s="224">
        <v>0</v>
      </c>
      <c r="P31" s="224"/>
      <c r="Q31" s="226">
        <v>0</v>
      </c>
      <c r="R31" s="224">
        <v>0</v>
      </c>
      <c r="S31" s="236">
        <f t="shared" si="0"/>
        <v>80000</v>
      </c>
      <c r="T31" s="218"/>
      <c r="U31" s="219"/>
      <c r="V31" s="219"/>
      <c r="W31" s="216"/>
      <c r="X31" s="216"/>
      <c r="Y31" s="216" t="e">
        <f>SUM(#REF!,J31)</f>
        <v>#REF!</v>
      </c>
      <c r="Z31" s="216"/>
      <c r="AA31" s="216"/>
      <c r="AB31" s="216"/>
      <c r="AC31" s="216"/>
      <c r="AD31" s="219"/>
      <c r="AE31" s="220"/>
      <c r="AF31" s="228" t="s">
        <v>41</v>
      </c>
    </row>
    <row r="32" spans="2:32" ht="24.95" customHeight="1">
      <c r="B32" s="222"/>
      <c r="C32" s="223" t="s">
        <v>2</v>
      </c>
      <c r="D32" s="223" t="s">
        <v>23</v>
      </c>
      <c r="E32" s="224"/>
      <c r="F32" s="224"/>
      <c r="G32" s="224"/>
      <c r="H32" s="216"/>
      <c r="I32" s="226">
        <v>0</v>
      </c>
      <c r="J32" s="224">
        <v>229000</v>
      </c>
      <c r="K32" s="224"/>
      <c r="L32" s="224"/>
      <c r="M32" s="224"/>
      <c r="N32" s="226">
        <v>0</v>
      </c>
      <c r="O32" s="226">
        <v>0</v>
      </c>
      <c r="P32" s="226"/>
      <c r="Q32" s="226">
        <v>0</v>
      </c>
      <c r="R32" s="224"/>
      <c r="S32" s="236">
        <f t="shared" si="0"/>
        <v>229000</v>
      </c>
      <c r="T32" s="218"/>
      <c r="U32" s="219"/>
      <c r="V32" s="219"/>
      <c r="W32" s="216"/>
      <c r="X32" s="216"/>
      <c r="Y32" s="216"/>
      <c r="Z32" s="216"/>
      <c r="AA32" s="216"/>
      <c r="AB32" s="216"/>
      <c r="AC32" s="216"/>
      <c r="AD32" s="219"/>
      <c r="AE32" s="220"/>
      <c r="AF32" s="228" t="s">
        <v>331</v>
      </c>
    </row>
    <row r="33" spans="2:32" ht="24.95" customHeight="1">
      <c r="B33" s="222"/>
      <c r="C33" s="223" t="s">
        <v>2</v>
      </c>
      <c r="D33" s="223" t="s">
        <v>383</v>
      </c>
      <c r="E33" s="224"/>
      <c r="F33" s="224"/>
      <c r="G33" s="224"/>
      <c r="H33" s="216"/>
      <c r="I33" s="226">
        <v>0</v>
      </c>
      <c r="J33" s="226">
        <v>0</v>
      </c>
      <c r="K33" s="224"/>
      <c r="L33" s="216"/>
      <c r="M33" s="226">
        <v>0</v>
      </c>
      <c r="N33" s="226">
        <v>0</v>
      </c>
      <c r="O33" s="226"/>
      <c r="P33" s="226"/>
      <c r="Q33" s="226">
        <v>12000</v>
      </c>
      <c r="R33" s="224"/>
      <c r="S33" s="236">
        <f t="shared" si="0"/>
        <v>12000</v>
      </c>
      <c r="T33" s="218"/>
      <c r="U33" s="219"/>
      <c r="V33" s="219"/>
      <c r="W33" s="216"/>
      <c r="X33" s="216"/>
      <c r="Y33" s="216"/>
      <c r="Z33" s="216"/>
      <c r="AA33" s="216"/>
      <c r="AB33" s="216"/>
      <c r="AC33" s="216"/>
      <c r="AD33" s="219"/>
      <c r="AE33" s="220"/>
      <c r="AF33" s="228" t="s">
        <v>115</v>
      </c>
    </row>
    <row r="34" spans="2:32" ht="24.95" customHeight="1">
      <c r="B34" s="222"/>
      <c r="C34" s="223" t="s">
        <v>2</v>
      </c>
      <c r="D34" s="223" t="s">
        <v>366</v>
      </c>
      <c r="E34" s="226">
        <v>0</v>
      </c>
      <c r="F34" s="226">
        <v>0</v>
      </c>
      <c r="G34" s="226">
        <v>0</v>
      </c>
      <c r="H34" s="216"/>
      <c r="I34" s="226">
        <v>0</v>
      </c>
      <c r="J34" s="226">
        <v>0</v>
      </c>
      <c r="K34" s="226">
        <v>0</v>
      </c>
      <c r="L34" s="226">
        <v>0</v>
      </c>
      <c r="M34" s="226">
        <v>0</v>
      </c>
      <c r="N34" s="226">
        <v>86200</v>
      </c>
      <c r="O34" s="226">
        <v>0</v>
      </c>
      <c r="P34" s="226"/>
      <c r="Q34" s="226">
        <v>0</v>
      </c>
      <c r="R34" s="226">
        <v>0</v>
      </c>
      <c r="S34" s="236">
        <f t="shared" si="0"/>
        <v>86200</v>
      </c>
      <c r="T34" s="218">
        <f>E34</f>
        <v>0</v>
      </c>
      <c r="U34" s="219">
        <f>F34</f>
        <v>0</v>
      </c>
      <c r="V34" s="219">
        <f>G34</f>
        <v>0</v>
      </c>
      <c r="W34" s="216" t="e">
        <f>SUM(#REF!,H34)</f>
        <v>#REF!</v>
      </c>
      <c r="X34" s="216" t="e">
        <f>SUM(#REF!,I34)</f>
        <v>#REF!</v>
      </c>
      <c r="Y34" s="216" t="e">
        <f>SUM(#REF!,J34)</f>
        <v>#REF!</v>
      </c>
      <c r="Z34" s="216" t="e">
        <f>SUM(#REF!,K34)</f>
        <v>#REF!</v>
      </c>
      <c r="AA34" s="216" t="e">
        <f>SUM(#REF!,L34)</f>
        <v>#REF!</v>
      </c>
      <c r="AB34" s="216" t="e">
        <f>SUM(#REF!,N34)</f>
        <v>#REF!</v>
      </c>
      <c r="AC34" s="216" t="e">
        <f>SUM(#REF!,O34)</f>
        <v>#REF!</v>
      </c>
      <c r="AD34" s="219">
        <f>Q34</f>
        <v>0</v>
      </c>
      <c r="AE34" s="220">
        <f>R34</f>
        <v>0</v>
      </c>
      <c r="AF34" s="237" t="s">
        <v>304</v>
      </c>
    </row>
    <row r="35" spans="2:32" s="77" customFormat="1" ht="24.95" customHeight="1">
      <c r="B35" s="229"/>
      <c r="C35" s="230" t="s">
        <v>188</v>
      </c>
      <c r="D35" s="230"/>
      <c r="E35" s="231"/>
      <c r="F35" s="232"/>
      <c r="G35" s="232"/>
      <c r="H35" s="232"/>
      <c r="I35" s="232"/>
      <c r="J35" s="232">
        <f>SUM(J17:J34)</f>
        <v>798500</v>
      </c>
      <c r="K35" s="232"/>
      <c r="L35" s="232"/>
      <c r="M35" s="232"/>
      <c r="N35" s="232">
        <f>SUM(N17:N34)</f>
        <v>86200</v>
      </c>
      <c r="O35" s="232"/>
      <c r="P35" s="232"/>
      <c r="Q35" s="232">
        <f>SUM(Q17:Q34)</f>
        <v>20000</v>
      </c>
      <c r="R35" s="233"/>
      <c r="S35" s="234">
        <f t="shared" si="0"/>
        <v>904700</v>
      </c>
      <c r="T35" s="231">
        <f t="shared" ref="T35:AE35" si="7">SUM(T17:T34)</f>
        <v>0</v>
      </c>
      <c r="U35" s="232">
        <f t="shared" si="7"/>
        <v>0</v>
      </c>
      <c r="V35" s="232">
        <f t="shared" si="7"/>
        <v>0</v>
      </c>
      <c r="W35" s="232" t="e">
        <f t="shared" si="7"/>
        <v>#REF!</v>
      </c>
      <c r="X35" s="232" t="e">
        <f t="shared" si="7"/>
        <v>#REF!</v>
      </c>
      <c r="Y35" s="232" t="e">
        <f t="shared" si="7"/>
        <v>#REF!</v>
      </c>
      <c r="Z35" s="232" t="e">
        <f t="shared" si="7"/>
        <v>#REF!</v>
      </c>
      <c r="AA35" s="232" t="e">
        <f t="shared" si="7"/>
        <v>#REF!</v>
      </c>
      <c r="AB35" s="232" t="e">
        <f t="shared" si="7"/>
        <v>#REF!</v>
      </c>
      <c r="AC35" s="232" t="e">
        <f t="shared" si="7"/>
        <v>#REF!</v>
      </c>
      <c r="AD35" s="232">
        <f t="shared" si="7"/>
        <v>0</v>
      </c>
      <c r="AE35" s="233">
        <f t="shared" si="7"/>
        <v>0</v>
      </c>
      <c r="AF35" s="235"/>
    </row>
    <row r="36" spans="2:32" s="78" customFormat="1" ht="24.95" customHeight="1">
      <c r="B36" s="222" t="s">
        <v>7</v>
      </c>
      <c r="C36" s="223" t="s">
        <v>299</v>
      </c>
      <c r="D36" s="223" t="s">
        <v>343</v>
      </c>
      <c r="E36" s="224">
        <v>0</v>
      </c>
      <c r="F36" s="224">
        <v>0</v>
      </c>
      <c r="G36" s="224">
        <v>0</v>
      </c>
      <c r="H36" s="216"/>
      <c r="I36" s="227">
        <v>11000</v>
      </c>
      <c r="J36" s="227">
        <v>130000</v>
      </c>
      <c r="K36" s="224">
        <v>0</v>
      </c>
      <c r="L36" s="227"/>
      <c r="M36" s="224">
        <v>0</v>
      </c>
      <c r="N36" s="224">
        <v>0</v>
      </c>
      <c r="O36" s="224">
        <v>0</v>
      </c>
      <c r="P36" s="224"/>
      <c r="Q36" s="224">
        <v>0</v>
      </c>
      <c r="R36" s="224">
        <v>0</v>
      </c>
      <c r="S36" s="236">
        <f t="shared" ref="S36:S59" si="8">SUM(E36:R36)</f>
        <v>141000</v>
      </c>
      <c r="T36" s="218">
        <f t="shared" ref="T36:V38" si="9">E36</f>
        <v>0</v>
      </c>
      <c r="U36" s="219">
        <f t="shared" si="9"/>
        <v>0</v>
      </c>
      <c r="V36" s="219">
        <f t="shared" si="9"/>
        <v>0</v>
      </c>
      <c r="W36" s="216" t="e">
        <f>SUM(#REF!,H36)</f>
        <v>#REF!</v>
      </c>
      <c r="X36" s="216" t="e">
        <f>SUM(#REF!,I36)</f>
        <v>#REF!</v>
      </c>
      <c r="Y36" s="216" t="e">
        <f>SUM(#REF!,J36)</f>
        <v>#REF!</v>
      </c>
      <c r="Z36" s="216" t="e">
        <f>SUM(#REF!,K36)</f>
        <v>#REF!</v>
      </c>
      <c r="AA36" s="216" t="e">
        <f>SUM(#REF!,L36)</f>
        <v>#REF!</v>
      </c>
      <c r="AB36" s="216" t="e">
        <f>SUM(#REF!,N36)</f>
        <v>#REF!</v>
      </c>
      <c r="AC36" s="216" t="e">
        <f>SUM(#REF!,O36)</f>
        <v>#REF!</v>
      </c>
      <c r="AD36" s="219">
        <f t="shared" ref="AD36:AE38" si="10">Q36</f>
        <v>0</v>
      </c>
      <c r="AE36" s="220">
        <f t="shared" si="10"/>
        <v>0</v>
      </c>
      <c r="AF36" s="238" t="s">
        <v>53</v>
      </c>
    </row>
    <row r="37" spans="2:32" s="78" customFormat="1" ht="24.95" customHeight="1">
      <c r="B37" s="222"/>
      <c r="C37" s="223" t="s">
        <v>179</v>
      </c>
      <c r="D37" s="223" t="s">
        <v>375</v>
      </c>
      <c r="E37" s="215" t="s">
        <v>169</v>
      </c>
      <c r="F37" s="215" t="s">
        <v>169</v>
      </c>
      <c r="G37" s="215" t="s">
        <v>169</v>
      </c>
      <c r="H37" s="216"/>
      <c r="I37" s="215" t="s">
        <v>169</v>
      </c>
      <c r="J37" s="227">
        <v>110000</v>
      </c>
      <c r="K37" s="215" t="s">
        <v>169</v>
      </c>
      <c r="L37" s="227"/>
      <c r="M37" s="215" t="s">
        <v>169</v>
      </c>
      <c r="N37" s="215" t="s">
        <v>169</v>
      </c>
      <c r="O37" s="215" t="s">
        <v>169</v>
      </c>
      <c r="P37" s="215"/>
      <c r="Q37" s="215" t="s">
        <v>169</v>
      </c>
      <c r="R37" s="215" t="s">
        <v>169</v>
      </c>
      <c r="S37" s="236">
        <f t="shared" si="8"/>
        <v>110000</v>
      </c>
      <c r="T37" s="218" t="str">
        <f t="shared" si="9"/>
        <v>-</v>
      </c>
      <c r="U37" s="219" t="str">
        <f t="shared" si="9"/>
        <v>-</v>
      </c>
      <c r="V37" s="219" t="str">
        <f t="shared" si="9"/>
        <v>-</v>
      </c>
      <c r="W37" s="216" t="e">
        <f>SUM(#REF!,H37)</f>
        <v>#REF!</v>
      </c>
      <c r="X37" s="216" t="e">
        <f>SUM(#REF!,I37)</f>
        <v>#REF!</v>
      </c>
      <c r="Y37" s="216" t="e">
        <f>SUM(#REF!,J37)</f>
        <v>#REF!</v>
      </c>
      <c r="Z37" s="216" t="e">
        <f>SUM(#REF!,K37)</f>
        <v>#REF!</v>
      </c>
      <c r="AA37" s="216" t="e">
        <f>SUM(#REF!,L37)</f>
        <v>#REF!</v>
      </c>
      <c r="AB37" s="216" t="e">
        <f>SUM(#REF!,N37)</f>
        <v>#REF!</v>
      </c>
      <c r="AC37" s="216" t="e">
        <f>SUM(#REF!,O37)</f>
        <v>#REF!</v>
      </c>
      <c r="AD37" s="219" t="str">
        <f t="shared" si="10"/>
        <v>-</v>
      </c>
      <c r="AE37" s="220" t="str">
        <f t="shared" si="10"/>
        <v>-</v>
      </c>
      <c r="AF37" s="238" t="s">
        <v>139</v>
      </c>
    </row>
    <row r="38" spans="2:32" s="78" customFormat="1" ht="24.95" customHeight="1">
      <c r="B38" s="222"/>
      <c r="C38" s="239" t="s">
        <v>217</v>
      </c>
      <c r="D38" s="239" t="s">
        <v>360</v>
      </c>
      <c r="E38" s="224">
        <v>0</v>
      </c>
      <c r="F38" s="224">
        <v>0</v>
      </c>
      <c r="G38" s="224">
        <v>0</v>
      </c>
      <c r="H38" s="216"/>
      <c r="I38" s="226">
        <v>0</v>
      </c>
      <c r="J38" s="227">
        <v>20000</v>
      </c>
      <c r="K38" s="224">
        <v>0</v>
      </c>
      <c r="L38" s="227"/>
      <c r="M38" s="224">
        <v>0</v>
      </c>
      <c r="N38" s="224">
        <v>0</v>
      </c>
      <c r="O38" s="224">
        <v>0</v>
      </c>
      <c r="P38" s="224"/>
      <c r="Q38" s="224">
        <v>0</v>
      </c>
      <c r="R38" s="224">
        <v>0</v>
      </c>
      <c r="S38" s="236">
        <f t="shared" si="8"/>
        <v>20000</v>
      </c>
      <c r="T38" s="218">
        <f t="shared" si="9"/>
        <v>0</v>
      </c>
      <c r="U38" s="219">
        <f t="shared" si="9"/>
        <v>0</v>
      </c>
      <c r="V38" s="219">
        <f t="shared" si="9"/>
        <v>0</v>
      </c>
      <c r="W38" s="216" t="e">
        <f>SUM(#REF!,H38)</f>
        <v>#REF!</v>
      </c>
      <c r="X38" s="216" t="e">
        <f>SUM(#REF!,I38)</f>
        <v>#REF!</v>
      </c>
      <c r="Y38" s="216" t="e">
        <f>SUM(#REF!,J38)</f>
        <v>#REF!</v>
      </c>
      <c r="Z38" s="216" t="e">
        <f>SUM(#REF!,K38)</f>
        <v>#REF!</v>
      </c>
      <c r="AA38" s="216" t="e">
        <f>SUM(#REF!,L38)</f>
        <v>#REF!</v>
      </c>
      <c r="AB38" s="216" t="e">
        <f>SUM(#REF!,N38)</f>
        <v>#REF!</v>
      </c>
      <c r="AC38" s="216" t="e">
        <f>SUM(#REF!,O38)</f>
        <v>#REF!</v>
      </c>
      <c r="AD38" s="219">
        <f t="shared" si="10"/>
        <v>0</v>
      </c>
      <c r="AE38" s="220">
        <f t="shared" si="10"/>
        <v>0</v>
      </c>
      <c r="AF38" s="238" t="s">
        <v>109</v>
      </c>
    </row>
    <row r="39" spans="2:32" s="78" customFormat="1" ht="24.95" customHeight="1">
      <c r="B39" s="222"/>
      <c r="C39" s="239" t="s">
        <v>222</v>
      </c>
      <c r="D39" s="239" t="s">
        <v>377</v>
      </c>
      <c r="E39" s="224"/>
      <c r="F39" s="224"/>
      <c r="G39" s="224"/>
      <c r="H39" s="216"/>
      <c r="I39" s="226">
        <v>0</v>
      </c>
      <c r="J39" s="227">
        <v>12000</v>
      </c>
      <c r="K39" s="224"/>
      <c r="L39" s="227"/>
      <c r="M39" s="226">
        <v>0</v>
      </c>
      <c r="N39" s="226">
        <v>0</v>
      </c>
      <c r="O39" s="224"/>
      <c r="P39" s="224"/>
      <c r="Q39" s="226">
        <v>0</v>
      </c>
      <c r="R39" s="224"/>
      <c r="S39" s="236">
        <f t="shared" si="8"/>
        <v>12000</v>
      </c>
      <c r="T39" s="240"/>
      <c r="U39" s="241"/>
      <c r="V39" s="241"/>
      <c r="W39" s="242"/>
      <c r="X39" s="242"/>
      <c r="Y39" s="242"/>
      <c r="Z39" s="242"/>
      <c r="AA39" s="242"/>
      <c r="AB39" s="242"/>
      <c r="AC39" s="242"/>
      <c r="AD39" s="241"/>
      <c r="AE39" s="243"/>
      <c r="AF39" s="238" t="s">
        <v>109</v>
      </c>
    </row>
    <row r="40" spans="2:32" s="78" customFormat="1" ht="24.95" customHeight="1">
      <c r="B40" s="222"/>
      <c r="C40" s="239" t="s">
        <v>94</v>
      </c>
      <c r="D40" s="239" t="s">
        <v>357</v>
      </c>
      <c r="E40" s="224"/>
      <c r="F40" s="224"/>
      <c r="G40" s="224"/>
      <c r="H40" s="216"/>
      <c r="I40" s="226">
        <v>0</v>
      </c>
      <c r="J40" s="227">
        <v>9000</v>
      </c>
      <c r="K40" s="224"/>
      <c r="L40" s="227"/>
      <c r="M40" s="226">
        <v>0</v>
      </c>
      <c r="N40" s="226">
        <v>0</v>
      </c>
      <c r="O40" s="224"/>
      <c r="P40" s="224"/>
      <c r="Q40" s="226">
        <v>0</v>
      </c>
      <c r="R40" s="224"/>
      <c r="S40" s="236">
        <f t="shared" si="8"/>
        <v>9000</v>
      </c>
      <c r="T40" s="240"/>
      <c r="U40" s="241"/>
      <c r="V40" s="241"/>
      <c r="W40" s="242"/>
      <c r="X40" s="242"/>
      <c r="Y40" s="242"/>
      <c r="Z40" s="242"/>
      <c r="AA40" s="242"/>
      <c r="AB40" s="242"/>
      <c r="AC40" s="242"/>
      <c r="AD40" s="241"/>
      <c r="AE40" s="243"/>
      <c r="AF40" s="238" t="s">
        <v>130</v>
      </c>
    </row>
    <row r="41" spans="2:32" s="78" customFormat="1" ht="24.95" customHeight="1">
      <c r="B41" s="222"/>
      <c r="C41" s="239" t="s">
        <v>101</v>
      </c>
      <c r="D41" s="239" t="s">
        <v>365</v>
      </c>
      <c r="E41" s="224"/>
      <c r="F41" s="224"/>
      <c r="G41" s="224"/>
      <c r="H41" s="216"/>
      <c r="I41" s="226">
        <v>0</v>
      </c>
      <c r="J41" s="244">
        <v>200000</v>
      </c>
      <c r="K41" s="224"/>
      <c r="L41" s="227"/>
      <c r="M41" s="226">
        <v>0</v>
      </c>
      <c r="N41" s="226">
        <v>0</v>
      </c>
      <c r="O41" s="224"/>
      <c r="P41" s="224"/>
      <c r="Q41" s="226">
        <v>0</v>
      </c>
      <c r="R41" s="224"/>
      <c r="S41" s="236">
        <f t="shared" si="8"/>
        <v>200000</v>
      </c>
      <c r="T41" s="240"/>
      <c r="U41" s="241"/>
      <c r="V41" s="241"/>
      <c r="W41" s="242"/>
      <c r="X41" s="242"/>
      <c r="Y41" s="242"/>
      <c r="Z41" s="242"/>
      <c r="AA41" s="242"/>
      <c r="AB41" s="242"/>
      <c r="AC41" s="242"/>
      <c r="AD41" s="241"/>
      <c r="AE41" s="243"/>
      <c r="AF41" s="238" t="s">
        <v>111</v>
      </c>
    </row>
    <row r="42" spans="2:32" s="78" customFormat="1" ht="24.95" customHeight="1">
      <c r="B42" s="222"/>
      <c r="C42" s="239" t="s">
        <v>189</v>
      </c>
      <c r="D42" s="239" t="s">
        <v>371</v>
      </c>
      <c r="E42" s="224"/>
      <c r="F42" s="224"/>
      <c r="G42" s="224"/>
      <c r="H42" s="216"/>
      <c r="I42" s="226">
        <v>0</v>
      </c>
      <c r="J42" s="244">
        <v>100000</v>
      </c>
      <c r="K42" s="224"/>
      <c r="L42" s="227"/>
      <c r="M42" s="226">
        <v>0</v>
      </c>
      <c r="N42" s="226">
        <v>0</v>
      </c>
      <c r="O42" s="224"/>
      <c r="P42" s="224"/>
      <c r="Q42" s="226">
        <v>0</v>
      </c>
      <c r="R42" s="224"/>
      <c r="S42" s="236">
        <f t="shared" si="8"/>
        <v>100000</v>
      </c>
      <c r="T42" s="240"/>
      <c r="U42" s="241"/>
      <c r="V42" s="241"/>
      <c r="W42" s="242"/>
      <c r="X42" s="242"/>
      <c r="Y42" s="242"/>
      <c r="Z42" s="242"/>
      <c r="AA42" s="242"/>
      <c r="AB42" s="242"/>
      <c r="AC42" s="242"/>
      <c r="AD42" s="241"/>
      <c r="AE42" s="243"/>
      <c r="AF42" s="238" t="s">
        <v>304</v>
      </c>
    </row>
    <row r="43" spans="2:32" s="78" customFormat="1" ht="24.95" customHeight="1">
      <c r="B43" s="222"/>
      <c r="C43" s="239" t="s">
        <v>240</v>
      </c>
      <c r="D43" s="239" t="s">
        <v>281</v>
      </c>
      <c r="E43" s="224"/>
      <c r="F43" s="224"/>
      <c r="G43" s="224"/>
      <c r="H43" s="216"/>
      <c r="I43" s="226">
        <v>0</v>
      </c>
      <c r="J43" s="226">
        <v>0</v>
      </c>
      <c r="K43" s="224"/>
      <c r="L43" s="227"/>
      <c r="M43" s="226">
        <v>0</v>
      </c>
      <c r="N43" s="226">
        <v>20000</v>
      </c>
      <c r="O43" s="224"/>
      <c r="P43" s="224"/>
      <c r="Q43" s="226">
        <v>0</v>
      </c>
      <c r="R43" s="224"/>
      <c r="S43" s="236">
        <f t="shared" si="8"/>
        <v>20000</v>
      </c>
      <c r="T43" s="240"/>
      <c r="U43" s="241"/>
      <c r="V43" s="241"/>
      <c r="W43" s="242"/>
      <c r="X43" s="242"/>
      <c r="Y43" s="242"/>
      <c r="Z43" s="242"/>
      <c r="AA43" s="242"/>
      <c r="AB43" s="242"/>
      <c r="AC43" s="242"/>
      <c r="AD43" s="241"/>
      <c r="AE43" s="243"/>
      <c r="AF43" s="238" t="s">
        <v>351</v>
      </c>
    </row>
    <row r="44" spans="2:32" s="78" customFormat="1" ht="24.95" customHeight="1">
      <c r="B44" s="222"/>
      <c r="C44" s="239" t="s">
        <v>7</v>
      </c>
      <c r="D44" s="239" t="s">
        <v>154</v>
      </c>
      <c r="E44" s="226">
        <v>0</v>
      </c>
      <c r="F44" s="226">
        <v>0</v>
      </c>
      <c r="G44" s="226">
        <v>0</v>
      </c>
      <c r="H44" s="216"/>
      <c r="I44" s="226">
        <v>0</v>
      </c>
      <c r="J44" s="226">
        <v>22000</v>
      </c>
      <c r="K44" s="226">
        <v>0</v>
      </c>
      <c r="L44" s="227"/>
      <c r="M44" s="226">
        <v>0</v>
      </c>
      <c r="N44" s="226">
        <v>0</v>
      </c>
      <c r="O44" s="226">
        <v>0</v>
      </c>
      <c r="P44" s="226"/>
      <c r="Q44" s="226">
        <v>0</v>
      </c>
      <c r="R44" s="226">
        <v>0</v>
      </c>
      <c r="S44" s="236">
        <f t="shared" si="8"/>
        <v>22000</v>
      </c>
      <c r="T44" s="218">
        <f>E44</f>
        <v>0</v>
      </c>
      <c r="U44" s="219">
        <f>F44</f>
        <v>0</v>
      </c>
      <c r="V44" s="219">
        <f>G44</f>
        <v>0</v>
      </c>
      <c r="W44" s="216" t="e">
        <f>SUM(#REF!,H44)</f>
        <v>#REF!</v>
      </c>
      <c r="X44" s="216" t="e">
        <f>SUM(#REF!,I44)</f>
        <v>#REF!</v>
      </c>
      <c r="Y44" s="216" t="e">
        <f>SUM(#REF!,J44)</f>
        <v>#REF!</v>
      </c>
      <c r="Z44" s="216" t="e">
        <f>SUM(#REF!,K44)</f>
        <v>#REF!</v>
      </c>
      <c r="AA44" s="216" t="e">
        <f>SUM(#REF!,L44)</f>
        <v>#REF!</v>
      </c>
      <c r="AB44" s="216" t="e">
        <f>SUM(#REF!,N44)</f>
        <v>#REF!</v>
      </c>
      <c r="AC44" s="216" t="e">
        <f>SUM(#REF!,O44)</f>
        <v>#REF!</v>
      </c>
      <c r="AD44" s="219">
        <f>Q44</f>
        <v>0</v>
      </c>
      <c r="AE44" s="220">
        <f>R44</f>
        <v>0</v>
      </c>
      <c r="AF44" s="238" t="s">
        <v>41</v>
      </c>
    </row>
    <row r="45" spans="2:32" s="78" customFormat="1" ht="24.95" customHeight="1">
      <c r="B45" s="222"/>
      <c r="C45" s="239" t="s">
        <v>7</v>
      </c>
      <c r="D45" s="239" t="s">
        <v>253</v>
      </c>
      <c r="E45" s="226"/>
      <c r="F45" s="226"/>
      <c r="G45" s="226"/>
      <c r="H45" s="216"/>
      <c r="I45" s="226"/>
      <c r="J45" s="226">
        <v>30800</v>
      </c>
      <c r="K45" s="226"/>
      <c r="L45" s="227"/>
      <c r="M45" s="226">
        <v>0</v>
      </c>
      <c r="N45" s="226">
        <v>0</v>
      </c>
      <c r="O45" s="226">
        <v>0</v>
      </c>
      <c r="P45" s="226"/>
      <c r="Q45" s="226">
        <v>0</v>
      </c>
      <c r="R45" s="226"/>
      <c r="S45" s="236">
        <f t="shared" si="8"/>
        <v>30800</v>
      </c>
      <c r="T45" s="218"/>
      <c r="U45" s="219"/>
      <c r="V45" s="219"/>
      <c r="W45" s="216"/>
      <c r="X45" s="216"/>
      <c r="Y45" s="216"/>
      <c r="Z45" s="216"/>
      <c r="AA45" s="216"/>
      <c r="AB45" s="216"/>
      <c r="AC45" s="216"/>
      <c r="AD45" s="219"/>
      <c r="AE45" s="220"/>
      <c r="AF45" s="238" t="s">
        <v>331</v>
      </c>
    </row>
    <row r="46" spans="2:32" s="78" customFormat="1" ht="24.95" customHeight="1">
      <c r="B46" s="222"/>
      <c r="C46" s="239" t="s">
        <v>7</v>
      </c>
      <c r="D46" s="239" t="s">
        <v>21</v>
      </c>
      <c r="E46" s="226"/>
      <c r="F46" s="226"/>
      <c r="G46" s="226"/>
      <c r="H46" s="216"/>
      <c r="I46" s="226">
        <v>0</v>
      </c>
      <c r="J46" s="226">
        <v>0</v>
      </c>
      <c r="K46" s="224"/>
      <c r="L46" s="216"/>
      <c r="M46" s="226">
        <v>0</v>
      </c>
      <c r="N46" s="226">
        <v>0</v>
      </c>
      <c r="O46" s="226"/>
      <c r="P46" s="226"/>
      <c r="Q46" s="226">
        <v>5700</v>
      </c>
      <c r="R46" s="226"/>
      <c r="S46" s="236">
        <f t="shared" si="8"/>
        <v>5700</v>
      </c>
      <c r="T46" s="218"/>
      <c r="U46" s="219"/>
      <c r="V46" s="219"/>
      <c r="W46" s="216"/>
      <c r="X46" s="216"/>
      <c r="Y46" s="216"/>
      <c r="Z46" s="216"/>
      <c r="AA46" s="216"/>
      <c r="AB46" s="216"/>
      <c r="AC46" s="216"/>
      <c r="AD46" s="219"/>
      <c r="AE46" s="220"/>
      <c r="AF46" s="238" t="s">
        <v>115</v>
      </c>
    </row>
    <row r="47" spans="2:32" s="78" customFormat="1" ht="24.95" customHeight="1">
      <c r="B47" s="222"/>
      <c r="C47" s="223" t="s">
        <v>7</v>
      </c>
      <c r="D47" s="223" t="s">
        <v>304</v>
      </c>
      <c r="E47" s="226">
        <v>0</v>
      </c>
      <c r="F47" s="226">
        <v>0</v>
      </c>
      <c r="G47" s="226">
        <v>0</v>
      </c>
      <c r="H47" s="216"/>
      <c r="I47" s="226">
        <v>0</v>
      </c>
      <c r="J47" s="226">
        <v>0</v>
      </c>
      <c r="K47" s="226">
        <v>0</v>
      </c>
      <c r="L47" s="216"/>
      <c r="M47" s="226">
        <v>0</v>
      </c>
      <c r="N47" s="226">
        <v>27900</v>
      </c>
      <c r="O47" s="226">
        <v>0</v>
      </c>
      <c r="P47" s="226"/>
      <c r="Q47" s="226">
        <v>0</v>
      </c>
      <c r="R47" s="226">
        <v>0</v>
      </c>
      <c r="S47" s="236">
        <f t="shared" si="8"/>
        <v>27900</v>
      </c>
      <c r="T47" s="218">
        <f>E47</f>
        <v>0</v>
      </c>
      <c r="U47" s="219">
        <f>F47</f>
        <v>0</v>
      </c>
      <c r="V47" s="219">
        <f>G47</f>
        <v>0</v>
      </c>
      <c r="W47" s="216" t="e">
        <f>SUM(#REF!,H47)</f>
        <v>#REF!</v>
      </c>
      <c r="X47" s="216" t="e">
        <f>SUM(#REF!,I47)</f>
        <v>#REF!</v>
      </c>
      <c r="Y47" s="216" t="e">
        <f>SUM(#REF!,J47)</f>
        <v>#REF!</v>
      </c>
      <c r="Z47" s="216" t="e">
        <f>SUM(#REF!,K47)</f>
        <v>#REF!</v>
      </c>
      <c r="AA47" s="216" t="e">
        <f>SUM(#REF!,L47)</f>
        <v>#REF!</v>
      </c>
      <c r="AB47" s="216" t="e">
        <f>SUM(#REF!,N47)</f>
        <v>#REF!</v>
      </c>
      <c r="AC47" s="216" t="e">
        <f>SUM(#REF!,O47)</f>
        <v>#REF!</v>
      </c>
      <c r="AD47" s="219">
        <f>Q47</f>
        <v>0</v>
      </c>
      <c r="AE47" s="220">
        <f>R47</f>
        <v>0</v>
      </c>
      <c r="AF47" s="238" t="s">
        <v>304</v>
      </c>
    </row>
    <row r="48" spans="2:32" s="77" customFormat="1" ht="24.95" customHeight="1">
      <c r="B48" s="229"/>
      <c r="C48" s="230" t="s">
        <v>188</v>
      </c>
      <c r="D48" s="230"/>
      <c r="E48" s="231">
        <f t="shared" ref="E48:R48" si="11">SUM(E36:E47)</f>
        <v>0</v>
      </c>
      <c r="F48" s="232">
        <f t="shared" si="11"/>
        <v>0</v>
      </c>
      <c r="G48" s="232">
        <f t="shared" si="11"/>
        <v>0</v>
      </c>
      <c r="H48" s="232">
        <f t="shared" si="11"/>
        <v>0</v>
      </c>
      <c r="I48" s="232">
        <f t="shared" si="11"/>
        <v>11000</v>
      </c>
      <c r="J48" s="232">
        <f t="shared" si="11"/>
        <v>633800</v>
      </c>
      <c r="K48" s="232">
        <f t="shared" si="11"/>
        <v>0</v>
      </c>
      <c r="L48" s="232">
        <f t="shared" si="11"/>
        <v>0</v>
      </c>
      <c r="M48" s="232">
        <f t="shared" si="11"/>
        <v>0</v>
      </c>
      <c r="N48" s="232">
        <f t="shared" si="11"/>
        <v>47900</v>
      </c>
      <c r="O48" s="232">
        <f t="shared" si="11"/>
        <v>0</v>
      </c>
      <c r="P48" s="232"/>
      <c r="Q48" s="232">
        <f t="shared" si="11"/>
        <v>5700</v>
      </c>
      <c r="R48" s="233">
        <f t="shared" si="11"/>
        <v>0</v>
      </c>
      <c r="S48" s="234">
        <f t="shared" si="8"/>
        <v>698400</v>
      </c>
      <c r="T48" s="231">
        <f t="shared" ref="T48:AE48" si="12">SUM(T36:T47)</f>
        <v>0</v>
      </c>
      <c r="U48" s="232">
        <f t="shared" si="12"/>
        <v>0</v>
      </c>
      <c r="V48" s="232">
        <f t="shared" si="12"/>
        <v>0</v>
      </c>
      <c r="W48" s="232" t="e">
        <f t="shared" si="12"/>
        <v>#REF!</v>
      </c>
      <c r="X48" s="232" t="e">
        <f t="shared" si="12"/>
        <v>#REF!</v>
      </c>
      <c r="Y48" s="232" t="e">
        <f t="shared" si="12"/>
        <v>#REF!</v>
      </c>
      <c r="Z48" s="232" t="e">
        <f t="shared" si="12"/>
        <v>#REF!</v>
      </c>
      <c r="AA48" s="232" t="e">
        <f t="shared" si="12"/>
        <v>#REF!</v>
      </c>
      <c r="AB48" s="232" t="e">
        <f t="shared" si="12"/>
        <v>#REF!</v>
      </c>
      <c r="AC48" s="232" t="e">
        <f t="shared" si="12"/>
        <v>#REF!</v>
      </c>
      <c r="AD48" s="232">
        <f t="shared" si="12"/>
        <v>0</v>
      </c>
      <c r="AE48" s="233">
        <f t="shared" si="12"/>
        <v>0</v>
      </c>
      <c r="AF48" s="235"/>
    </row>
    <row r="49" spans="2:32" s="78" customFormat="1" ht="24.95" customHeight="1">
      <c r="B49" s="222" t="s">
        <v>9</v>
      </c>
      <c r="C49" s="223" t="s">
        <v>183</v>
      </c>
      <c r="D49" s="223" t="s">
        <v>288</v>
      </c>
      <c r="E49" s="224">
        <v>0</v>
      </c>
      <c r="F49" s="224">
        <v>0</v>
      </c>
      <c r="G49" s="224">
        <v>0</v>
      </c>
      <c r="H49" s="216"/>
      <c r="I49" s="224">
        <v>0</v>
      </c>
      <c r="J49" s="227">
        <v>71900</v>
      </c>
      <c r="K49" s="224">
        <v>0</v>
      </c>
      <c r="L49" s="227"/>
      <c r="M49" s="224">
        <v>0</v>
      </c>
      <c r="N49" s="224">
        <v>0</v>
      </c>
      <c r="O49" s="227">
        <v>0</v>
      </c>
      <c r="P49" s="244"/>
      <c r="Q49" s="224">
        <v>0</v>
      </c>
      <c r="R49" s="216">
        <v>0</v>
      </c>
      <c r="S49" s="236">
        <f t="shared" si="8"/>
        <v>71900</v>
      </c>
      <c r="T49" s="218">
        <f t="shared" ref="T49:V51" si="13">E49</f>
        <v>0</v>
      </c>
      <c r="U49" s="219">
        <f t="shared" si="13"/>
        <v>0</v>
      </c>
      <c r="V49" s="219">
        <f t="shared" si="13"/>
        <v>0</v>
      </c>
      <c r="W49" s="216" t="e">
        <f>SUM(#REF!,H49)</f>
        <v>#REF!</v>
      </c>
      <c r="X49" s="216" t="e">
        <f>SUM(#REF!,I49)</f>
        <v>#REF!</v>
      </c>
      <c r="Y49" s="216" t="e">
        <f>SUM(#REF!,J49)</f>
        <v>#REF!</v>
      </c>
      <c r="Z49" s="216" t="e">
        <f>SUM(#REF!,K49)</f>
        <v>#REF!</v>
      </c>
      <c r="AA49" s="216" t="e">
        <f>SUM(#REF!,L49)</f>
        <v>#REF!</v>
      </c>
      <c r="AB49" s="216" t="e">
        <f>SUM(#REF!,N49)</f>
        <v>#REF!</v>
      </c>
      <c r="AC49" s="216" t="e">
        <f>SUM(#REF!,O49)</f>
        <v>#REF!</v>
      </c>
      <c r="AD49" s="219">
        <f t="shared" ref="AD49:AE51" si="14">Q49</f>
        <v>0</v>
      </c>
      <c r="AE49" s="220">
        <f t="shared" si="14"/>
        <v>0</v>
      </c>
      <c r="AF49" s="228" t="s">
        <v>109</v>
      </c>
    </row>
    <row r="50" spans="2:32" s="78" customFormat="1" ht="24.95" customHeight="1">
      <c r="B50" s="222"/>
      <c r="C50" s="223" t="s">
        <v>16</v>
      </c>
      <c r="D50" s="225" t="s">
        <v>303</v>
      </c>
      <c r="E50" s="226">
        <v>0</v>
      </c>
      <c r="F50" s="226">
        <v>0</v>
      </c>
      <c r="G50" s="226">
        <v>0</v>
      </c>
      <c r="H50" s="216"/>
      <c r="I50" s="226">
        <v>0</v>
      </c>
      <c r="J50" s="227">
        <v>130000</v>
      </c>
      <c r="K50" s="226">
        <v>0</v>
      </c>
      <c r="L50" s="227"/>
      <c r="M50" s="226">
        <v>0</v>
      </c>
      <c r="N50" s="226">
        <v>0</v>
      </c>
      <c r="O50" s="227">
        <v>0</v>
      </c>
      <c r="P50" s="244"/>
      <c r="Q50" s="226">
        <v>0</v>
      </c>
      <c r="R50" s="216">
        <v>0</v>
      </c>
      <c r="S50" s="245">
        <f t="shared" si="8"/>
        <v>130000</v>
      </c>
      <c r="T50" s="218">
        <f t="shared" si="13"/>
        <v>0</v>
      </c>
      <c r="U50" s="219">
        <f t="shared" si="13"/>
        <v>0</v>
      </c>
      <c r="V50" s="219">
        <f t="shared" si="13"/>
        <v>0</v>
      </c>
      <c r="W50" s="216" t="e">
        <f>SUM(#REF!,H50)</f>
        <v>#REF!</v>
      </c>
      <c r="X50" s="216" t="e">
        <f>SUM(#REF!,I50)</f>
        <v>#REF!</v>
      </c>
      <c r="Y50" s="216" t="e">
        <f>SUM(#REF!,J50)</f>
        <v>#REF!</v>
      </c>
      <c r="Z50" s="216" t="e">
        <f>SUM(#REF!,K50)</f>
        <v>#REF!</v>
      </c>
      <c r="AA50" s="216" t="e">
        <f>SUM(#REF!,L50)</f>
        <v>#REF!</v>
      </c>
      <c r="AB50" s="216" t="e">
        <f>SUM(#REF!,N50)</f>
        <v>#REF!</v>
      </c>
      <c r="AC50" s="216" t="e">
        <f>SUM(#REF!,O50)</f>
        <v>#REF!</v>
      </c>
      <c r="AD50" s="219">
        <f t="shared" si="14"/>
        <v>0</v>
      </c>
      <c r="AE50" s="220">
        <f t="shared" si="14"/>
        <v>0</v>
      </c>
      <c r="AF50" s="228" t="s">
        <v>53</v>
      </c>
    </row>
    <row r="51" spans="2:32" s="78" customFormat="1" ht="24.95" customHeight="1">
      <c r="B51" s="222"/>
      <c r="C51" s="223" t="s">
        <v>245</v>
      </c>
      <c r="D51" s="223" t="s">
        <v>325</v>
      </c>
      <c r="E51" s="226">
        <v>0</v>
      </c>
      <c r="F51" s="226">
        <v>0</v>
      </c>
      <c r="G51" s="226">
        <v>0</v>
      </c>
      <c r="H51" s="216"/>
      <c r="I51" s="226">
        <v>0</v>
      </c>
      <c r="J51" s="227">
        <v>55000</v>
      </c>
      <c r="K51" s="226">
        <v>0</v>
      </c>
      <c r="L51" s="227"/>
      <c r="M51" s="226">
        <v>0</v>
      </c>
      <c r="N51" s="226">
        <v>0</v>
      </c>
      <c r="O51" s="227">
        <v>0</v>
      </c>
      <c r="P51" s="244"/>
      <c r="Q51" s="224">
        <v>0</v>
      </c>
      <c r="R51" s="216">
        <v>0</v>
      </c>
      <c r="S51" s="245">
        <f t="shared" si="8"/>
        <v>55000</v>
      </c>
      <c r="T51" s="218">
        <f t="shared" si="13"/>
        <v>0</v>
      </c>
      <c r="U51" s="219">
        <f t="shared" si="13"/>
        <v>0</v>
      </c>
      <c r="V51" s="219">
        <f t="shared" si="13"/>
        <v>0</v>
      </c>
      <c r="W51" s="216" t="e">
        <f>SUM(#REF!,H51)</f>
        <v>#REF!</v>
      </c>
      <c r="X51" s="216" t="e">
        <f>SUM(#REF!,I51)</f>
        <v>#REF!</v>
      </c>
      <c r="Y51" s="216" t="e">
        <f>SUM(#REF!,J51)</f>
        <v>#REF!</v>
      </c>
      <c r="Z51" s="216" t="e">
        <f>SUM(#REF!,K51)</f>
        <v>#REF!</v>
      </c>
      <c r="AA51" s="216" t="e">
        <f>SUM(#REF!,L51)</f>
        <v>#REF!</v>
      </c>
      <c r="AB51" s="216" t="e">
        <f>SUM(#REF!,N51)</f>
        <v>#REF!</v>
      </c>
      <c r="AC51" s="216" t="e">
        <f>SUM(#REF!,O51)</f>
        <v>#REF!</v>
      </c>
      <c r="AD51" s="219">
        <f t="shared" si="14"/>
        <v>0</v>
      </c>
      <c r="AE51" s="220">
        <f t="shared" si="14"/>
        <v>0</v>
      </c>
      <c r="AF51" s="221" t="s">
        <v>139</v>
      </c>
    </row>
    <row r="52" spans="2:32" s="78" customFormat="1" ht="24.95" customHeight="1">
      <c r="B52" s="222"/>
      <c r="C52" s="223" t="s">
        <v>212</v>
      </c>
      <c r="D52" s="225" t="s">
        <v>324</v>
      </c>
      <c r="E52" s="226"/>
      <c r="F52" s="226"/>
      <c r="G52" s="226"/>
      <c r="H52" s="216"/>
      <c r="I52" s="226">
        <v>0</v>
      </c>
      <c r="J52" s="227">
        <v>10000</v>
      </c>
      <c r="K52" s="226"/>
      <c r="L52" s="227"/>
      <c r="M52" s="226">
        <v>0</v>
      </c>
      <c r="N52" s="226">
        <v>0</v>
      </c>
      <c r="O52" s="227"/>
      <c r="P52" s="244"/>
      <c r="Q52" s="226">
        <v>0</v>
      </c>
      <c r="R52" s="216"/>
      <c r="S52" s="245">
        <f t="shared" si="8"/>
        <v>10000</v>
      </c>
      <c r="T52" s="218"/>
      <c r="U52" s="219"/>
      <c r="V52" s="219"/>
      <c r="W52" s="216"/>
      <c r="X52" s="216"/>
      <c r="Y52" s="216"/>
      <c r="Z52" s="216"/>
      <c r="AA52" s="216"/>
      <c r="AB52" s="216"/>
      <c r="AC52" s="216"/>
      <c r="AD52" s="219"/>
      <c r="AE52" s="220"/>
      <c r="AF52" s="228" t="s">
        <v>109</v>
      </c>
    </row>
    <row r="53" spans="2:32" ht="24.95" customHeight="1">
      <c r="B53" s="222"/>
      <c r="C53" s="223" t="s">
        <v>186</v>
      </c>
      <c r="D53" s="223" t="s">
        <v>324</v>
      </c>
      <c r="E53" s="226"/>
      <c r="F53" s="226"/>
      <c r="G53" s="226"/>
      <c r="H53" s="216"/>
      <c r="I53" s="226">
        <v>0</v>
      </c>
      <c r="J53" s="227">
        <v>10000</v>
      </c>
      <c r="K53" s="226">
        <v>0</v>
      </c>
      <c r="L53" s="227"/>
      <c r="M53" s="226">
        <v>0</v>
      </c>
      <c r="N53" s="224">
        <v>0</v>
      </c>
      <c r="O53" s="227">
        <v>0</v>
      </c>
      <c r="P53" s="244"/>
      <c r="Q53" s="226">
        <v>0</v>
      </c>
      <c r="R53" s="216">
        <v>0</v>
      </c>
      <c r="S53" s="245">
        <f t="shared" si="8"/>
        <v>10000</v>
      </c>
      <c r="T53" s="218">
        <f>E53</f>
        <v>0</v>
      </c>
      <c r="U53" s="219">
        <f>F53</f>
        <v>0</v>
      </c>
      <c r="V53" s="219">
        <f>G53</f>
        <v>0</v>
      </c>
      <c r="W53" s="216" t="e">
        <f>SUM(#REF!,H53)</f>
        <v>#REF!</v>
      </c>
      <c r="X53" s="216" t="e">
        <f>SUM(#REF!,I53)</f>
        <v>#REF!</v>
      </c>
      <c r="Y53" s="216" t="e">
        <f>SUM(#REF!,J53)</f>
        <v>#REF!</v>
      </c>
      <c r="Z53" s="216" t="e">
        <f>SUM(#REF!,K53)</f>
        <v>#REF!</v>
      </c>
      <c r="AA53" s="216" t="e">
        <f>SUM(#REF!,L53)</f>
        <v>#REF!</v>
      </c>
      <c r="AB53" s="216" t="e">
        <f>SUM(#REF!,N53)</f>
        <v>#REF!</v>
      </c>
      <c r="AC53" s="216" t="e">
        <f>SUM(#REF!,O53)</f>
        <v>#REF!</v>
      </c>
      <c r="AD53" s="219">
        <f>Q53</f>
        <v>0</v>
      </c>
      <c r="AE53" s="220">
        <f>R53</f>
        <v>0</v>
      </c>
      <c r="AF53" s="221" t="s">
        <v>109</v>
      </c>
    </row>
    <row r="54" spans="2:32" ht="24.95" customHeight="1">
      <c r="B54" s="222"/>
      <c r="C54" s="223" t="s">
        <v>176</v>
      </c>
      <c r="D54" s="223" t="s">
        <v>254</v>
      </c>
      <c r="E54" s="226"/>
      <c r="F54" s="226"/>
      <c r="G54" s="226"/>
      <c r="H54" s="216"/>
      <c r="I54" s="226">
        <v>0</v>
      </c>
      <c r="J54" s="244">
        <v>40000</v>
      </c>
      <c r="K54" s="246"/>
      <c r="L54" s="247"/>
      <c r="M54" s="226">
        <v>0</v>
      </c>
      <c r="N54" s="226">
        <v>0</v>
      </c>
      <c r="O54" s="247"/>
      <c r="P54" s="248"/>
      <c r="Q54" s="226">
        <v>0</v>
      </c>
      <c r="R54" s="242"/>
      <c r="S54" s="249">
        <f t="shared" si="8"/>
        <v>40000</v>
      </c>
      <c r="T54" s="240"/>
      <c r="U54" s="241"/>
      <c r="V54" s="241"/>
      <c r="W54" s="242"/>
      <c r="X54" s="242"/>
      <c r="Y54" s="242"/>
      <c r="Z54" s="242"/>
      <c r="AA54" s="242"/>
      <c r="AB54" s="242"/>
      <c r="AC54" s="242"/>
      <c r="AD54" s="241"/>
      <c r="AE54" s="243"/>
      <c r="AF54" s="221" t="s">
        <v>316</v>
      </c>
    </row>
    <row r="55" spans="2:32" ht="24.95" customHeight="1">
      <c r="B55" s="222"/>
      <c r="C55" s="223" t="s">
        <v>245</v>
      </c>
      <c r="D55" s="223" t="s">
        <v>312</v>
      </c>
      <c r="E55" s="226"/>
      <c r="F55" s="226"/>
      <c r="G55" s="226"/>
      <c r="H55" s="216"/>
      <c r="I55" s="226">
        <v>0</v>
      </c>
      <c r="J55" s="244">
        <v>20000</v>
      </c>
      <c r="K55" s="246"/>
      <c r="L55" s="247"/>
      <c r="M55" s="226">
        <v>0</v>
      </c>
      <c r="N55" s="226">
        <v>0</v>
      </c>
      <c r="O55" s="247"/>
      <c r="P55" s="248"/>
      <c r="Q55" s="224">
        <v>0</v>
      </c>
      <c r="R55" s="242"/>
      <c r="S55" s="249">
        <f t="shared" si="8"/>
        <v>20000</v>
      </c>
      <c r="T55" s="240"/>
      <c r="U55" s="241"/>
      <c r="V55" s="241"/>
      <c r="W55" s="242"/>
      <c r="X55" s="242"/>
      <c r="Y55" s="242"/>
      <c r="Z55" s="242"/>
      <c r="AA55" s="242"/>
      <c r="AB55" s="242"/>
      <c r="AC55" s="242"/>
      <c r="AD55" s="241"/>
      <c r="AE55" s="243"/>
      <c r="AF55" s="221" t="s">
        <v>207</v>
      </c>
    </row>
    <row r="56" spans="2:32" ht="24.95" customHeight="1">
      <c r="B56" s="222"/>
      <c r="C56" s="223" t="s">
        <v>228</v>
      </c>
      <c r="D56" s="223" t="s">
        <v>379</v>
      </c>
      <c r="E56" s="226"/>
      <c r="F56" s="226"/>
      <c r="G56" s="226"/>
      <c r="H56" s="216"/>
      <c r="I56" s="224">
        <v>0</v>
      </c>
      <c r="J56" s="226">
        <v>20000</v>
      </c>
      <c r="K56" s="226"/>
      <c r="L56" s="227"/>
      <c r="M56" s="224">
        <v>0</v>
      </c>
      <c r="N56" s="226">
        <v>0</v>
      </c>
      <c r="O56" s="227"/>
      <c r="P56" s="244"/>
      <c r="Q56" s="226">
        <v>0</v>
      </c>
      <c r="R56" s="216"/>
      <c r="S56" s="245">
        <f t="shared" si="8"/>
        <v>20000</v>
      </c>
      <c r="T56" s="218"/>
      <c r="U56" s="219"/>
      <c r="V56" s="219"/>
      <c r="W56" s="216"/>
      <c r="X56" s="216"/>
      <c r="Y56" s="216"/>
      <c r="Z56" s="216"/>
      <c r="AA56" s="216"/>
      <c r="AB56" s="216"/>
      <c r="AC56" s="216"/>
      <c r="AD56" s="219"/>
      <c r="AE56" s="220"/>
      <c r="AF56" s="228" t="s">
        <v>109</v>
      </c>
    </row>
    <row r="57" spans="2:32" ht="24.95" customHeight="1">
      <c r="B57" s="222"/>
      <c r="C57" s="223" t="s">
        <v>216</v>
      </c>
      <c r="D57" s="223" t="s">
        <v>315</v>
      </c>
      <c r="E57" s="226"/>
      <c r="F57" s="226"/>
      <c r="G57" s="226"/>
      <c r="H57" s="216"/>
      <c r="I57" s="226">
        <v>0</v>
      </c>
      <c r="J57" s="226">
        <v>10000</v>
      </c>
      <c r="K57" s="226"/>
      <c r="L57" s="227"/>
      <c r="M57" s="226">
        <v>0</v>
      </c>
      <c r="N57" s="226">
        <v>0</v>
      </c>
      <c r="O57" s="227"/>
      <c r="P57" s="244"/>
      <c r="Q57" s="226">
        <v>0</v>
      </c>
      <c r="R57" s="216"/>
      <c r="S57" s="245">
        <f t="shared" si="8"/>
        <v>10000</v>
      </c>
      <c r="T57" s="218"/>
      <c r="U57" s="219"/>
      <c r="V57" s="219"/>
      <c r="W57" s="216"/>
      <c r="X57" s="216"/>
      <c r="Y57" s="216"/>
      <c r="Z57" s="216"/>
      <c r="AA57" s="216"/>
      <c r="AB57" s="216"/>
      <c r="AC57" s="216"/>
      <c r="AD57" s="219"/>
      <c r="AE57" s="220"/>
      <c r="AF57" s="228" t="s">
        <v>111</v>
      </c>
    </row>
    <row r="58" spans="2:32" ht="24.95" customHeight="1">
      <c r="B58" s="222"/>
      <c r="C58" s="223" t="s">
        <v>215</v>
      </c>
      <c r="D58" s="223" t="s">
        <v>285</v>
      </c>
      <c r="E58" s="226"/>
      <c r="F58" s="226"/>
      <c r="G58" s="226"/>
      <c r="H58" s="216"/>
      <c r="I58" s="226">
        <v>0</v>
      </c>
      <c r="J58" s="226">
        <v>20000</v>
      </c>
      <c r="K58" s="226"/>
      <c r="L58" s="227"/>
      <c r="M58" s="226">
        <v>0</v>
      </c>
      <c r="N58" s="226">
        <v>0</v>
      </c>
      <c r="O58" s="227"/>
      <c r="P58" s="244"/>
      <c r="Q58" s="226">
        <v>0</v>
      </c>
      <c r="R58" s="216"/>
      <c r="S58" s="245">
        <f t="shared" si="8"/>
        <v>20000</v>
      </c>
      <c r="T58" s="218"/>
      <c r="U58" s="219"/>
      <c r="V58" s="219"/>
      <c r="W58" s="216"/>
      <c r="X58" s="216"/>
      <c r="Y58" s="216"/>
      <c r="Z58" s="216"/>
      <c r="AA58" s="216"/>
      <c r="AB58" s="216"/>
      <c r="AC58" s="216"/>
      <c r="AD58" s="219"/>
      <c r="AE58" s="220"/>
      <c r="AF58" s="228" t="s">
        <v>316</v>
      </c>
    </row>
    <row r="59" spans="2:32" ht="24.95" customHeight="1">
      <c r="B59" s="222"/>
      <c r="C59" s="223" t="s">
        <v>72</v>
      </c>
      <c r="D59" s="223" t="s">
        <v>381</v>
      </c>
      <c r="E59" s="226"/>
      <c r="F59" s="226"/>
      <c r="G59" s="226"/>
      <c r="H59" s="216"/>
      <c r="I59" s="226"/>
      <c r="J59" s="226"/>
      <c r="K59" s="226"/>
      <c r="L59" s="227"/>
      <c r="M59" s="226"/>
      <c r="N59" s="226">
        <v>6500</v>
      </c>
      <c r="O59" s="227"/>
      <c r="P59" s="244"/>
      <c r="Q59" s="226"/>
      <c r="R59" s="216"/>
      <c r="S59" s="245">
        <f t="shared" si="8"/>
        <v>6500</v>
      </c>
      <c r="T59" s="218"/>
      <c r="U59" s="219"/>
      <c r="V59" s="219"/>
      <c r="W59" s="216"/>
      <c r="X59" s="216"/>
      <c r="Y59" s="216"/>
      <c r="Z59" s="216"/>
      <c r="AA59" s="216"/>
      <c r="AB59" s="216"/>
      <c r="AC59" s="216"/>
      <c r="AD59" s="219"/>
      <c r="AE59" s="220"/>
      <c r="AF59" s="228" t="s">
        <v>336</v>
      </c>
    </row>
    <row r="60" spans="2:32" ht="24.95" customHeight="1">
      <c r="B60" s="222"/>
      <c r="C60" s="223" t="s">
        <v>9</v>
      </c>
      <c r="D60" s="223" t="s">
        <v>403</v>
      </c>
      <c r="E60" s="226"/>
      <c r="F60" s="226"/>
      <c r="G60" s="226"/>
      <c r="H60" s="216"/>
      <c r="I60" s="226">
        <v>0</v>
      </c>
      <c r="J60" s="226">
        <v>0</v>
      </c>
      <c r="K60" s="226"/>
      <c r="L60" s="227"/>
      <c r="M60" s="226">
        <v>0</v>
      </c>
      <c r="N60" s="226">
        <v>0</v>
      </c>
      <c r="O60" s="227"/>
      <c r="P60" s="244">
        <v>30000</v>
      </c>
      <c r="Q60" s="226">
        <v>52000</v>
      </c>
      <c r="R60" s="216"/>
      <c r="S60" s="245">
        <f t="shared" ref="S60:S73" si="15">SUM(E60:R60)</f>
        <v>82000</v>
      </c>
      <c r="T60" s="240"/>
      <c r="U60" s="241"/>
      <c r="V60" s="241"/>
      <c r="W60" s="242"/>
      <c r="X60" s="242"/>
      <c r="Y60" s="242"/>
      <c r="Z60" s="242"/>
      <c r="AA60" s="242"/>
      <c r="AB60" s="242"/>
      <c r="AC60" s="242"/>
      <c r="AD60" s="241"/>
      <c r="AE60" s="243"/>
      <c r="AF60" s="221" t="s">
        <v>53</v>
      </c>
    </row>
    <row r="61" spans="2:32" ht="24.95" customHeight="1">
      <c r="B61" s="222"/>
      <c r="C61" s="223" t="s">
        <v>9</v>
      </c>
      <c r="D61" s="223" t="s">
        <v>404</v>
      </c>
      <c r="E61" s="226">
        <v>0</v>
      </c>
      <c r="F61" s="226">
        <v>0</v>
      </c>
      <c r="G61" s="226">
        <v>0</v>
      </c>
      <c r="H61" s="216"/>
      <c r="I61" s="226">
        <v>0</v>
      </c>
      <c r="J61" s="226">
        <v>52000</v>
      </c>
      <c r="K61" s="226">
        <v>0</v>
      </c>
      <c r="L61" s="227"/>
      <c r="M61" s="226">
        <v>0</v>
      </c>
      <c r="N61" s="226">
        <v>0</v>
      </c>
      <c r="O61" s="227">
        <v>0</v>
      </c>
      <c r="P61" s="244"/>
      <c r="Q61" s="226">
        <v>0</v>
      </c>
      <c r="R61" s="216">
        <v>0</v>
      </c>
      <c r="S61" s="245">
        <f t="shared" si="15"/>
        <v>52000</v>
      </c>
      <c r="T61" s="218">
        <f>E61</f>
        <v>0</v>
      </c>
      <c r="U61" s="219">
        <f>F61</f>
        <v>0</v>
      </c>
      <c r="V61" s="219">
        <f>G61</f>
        <v>0</v>
      </c>
      <c r="W61" s="216" t="e">
        <f>SUM(#REF!,H61)</f>
        <v>#REF!</v>
      </c>
      <c r="X61" s="216" t="e">
        <f>SUM(#REF!,I61)</f>
        <v>#REF!</v>
      </c>
      <c r="Y61" s="216" t="e">
        <f>SUM(#REF!,J61)</f>
        <v>#REF!</v>
      </c>
      <c r="Z61" s="216" t="e">
        <f>SUM(#REF!,K61)</f>
        <v>#REF!</v>
      </c>
      <c r="AA61" s="216" t="e">
        <f>SUM(#REF!,L61)</f>
        <v>#REF!</v>
      </c>
      <c r="AB61" s="216" t="e">
        <f>SUM(#REF!,N61)</f>
        <v>#REF!</v>
      </c>
      <c r="AC61" s="216" t="e">
        <f>SUM(#REF!,O61)</f>
        <v>#REF!</v>
      </c>
      <c r="AD61" s="219">
        <f>Q61</f>
        <v>0</v>
      </c>
      <c r="AE61" s="220">
        <f>R61</f>
        <v>0</v>
      </c>
      <c r="AF61" s="228" t="s">
        <v>41</v>
      </c>
    </row>
    <row r="62" spans="2:32" ht="24.95" customHeight="1">
      <c r="B62" s="222"/>
      <c r="C62" s="223" t="s">
        <v>9</v>
      </c>
      <c r="D62" s="223" t="s">
        <v>257</v>
      </c>
      <c r="E62" s="226"/>
      <c r="F62" s="226"/>
      <c r="G62" s="226"/>
      <c r="H62" s="216"/>
      <c r="I62" s="226">
        <v>0</v>
      </c>
      <c r="J62" s="226">
        <v>34000</v>
      </c>
      <c r="K62" s="226"/>
      <c r="L62" s="227"/>
      <c r="M62" s="226">
        <v>0</v>
      </c>
      <c r="N62" s="226">
        <v>0</v>
      </c>
      <c r="O62" s="227">
        <v>0</v>
      </c>
      <c r="P62" s="244"/>
      <c r="Q62" s="226">
        <v>0</v>
      </c>
      <c r="R62" s="216"/>
      <c r="S62" s="245">
        <f t="shared" si="15"/>
        <v>34000</v>
      </c>
      <c r="T62" s="218"/>
      <c r="U62" s="219"/>
      <c r="V62" s="219"/>
      <c r="W62" s="216"/>
      <c r="X62" s="216"/>
      <c r="Y62" s="216"/>
      <c r="Z62" s="216"/>
      <c r="AA62" s="216"/>
      <c r="AB62" s="216"/>
      <c r="AC62" s="216"/>
      <c r="AD62" s="219"/>
      <c r="AE62" s="220"/>
      <c r="AF62" s="228" t="s">
        <v>331</v>
      </c>
    </row>
    <row r="63" spans="2:32" ht="24.95" customHeight="1">
      <c r="B63" s="222"/>
      <c r="C63" s="223" t="s">
        <v>9</v>
      </c>
      <c r="D63" s="223" t="s">
        <v>24</v>
      </c>
      <c r="E63" s="226"/>
      <c r="F63" s="226"/>
      <c r="G63" s="226"/>
      <c r="H63" s="216"/>
      <c r="I63" s="226">
        <v>0</v>
      </c>
      <c r="J63" s="226">
        <v>0</v>
      </c>
      <c r="K63" s="224"/>
      <c r="L63" s="216"/>
      <c r="M63" s="226">
        <v>0</v>
      </c>
      <c r="N63" s="226">
        <v>0</v>
      </c>
      <c r="O63" s="227"/>
      <c r="P63" s="244"/>
      <c r="Q63" s="226">
        <v>8600</v>
      </c>
      <c r="R63" s="216"/>
      <c r="S63" s="245">
        <f t="shared" si="15"/>
        <v>8600</v>
      </c>
      <c r="T63" s="218"/>
      <c r="U63" s="219"/>
      <c r="V63" s="219"/>
      <c r="W63" s="216"/>
      <c r="X63" s="216"/>
      <c r="Y63" s="216"/>
      <c r="Z63" s="216"/>
      <c r="AA63" s="216"/>
      <c r="AB63" s="216"/>
      <c r="AC63" s="216"/>
      <c r="AD63" s="219"/>
      <c r="AE63" s="220"/>
      <c r="AF63" s="228" t="s">
        <v>115</v>
      </c>
    </row>
    <row r="64" spans="2:32" ht="24.95" customHeight="1">
      <c r="B64" s="222"/>
      <c r="C64" s="223" t="s">
        <v>9</v>
      </c>
      <c r="D64" s="223" t="s">
        <v>304</v>
      </c>
      <c r="E64" s="226"/>
      <c r="F64" s="226"/>
      <c r="G64" s="226"/>
      <c r="H64" s="216"/>
      <c r="I64" s="226">
        <v>0</v>
      </c>
      <c r="J64" s="226">
        <v>0</v>
      </c>
      <c r="K64" s="226"/>
      <c r="L64" s="227"/>
      <c r="M64" s="226">
        <v>0</v>
      </c>
      <c r="N64" s="226">
        <v>21600</v>
      </c>
      <c r="O64" s="227"/>
      <c r="P64" s="244"/>
      <c r="Q64" s="226">
        <v>0</v>
      </c>
      <c r="R64" s="216"/>
      <c r="S64" s="245">
        <f t="shared" si="15"/>
        <v>21600</v>
      </c>
      <c r="T64" s="218"/>
      <c r="U64" s="219"/>
      <c r="V64" s="219"/>
      <c r="W64" s="216"/>
      <c r="X64" s="216"/>
      <c r="Y64" s="216"/>
      <c r="Z64" s="216"/>
      <c r="AA64" s="216"/>
      <c r="AB64" s="216"/>
      <c r="AC64" s="216"/>
      <c r="AD64" s="219"/>
      <c r="AE64" s="220"/>
      <c r="AF64" s="228" t="s">
        <v>304</v>
      </c>
    </row>
    <row r="65" spans="2:32" s="77" customFormat="1" ht="24.95" customHeight="1">
      <c r="B65" s="229"/>
      <c r="C65" s="230" t="s">
        <v>188</v>
      </c>
      <c r="D65" s="230"/>
      <c r="E65" s="231">
        <f t="shared" ref="E65:R65" si="16">SUM(E49:E64)</f>
        <v>0</v>
      </c>
      <c r="F65" s="232">
        <f t="shared" si="16"/>
        <v>0</v>
      </c>
      <c r="G65" s="232">
        <f t="shared" si="16"/>
        <v>0</v>
      </c>
      <c r="H65" s="232">
        <f t="shared" si="16"/>
        <v>0</v>
      </c>
      <c r="I65" s="232">
        <f t="shared" si="16"/>
        <v>0</v>
      </c>
      <c r="J65" s="232">
        <f t="shared" si="16"/>
        <v>472900</v>
      </c>
      <c r="K65" s="232">
        <f t="shared" si="16"/>
        <v>0</v>
      </c>
      <c r="L65" s="232">
        <f t="shared" si="16"/>
        <v>0</v>
      </c>
      <c r="M65" s="232">
        <f t="shared" si="16"/>
        <v>0</v>
      </c>
      <c r="N65" s="232">
        <f t="shared" si="16"/>
        <v>28100</v>
      </c>
      <c r="O65" s="232">
        <f t="shared" si="16"/>
        <v>0</v>
      </c>
      <c r="P65" s="232">
        <f t="shared" si="16"/>
        <v>30000</v>
      </c>
      <c r="Q65" s="232">
        <f t="shared" si="16"/>
        <v>60600</v>
      </c>
      <c r="R65" s="233">
        <f t="shared" si="16"/>
        <v>0</v>
      </c>
      <c r="S65" s="250">
        <f t="shared" si="15"/>
        <v>591600</v>
      </c>
      <c r="T65" s="231">
        <f t="shared" ref="T65:AE65" si="17">SUM(T49:T64)</f>
        <v>0</v>
      </c>
      <c r="U65" s="232">
        <f t="shared" si="17"/>
        <v>0</v>
      </c>
      <c r="V65" s="232">
        <f t="shared" si="17"/>
        <v>0</v>
      </c>
      <c r="W65" s="232" t="e">
        <f t="shared" si="17"/>
        <v>#REF!</v>
      </c>
      <c r="X65" s="232" t="e">
        <f t="shared" si="17"/>
        <v>#REF!</v>
      </c>
      <c r="Y65" s="232" t="e">
        <f t="shared" si="17"/>
        <v>#REF!</v>
      </c>
      <c r="Z65" s="232" t="e">
        <f t="shared" si="17"/>
        <v>#REF!</v>
      </c>
      <c r="AA65" s="232" t="e">
        <f t="shared" si="17"/>
        <v>#REF!</v>
      </c>
      <c r="AB65" s="232" t="e">
        <f t="shared" si="17"/>
        <v>#REF!</v>
      </c>
      <c r="AC65" s="232" t="e">
        <f t="shared" si="17"/>
        <v>#REF!</v>
      </c>
      <c r="AD65" s="232">
        <f t="shared" si="17"/>
        <v>0</v>
      </c>
      <c r="AE65" s="233">
        <f t="shared" si="17"/>
        <v>0</v>
      </c>
      <c r="AF65" s="235"/>
    </row>
    <row r="66" spans="2:32" s="78" customFormat="1" ht="24.95" customHeight="1">
      <c r="B66" s="213" t="s">
        <v>4</v>
      </c>
      <c r="C66" s="214" t="s">
        <v>226</v>
      </c>
      <c r="D66" s="214" t="s">
        <v>290</v>
      </c>
      <c r="E66" s="215" t="s">
        <v>169</v>
      </c>
      <c r="F66" s="215" t="s">
        <v>169</v>
      </c>
      <c r="G66" s="215" t="s">
        <v>169</v>
      </c>
      <c r="H66" s="216"/>
      <c r="I66" s="215" t="s">
        <v>169</v>
      </c>
      <c r="J66" s="216">
        <v>50000</v>
      </c>
      <c r="K66" s="215" t="s">
        <v>169</v>
      </c>
      <c r="L66" s="215" t="s">
        <v>169</v>
      </c>
      <c r="M66" s="215" t="s">
        <v>169</v>
      </c>
      <c r="N66" s="215" t="s">
        <v>169</v>
      </c>
      <c r="O66" s="215" t="s">
        <v>169</v>
      </c>
      <c r="P66" s="215"/>
      <c r="Q66" s="226">
        <v>0</v>
      </c>
      <c r="R66" s="215" t="s">
        <v>169</v>
      </c>
      <c r="S66" s="236">
        <f t="shared" si="15"/>
        <v>50000</v>
      </c>
      <c r="T66" s="218" t="str">
        <f t="shared" ref="T66:V68" si="18">E66</f>
        <v>-</v>
      </c>
      <c r="U66" s="219" t="str">
        <f t="shared" si="18"/>
        <v>-</v>
      </c>
      <c r="V66" s="219" t="str">
        <f t="shared" si="18"/>
        <v>-</v>
      </c>
      <c r="W66" s="216" t="e">
        <f>SUM(#REF!,H66)</f>
        <v>#REF!</v>
      </c>
      <c r="X66" s="216" t="e">
        <f>SUM(#REF!,I66)</f>
        <v>#REF!</v>
      </c>
      <c r="Y66" s="216" t="e">
        <f>SUM(#REF!,J66)</f>
        <v>#REF!</v>
      </c>
      <c r="Z66" s="216" t="e">
        <f>SUM(#REF!,K66)</f>
        <v>#REF!</v>
      </c>
      <c r="AA66" s="216" t="e">
        <f>SUM(#REF!,L66)</f>
        <v>#REF!</v>
      </c>
      <c r="AB66" s="216" t="e">
        <f>SUM(#REF!,N66)</f>
        <v>#REF!</v>
      </c>
      <c r="AC66" s="216" t="e">
        <f>SUM(#REF!,O66)</f>
        <v>#REF!</v>
      </c>
      <c r="AD66" s="219">
        <f t="shared" ref="AD66:AE68" si="19">Q66</f>
        <v>0</v>
      </c>
      <c r="AE66" s="220" t="str">
        <f t="shared" si="19"/>
        <v>-</v>
      </c>
      <c r="AF66" s="238" t="s">
        <v>316</v>
      </c>
    </row>
    <row r="67" spans="2:32" s="78" customFormat="1" ht="24.95" customHeight="1">
      <c r="B67" s="222"/>
      <c r="C67" s="223" t="s">
        <v>208</v>
      </c>
      <c r="D67" s="223" t="s">
        <v>296</v>
      </c>
      <c r="E67" s="226">
        <v>0</v>
      </c>
      <c r="F67" s="226">
        <v>0</v>
      </c>
      <c r="G67" s="226">
        <v>0</v>
      </c>
      <c r="H67" s="216"/>
      <c r="I67" s="226">
        <v>0</v>
      </c>
      <c r="J67" s="216">
        <v>35000</v>
      </c>
      <c r="K67" s="226">
        <v>0</v>
      </c>
      <c r="L67" s="226">
        <v>0</v>
      </c>
      <c r="M67" s="226">
        <v>0</v>
      </c>
      <c r="N67" s="226">
        <v>0</v>
      </c>
      <c r="O67" s="226">
        <v>0</v>
      </c>
      <c r="P67" s="226"/>
      <c r="Q67" s="226">
        <v>0</v>
      </c>
      <c r="R67" s="226">
        <v>0</v>
      </c>
      <c r="S67" s="236">
        <f t="shared" si="15"/>
        <v>35000</v>
      </c>
      <c r="T67" s="218">
        <f t="shared" si="18"/>
        <v>0</v>
      </c>
      <c r="U67" s="219">
        <f t="shared" si="18"/>
        <v>0</v>
      </c>
      <c r="V67" s="219">
        <f t="shared" si="18"/>
        <v>0</v>
      </c>
      <c r="W67" s="216" t="e">
        <f>SUM(#REF!,H67)</f>
        <v>#REF!</v>
      </c>
      <c r="X67" s="216" t="e">
        <f>SUM(#REF!,I67)</f>
        <v>#REF!</v>
      </c>
      <c r="Y67" s="216" t="e">
        <f>SUM(#REF!,J67)</f>
        <v>#REF!</v>
      </c>
      <c r="Z67" s="216" t="e">
        <f>SUM(#REF!,K67)</f>
        <v>#REF!</v>
      </c>
      <c r="AA67" s="216" t="e">
        <f>SUM(#REF!,L67)</f>
        <v>#REF!</v>
      </c>
      <c r="AB67" s="216" t="e">
        <f>SUM(#REF!,N67)</f>
        <v>#REF!</v>
      </c>
      <c r="AC67" s="216" t="e">
        <f>SUM(#REF!,O67)</f>
        <v>#REF!</v>
      </c>
      <c r="AD67" s="219">
        <f t="shared" si="19"/>
        <v>0</v>
      </c>
      <c r="AE67" s="220">
        <f t="shared" si="19"/>
        <v>0</v>
      </c>
      <c r="AF67" s="238" t="s">
        <v>40</v>
      </c>
    </row>
    <row r="68" spans="2:32" s="78" customFormat="1" ht="24.95" customHeight="1">
      <c r="B68" s="222"/>
      <c r="C68" s="223" t="s">
        <v>225</v>
      </c>
      <c r="D68" s="223" t="s">
        <v>296</v>
      </c>
      <c r="E68" s="215" t="s">
        <v>169</v>
      </c>
      <c r="F68" s="215" t="s">
        <v>169</v>
      </c>
      <c r="G68" s="215" t="s">
        <v>169</v>
      </c>
      <c r="H68" s="216"/>
      <c r="I68" s="215" t="s">
        <v>169</v>
      </c>
      <c r="J68" s="251">
        <v>39000</v>
      </c>
      <c r="K68" s="215" t="s">
        <v>169</v>
      </c>
      <c r="L68" s="215" t="s">
        <v>169</v>
      </c>
      <c r="M68" s="226">
        <v>0</v>
      </c>
      <c r="N68" s="224">
        <v>0</v>
      </c>
      <c r="O68" s="215" t="s">
        <v>169</v>
      </c>
      <c r="P68" s="215"/>
      <c r="Q68" s="226">
        <v>0</v>
      </c>
      <c r="R68" s="215" t="s">
        <v>169</v>
      </c>
      <c r="S68" s="236">
        <f t="shared" si="15"/>
        <v>39000</v>
      </c>
      <c r="T68" s="218" t="str">
        <f t="shared" si="18"/>
        <v>-</v>
      </c>
      <c r="U68" s="219" t="str">
        <f t="shared" si="18"/>
        <v>-</v>
      </c>
      <c r="V68" s="219" t="str">
        <f t="shared" si="18"/>
        <v>-</v>
      </c>
      <c r="W68" s="216" t="e">
        <f>SUM(#REF!,H68)</f>
        <v>#REF!</v>
      </c>
      <c r="X68" s="216" t="e">
        <f>SUM(#REF!,I68)</f>
        <v>#REF!</v>
      </c>
      <c r="Y68" s="216" t="e">
        <f>SUM(#REF!,J68)</f>
        <v>#REF!</v>
      </c>
      <c r="Z68" s="216" t="e">
        <f>SUM(#REF!,K68)</f>
        <v>#REF!</v>
      </c>
      <c r="AA68" s="216" t="e">
        <f>SUM(#REF!,L68)</f>
        <v>#REF!</v>
      </c>
      <c r="AB68" s="216" t="e">
        <f>SUM(#REF!,N68)</f>
        <v>#REF!</v>
      </c>
      <c r="AC68" s="216" t="e">
        <f>SUM(#REF!,O68)</f>
        <v>#REF!</v>
      </c>
      <c r="AD68" s="219">
        <f t="shared" si="19"/>
        <v>0</v>
      </c>
      <c r="AE68" s="220" t="str">
        <f t="shared" si="19"/>
        <v>-</v>
      </c>
      <c r="AF68" s="238" t="s">
        <v>40</v>
      </c>
    </row>
    <row r="69" spans="2:32" s="78" customFormat="1" ht="24.95" customHeight="1">
      <c r="B69" s="222"/>
      <c r="C69" s="252" t="s">
        <v>225</v>
      </c>
      <c r="D69" s="252" t="s">
        <v>352</v>
      </c>
      <c r="E69" s="224">
        <v>0</v>
      </c>
      <c r="F69" s="224">
        <v>0</v>
      </c>
      <c r="G69" s="224">
        <v>0</v>
      </c>
      <c r="H69" s="216"/>
      <c r="I69" s="215" t="s">
        <v>169</v>
      </c>
      <c r="J69" s="216">
        <v>89900</v>
      </c>
      <c r="K69" s="224">
        <v>0</v>
      </c>
      <c r="L69" s="224">
        <v>0</v>
      </c>
      <c r="M69" s="226">
        <v>0</v>
      </c>
      <c r="N69" s="224">
        <v>0</v>
      </c>
      <c r="O69" s="215" t="s">
        <v>169</v>
      </c>
      <c r="P69" s="215"/>
      <c r="Q69" s="226">
        <v>0</v>
      </c>
      <c r="R69" s="224">
        <v>0</v>
      </c>
      <c r="S69" s="236">
        <f t="shared" si="15"/>
        <v>89900</v>
      </c>
      <c r="T69" s="218">
        <v>0</v>
      </c>
      <c r="U69" s="219">
        <v>0</v>
      </c>
      <c r="V69" s="219">
        <v>0</v>
      </c>
      <c r="W69" s="216" t="e">
        <v>#REF!</v>
      </c>
      <c r="X69" s="216" t="e">
        <v>#REF!</v>
      </c>
      <c r="Y69" s="216" t="e">
        <v>#REF!</v>
      </c>
      <c r="Z69" s="216" t="e">
        <v>#REF!</v>
      </c>
      <c r="AA69" s="216" t="e">
        <v>#REF!</v>
      </c>
      <c r="AB69" s="216" t="e">
        <v>#REF!</v>
      </c>
      <c r="AC69" s="216" t="e">
        <v>#REF!</v>
      </c>
      <c r="AD69" s="219">
        <v>0</v>
      </c>
      <c r="AE69" s="220">
        <v>0</v>
      </c>
      <c r="AF69" s="238" t="s">
        <v>316</v>
      </c>
    </row>
    <row r="70" spans="2:32" s="78" customFormat="1" ht="24.95" customHeight="1">
      <c r="B70" s="222"/>
      <c r="C70" s="252" t="s">
        <v>197</v>
      </c>
      <c r="D70" s="252" t="s">
        <v>293</v>
      </c>
      <c r="E70" s="224"/>
      <c r="F70" s="224"/>
      <c r="G70" s="224"/>
      <c r="H70" s="216"/>
      <c r="I70" s="215" t="s">
        <v>169</v>
      </c>
      <c r="J70" s="224">
        <v>90000</v>
      </c>
      <c r="K70" s="224"/>
      <c r="L70" s="224"/>
      <c r="M70" s="226">
        <v>0</v>
      </c>
      <c r="N70" s="224">
        <v>0</v>
      </c>
      <c r="O70" s="215" t="s">
        <v>169</v>
      </c>
      <c r="P70" s="215"/>
      <c r="Q70" s="226">
        <v>0</v>
      </c>
      <c r="R70" s="224"/>
      <c r="S70" s="236">
        <f t="shared" si="15"/>
        <v>90000</v>
      </c>
      <c r="T70" s="218"/>
      <c r="U70" s="219"/>
      <c r="V70" s="219"/>
      <c r="W70" s="216"/>
      <c r="X70" s="216"/>
      <c r="Y70" s="216" t="e">
        <v>#REF!</v>
      </c>
      <c r="Z70" s="216"/>
      <c r="AA70" s="216"/>
      <c r="AB70" s="216"/>
      <c r="AC70" s="216"/>
      <c r="AD70" s="219"/>
      <c r="AE70" s="220"/>
      <c r="AF70" s="238" t="s">
        <v>316</v>
      </c>
    </row>
    <row r="71" spans="2:32" s="78" customFormat="1" ht="24.95" customHeight="1">
      <c r="B71" s="222"/>
      <c r="C71" s="252" t="s">
        <v>4</v>
      </c>
      <c r="D71" s="252" t="s">
        <v>153</v>
      </c>
      <c r="E71" s="226">
        <v>0</v>
      </c>
      <c r="F71" s="226">
        <v>0</v>
      </c>
      <c r="G71" s="226">
        <v>0</v>
      </c>
      <c r="H71" s="216"/>
      <c r="I71" s="215" t="s">
        <v>169</v>
      </c>
      <c r="J71" s="226">
        <v>28000</v>
      </c>
      <c r="K71" s="226">
        <v>0</v>
      </c>
      <c r="L71" s="226">
        <v>0</v>
      </c>
      <c r="M71" s="226">
        <v>0</v>
      </c>
      <c r="N71" s="226">
        <v>0</v>
      </c>
      <c r="O71" s="226">
        <v>0</v>
      </c>
      <c r="P71" s="226"/>
      <c r="Q71" s="226">
        <v>0</v>
      </c>
      <c r="R71" s="226">
        <v>0</v>
      </c>
      <c r="S71" s="236">
        <f t="shared" si="15"/>
        <v>28000</v>
      </c>
      <c r="T71" s="218">
        <v>0</v>
      </c>
      <c r="U71" s="219">
        <v>0</v>
      </c>
      <c r="V71" s="219">
        <v>0</v>
      </c>
      <c r="W71" s="216" t="e">
        <v>#REF!</v>
      </c>
      <c r="X71" s="216" t="e">
        <v>#REF!</v>
      </c>
      <c r="Y71" s="216" t="e">
        <v>#REF!</v>
      </c>
      <c r="Z71" s="216" t="e">
        <v>#REF!</v>
      </c>
      <c r="AA71" s="216" t="e">
        <v>#REF!</v>
      </c>
      <c r="AB71" s="216" t="e">
        <v>#REF!</v>
      </c>
      <c r="AC71" s="216" t="e">
        <v>#REF!</v>
      </c>
      <c r="AD71" s="219">
        <v>0</v>
      </c>
      <c r="AE71" s="220">
        <v>0</v>
      </c>
      <c r="AF71" s="238" t="s">
        <v>41</v>
      </c>
    </row>
    <row r="72" spans="2:32" s="78" customFormat="1" ht="24.95" customHeight="1">
      <c r="B72" s="222"/>
      <c r="C72" s="252" t="s">
        <v>4</v>
      </c>
      <c r="D72" s="252" t="s">
        <v>252</v>
      </c>
      <c r="E72" s="226"/>
      <c r="F72" s="226"/>
      <c r="G72" s="226"/>
      <c r="H72" s="216"/>
      <c r="I72" s="215" t="s">
        <v>169</v>
      </c>
      <c r="J72" s="226">
        <v>60000</v>
      </c>
      <c r="K72" s="226"/>
      <c r="L72" s="226"/>
      <c r="M72" s="226">
        <v>0</v>
      </c>
      <c r="N72" s="224">
        <v>0</v>
      </c>
      <c r="O72" s="215" t="s">
        <v>169</v>
      </c>
      <c r="P72" s="215"/>
      <c r="Q72" s="226">
        <v>0</v>
      </c>
      <c r="R72" s="226"/>
      <c r="S72" s="236">
        <f t="shared" si="15"/>
        <v>60000</v>
      </c>
      <c r="T72" s="218"/>
      <c r="U72" s="219"/>
      <c r="V72" s="219"/>
      <c r="W72" s="216"/>
      <c r="X72" s="216"/>
      <c r="Y72" s="216"/>
      <c r="Z72" s="216"/>
      <c r="AA72" s="216"/>
      <c r="AB72" s="216"/>
      <c r="AC72" s="216"/>
      <c r="AD72" s="219"/>
      <c r="AE72" s="220"/>
      <c r="AF72" s="238" t="s">
        <v>331</v>
      </c>
    </row>
    <row r="73" spans="2:32" s="78" customFormat="1" ht="24.95" customHeight="1">
      <c r="B73" s="222"/>
      <c r="C73" s="252" t="s">
        <v>4</v>
      </c>
      <c r="D73" s="252" t="s">
        <v>17</v>
      </c>
      <c r="E73" s="226"/>
      <c r="F73" s="226"/>
      <c r="G73" s="226"/>
      <c r="H73" s="216"/>
      <c r="I73" s="226">
        <v>0</v>
      </c>
      <c r="J73" s="226">
        <v>0</v>
      </c>
      <c r="K73" s="224"/>
      <c r="L73" s="216"/>
      <c r="M73" s="226">
        <v>0</v>
      </c>
      <c r="N73" s="226">
        <v>0</v>
      </c>
      <c r="O73" s="215"/>
      <c r="P73" s="215"/>
      <c r="Q73" s="226">
        <v>12900</v>
      </c>
      <c r="R73" s="226"/>
      <c r="S73" s="236">
        <f t="shared" si="15"/>
        <v>12900</v>
      </c>
      <c r="T73" s="218"/>
      <c r="U73" s="219"/>
      <c r="V73" s="219"/>
      <c r="W73" s="216"/>
      <c r="X73" s="216"/>
      <c r="Y73" s="216"/>
      <c r="Z73" s="216"/>
      <c r="AA73" s="216"/>
      <c r="AB73" s="216"/>
      <c r="AC73" s="216"/>
      <c r="AD73" s="219"/>
      <c r="AE73" s="220"/>
      <c r="AF73" s="238" t="s">
        <v>115</v>
      </c>
    </row>
    <row r="74" spans="2:32" s="78" customFormat="1" ht="24.95" customHeight="1">
      <c r="B74" s="222"/>
      <c r="C74" s="223" t="s">
        <v>4</v>
      </c>
      <c r="D74" s="223" t="s">
        <v>304</v>
      </c>
      <c r="E74" s="226">
        <v>0</v>
      </c>
      <c r="F74" s="226">
        <v>0</v>
      </c>
      <c r="G74" s="226">
        <v>0</v>
      </c>
      <c r="H74" s="216"/>
      <c r="I74" s="226">
        <v>0</v>
      </c>
      <c r="J74" s="226">
        <v>0</v>
      </c>
      <c r="K74" s="226">
        <v>0</v>
      </c>
      <c r="L74" s="226">
        <v>0</v>
      </c>
      <c r="M74" s="226">
        <v>0</v>
      </c>
      <c r="N74" s="226">
        <v>15100</v>
      </c>
      <c r="O74" s="226">
        <v>0</v>
      </c>
      <c r="P74" s="226"/>
      <c r="Q74" s="226">
        <v>0</v>
      </c>
      <c r="R74" s="226">
        <v>0</v>
      </c>
      <c r="S74" s="236">
        <v>15100</v>
      </c>
      <c r="T74" s="218">
        <v>0</v>
      </c>
      <c r="U74" s="219">
        <v>0</v>
      </c>
      <c r="V74" s="219">
        <v>0</v>
      </c>
      <c r="W74" s="216" t="e">
        <v>#REF!</v>
      </c>
      <c r="X74" s="216" t="e">
        <v>#REF!</v>
      </c>
      <c r="Y74" s="216" t="e">
        <v>#REF!</v>
      </c>
      <c r="Z74" s="216" t="e">
        <v>#REF!</v>
      </c>
      <c r="AA74" s="216" t="e">
        <v>#REF!</v>
      </c>
      <c r="AB74" s="216" t="e">
        <v>#REF!</v>
      </c>
      <c r="AC74" s="216" t="e">
        <v>#REF!</v>
      </c>
      <c r="AD74" s="219">
        <v>0</v>
      </c>
      <c r="AE74" s="220">
        <v>0</v>
      </c>
      <c r="AF74" s="238" t="s">
        <v>304</v>
      </c>
    </row>
    <row r="75" spans="2:32" s="77" customFormat="1" ht="24.95" customHeight="1">
      <c r="B75" s="229"/>
      <c r="C75" s="230" t="s">
        <v>188</v>
      </c>
      <c r="D75" s="230"/>
      <c r="E75" s="231">
        <f t="shared" ref="E75:R75" si="20">SUM(E66:E74)</f>
        <v>0</v>
      </c>
      <c r="F75" s="232">
        <f t="shared" si="20"/>
        <v>0</v>
      </c>
      <c r="G75" s="232">
        <f t="shared" si="20"/>
        <v>0</v>
      </c>
      <c r="H75" s="232">
        <f t="shared" si="20"/>
        <v>0</v>
      </c>
      <c r="I75" s="232">
        <f t="shared" si="20"/>
        <v>0</v>
      </c>
      <c r="J75" s="232">
        <f t="shared" si="20"/>
        <v>391900</v>
      </c>
      <c r="K75" s="232">
        <f t="shared" si="20"/>
        <v>0</v>
      </c>
      <c r="L75" s="232">
        <f t="shared" si="20"/>
        <v>0</v>
      </c>
      <c r="M75" s="232">
        <f t="shared" si="20"/>
        <v>0</v>
      </c>
      <c r="N75" s="232">
        <f t="shared" si="20"/>
        <v>15100</v>
      </c>
      <c r="O75" s="232">
        <f t="shared" si="20"/>
        <v>0</v>
      </c>
      <c r="P75" s="232"/>
      <c r="Q75" s="232">
        <f t="shared" si="20"/>
        <v>12900</v>
      </c>
      <c r="R75" s="233">
        <f t="shared" si="20"/>
        <v>0</v>
      </c>
      <c r="S75" s="234">
        <f t="shared" ref="S75:S119" si="21">SUM(E75:R75)</f>
        <v>419900</v>
      </c>
      <c r="T75" s="231">
        <f t="shared" ref="T75:AE75" si="22">SUM(T66:T74)</f>
        <v>0</v>
      </c>
      <c r="U75" s="232">
        <f t="shared" si="22"/>
        <v>0</v>
      </c>
      <c r="V75" s="232">
        <f t="shared" si="22"/>
        <v>0</v>
      </c>
      <c r="W75" s="232" t="e">
        <f t="shared" si="22"/>
        <v>#REF!</v>
      </c>
      <c r="X75" s="232" t="e">
        <f t="shared" si="22"/>
        <v>#REF!</v>
      </c>
      <c r="Y75" s="232" t="e">
        <f t="shared" si="22"/>
        <v>#REF!</v>
      </c>
      <c r="Z75" s="232" t="e">
        <f t="shared" si="22"/>
        <v>#REF!</v>
      </c>
      <c r="AA75" s="232" t="e">
        <f t="shared" si="22"/>
        <v>#REF!</v>
      </c>
      <c r="AB75" s="232" t="e">
        <f t="shared" si="22"/>
        <v>#REF!</v>
      </c>
      <c r="AC75" s="232" t="e">
        <f t="shared" si="22"/>
        <v>#REF!</v>
      </c>
      <c r="AD75" s="232">
        <f t="shared" si="22"/>
        <v>0</v>
      </c>
      <c r="AE75" s="233">
        <f t="shared" si="22"/>
        <v>0</v>
      </c>
      <c r="AF75" s="235"/>
    </row>
    <row r="76" spans="2:32" s="78" customFormat="1" ht="24.95" customHeight="1">
      <c r="B76" s="213" t="s">
        <v>8</v>
      </c>
      <c r="C76" s="214" t="s">
        <v>180</v>
      </c>
      <c r="D76" s="214" t="s">
        <v>296</v>
      </c>
      <c r="E76" s="215" t="s">
        <v>169</v>
      </c>
      <c r="F76" s="215" t="s">
        <v>169</v>
      </c>
      <c r="G76" s="215" t="s">
        <v>169</v>
      </c>
      <c r="H76" s="216"/>
      <c r="I76" s="215" t="s">
        <v>169</v>
      </c>
      <c r="J76" s="216">
        <v>66000</v>
      </c>
      <c r="K76" s="215" t="s">
        <v>169</v>
      </c>
      <c r="L76" s="215" t="s">
        <v>169</v>
      </c>
      <c r="M76" s="215" t="s">
        <v>169</v>
      </c>
      <c r="N76" s="215" t="s">
        <v>169</v>
      </c>
      <c r="O76" s="215" t="s">
        <v>169</v>
      </c>
      <c r="P76" s="215"/>
      <c r="Q76" s="226">
        <v>0</v>
      </c>
      <c r="R76" s="215" t="s">
        <v>169</v>
      </c>
      <c r="S76" s="236">
        <f t="shared" si="21"/>
        <v>66000</v>
      </c>
      <c r="T76" s="218" t="str">
        <f t="shared" ref="T76:V78" si="23">E76</f>
        <v>-</v>
      </c>
      <c r="U76" s="219" t="str">
        <f t="shared" si="23"/>
        <v>-</v>
      </c>
      <c r="V76" s="219" t="str">
        <f t="shared" si="23"/>
        <v>-</v>
      </c>
      <c r="W76" s="216" t="e">
        <f>SUM(#REF!,H76)</f>
        <v>#REF!</v>
      </c>
      <c r="X76" s="216" t="e">
        <f>SUM(#REF!,I76)</f>
        <v>#REF!</v>
      </c>
      <c r="Y76" s="216" t="e">
        <f>SUM(#REF!,J76)</f>
        <v>#REF!</v>
      </c>
      <c r="Z76" s="216" t="e">
        <f>SUM(#REF!,K76)</f>
        <v>#REF!</v>
      </c>
      <c r="AA76" s="216" t="e">
        <f>SUM(#REF!,L76)</f>
        <v>#REF!</v>
      </c>
      <c r="AB76" s="216" t="e">
        <f>SUM(#REF!,N76)</f>
        <v>#REF!</v>
      </c>
      <c r="AC76" s="216" t="e">
        <f>SUM(#REF!,O76)</f>
        <v>#REF!</v>
      </c>
      <c r="AD76" s="219">
        <f t="shared" ref="AD76:AE78" si="24">Q76</f>
        <v>0</v>
      </c>
      <c r="AE76" s="220" t="str">
        <f t="shared" si="24"/>
        <v>-</v>
      </c>
      <c r="AF76" s="238" t="s">
        <v>40</v>
      </c>
    </row>
    <row r="77" spans="2:32" s="78" customFormat="1" ht="24.95" customHeight="1">
      <c r="B77" s="222"/>
      <c r="C77" s="223" t="s">
        <v>177</v>
      </c>
      <c r="D77" s="223" t="s">
        <v>317</v>
      </c>
      <c r="E77" s="224">
        <v>0</v>
      </c>
      <c r="F77" s="224">
        <v>0</v>
      </c>
      <c r="G77" s="224">
        <v>0</v>
      </c>
      <c r="H77" s="216"/>
      <c r="I77" s="224">
        <v>0</v>
      </c>
      <c r="J77" s="216">
        <v>43700</v>
      </c>
      <c r="K77" s="224">
        <v>0</v>
      </c>
      <c r="L77" s="224">
        <v>0</v>
      </c>
      <c r="M77" s="224">
        <v>0</v>
      </c>
      <c r="N77" s="224">
        <v>0</v>
      </c>
      <c r="O77" s="224">
        <v>0</v>
      </c>
      <c r="P77" s="224"/>
      <c r="Q77" s="226">
        <v>0</v>
      </c>
      <c r="R77" s="224">
        <v>0</v>
      </c>
      <c r="S77" s="236">
        <f t="shared" si="21"/>
        <v>43700</v>
      </c>
      <c r="T77" s="218">
        <f t="shared" si="23"/>
        <v>0</v>
      </c>
      <c r="U77" s="219">
        <f t="shared" si="23"/>
        <v>0</v>
      </c>
      <c r="V77" s="219">
        <f t="shared" si="23"/>
        <v>0</v>
      </c>
      <c r="W77" s="216" t="e">
        <f>SUM(#REF!,H77)</f>
        <v>#REF!</v>
      </c>
      <c r="X77" s="216" t="e">
        <f>SUM(#REF!,I77)</f>
        <v>#REF!</v>
      </c>
      <c r="Y77" s="216" t="e">
        <f>SUM(#REF!,J77)</f>
        <v>#REF!</v>
      </c>
      <c r="Z77" s="216" t="e">
        <f>SUM(#REF!,K77)</f>
        <v>#REF!</v>
      </c>
      <c r="AA77" s="216" t="e">
        <f>SUM(#REF!,L77)</f>
        <v>#REF!</v>
      </c>
      <c r="AB77" s="216" t="e">
        <f>SUM(#REF!,N77)</f>
        <v>#REF!</v>
      </c>
      <c r="AC77" s="216" t="e">
        <f>SUM(#REF!,O77)</f>
        <v>#REF!</v>
      </c>
      <c r="AD77" s="219">
        <f t="shared" si="24"/>
        <v>0</v>
      </c>
      <c r="AE77" s="220">
        <f t="shared" si="24"/>
        <v>0</v>
      </c>
      <c r="AF77" s="238" t="s">
        <v>127</v>
      </c>
    </row>
    <row r="78" spans="2:32" s="78" customFormat="1" ht="24.95" customHeight="1">
      <c r="B78" s="222"/>
      <c r="C78" s="223" t="s">
        <v>142</v>
      </c>
      <c r="D78" s="225" t="s">
        <v>170</v>
      </c>
      <c r="E78" s="226">
        <v>0</v>
      </c>
      <c r="F78" s="226">
        <v>0</v>
      </c>
      <c r="G78" s="226">
        <v>0</v>
      </c>
      <c r="H78" s="216"/>
      <c r="I78" s="226">
        <v>0</v>
      </c>
      <c r="J78" s="216">
        <v>30000</v>
      </c>
      <c r="K78" s="226">
        <v>0</v>
      </c>
      <c r="L78" s="226">
        <v>0</v>
      </c>
      <c r="M78" s="226">
        <v>0</v>
      </c>
      <c r="N78" s="226">
        <v>0</v>
      </c>
      <c r="O78" s="226">
        <v>0</v>
      </c>
      <c r="P78" s="226"/>
      <c r="Q78" s="226">
        <v>0</v>
      </c>
      <c r="R78" s="226">
        <v>0</v>
      </c>
      <c r="S78" s="236">
        <f t="shared" si="21"/>
        <v>30000</v>
      </c>
      <c r="T78" s="218">
        <f t="shared" si="23"/>
        <v>0</v>
      </c>
      <c r="U78" s="219">
        <f t="shared" si="23"/>
        <v>0</v>
      </c>
      <c r="V78" s="219">
        <f t="shared" si="23"/>
        <v>0</v>
      </c>
      <c r="W78" s="216" t="e">
        <f>SUM(#REF!,H78)</f>
        <v>#REF!</v>
      </c>
      <c r="X78" s="216" t="e">
        <f>SUM(#REF!,I78)</f>
        <v>#REF!</v>
      </c>
      <c r="Y78" s="216" t="e">
        <f>SUM(#REF!,J78)</f>
        <v>#REF!</v>
      </c>
      <c r="Z78" s="216" t="e">
        <f>SUM(#REF!,K78)</f>
        <v>#REF!</v>
      </c>
      <c r="AA78" s="216" t="e">
        <f>SUM(#REF!,L78)</f>
        <v>#REF!</v>
      </c>
      <c r="AB78" s="216" t="e">
        <f>SUM(#REF!,N78)</f>
        <v>#REF!</v>
      </c>
      <c r="AC78" s="216" t="e">
        <f>SUM(#REF!,O78)</f>
        <v>#REF!</v>
      </c>
      <c r="AD78" s="219">
        <f t="shared" si="24"/>
        <v>0</v>
      </c>
      <c r="AE78" s="220">
        <f t="shared" si="24"/>
        <v>0</v>
      </c>
      <c r="AF78" s="238" t="s">
        <v>316</v>
      </c>
    </row>
    <row r="79" spans="2:32" s="78" customFormat="1" ht="24.95" customHeight="1">
      <c r="B79" s="222"/>
      <c r="C79" s="223" t="s">
        <v>182</v>
      </c>
      <c r="D79" s="223" t="s">
        <v>380</v>
      </c>
      <c r="E79" s="224"/>
      <c r="F79" s="224"/>
      <c r="G79" s="224"/>
      <c r="H79" s="216"/>
      <c r="I79" s="224">
        <v>30000</v>
      </c>
      <c r="J79" s="215" t="s">
        <v>169</v>
      </c>
      <c r="K79" s="224"/>
      <c r="L79" s="216"/>
      <c r="M79" s="215" t="s">
        <v>169</v>
      </c>
      <c r="N79" s="215" t="s">
        <v>169</v>
      </c>
      <c r="O79" s="224"/>
      <c r="P79" s="224"/>
      <c r="Q79" s="224">
        <v>0</v>
      </c>
      <c r="R79" s="224"/>
      <c r="S79" s="236">
        <f t="shared" si="21"/>
        <v>30000</v>
      </c>
      <c r="T79" s="218"/>
      <c r="U79" s="219"/>
      <c r="V79" s="219"/>
      <c r="W79" s="216"/>
      <c r="X79" s="216"/>
      <c r="Y79" s="216"/>
      <c r="Z79" s="216"/>
      <c r="AA79" s="216"/>
      <c r="AB79" s="216"/>
      <c r="AC79" s="216"/>
      <c r="AD79" s="219"/>
      <c r="AE79" s="220"/>
      <c r="AF79" s="238" t="s">
        <v>364</v>
      </c>
    </row>
    <row r="80" spans="2:32" s="78" customFormat="1" ht="24.95" customHeight="1">
      <c r="B80" s="222"/>
      <c r="C80" s="252" t="s">
        <v>106</v>
      </c>
      <c r="D80" s="252" t="s">
        <v>310</v>
      </c>
      <c r="E80" s="226"/>
      <c r="F80" s="226"/>
      <c r="G80" s="226"/>
      <c r="H80" s="216"/>
      <c r="I80" s="226">
        <v>0</v>
      </c>
      <c r="J80" s="226">
        <v>20000</v>
      </c>
      <c r="K80" s="226"/>
      <c r="L80" s="226"/>
      <c r="M80" s="226">
        <v>0</v>
      </c>
      <c r="N80" s="226">
        <v>0</v>
      </c>
      <c r="O80" s="226"/>
      <c r="P80" s="226"/>
      <c r="Q80" s="226">
        <v>0</v>
      </c>
      <c r="R80" s="226"/>
      <c r="S80" s="236">
        <f t="shared" si="21"/>
        <v>20000</v>
      </c>
      <c r="T80" s="218"/>
      <c r="U80" s="219"/>
      <c r="V80" s="219"/>
      <c r="W80" s="216"/>
      <c r="X80" s="216"/>
      <c r="Y80" s="216"/>
      <c r="Z80" s="216"/>
      <c r="AA80" s="216"/>
      <c r="AB80" s="216"/>
      <c r="AC80" s="216"/>
      <c r="AD80" s="219"/>
      <c r="AE80" s="220"/>
      <c r="AF80" s="238" t="s">
        <v>316</v>
      </c>
    </row>
    <row r="81" spans="2:32" s="78" customFormat="1" ht="24.95" customHeight="1">
      <c r="B81" s="222"/>
      <c r="C81" s="252" t="s">
        <v>237</v>
      </c>
      <c r="D81" s="252" t="s">
        <v>307</v>
      </c>
      <c r="E81" s="226"/>
      <c r="F81" s="226"/>
      <c r="G81" s="226"/>
      <c r="H81" s="216"/>
      <c r="I81" s="226">
        <v>0</v>
      </c>
      <c r="J81" s="226">
        <v>25000</v>
      </c>
      <c r="K81" s="226"/>
      <c r="L81" s="226"/>
      <c r="M81" s="226">
        <v>0</v>
      </c>
      <c r="N81" s="226">
        <v>0</v>
      </c>
      <c r="O81" s="226"/>
      <c r="P81" s="226"/>
      <c r="Q81" s="226">
        <v>0</v>
      </c>
      <c r="R81" s="226"/>
      <c r="S81" s="236">
        <f t="shared" si="21"/>
        <v>25000</v>
      </c>
      <c r="T81" s="218"/>
      <c r="U81" s="219"/>
      <c r="V81" s="219"/>
      <c r="W81" s="216"/>
      <c r="X81" s="216"/>
      <c r="Y81" s="216"/>
      <c r="Z81" s="216"/>
      <c r="AA81" s="216"/>
      <c r="AB81" s="216"/>
      <c r="AC81" s="216"/>
      <c r="AD81" s="219"/>
      <c r="AE81" s="220"/>
      <c r="AF81" s="238" t="s">
        <v>316</v>
      </c>
    </row>
    <row r="82" spans="2:32" s="78" customFormat="1" ht="24.95" customHeight="1">
      <c r="B82" s="222"/>
      <c r="C82" s="252" t="s">
        <v>136</v>
      </c>
      <c r="D82" s="252" t="s">
        <v>37</v>
      </c>
      <c r="E82" s="226"/>
      <c r="F82" s="226"/>
      <c r="G82" s="226"/>
      <c r="H82" s="216"/>
      <c r="I82" s="226">
        <v>0</v>
      </c>
      <c r="J82" s="226">
        <v>34000</v>
      </c>
      <c r="K82" s="226"/>
      <c r="L82" s="226"/>
      <c r="M82" s="226">
        <v>0</v>
      </c>
      <c r="N82" s="226">
        <v>0</v>
      </c>
      <c r="O82" s="226"/>
      <c r="P82" s="226"/>
      <c r="Q82" s="226">
        <v>0</v>
      </c>
      <c r="R82" s="226"/>
      <c r="S82" s="236">
        <f t="shared" si="21"/>
        <v>34000</v>
      </c>
      <c r="T82" s="218"/>
      <c r="U82" s="219"/>
      <c r="V82" s="219"/>
      <c r="W82" s="216"/>
      <c r="X82" s="216"/>
      <c r="Y82" s="216"/>
      <c r="Z82" s="216"/>
      <c r="AA82" s="216"/>
      <c r="AB82" s="216"/>
      <c r="AC82" s="216"/>
      <c r="AD82" s="219"/>
      <c r="AE82" s="220"/>
      <c r="AF82" s="238" t="s">
        <v>316</v>
      </c>
    </row>
    <row r="83" spans="2:32" s="78" customFormat="1" ht="24.95" customHeight="1">
      <c r="B83" s="222"/>
      <c r="C83" s="252" t="s">
        <v>248</v>
      </c>
      <c r="D83" s="252" t="s">
        <v>37</v>
      </c>
      <c r="E83" s="226"/>
      <c r="F83" s="226"/>
      <c r="G83" s="226"/>
      <c r="H83" s="216"/>
      <c r="I83" s="226">
        <v>0</v>
      </c>
      <c r="J83" s="226">
        <v>32000</v>
      </c>
      <c r="K83" s="226"/>
      <c r="L83" s="226"/>
      <c r="M83" s="226">
        <v>0</v>
      </c>
      <c r="N83" s="226">
        <v>0</v>
      </c>
      <c r="O83" s="226"/>
      <c r="P83" s="226"/>
      <c r="Q83" s="226">
        <v>0</v>
      </c>
      <c r="R83" s="226"/>
      <c r="S83" s="236">
        <f t="shared" si="21"/>
        <v>32000</v>
      </c>
      <c r="T83" s="218"/>
      <c r="U83" s="219"/>
      <c r="V83" s="219"/>
      <c r="W83" s="216"/>
      <c r="X83" s="216"/>
      <c r="Y83" s="216"/>
      <c r="Z83" s="216"/>
      <c r="AA83" s="216"/>
      <c r="AB83" s="216"/>
      <c r="AC83" s="216"/>
      <c r="AD83" s="219"/>
      <c r="AE83" s="220"/>
      <c r="AF83" s="238" t="s">
        <v>316</v>
      </c>
    </row>
    <row r="84" spans="2:32" s="78" customFormat="1" ht="24.95" customHeight="1">
      <c r="B84" s="222"/>
      <c r="C84" s="252" t="s">
        <v>209</v>
      </c>
      <c r="D84" s="252" t="s">
        <v>340</v>
      </c>
      <c r="E84" s="226"/>
      <c r="F84" s="226"/>
      <c r="G84" s="226"/>
      <c r="H84" s="216"/>
      <c r="I84" s="226">
        <v>0</v>
      </c>
      <c r="J84" s="226">
        <v>25000</v>
      </c>
      <c r="K84" s="226"/>
      <c r="L84" s="226"/>
      <c r="M84" s="226">
        <v>0</v>
      </c>
      <c r="N84" s="226">
        <v>0</v>
      </c>
      <c r="O84" s="226"/>
      <c r="P84" s="226"/>
      <c r="Q84" s="226">
        <v>0</v>
      </c>
      <c r="R84" s="226"/>
      <c r="S84" s="236">
        <f t="shared" si="21"/>
        <v>25000</v>
      </c>
      <c r="T84" s="218"/>
      <c r="U84" s="219"/>
      <c r="V84" s="219"/>
      <c r="W84" s="216"/>
      <c r="X84" s="216"/>
      <c r="Y84" s="216"/>
      <c r="Z84" s="216"/>
      <c r="AA84" s="216"/>
      <c r="AB84" s="216"/>
      <c r="AC84" s="216"/>
      <c r="AD84" s="219"/>
      <c r="AE84" s="220"/>
      <c r="AF84" s="238" t="s">
        <v>316</v>
      </c>
    </row>
    <row r="85" spans="2:32" s="78" customFormat="1" ht="24.95" customHeight="1">
      <c r="B85" s="213"/>
      <c r="C85" s="223" t="s">
        <v>8</v>
      </c>
      <c r="D85" s="223" t="s">
        <v>160</v>
      </c>
      <c r="E85" s="215" t="s">
        <v>169</v>
      </c>
      <c r="F85" s="215" t="s">
        <v>169</v>
      </c>
      <c r="G85" s="215" t="s">
        <v>169</v>
      </c>
      <c r="H85" s="216"/>
      <c r="I85" s="215" t="s">
        <v>169</v>
      </c>
      <c r="J85" s="215">
        <v>20000</v>
      </c>
      <c r="K85" s="215" t="s">
        <v>169</v>
      </c>
      <c r="L85" s="215" t="s">
        <v>169</v>
      </c>
      <c r="M85" s="215" t="s">
        <v>169</v>
      </c>
      <c r="N85" s="215" t="s">
        <v>169</v>
      </c>
      <c r="O85" s="215" t="s">
        <v>169</v>
      </c>
      <c r="P85" s="215"/>
      <c r="Q85" s="226">
        <v>0</v>
      </c>
      <c r="R85" s="215" t="s">
        <v>169</v>
      </c>
      <c r="S85" s="236">
        <f t="shared" si="21"/>
        <v>20000</v>
      </c>
      <c r="T85" s="218" t="str">
        <f>E85</f>
        <v>-</v>
      </c>
      <c r="U85" s="219" t="str">
        <f>F85</f>
        <v>-</v>
      </c>
      <c r="V85" s="219" t="str">
        <f>G85</f>
        <v>-</v>
      </c>
      <c r="W85" s="216" t="e">
        <f>SUM(#REF!,H85)</f>
        <v>#REF!</v>
      </c>
      <c r="X85" s="216" t="e">
        <f>SUM(#REF!,I85)</f>
        <v>#REF!</v>
      </c>
      <c r="Y85" s="216" t="e">
        <f>SUM(#REF!,J85)</f>
        <v>#REF!</v>
      </c>
      <c r="Z85" s="216" t="e">
        <f>SUM(#REF!,K85)</f>
        <v>#REF!</v>
      </c>
      <c r="AA85" s="216" t="e">
        <f>SUM(#REF!,L85)</f>
        <v>#REF!</v>
      </c>
      <c r="AB85" s="216" t="e">
        <f>SUM(#REF!,N85)</f>
        <v>#REF!</v>
      </c>
      <c r="AC85" s="216" t="e">
        <f>SUM(#REF!,O85)</f>
        <v>#REF!</v>
      </c>
      <c r="AD85" s="219">
        <f>Q85</f>
        <v>0</v>
      </c>
      <c r="AE85" s="220" t="str">
        <f>R85</f>
        <v>-</v>
      </c>
      <c r="AF85" s="238" t="s">
        <v>41</v>
      </c>
    </row>
    <row r="86" spans="2:32" s="78" customFormat="1" ht="24.95" customHeight="1">
      <c r="B86" s="222"/>
      <c r="C86" s="223" t="s">
        <v>8</v>
      </c>
      <c r="D86" s="223" t="s">
        <v>251</v>
      </c>
      <c r="E86" s="215"/>
      <c r="F86" s="215"/>
      <c r="G86" s="215"/>
      <c r="H86" s="216"/>
      <c r="I86" s="215" t="s">
        <v>169</v>
      </c>
      <c r="J86" s="215">
        <v>107000</v>
      </c>
      <c r="K86" s="215"/>
      <c r="L86" s="215"/>
      <c r="M86" s="215" t="s">
        <v>169</v>
      </c>
      <c r="N86" s="215" t="s">
        <v>169</v>
      </c>
      <c r="O86" s="215" t="s">
        <v>169</v>
      </c>
      <c r="P86" s="215"/>
      <c r="Q86" s="226">
        <v>0</v>
      </c>
      <c r="R86" s="215"/>
      <c r="S86" s="236">
        <f t="shared" si="21"/>
        <v>107000</v>
      </c>
      <c r="T86" s="218"/>
      <c r="U86" s="219"/>
      <c r="V86" s="219"/>
      <c r="W86" s="216"/>
      <c r="X86" s="216"/>
      <c r="Y86" s="216"/>
      <c r="Z86" s="216"/>
      <c r="AA86" s="216"/>
      <c r="AB86" s="216"/>
      <c r="AC86" s="216"/>
      <c r="AD86" s="219"/>
      <c r="AE86" s="220"/>
      <c r="AF86" s="238" t="s">
        <v>331</v>
      </c>
    </row>
    <row r="87" spans="2:32" s="78" customFormat="1" ht="24.95" customHeight="1">
      <c r="B87" s="222"/>
      <c r="C87" s="223" t="s">
        <v>8</v>
      </c>
      <c r="D87" s="223" t="s">
        <v>18</v>
      </c>
      <c r="E87" s="215"/>
      <c r="F87" s="215"/>
      <c r="G87" s="215"/>
      <c r="H87" s="216"/>
      <c r="I87" s="226">
        <v>0</v>
      </c>
      <c r="J87" s="226">
        <v>0</v>
      </c>
      <c r="K87" s="224"/>
      <c r="L87" s="216"/>
      <c r="M87" s="226">
        <v>0</v>
      </c>
      <c r="N87" s="226">
        <v>0</v>
      </c>
      <c r="O87" s="215"/>
      <c r="P87" s="215"/>
      <c r="Q87" s="226">
        <v>6100</v>
      </c>
      <c r="R87" s="215"/>
      <c r="S87" s="236">
        <f t="shared" si="21"/>
        <v>6100</v>
      </c>
      <c r="T87" s="218"/>
      <c r="U87" s="219"/>
      <c r="V87" s="219"/>
      <c r="W87" s="216"/>
      <c r="X87" s="216"/>
      <c r="Y87" s="216"/>
      <c r="Z87" s="216"/>
      <c r="AA87" s="216"/>
      <c r="AB87" s="216"/>
      <c r="AC87" s="216"/>
      <c r="AD87" s="219"/>
      <c r="AE87" s="220"/>
      <c r="AF87" s="238" t="s">
        <v>115</v>
      </c>
    </row>
    <row r="88" spans="2:32" s="78" customFormat="1" ht="24.95" customHeight="1">
      <c r="B88" s="222"/>
      <c r="C88" s="223" t="s">
        <v>8</v>
      </c>
      <c r="D88" s="223" t="s">
        <v>304</v>
      </c>
      <c r="E88" s="226">
        <v>0</v>
      </c>
      <c r="F88" s="226">
        <v>0</v>
      </c>
      <c r="G88" s="226">
        <v>0</v>
      </c>
      <c r="H88" s="216"/>
      <c r="I88" s="226">
        <v>0</v>
      </c>
      <c r="J88" s="226">
        <v>0</v>
      </c>
      <c r="K88" s="226">
        <v>0</v>
      </c>
      <c r="L88" s="226">
        <v>0</v>
      </c>
      <c r="M88" s="226">
        <v>0</v>
      </c>
      <c r="N88" s="226">
        <v>19800</v>
      </c>
      <c r="O88" s="226">
        <v>0</v>
      </c>
      <c r="P88" s="226"/>
      <c r="Q88" s="226">
        <v>0</v>
      </c>
      <c r="R88" s="226">
        <v>0</v>
      </c>
      <c r="S88" s="236">
        <f t="shared" si="21"/>
        <v>19800</v>
      </c>
      <c r="T88" s="218">
        <f>E88</f>
        <v>0</v>
      </c>
      <c r="U88" s="219">
        <f>F88</f>
        <v>0</v>
      </c>
      <c r="V88" s="219">
        <f>G88</f>
        <v>0</v>
      </c>
      <c r="W88" s="216" t="e">
        <f>SUM(#REF!,H88)</f>
        <v>#REF!</v>
      </c>
      <c r="X88" s="216" t="e">
        <f>SUM(#REF!,I88)</f>
        <v>#REF!</v>
      </c>
      <c r="Y88" s="216" t="e">
        <f>SUM(#REF!,J88)</f>
        <v>#REF!</v>
      </c>
      <c r="Z88" s="216" t="e">
        <f>SUM(#REF!,K88)</f>
        <v>#REF!</v>
      </c>
      <c r="AA88" s="216" t="e">
        <f>SUM(#REF!,L88)</f>
        <v>#REF!</v>
      </c>
      <c r="AB88" s="216" t="e">
        <f>SUM(#REF!,N88)</f>
        <v>#REF!</v>
      </c>
      <c r="AC88" s="216" t="e">
        <f>SUM(#REF!,O88)</f>
        <v>#REF!</v>
      </c>
      <c r="AD88" s="219">
        <f>Q88</f>
        <v>0</v>
      </c>
      <c r="AE88" s="220">
        <f>R88</f>
        <v>0</v>
      </c>
      <c r="AF88" s="238" t="s">
        <v>304</v>
      </c>
    </row>
    <row r="89" spans="2:32" s="77" customFormat="1" ht="24.95" customHeight="1">
      <c r="B89" s="229"/>
      <c r="C89" s="230" t="s">
        <v>188</v>
      </c>
      <c r="D89" s="230"/>
      <c r="E89" s="231">
        <f t="shared" ref="E89:R89" si="25">SUM(E76:E88)</f>
        <v>0</v>
      </c>
      <c r="F89" s="232">
        <f t="shared" si="25"/>
        <v>0</v>
      </c>
      <c r="G89" s="232">
        <f t="shared" si="25"/>
        <v>0</v>
      </c>
      <c r="H89" s="232">
        <f t="shared" si="25"/>
        <v>0</v>
      </c>
      <c r="I89" s="232">
        <f t="shared" si="25"/>
        <v>30000</v>
      </c>
      <c r="J89" s="232">
        <f t="shared" si="25"/>
        <v>402700</v>
      </c>
      <c r="K89" s="232">
        <f t="shared" si="25"/>
        <v>0</v>
      </c>
      <c r="L89" s="232">
        <f t="shared" si="25"/>
        <v>0</v>
      </c>
      <c r="M89" s="232">
        <f t="shared" si="25"/>
        <v>0</v>
      </c>
      <c r="N89" s="232">
        <f t="shared" si="25"/>
        <v>19800</v>
      </c>
      <c r="O89" s="232">
        <f t="shared" si="25"/>
        <v>0</v>
      </c>
      <c r="P89" s="232"/>
      <c r="Q89" s="232">
        <f t="shared" si="25"/>
        <v>6100</v>
      </c>
      <c r="R89" s="233">
        <f t="shared" si="25"/>
        <v>0</v>
      </c>
      <c r="S89" s="234">
        <f t="shared" si="21"/>
        <v>458600</v>
      </c>
      <c r="T89" s="231">
        <f t="shared" ref="T89:AE89" si="26">SUM(T76:T88)</f>
        <v>0</v>
      </c>
      <c r="U89" s="232">
        <f t="shared" si="26"/>
        <v>0</v>
      </c>
      <c r="V89" s="232">
        <f t="shared" si="26"/>
        <v>0</v>
      </c>
      <c r="W89" s="232" t="e">
        <f t="shared" si="26"/>
        <v>#REF!</v>
      </c>
      <c r="X89" s="232" t="e">
        <f t="shared" si="26"/>
        <v>#REF!</v>
      </c>
      <c r="Y89" s="232" t="e">
        <f t="shared" si="26"/>
        <v>#REF!</v>
      </c>
      <c r="Z89" s="232" t="e">
        <f t="shared" si="26"/>
        <v>#REF!</v>
      </c>
      <c r="AA89" s="232" t="e">
        <f t="shared" si="26"/>
        <v>#REF!</v>
      </c>
      <c r="AB89" s="232" t="e">
        <f t="shared" si="26"/>
        <v>#REF!</v>
      </c>
      <c r="AC89" s="232" t="e">
        <f t="shared" si="26"/>
        <v>#REF!</v>
      </c>
      <c r="AD89" s="232">
        <f t="shared" si="26"/>
        <v>0</v>
      </c>
      <c r="AE89" s="233">
        <f t="shared" si="26"/>
        <v>0</v>
      </c>
      <c r="AF89" s="235"/>
    </row>
    <row r="90" spans="2:32" s="78" customFormat="1" ht="24.95" customHeight="1">
      <c r="B90" s="213" t="s">
        <v>6</v>
      </c>
      <c r="C90" s="214" t="s">
        <v>194</v>
      </c>
      <c r="D90" s="214" t="s">
        <v>158</v>
      </c>
      <c r="E90" s="215" t="s">
        <v>169</v>
      </c>
      <c r="F90" s="215" t="s">
        <v>169</v>
      </c>
      <c r="G90" s="215" t="s">
        <v>169</v>
      </c>
      <c r="H90" s="216"/>
      <c r="I90" s="215" t="s">
        <v>169</v>
      </c>
      <c r="J90" s="216">
        <v>50000</v>
      </c>
      <c r="K90" s="215" t="s">
        <v>169</v>
      </c>
      <c r="L90" s="216"/>
      <c r="M90" s="215" t="s">
        <v>169</v>
      </c>
      <c r="N90" s="215" t="s">
        <v>169</v>
      </c>
      <c r="O90" s="215" t="s">
        <v>169</v>
      </c>
      <c r="P90" s="215"/>
      <c r="Q90" s="215" t="s">
        <v>169</v>
      </c>
      <c r="R90" s="215" t="s">
        <v>169</v>
      </c>
      <c r="S90" s="236">
        <f t="shared" si="21"/>
        <v>50000</v>
      </c>
      <c r="T90" s="218" t="str">
        <f t="shared" ref="T90:V91" si="27">E90</f>
        <v>-</v>
      </c>
      <c r="U90" s="219" t="str">
        <f t="shared" si="27"/>
        <v>-</v>
      </c>
      <c r="V90" s="219" t="str">
        <f t="shared" si="27"/>
        <v>-</v>
      </c>
      <c r="W90" s="216" t="e">
        <f>SUM(#REF!,H90)</f>
        <v>#REF!</v>
      </c>
      <c r="X90" s="216" t="e">
        <f>SUM(#REF!,I90)</f>
        <v>#REF!</v>
      </c>
      <c r="Y90" s="216" t="e">
        <f>SUM(#REF!,J90)</f>
        <v>#REF!</v>
      </c>
      <c r="Z90" s="216" t="e">
        <f>SUM(#REF!,K90)</f>
        <v>#REF!</v>
      </c>
      <c r="AA90" s="216" t="e">
        <f>SUM(#REF!,L90)</f>
        <v>#REF!</v>
      </c>
      <c r="AB90" s="216" t="e">
        <f>SUM(#REF!,N90)</f>
        <v>#REF!</v>
      </c>
      <c r="AC90" s="216" t="e">
        <f>SUM(#REF!,O90)</f>
        <v>#REF!</v>
      </c>
      <c r="AD90" s="219" t="str">
        <f>Q90</f>
        <v>-</v>
      </c>
      <c r="AE90" s="220" t="str">
        <f>R90</f>
        <v>-</v>
      </c>
      <c r="AF90" s="238" t="s">
        <v>316</v>
      </c>
    </row>
    <row r="91" spans="2:32" s="78" customFormat="1" ht="24.95" customHeight="1">
      <c r="B91" s="222"/>
      <c r="C91" s="223" t="s">
        <v>95</v>
      </c>
      <c r="D91" s="223" t="s">
        <v>356</v>
      </c>
      <c r="E91" s="224">
        <v>0</v>
      </c>
      <c r="F91" s="224">
        <v>0</v>
      </c>
      <c r="G91" s="224">
        <v>0</v>
      </c>
      <c r="H91" s="216"/>
      <c r="I91" s="216">
        <v>5000</v>
      </c>
      <c r="J91" s="216">
        <v>70000</v>
      </c>
      <c r="K91" s="224">
        <v>0</v>
      </c>
      <c r="L91" s="216"/>
      <c r="M91" s="224">
        <v>0</v>
      </c>
      <c r="N91" s="224">
        <v>0</v>
      </c>
      <c r="O91" s="224">
        <v>0</v>
      </c>
      <c r="P91" s="224"/>
      <c r="Q91" s="224">
        <v>2000</v>
      </c>
      <c r="R91" s="224">
        <v>0</v>
      </c>
      <c r="S91" s="236">
        <f t="shared" si="21"/>
        <v>77000</v>
      </c>
      <c r="T91" s="218">
        <f t="shared" si="27"/>
        <v>0</v>
      </c>
      <c r="U91" s="219">
        <f t="shared" si="27"/>
        <v>0</v>
      </c>
      <c r="V91" s="219">
        <f t="shared" si="27"/>
        <v>0</v>
      </c>
      <c r="W91" s="216" t="e">
        <f>SUM(#REF!,H91)</f>
        <v>#REF!</v>
      </c>
      <c r="X91" s="216" t="e">
        <f>SUM(#REF!,I91)</f>
        <v>#REF!</v>
      </c>
      <c r="Y91" s="216" t="e">
        <f>SUM(#REF!,J91)</f>
        <v>#REF!</v>
      </c>
      <c r="Z91" s="216" t="e">
        <f>SUM(#REF!,K91)</f>
        <v>#REF!</v>
      </c>
      <c r="AA91" s="216" t="e">
        <f>SUM(#REF!,L91)</f>
        <v>#REF!</v>
      </c>
      <c r="AB91" s="216" t="e">
        <f>SUM(#REF!,N91)</f>
        <v>#REF!</v>
      </c>
      <c r="AC91" s="216" t="e">
        <f>SUM(#REF!,O91)</f>
        <v>#REF!</v>
      </c>
      <c r="AD91" s="219">
        <f>Q91</f>
        <v>2000</v>
      </c>
      <c r="AE91" s="220">
        <f>R91</f>
        <v>0</v>
      </c>
      <c r="AF91" s="238" t="s">
        <v>118</v>
      </c>
    </row>
    <row r="92" spans="2:32" s="78" customFormat="1" ht="24.95" customHeight="1">
      <c r="B92" s="222"/>
      <c r="C92" s="223" t="s">
        <v>6</v>
      </c>
      <c r="D92" s="223" t="s">
        <v>151</v>
      </c>
      <c r="E92" s="226">
        <v>0</v>
      </c>
      <c r="F92" s="226">
        <v>0</v>
      </c>
      <c r="G92" s="226">
        <v>0</v>
      </c>
      <c r="H92" s="216"/>
      <c r="I92" s="216">
        <v>8000</v>
      </c>
      <c r="J92" s="216">
        <v>150000</v>
      </c>
      <c r="K92" s="226">
        <v>0</v>
      </c>
      <c r="L92" s="216"/>
      <c r="M92" s="216">
        <v>5000</v>
      </c>
      <c r="N92" s="224">
        <v>0</v>
      </c>
      <c r="O92" s="226">
        <v>0</v>
      </c>
      <c r="P92" s="226"/>
      <c r="Q92" s="226">
        <v>0</v>
      </c>
      <c r="R92" s="226">
        <v>0</v>
      </c>
      <c r="S92" s="236">
        <f t="shared" si="21"/>
        <v>163000</v>
      </c>
      <c r="T92" s="218"/>
      <c r="U92" s="219"/>
      <c r="V92" s="219"/>
      <c r="W92" s="216"/>
      <c r="X92" s="216"/>
      <c r="Y92" s="216"/>
      <c r="Z92" s="216"/>
      <c r="AA92" s="216"/>
      <c r="AB92" s="216"/>
      <c r="AC92" s="216"/>
      <c r="AD92" s="219"/>
      <c r="AE92" s="220"/>
      <c r="AF92" s="238" t="s">
        <v>207</v>
      </c>
    </row>
    <row r="93" spans="2:32" s="78" customFormat="1" ht="24.95" customHeight="1">
      <c r="B93" s="222"/>
      <c r="C93" s="223" t="s">
        <v>192</v>
      </c>
      <c r="D93" s="223" t="s">
        <v>368</v>
      </c>
      <c r="E93" s="215" t="s">
        <v>169</v>
      </c>
      <c r="F93" s="215" t="s">
        <v>169</v>
      </c>
      <c r="G93" s="215" t="s">
        <v>169</v>
      </c>
      <c r="H93" s="216"/>
      <c r="I93" s="215" t="s">
        <v>169</v>
      </c>
      <c r="J93" s="215">
        <v>140000</v>
      </c>
      <c r="K93" s="215" t="s">
        <v>169</v>
      </c>
      <c r="L93" s="216"/>
      <c r="M93" s="215" t="s">
        <v>169</v>
      </c>
      <c r="N93" s="216">
        <v>30000</v>
      </c>
      <c r="O93" s="215" t="s">
        <v>169</v>
      </c>
      <c r="P93" s="215"/>
      <c r="Q93" s="215" t="s">
        <v>169</v>
      </c>
      <c r="R93" s="215" t="s">
        <v>169</v>
      </c>
      <c r="S93" s="236">
        <f t="shared" si="21"/>
        <v>170000</v>
      </c>
      <c r="T93" s="218"/>
      <c r="U93" s="219"/>
      <c r="V93" s="219"/>
      <c r="W93" s="216"/>
      <c r="X93" s="216"/>
      <c r="Y93" s="216"/>
      <c r="Z93" s="216"/>
      <c r="AA93" s="216"/>
      <c r="AB93" s="216"/>
      <c r="AC93" s="216"/>
      <c r="AD93" s="219"/>
      <c r="AE93" s="220"/>
      <c r="AF93" s="238" t="s">
        <v>139</v>
      </c>
    </row>
    <row r="94" spans="2:32" s="78" customFormat="1" ht="24.95" customHeight="1">
      <c r="B94" s="222"/>
      <c r="C94" s="223" t="s">
        <v>205</v>
      </c>
      <c r="D94" s="223" t="s">
        <v>325</v>
      </c>
      <c r="E94" s="224">
        <v>0</v>
      </c>
      <c r="F94" s="224">
        <v>0</v>
      </c>
      <c r="G94" s="224">
        <v>0</v>
      </c>
      <c r="H94" s="216"/>
      <c r="I94" s="224">
        <v>0</v>
      </c>
      <c r="J94" s="216">
        <v>40000</v>
      </c>
      <c r="K94" s="224">
        <v>0</v>
      </c>
      <c r="L94" s="216"/>
      <c r="M94" s="224">
        <v>0</v>
      </c>
      <c r="N94" s="224">
        <v>0</v>
      </c>
      <c r="O94" s="224">
        <v>0</v>
      </c>
      <c r="P94" s="224"/>
      <c r="Q94" s="224">
        <v>0</v>
      </c>
      <c r="R94" s="224">
        <v>0</v>
      </c>
      <c r="S94" s="236">
        <f t="shared" si="21"/>
        <v>40000</v>
      </c>
      <c r="T94" s="218">
        <f>E94</f>
        <v>0</v>
      </c>
      <c r="U94" s="219">
        <f>F94</f>
        <v>0</v>
      </c>
      <c r="V94" s="219">
        <f>G94</f>
        <v>0</v>
      </c>
      <c r="W94" s="216" t="e">
        <f>SUM(#REF!,H94)</f>
        <v>#REF!</v>
      </c>
      <c r="X94" s="216" t="e">
        <f>SUM(#REF!,I94)</f>
        <v>#REF!</v>
      </c>
      <c r="Y94" s="216" t="e">
        <f>SUM(#REF!,J94)</f>
        <v>#REF!</v>
      </c>
      <c r="Z94" s="216" t="e">
        <f>SUM(#REF!,K94)</f>
        <v>#REF!</v>
      </c>
      <c r="AA94" s="216" t="e">
        <f>SUM(#REF!,L94)</f>
        <v>#REF!</v>
      </c>
      <c r="AB94" s="216" t="e">
        <f>SUM(#REF!,N94)</f>
        <v>#REF!</v>
      </c>
      <c r="AC94" s="216" t="e">
        <f>SUM(#REF!,O94)</f>
        <v>#REF!</v>
      </c>
      <c r="AD94" s="219">
        <f>Q94</f>
        <v>0</v>
      </c>
      <c r="AE94" s="220">
        <f>R94</f>
        <v>0</v>
      </c>
      <c r="AF94" s="238" t="s">
        <v>139</v>
      </c>
    </row>
    <row r="95" spans="2:32" s="78" customFormat="1" ht="24.95" customHeight="1">
      <c r="B95" s="222"/>
      <c r="C95" s="223" t="s">
        <v>6</v>
      </c>
      <c r="D95" s="223" t="s">
        <v>346</v>
      </c>
      <c r="E95" s="224"/>
      <c r="F95" s="224"/>
      <c r="G95" s="224"/>
      <c r="H95" s="216"/>
      <c r="I95" s="226">
        <v>0</v>
      </c>
      <c r="J95" s="224">
        <v>8200</v>
      </c>
      <c r="K95" s="224"/>
      <c r="L95" s="216"/>
      <c r="M95" s="226">
        <v>0</v>
      </c>
      <c r="N95" s="226">
        <v>0</v>
      </c>
      <c r="O95" s="226">
        <v>0</v>
      </c>
      <c r="P95" s="226"/>
      <c r="Q95" s="226">
        <v>0</v>
      </c>
      <c r="R95" s="224"/>
      <c r="S95" s="236">
        <f t="shared" si="21"/>
        <v>8200</v>
      </c>
      <c r="T95" s="218"/>
      <c r="U95" s="219"/>
      <c r="V95" s="219"/>
      <c r="W95" s="216"/>
      <c r="X95" s="216"/>
      <c r="Y95" s="216"/>
      <c r="Z95" s="216"/>
      <c r="AA95" s="216"/>
      <c r="AB95" s="216"/>
      <c r="AC95" s="216"/>
      <c r="AD95" s="219"/>
      <c r="AE95" s="220"/>
      <c r="AF95" s="238" t="s">
        <v>331</v>
      </c>
    </row>
    <row r="96" spans="2:32" s="78" customFormat="1" ht="24.95" customHeight="1">
      <c r="B96" s="222"/>
      <c r="C96" s="223" t="s">
        <v>6</v>
      </c>
      <c r="D96" s="223" t="s">
        <v>384</v>
      </c>
      <c r="E96" s="224"/>
      <c r="F96" s="224"/>
      <c r="G96" s="224"/>
      <c r="H96" s="216"/>
      <c r="I96" s="226">
        <v>0</v>
      </c>
      <c r="J96" s="226">
        <v>0</v>
      </c>
      <c r="K96" s="224"/>
      <c r="L96" s="216"/>
      <c r="M96" s="226">
        <v>0</v>
      </c>
      <c r="N96" s="226">
        <v>0</v>
      </c>
      <c r="O96" s="226"/>
      <c r="P96" s="226"/>
      <c r="Q96" s="226">
        <v>3700</v>
      </c>
      <c r="R96" s="224"/>
      <c r="S96" s="236">
        <f t="shared" si="21"/>
        <v>3700</v>
      </c>
      <c r="T96" s="218"/>
      <c r="U96" s="219"/>
      <c r="V96" s="219"/>
      <c r="W96" s="216"/>
      <c r="X96" s="216"/>
      <c r="Y96" s="216"/>
      <c r="Z96" s="216"/>
      <c r="AA96" s="216"/>
      <c r="AB96" s="216"/>
      <c r="AC96" s="216"/>
      <c r="AD96" s="219"/>
      <c r="AE96" s="220"/>
      <c r="AF96" s="238" t="s">
        <v>115</v>
      </c>
    </row>
    <row r="97" spans="2:32" s="78" customFormat="1" ht="24.95" customHeight="1">
      <c r="B97" s="222"/>
      <c r="C97" s="223" t="s">
        <v>6</v>
      </c>
      <c r="D97" s="223" t="s">
        <v>256</v>
      </c>
      <c r="E97" s="226">
        <v>0</v>
      </c>
      <c r="F97" s="226">
        <v>0</v>
      </c>
      <c r="G97" s="226">
        <v>0</v>
      </c>
      <c r="H97" s="216"/>
      <c r="I97" s="226">
        <v>0</v>
      </c>
      <c r="J97" s="215">
        <v>10000</v>
      </c>
      <c r="K97" s="226">
        <v>0</v>
      </c>
      <c r="L97" s="216"/>
      <c r="M97" s="226">
        <v>0</v>
      </c>
      <c r="N97" s="226">
        <v>0</v>
      </c>
      <c r="O97" s="226">
        <v>0</v>
      </c>
      <c r="P97" s="226"/>
      <c r="Q97" s="226">
        <v>0</v>
      </c>
      <c r="R97" s="226">
        <v>0</v>
      </c>
      <c r="S97" s="236">
        <f t="shared" si="21"/>
        <v>10000</v>
      </c>
      <c r="T97" s="218">
        <f>E97</f>
        <v>0</v>
      </c>
      <c r="U97" s="219">
        <f>F97</f>
        <v>0</v>
      </c>
      <c r="V97" s="219">
        <f>G97</f>
        <v>0</v>
      </c>
      <c r="W97" s="216" t="e">
        <f>SUM(#REF!,H97)</f>
        <v>#REF!</v>
      </c>
      <c r="X97" s="216" t="e">
        <f>SUM(#REF!,I97)</f>
        <v>#REF!</v>
      </c>
      <c r="Y97" s="216" t="e">
        <f>SUM(#REF!,J97)</f>
        <v>#REF!</v>
      </c>
      <c r="Z97" s="216" t="e">
        <f>SUM(#REF!,K97)</f>
        <v>#REF!</v>
      </c>
      <c r="AA97" s="216" t="e">
        <f>SUM(#REF!,L97)</f>
        <v>#REF!</v>
      </c>
      <c r="AB97" s="216" t="e">
        <f>SUM(#REF!,N97)</f>
        <v>#REF!</v>
      </c>
      <c r="AC97" s="216" t="e">
        <f>SUM(#REF!,O97)</f>
        <v>#REF!</v>
      </c>
      <c r="AD97" s="219">
        <f>Q97</f>
        <v>0</v>
      </c>
      <c r="AE97" s="220">
        <f>R97</f>
        <v>0</v>
      </c>
      <c r="AF97" s="238" t="s">
        <v>41</v>
      </c>
    </row>
    <row r="98" spans="2:32" s="77" customFormat="1" ht="24.95" customHeight="1">
      <c r="B98" s="229"/>
      <c r="C98" s="230" t="s">
        <v>188</v>
      </c>
      <c r="D98" s="230"/>
      <c r="E98" s="231">
        <f t="shared" ref="E98:R98" si="28">SUM(E90:E97)</f>
        <v>0</v>
      </c>
      <c r="F98" s="232">
        <f t="shared" si="28"/>
        <v>0</v>
      </c>
      <c r="G98" s="232">
        <f t="shared" si="28"/>
        <v>0</v>
      </c>
      <c r="H98" s="232">
        <f t="shared" si="28"/>
        <v>0</v>
      </c>
      <c r="I98" s="232">
        <f t="shared" si="28"/>
        <v>13000</v>
      </c>
      <c r="J98" s="232">
        <f t="shared" si="28"/>
        <v>468200</v>
      </c>
      <c r="K98" s="232">
        <f t="shared" si="28"/>
        <v>0</v>
      </c>
      <c r="L98" s="232">
        <f t="shared" si="28"/>
        <v>0</v>
      </c>
      <c r="M98" s="232">
        <f t="shared" si="28"/>
        <v>5000</v>
      </c>
      <c r="N98" s="232">
        <f t="shared" si="28"/>
        <v>30000</v>
      </c>
      <c r="O98" s="232">
        <f t="shared" si="28"/>
        <v>0</v>
      </c>
      <c r="P98" s="232"/>
      <c r="Q98" s="232">
        <f t="shared" si="28"/>
        <v>5700</v>
      </c>
      <c r="R98" s="233">
        <f t="shared" si="28"/>
        <v>0</v>
      </c>
      <c r="S98" s="234">
        <f t="shared" si="21"/>
        <v>521900</v>
      </c>
      <c r="T98" s="231">
        <f t="shared" ref="T98:AE98" si="29">SUM(T90:T97)</f>
        <v>0</v>
      </c>
      <c r="U98" s="232">
        <f t="shared" si="29"/>
        <v>0</v>
      </c>
      <c r="V98" s="232">
        <f t="shared" si="29"/>
        <v>0</v>
      </c>
      <c r="W98" s="232" t="e">
        <f t="shared" si="29"/>
        <v>#REF!</v>
      </c>
      <c r="X98" s="232" t="e">
        <f t="shared" si="29"/>
        <v>#REF!</v>
      </c>
      <c r="Y98" s="232" t="e">
        <f t="shared" si="29"/>
        <v>#REF!</v>
      </c>
      <c r="Z98" s="232" t="e">
        <f t="shared" si="29"/>
        <v>#REF!</v>
      </c>
      <c r="AA98" s="232" t="e">
        <f t="shared" si="29"/>
        <v>#REF!</v>
      </c>
      <c r="AB98" s="232" t="e">
        <f t="shared" si="29"/>
        <v>#REF!</v>
      </c>
      <c r="AC98" s="232" t="e">
        <f t="shared" si="29"/>
        <v>#REF!</v>
      </c>
      <c r="AD98" s="232">
        <f t="shared" si="29"/>
        <v>2000</v>
      </c>
      <c r="AE98" s="233">
        <f t="shared" si="29"/>
        <v>0</v>
      </c>
      <c r="AF98" s="235"/>
    </row>
    <row r="99" spans="2:32" s="78" customFormat="1" ht="24.95" customHeight="1">
      <c r="B99" s="222" t="s">
        <v>5</v>
      </c>
      <c r="C99" s="223" t="s">
        <v>210</v>
      </c>
      <c r="D99" s="223" t="s">
        <v>341</v>
      </c>
      <c r="E99" s="224">
        <v>0</v>
      </c>
      <c r="F99" s="224">
        <v>0</v>
      </c>
      <c r="G99" s="224">
        <v>0</v>
      </c>
      <c r="H99" s="216"/>
      <c r="I99" s="224">
        <v>0</v>
      </c>
      <c r="J99" s="216">
        <v>287000</v>
      </c>
      <c r="K99" s="224">
        <v>0</v>
      </c>
      <c r="L99" s="224">
        <v>0</v>
      </c>
      <c r="M99" s="224">
        <v>0</v>
      </c>
      <c r="N99" s="224">
        <v>0</v>
      </c>
      <c r="O99" s="224">
        <v>0</v>
      </c>
      <c r="P99" s="224"/>
      <c r="Q99" s="216">
        <v>0</v>
      </c>
      <c r="R99" s="216">
        <v>0</v>
      </c>
      <c r="S99" s="217">
        <f t="shared" si="21"/>
        <v>287000</v>
      </c>
      <c r="T99" s="218">
        <f t="shared" ref="T99:V100" si="30">E99</f>
        <v>0</v>
      </c>
      <c r="U99" s="219">
        <f t="shared" si="30"/>
        <v>0</v>
      </c>
      <c r="V99" s="219">
        <f t="shared" si="30"/>
        <v>0</v>
      </c>
      <c r="W99" s="216" t="e">
        <f>SUM(#REF!,H99)</f>
        <v>#REF!</v>
      </c>
      <c r="X99" s="216" t="e">
        <f>SUM(#REF!,I99)</f>
        <v>#REF!</v>
      </c>
      <c r="Y99" s="216" t="e">
        <f>SUM(#REF!,J99)</f>
        <v>#REF!</v>
      </c>
      <c r="Z99" s="216" t="e">
        <f>SUM(#REF!,K99)</f>
        <v>#REF!</v>
      </c>
      <c r="AA99" s="216" t="e">
        <f>SUM(#REF!,L99)</f>
        <v>#REF!</v>
      </c>
      <c r="AB99" s="216" t="e">
        <f>SUM(#REF!,N99)</f>
        <v>#REF!</v>
      </c>
      <c r="AC99" s="216" t="e">
        <f>SUM(#REF!,O99)</f>
        <v>#REF!</v>
      </c>
      <c r="AD99" s="219">
        <f>Q99</f>
        <v>0</v>
      </c>
      <c r="AE99" s="220">
        <f>R99</f>
        <v>0</v>
      </c>
      <c r="AF99" s="238" t="s">
        <v>127</v>
      </c>
    </row>
    <row r="100" spans="2:32" s="78" customFormat="1" ht="24.95" customHeight="1">
      <c r="B100" s="222"/>
      <c r="C100" s="223" t="s">
        <v>5</v>
      </c>
      <c r="D100" s="223" t="s">
        <v>260</v>
      </c>
      <c r="E100" s="226">
        <v>0</v>
      </c>
      <c r="F100" s="226">
        <v>0</v>
      </c>
      <c r="G100" s="226">
        <v>0</v>
      </c>
      <c r="H100" s="216"/>
      <c r="I100" s="226">
        <v>0</v>
      </c>
      <c r="J100" s="226">
        <v>30000</v>
      </c>
      <c r="K100" s="226">
        <v>0</v>
      </c>
      <c r="L100" s="226">
        <v>0</v>
      </c>
      <c r="M100" s="226">
        <v>0</v>
      </c>
      <c r="N100" s="224">
        <v>0</v>
      </c>
      <c r="O100" s="226">
        <v>0</v>
      </c>
      <c r="P100" s="226"/>
      <c r="Q100" s="216">
        <v>0</v>
      </c>
      <c r="R100" s="216">
        <v>0</v>
      </c>
      <c r="S100" s="217">
        <f t="shared" si="21"/>
        <v>30000</v>
      </c>
      <c r="T100" s="218">
        <f t="shared" si="30"/>
        <v>0</v>
      </c>
      <c r="U100" s="219">
        <f t="shared" si="30"/>
        <v>0</v>
      </c>
      <c r="V100" s="219">
        <f t="shared" si="30"/>
        <v>0</v>
      </c>
      <c r="W100" s="216" t="e">
        <f>SUM(#REF!,H100)</f>
        <v>#REF!</v>
      </c>
      <c r="X100" s="216" t="e">
        <f>SUM(#REF!,I100)</f>
        <v>#REF!</v>
      </c>
      <c r="Y100" s="216" t="e">
        <f>SUM(#REF!,J100)</f>
        <v>#REF!</v>
      </c>
      <c r="Z100" s="216" t="e">
        <f>SUM(#REF!,K100)</f>
        <v>#REF!</v>
      </c>
      <c r="AA100" s="216" t="e">
        <f>SUM(#REF!,L100)</f>
        <v>#REF!</v>
      </c>
      <c r="AB100" s="216" t="e">
        <f>SUM(#REF!,N100)</f>
        <v>#REF!</v>
      </c>
      <c r="AC100" s="216" t="e">
        <f>SUM(#REF!,O100)</f>
        <v>#REF!</v>
      </c>
      <c r="AD100" s="219">
        <f>Q100</f>
        <v>0</v>
      </c>
      <c r="AE100" s="220">
        <f>R100</f>
        <v>0</v>
      </c>
      <c r="AF100" s="238" t="s">
        <v>41</v>
      </c>
    </row>
    <row r="101" spans="2:32" s="78" customFormat="1" ht="24.95" customHeight="1">
      <c r="B101" s="222"/>
      <c r="C101" s="223" t="s">
        <v>5</v>
      </c>
      <c r="D101" s="223" t="s">
        <v>25</v>
      </c>
      <c r="E101" s="226"/>
      <c r="F101" s="226"/>
      <c r="G101" s="226"/>
      <c r="H101" s="216"/>
      <c r="I101" s="226">
        <v>0</v>
      </c>
      <c r="J101" s="226">
        <v>0</v>
      </c>
      <c r="K101" s="224"/>
      <c r="L101" s="216"/>
      <c r="M101" s="226">
        <v>0</v>
      </c>
      <c r="N101" s="226">
        <v>0</v>
      </c>
      <c r="O101" s="226"/>
      <c r="P101" s="226"/>
      <c r="Q101" s="216">
        <v>6400</v>
      </c>
      <c r="R101" s="216"/>
      <c r="S101" s="217">
        <f t="shared" si="21"/>
        <v>6400</v>
      </c>
      <c r="T101" s="218"/>
      <c r="U101" s="219"/>
      <c r="V101" s="219"/>
      <c r="W101" s="216"/>
      <c r="X101" s="216"/>
      <c r="Y101" s="216"/>
      <c r="Z101" s="216"/>
      <c r="AA101" s="216"/>
      <c r="AB101" s="216"/>
      <c r="AC101" s="216"/>
      <c r="AD101" s="219"/>
      <c r="AE101" s="220"/>
      <c r="AF101" s="238" t="s">
        <v>115</v>
      </c>
    </row>
    <row r="102" spans="2:32" s="78" customFormat="1" ht="24.95" customHeight="1">
      <c r="B102" s="222"/>
      <c r="C102" s="223" t="s">
        <v>5</v>
      </c>
      <c r="D102" s="223" t="s">
        <v>304</v>
      </c>
      <c r="E102" s="215" t="s">
        <v>169</v>
      </c>
      <c r="F102" s="215" t="s">
        <v>169</v>
      </c>
      <c r="G102" s="215" t="s">
        <v>169</v>
      </c>
      <c r="H102" s="216"/>
      <c r="I102" s="215" t="s">
        <v>169</v>
      </c>
      <c r="J102" s="215" t="s">
        <v>169</v>
      </c>
      <c r="K102" s="215" t="s">
        <v>169</v>
      </c>
      <c r="L102" s="215" t="s">
        <v>169</v>
      </c>
      <c r="M102" s="215" t="s">
        <v>169</v>
      </c>
      <c r="N102" s="216">
        <v>9700</v>
      </c>
      <c r="O102" s="215" t="s">
        <v>169</v>
      </c>
      <c r="P102" s="215"/>
      <c r="Q102" s="216">
        <v>0</v>
      </c>
      <c r="R102" s="216">
        <v>0</v>
      </c>
      <c r="S102" s="217">
        <f t="shared" si="21"/>
        <v>9700</v>
      </c>
      <c r="T102" s="218" t="str">
        <f>E102</f>
        <v>-</v>
      </c>
      <c r="U102" s="219" t="str">
        <f>F102</f>
        <v>-</v>
      </c>
      <c r="V102" s="219" t="str">
        <f>G102</f>
        <v>-</v>
      </c>
      <c r="W102" s="216" t="e">
        <f>SUM(#REF!,H102)</f>
        <v>#REF!</v>
      </c>
      <c r="X102" s="216" t="e">
        <f>SUM(#REF!,I102)</f>
        <v>#REF!</v>
      </c>
      <c r="Y102" s="216" t="e">
        <f>SUM(#REF!,J102)</f>
        <v>#REF!</v>
      </c>
      <c r="Z102" s="216" t="e">
        <f>SUM(#REF!,K102)</f>
        <v>#REF!</v>
      </c>
      <c r="AA102" s="216" t="e">
        <f>SUM(#REF!,L102)</f>
        <v>#REF!</v>
      </c>
      <c r="AB102" s="216" t="e">
        <f>SUM(#REF!,N102)</f>
        <v>#REF!</v>
      </c>
      <c r="AC102" s="216" t="e">
        <f>SUM(#REF!,O102)</f>
        <v>#REF!</v>
      </c>
      <c r="AD102" s="219">
        <f>Q102</f>
        <v>0</v>
      </c>
      <c r="AE102" s="220">
        <f>R102</f>
        <v>0</v>
      </c>
      <c r="AF102" s="238" t="s">
        <v>304</v>
      </c>
    </row>
    <row r="103" spans="2:32" s="77" customFormat="1" ht="24.95" customHeight="1">
      <c r="B103" s="229"/>
      <c r="C103" s="230" t="s">
        <v>188</v>
      </c>
      <c r="D103" s="230"/>
      <c r="E103" s="231">
        <f t="shared" ref="E103:R103" si="31">SUM(E99:E102)</f>
        <v>0</v>
      </c>
      <c r="F103" s="232">
        <f t="shared" si="31"/>
        <v>0</v>
      </c>
      <c r="G103" s="232">
        <f t="shared" si="31"/>
        <v>0</v>
      </c>
      <c r="H103" s="232">
        <f t="shared" si="31"/>
        <v>0</v>
      </c>
      <c r="I103" s="232">
        <f t="shared" si="31"/>
        <v>0</v>
      </c>
      <c r="J103" s="232">
        <f t="shared" si="31"/>
        <v>317000</v>
      </c>
      <c r="K103" s="232">
        <f t="shared" si="31"/>
        <v>0</v>
      </c>
      <c r="L103" s="232">
        <f t="shared" si="31"/>
        <v>0</v>
      </c>
      <c r="M103" s="232">
        <f t="shared" si="31"/>
        <v>0</v>
      </c>
      <c r="N103" s="232">
        <f t="shared" si="31"/>
        <v>9700</v>
      </c>
      <c r="O103" s="232">
        <f t="shared" si="31"/>
        <v>0</v>
      </c>
      <c r="P103" s="232"/>
      <c r="Q103" s="232">
        <f t="shared" si="31"/>
        <v>6400</v>
      </c>
      <c r="R103" s="233">
        <f t="shared" si="31"/>
        <v>0</v>
      </c>
      <c r="S103" s="234">
        <f t="shared" si="21"/>
        <v>333100</v>
      </c>
      <c r="T103" s="231">
        <f t="shared" ref="T103:AE103" si="32">SUM(T99:T102)</f>
        <v>0</v>
      </c>
      <c r="U103" s="232">
        <f t="shared" si="32"/>
        <v>0</v>
      </c>
      <c r="V103" s="232">
        <f t="shared" si="32"/>
        <v>0</v>
      </c>
      <c r="W103" s="232" t="e">
        <f t="shared" si="32"/>
        <v>#REF!</v>
      </c>
      <c r="X103" s="232" t="e">
        <f t="shared" si="32"/>
        <v>#REF!</v>
      </c>
      <c r="Y103" s="232" t="e">
        <f t="shared" si="32"/>
        <v>#REF!</v>
      </c>
      <c r="Z103" s="232" t="e">
        <f t="shared" si="32"/>
        <v>#REF!</v>
      </c>
      <c r="AA103" s="232" t="e">
        <f t="shared" si="32"/>
        <v>#REF!</v>
      </c>
      <c r="AB103" s="232" t="e">
        <f t="shared" si="32"/>
        <v>#REF!</v>
      </c>
      <c r="AC103" s="232" t="e">
        <f t="shared" si="32"/>
        <v>#REF!</v>
      </c>
      <c r="AD103" s="232">
        <f t="shared" si="32"/>
        <v>0</v>
      </c>
      <c r="AE103" s="233">
        <f t="shared" si="32"/>
        <v>0</v>
      </c>
      <c r="AF103" s="235"/>
    </row>
    <row r="104" spans="2:32" s="78" customFormat="1" ht="24.95" customHeight="1">
      <c r="B104" s="213" t="s">
        <v>10</v>
      </c>
      <c r="C104" s="214" t="s">
        <v>44</v>
      </c>
      <c r="D104" s="214" t="s">
        <v>329</v>
      </c>
      <c r="E104" s="215" t="s">
        <v>169</v>
      </c>
      <c r="F104" s="215" t="s">
        <v>169</v>
      </c>
      <c r="G104" s="215" t="s">
        <v>169</v>
      </c>
      <c r="H104" s="216"/>
      <c r="I104" s="215" t="s">
        <v>169</v>
      </c>
      <c r="J104" s="216">
        <v>20000</v>
      </c>
      <c r="K104" s="215" t="s">
        <v>169</v>
      </c>
      <c r="L104" s="215" t="s">
        <v>169</v>
      </c>
      <c r="M104" s="215" t="s">
        <v>169</v>
      </c>
      <c r="N104" s="215" t="s">
        <v>169</v>
      </c>
      <c r="O104" s="215" t="s">
        <v>169</v>
      </c>
      <c r="P104" s="215"/>
      <c r="Q104" s="216">
        <v>0</v>
      </c>
      <c r="R104" s="216">
        <v>0</v>
      </c>
      <c r="S104" s="236">
        <f t="shared" si="21"/>
        <v>20000</v>
      </c>
      <c r="T104" s="218" t="str">
        <f t="shared" ref="T104:V106" si="33">E104</f>
        <v>-</v>
      </c>
      <c r="U104" s="219" t="str">
        <f t="shared" si="33"/>
        <v>-</v>
      </c>
      <c r="V104" s="219" t="str">
        <f t="shared" si="33"/>
        <v>-</v>
      </c>
      <c r="W104" s="216" t="e">
        <f>SUM(#REF!,H104)</f>
        <v>#REF!</v>
      </c>
      <c r="X104" s="216" t="e">
        <f>SUM(#REF!,I104)</f>
        <v>#REF!</v>
      </c>
      <c r="Y104" s="216" t="e">
        <f>SUM(#REF!,J104)</f>
        <v>#REF!</v>
      </c>
      <c r="Z104" s="216" t="e">
        <f>SUM(#REF!,K104)</f>
        <v>#REF!</v>
      </c>
      <c r="AA104" s="216" t="e">
        <f>SUM(#REF!,L104)</f>
        <v>#REF!</v>
      </c>
      <c r="AB104" s="216" t="e">
        <f>SUM(#REF!,N104)</f>
        <v>#REF!</v>
      </c>
      <c r="AC104" s="216" t="e">
        <f>SUM(#REF!,O104)</f>
        <v>#REF!</v>
      </c>
      <c r="AD104" s="219">
        <f t="shared" ref="AD104:AE106" si="34">Q104</f>
        <v>0</v>
      </c>
      <c r="AE104" s="220">
        <f t="shared" si="34"/>
        <v>0</v>
      </c>
      <c r="AF104" s="238" t="s">
        <v>40</v>
      </c>
    </row>
    <row r="105" spans="2:32" s="78" customFormat="1" ht="24.95" customHeight="1">
      <c r="B105" s="222"/>
      <c r="C105" s="223" t="s">
        <v>279</v>
      </c>
      <c r="D105" s="223" t="s">
        <v>329</v>
      </c>
      <c r="E105" s="224">
        <v>0</v>
      </c>
      <c r="F105" s="224">
        <v>0</v>
      </c>
      <c r="G105" s="224">
        <v>0</v>
      </c>
      <c r="H105" s="216"/>
      <c r="I105" s="224">
        <v>0</v>
      </c>
      <c r="J105" s="216">
        <v>10000</v>
      </c>
      <c r="K105" s="224">
        <v>0</v>
      </c>
      <c r="L105" s="224">
        <v>0</v>
      </c>
      <c r="M105" s="224">
        <v>0</v>
      </c>
      <c r="N105" s="224">
        <v>0</v>
      </c>
      <c r="O105" s="224">
        <v>0</v>
      </c>
      <c r="P105" s="224"/>
      <c r="Q105" s="216">
        <v>0</v>
      </c>
      <c r="R105" s="216">
        <v>0</v>
      </c>
      <c r="S105" s="236">
        <f t="shared" si="21"/>
        <v>10000</v>
      </c>
      <c r="T105" s="218">
        <f t="shared" si="33"/>
        <v>0</v>
      </c>
      <c r="U105" s="219">
        <f t="shared" si="33"/>
        <v>0</v>
      </c>
      <c r="V105" s="219">
        <f t="shared" si="33"/>
        <v>0</v>
      </c>
      <c r="W105" s="216" t="e">
        <f>SUM(#REF!,H105)</f>
        <v>#REF!</v>
      </c>
      <c r="X105" s="216" t="e">
        <f>SUM(#REF!,I105)</f>
        <v>#REF!</v>
      </c>
      <c r="Y105" s="216" t="e">
        <f>SUM(#REF!,J105)</f>
        <v>#REF!</v>
      </c>
      <c r="Z105" s="216" t="e">
        <f>SUM(#REF!,K105)</f>
        <v>#REF!</v>
      </c>
      <c r="AA105" s="216" t="e">
        <f>SUM(#REF!,L105)</f>
        <v>#REF!</v>
      </c>
      <c r="AB105" s="216" t="e">
        <f>SUM(#REF!,N105)</f>
        <v>#REF!</v>
      </c>
      <c r="AC105" s="216" t="e">
        <f>SUM(#REF!,O105)</f>
        <v>#REF!</v>
      </c>
      <c r="AD105" s="219">
        <f t="shared" si="34"/>
        <v>0</v>
      </c>
      <c r="AE105" s="220">
        <f t="shared" si="34"/>
        <v>0</v>
      </c>
      <c r="AF105" s="238" t="s">
        <v>40</v>
      </c>
    </row>
    <row r="106" spans="2:32" s="78" customFormat="1" ht="24.95" customHeight="1">
      <c r="B106" s="222"/>
      <c r="C106" s="223" t="s">
        <v>278</v>
      </c>
      <c r="D106" s="225" t="s">
        <v>173</v>
      </c>
      <c r="E106" s="226">
        <v>0</v>
      </c>
      <c r="F106" s="226">
        <v>0</v>
      </c>
      <c r="G106" s="226">
        <v>0</v>
      </c>
      <c r="H106" s="216"/>
      <c r="I106" s="226">
        <v>0</v>
      </c>
      <c r="J106" s="216">
        <v>20000</v>
      </c>
      <c r="K106" s="226">
        <v>0</v>
      </c>
      <c r="L106" s="226">
        <v>0</v>
      </c>
      <c r="M106" s="226">
        <v>0</v>
      </c>
      <c r="N106" s="226">
        <v>0</v>
      </c>
      <c r="O106" s="226">
        <v>0</v>
      </c>
      <c r="P106" s="226"/>
      <c r="Q106" s="216">
        <v>0</v>
      </c>
      <c r="R106" s="216">
        <v>0</v>
      </c>
      <c r="S106" s="236">
        <f t="shared" si="21"/>
        <v>20000</v>
      </c>
      <c r="T106" s="218">
        <f t="shared" si="33"/>
        <v>0</v>
      </c>
      <c r="U106" s="219">
        <f t="shared" si="33"/>
        <v>0</v>
      </c>
      <c r="V106" s="219">
        <f t="shared" si="33"/>
        <v>0</v>
      </c>
      <c r="W106" s="216" t="e">
        <f>SUM(#REF!,H106)</f>
        <v>#REF!</v>
      </c>
      <c r="X106" s="216" t="e">
        <f>SUM(#REF!,I106)</f>
        <v>#REF!</v>
      </c>
      <c r="Y106" s="216" t="e">
        <f>SUM(#REF!,J106)</f>
        <v>#REF!</v>
      </c>
      <c r="Z106" s="216" t="e">
        <f>SUM(#REF!,K106)</f>
        <v>#REF!</v>
      </c>
      <c r="AA106" s="216" t="e">
        <f>SUM(#REF!,L106)</f>
        <v>#REF!</v>
      </c>
      <c r="AB106" s="216" t="e">
        <f>SUM(#REF!,N106)</f>
        <v>#REF!</v>
      </c>
      <c r="AC106" s="216" t="e">
        <f>SUM(#REF!,O106)</f>
        <v>#REF!</v>
      </c>
      <c r="AD106" s="219">
        <f t="shared" si="34"/>
        <v>0</v>
      </c>
      <c r="AE106" s="220">
        <f t="shared" si="34"/>
        <v>0</v>
      </c>
      <c r="AF106" s="238" t="s">
        <v>53</v>
      </c>
    </row>
    <row r="107" spans="2:32" s="78" customFormat="1" ht="24.95" customHeight="1">
      <c r="B107" s="222"/>
      <c r="C107" s="223" t="s">
        <v>405</v>
      </c>
      <c r="D107" s="225" t="s">
        <v>406</v>
      </c>
      <c r="E107" s="226"/>
      <c r="F107" s="226"/>
      <c r="G107" s="226"/>
      <c r="H107" s="216"/>
      <c r="I107" s="226">
        <v>0</v>
      </c>
      <c r="J107" s="224">
        <v>65000</v>
      </c>
      <c r="K107" s="226"/>
      <c r="L107" s="226"/>
      <c r="M107" s="226"/>
      <c r="N107" s="226"/>
      <c r="O107" s="226"/>
      <c r="P107" s="226"/>
      <c r="Q107" s="216"/>
      <c r="R107" s="216"/>
      <c r="S107" s="236">
        <f t="shared" si="21"/>
        <v>65000</v>
      </c>
      <c r="T107" s="218"/>
      <c r="U107" s="219"/>
      <c r="V107" s="219"/>
      <c r="W107" s="216"/>
      <c r="X107" s="216"/>
      <c r="Y107" s="216"/>
      <c r="Z107" s="216"/>
      <c r="AA107" s="216"/>
      <c r="AB107" s="216"/>
      <c r="AC107" s="216"/>
      <c r="AD107" s="219"/>
      <c r="AE107" s="220"/>
      <c r="AF107" s="238" t="s">
        <v>407</v>
      </c>
    </row>
    <row r="108" spans="2:32" s="78" customFormat="1" ht="24.95" customHeight="1">
      <c r="B108" s="222"/>
      <c r="C108" s="223" t="s">
        <v>10</v>
      </c>
      <c r="D108" s="225" t="s">
        <v>355</v>
      </c>
      <c r="E108" s="226"/>
      <c r="F108" s="226"/>
      <c r="G108" s="226"/>
      <c r="H108" s="216"/>
      <c r="I108" s="226">
        <v>0</v>
      </c>
      <c r="J108" s="224">
        <v>9000</v>
      </c>
      <c r="K108" s="226"/>
      <c r="L108" s="226"/>
      <c r="M108" s="226">
        <v>0</v>
      </c>
      <c r="N108" s="226">
        <v>0</v>
      </c>
      <c r="O108" s="226">
        <v>0</v>
      </c>
      <c r="P108" s="226"/>
      <c r="Q108" s="216">
        <v>0</v>
      </c>
      <c r="R108" s="216"/>
      <c r="S108" s="236">
        <f t="shared" si="21"/>
        <v>9000</v>
      </c>
      <c r="T108" s="218"/>
      <c r="U108" s="219"/>
      <c r="V108" s="219"/>
      <c r="W108" s="216"/>
      <c r="X108" s="216"/>
      <c r="Y108" s="216"/>
      <c r="Z108" s="216"/>
      <c r="AA108" s="216"/>
      <c r="AB108" s="216"/>
      <c r="AC108" s="216"/>
      <c r="AD108" s="219"/>
      <c r="AE108" s="220"/>
      <c r="AF108" s="238" t="s">
        <v>331</v>
      </c>
    </row>
    <row r="109" spans="2:32" s="78" customFormat="1" ht="24.95" customHeight="1">
      <c r="B109" s="222"/>
      <c r="C109" s="223" t="s">
        <v>10</v>
      </c>
      <c r="D109" s="225" t="s">
        <v>20</v>
      </c>
      <c r="E109" s="226"/>
      <c r="F109" s="226"/>
      <c r="G109" s="226"/>
      <c r="H109" s="216"/>
      <c r="I109" s="226">
        <v>0</v>
      </c>
      <c r="J109" s="226">
        <v>0</v>
      </c>
      <c r="K109" s="224"/>
      <c r="L109" s="216"/>
      <c r="M109" s="226">
        <v>0</v>
      </c>
      <c r="N109" s="226">
        <v>0</v>
      </c>
      <c r="O109" s="226"/>
      <c r="P109" s="226"/>
      <c r="Q109" s="216">
        <v>1500</v>
      </c>
      <c r="R109" s="216"/>
      <c r="S109" s="236">
        <f t="shared" si="21"/>
        <v>1500</v>
      </c>
      <c r="T109" s="218"/>
      <c r="U109" s="219"/>
      <c r="V109" s="219"/>
      <c r="W109" s="216"/>
      <c r="X109" s="216"/>
      <c r="Y109" s="216"/>
      <c r="Z109" s="216"/>
      <c r="AA109" s="216"/>
      <c r="AB109" s="216"/>
      <c r="AC109" s="216"/>
      <c r="AD109" s="219"/>
      <c r="AE109" s="220"/>
      <c r="AF109" s="238" t="s">
        <v>115</v>
      </c>
    </row>
    <row r="110" spans="2:32" s="78" customFormat="1" ht="24.95" customHeight="1">
      <c r="B110" s="222"/>
      <c r="C110" s="223" t="s">
        <v>10</v>
      </c>
      <c r="D110" s="223" t="s">
        <v>304</v>
      </c>
      <c r="E110" s="215" t="s">
        <v>169</v>
      </c>
      <c r="F110" s="215" t="s">
        <v>169</v>
      </c>
      <c r="G110" s="215" t="s">
        <v>169</v>
      </c>
      <c r="H110" s="216"/>
      <c r="I110" s="215" t="s">
        <v>169</v>
      </c>
      <c r="J110" s="215" t="s">
        <v>169</v>
      </c>
      <c r="K110" s="215" t="s">
        <v>169</v>
      </c>
      <c r="L110" s="215" t="s">
        <v>169</v>
      </c>
      <c r="M110" s="215" t="s">
        <v>169</v>
      </c>
      <c r="N110" s="216">
        <v>2500</v>
      </c>
      <c r="O110" s="215" t="s">
        <v>169</v>
      </c>
      <c r="P110" s="215"/>
      <c r="Q110" s="216">
        <v>0</v>
      </c>
      <c r="R110" s="216">
        <v>0</v>
      </c>
      <c r="S110" s="236">
        <f t="shared" si="21"/>
        <v>2500</v>
      </c>
      <c r="T110" s="218" t="str">
        <f>E110</f>
        <v>-</v>
      </c>
      <c r="U110" s="219" t="str">
        <f>F110</f>
        <v>-</v>
      </c>
      <c r="V110" s="219" t="str">
        <f>G110</f>
        <v>-</v>
      </c>
      <c r="W110" s="216" t="e">
        <f>SUM(#REF!,H110)</f>
        <v>#REF!</v>
      </c>
      <c r="X110" s="216" t="e">
        <f>SUM(#REF!,I110)</f>
        <v>#REF!</v>
      </c>
      <c r="Y110" s="216" t="e">
        <f>SUM(#REF!,J110)</f>
        <v>#REF!</v>
      </c>
      <c r="Z110" s="216" t="e">
        <f>SUM(#REF!,K110)</f>
        <v>#REF!</v>
      </c>
      <c r="AA110" s="216" t="e">
        <f>SUM(#REF!,L110)</f>
        <v>#REF!</v>
      </c>
      <c r="AB110" s="216" t="e">
        <f>SUM(#REF!,N110)</f>
        <v>#REF!</v>
      </c>
      <c r="AC110" s="216" t="e">
        <f>SUM(#REF!,O110)</f>
        <v>#REF!</v>
      </c>
      <c r="AD110" s="219">
        <f>Q110</f>
        <v>0</v>
      </c>
      <c r="AE110" s="220">
        <f>R110</f>
        <v>0</v>
      </c>
      <c r="AF110" s="238" t="s">
        <v>304</v>
      </c>
    </row>
    <row r="111" spans="2:32" s="77" customFormat="1" ht="24.95" customHeight="1">
      <c r="B111" s="229"/>
      <c r="C111" s="230" t="s">
        <v>188</v>
      </c>
      <c r="D111" s="230"/>
      <c r="E111" s="253">
        <f t="shared" ref="E111:R111" si="35">SUM(E104:E110)</f>
        <v>0</v>
      </c>
      <c r="F111" s="254">
        <f t="shared" si="35"/>
        <v>0</v>
      </c>
      <c r="G111" s="254">
        <f t="shared" si="35"/>
        <v>0</v>
      </c>
      <c r="H111" s="254">
        <f t="shared" si="35"/>
        <v>0</v>
      </c>
      <c r="I111" s="254">
        <f t="shared" si="35"/>
        <v>0</v>
      </c>
      <c r="J111" s="254">
        <f t="shared" si="35"/>
        <v>124000</v>
      </c>
      <c r="K111" s="254">
        <f t="shared" si="35"/>
        <v>0</v>
      </c>
      <c r="L111" s="254">
        <f t="shared" si="35"/>
        <v>0</v>
      </c>
      <c r="M111" s="254">
        <f t="shared" si="35"/>
        <v>0</v>
      </c>
      <c r="N111" s="254">
        <f t="shared" si="35"/>
        <v>2500</v>
      </c>
      <c r="O111" s="254">
        <f t="shared" si="35"/>
        <v>0</v>
      </c>
      <c r="P111" s="254"/>
      <c r="Q111" s="254">
        <f t="shared" si="35"/>
        <v>1500</v>
      </c>
      <c r="R111" s="255">
        <f t="shared" si="35"/>
        <v>0</v>
      </c>
      <c r="S111" s="256">
        <f t="shared" si="21"/>
        <v>128000</v>
      </c>
      <c r="T111" s="253">
        <f t="shared" ref="T111:AE111" si="36">SUM(T104:T110)</f>
        <v>0</v>
      </c>
      <c r="U111" s="254">
        <f t="shared" si="36"/>
        <v>0</v>
      </c>
      <c r="V111" s="254">
        <f t="shared" si="36"/>
        <v>0</v>
      </c>
      <c r="W111" s="254" t="e">
        <f t="shared" si="36"/>
        <v>#REF!</v>
      </c>
      <c r="X111" s="254" t="e">
        <f t="shared" si="36"/>
        <v>#REF!</v>
      </c>
      <c r="Y111" s="254" t="e">
        <f t="shared" si="36"/>
        <v>#REF!</v>
      </c>
      <c r="Z111" s="254" t="e">
        <f t="shared" si="36"/>
        <v>#REF!</v>
      </c>
      <c r="AA111" s="254" t="e">
        <f t="shared" si="36"/>
        <v>#REF!</v>
      </c>
      <c r="AB111" s="254" t="e">
        <f t="shared" si="36"/>
        <v>#REF!</v>
      </c>
      <c r="AC111" s="254" t="e">
        <f t="shared" si="36"/>
        <v>#REF!</v>
      </c>
      <c r="AD111" s="254">
        <f t="shared" si="36"/>
        <v>0</v>
      </c>
      <c r="AE111" s="255">
        <f t="shared" si="36"/>
        <v>0</v>
      </c>
      <c r="AF111" s="235"/>
    </row>
    <row r="112" spans="2:32" s="78" customFormat="1" ht="24.95" customHeight="1">
      <c r="B112" s="213" t="s">
        <v>11</v>
      </c>
      <c r="C112" s="257" t="s">
        <v>11</v>
      </c>
      <c r="D112" s="223" t="s">
        <v>300</v>
      </c>
      <c r="E112" s="258">
        <v>0</v>
      </c>
      <c r="F112" s="216">
        <v>0</v>
      </c>
      <c r="G112" s="216">
        <v>0</v>
      </c>
      <c r="H112" s="216">
        <v>0</v>
      </c>
      <c r="I112" s="227">
        <v>0</v>
      </c>
      <c r="J112" s="227">
        <v>40000</v>
      </c>
      <c r="K112" s="227">
        <v>0</v>
      </c>
      <c r="L112" s="227">
        <v>0</v>
      </c>
      <c r="M112" s="227">
        <v>0</v>
      </c>
      <c r="N112" s="227">
        <v>0</v>
      </c>
      <c r="O112" s="227">
        <v>0</v>
      </c>
      <c r="P112" s="227"/>
      <c r="Q112" s="227">
        <v>0</v>
      </c>
      <c r="R112" s="216">
        <v>0</v>
      </c>
      <c r="S112" s="236">
        <f t="shared" si="21"/>
        <v>40000</v>
      </c>
      <c r="T112" s="218">
        <f>E112</f>
        <v>0</v>
      </c>
      <c r="U112" s="219">
        <f>F112</f>
        <v>0</v>
      </c>
      <c r="V112" s="219">
        <f>G112</f>
        <v>0</v>
      </c>
      <c r="W112" s="216" t="e">
        <f>SUM(#REF!,H112)</f>
        <v>#REF!</v>
      </c>
      <c r="X112" s="216" t="e">
        <f>SUM(#REF!,I112)</f>
        <v>#REF!</v>
      </c>
      <c r="Y112" s="216" t="e">
        <f>SUM(#REF!,J112)</f>
        <v>#REF!</v>
      </c>
      <c r="Z112" s="216" t="e">
        <f>SUM(#REF!,K112)</f>
        <v>#REF!</v>
      </c>
      <c r="AA112" s="216" t="e">
        <f>SUM(#REF!,L112)</f>
        <v>#REF!</v>
      </c>
      <c r="AB112" s="216" t="e">
        <f>SUM(#REF!,N112)</f>
        <v>#REF!</v>
      </c>
      <c r="AC112" s="216" t="e">
        <f>SUM(#REF!,O112)</f>
        <v>#REF!</v>
      </c>
      <c r="AD112" s="219">
        <f>Q112</f>
        <v>0</v>
      </c>
      <c r="AE112" s="220">
        <f>R112</f>
        <v>0</v>
      </c>
      <c r="AF112" s="238" t="s">
        <v>144</v>
      </c>
    </row>
    <row r="113" spans="1:32" s="78" customFormat="1" ht="24.95" customHeight="1">
      <c r="B113" s="222"/>
      <c r="C113" s="257"/>
      <c r="D113" s="223" t="s">
        <v>304</v>
      </c>
      <c r="E113" s="258"/>
      <c r="F113" s="216"/>
      <c r="G113" s="216"/>
      <c r="H113" s="216"/>
      <c r="I113" s="227">
        <v>0</v>
      </c>
      <c r="J113" s="227">
        <v>0</v>
      </c>
      <c r="K113" s="227"/>
      <c r="L113" s="227"/>
      <c r="M113" s="227">
        <v>0</v>
      </c>
      <c r="N113" s="227">
        <v>2300</v>
      </c>
      <c r="O113" s="227"/>
      <c r="P113" s="227"/>
      <c r="Q113" s="227">
        <v>0</v>
      </c>
      <c r="R113" s="216"/>
      <c r="S113" s="236">
        <f t="shared" si="21"/>
        <v>2300</v>
      </c>
      <c r="T113" s="218"/>
      <c r="U113" s="219"/>
      <c r="V113" s="219"/>
      <c r="W113" s="216"/>
      <c r="X113" s="216"/>
      <c r="Y113" s="216"/>
      <c r="Z113" s="216"/>
      <c r="AA113" s="216"/>
      <c r="AB113" s="216"/>
      <c r="AC113" s="216"/>
      <c r="AD113" s="219"/>
      <c r="AE113" s="220"/>
      <c r="AF113" s="238" t="s">
        <v>304</v>
      </c>
    </row>
    <row r="114" spans="1:32" s="78" customFormat="1" ht="24.95" customHeight="1">
      <c r="B114" s="222"/>
      <c r="C114" s="257"/>
      <c r="D114" s="259" t="s">
        <v>348</v>
      </c>
      <c r="E114" s="258">
        <v>0</v>
      </c>
      <c r="F114" s="216">
        <v>0</v>
      </c>
      <c r="G114" s="216">
        <v>0</v>
      </c>
      <c r="H114" s="216">
        <v>0</v>
      </c>
      <c r="I114" s="227">
        <v>0</v>
      </c>
      <c r="J114" s="227">
        <v>60000</v>
      </c>
      <c r="K114" s="227">
        <v>0</v>
      </c>
      <c r="L114" s="227">
        <v>0</v>
      </c>
      <c r="M114" s="227">
        <v>0</v>
      </c>
      <c r="N114" s="227">
        <v>0</v>
      </c>
      <c r="O114" s="227">
        <v>0</v>
      </c>
      <c r="P114" s="227"/>
      <c r="Q114" s="227">
        <v>0</v>
      </c>
      <c r="R114" s="216">
        <v>0</v>
      </c>
      <c r="S114" s="236">
        <f t="shared" si="21"/>
        <v>60000</v>
      </c>
      <c r="T114" s="218">
        <f t="shared" ref="T114:V115" si="37">E114</f>
        <v>0</v>
      </c>
      <c r="U114" s="219">
        <f t="shared" si="37"/>
        <v>0</v>
      </c>
      <c r="V114" s="219">
        <f t="shared" si="37"/>
        <v>0</v>
      </c>
      <c r="W114" s="216" t="e">
        <f>SUM(#REF!,H114)</f>
        <v>#REF!</v>
      </c>
      <c r="X114" s="216" t="e">
        <f>SUM(#REF!,I114)</f>
        <v>#REF!</v>
      </c>
      <c r="Y114" s="216" t="e">
        <f>SUM(#REF!,J114)</f>
        <v>#REF!</v>
      </c>
      <c r="Z114" s="216" t="e">
        <f>SUM(#REF!,K114)</f>
        <v>#REF!</v>
      </c>
      <c r="AA114" s="216" t="e">
        <f>SUM(#REF!,L114)</f>
        <v>#REF!</v>
      </c>
      <c r="AB114" s="216" t="e">
        <f>SUM(#REF!,N114)</f>
        <v>#REF!</v>
      </c>
      <c r="AC114" s="216" t="e">
        <f>SUM(#REF!,O114)</f>
        <v>#REF!</v>
      </c>
      <c r="AD114" s="219">
        <f>Q114</f>
        <v>0</v>
      </c>
      <c r="AE114" s="220">
        <f>R114</f>
        <v>0</v>
      </c>
      <c r="AF114" s="238" t="s">
        <v>144</v>
      </c>
    </row>
    <row r="115" spans="1:32" s="78" customFormat="1" ht="24.95" customHeight="1">
      <c r="B115" s="222"/>
      <c r="C115" s="257"/>
      <c r="D115" s="259" t="s">
        <v>19</v>
      </c>
      <c r="E115" s="258">
        <v>0</v>
      </c>
      <c r="F115" s="216">
        <v>0</v>
      </c>
      <c r="G115" s="216">
        <v>0</v>
      </c>
      <c r="H115" s="216">
        <v>0</v>
      </c>
      <c r="I115" s="227">
        <v>0</v>
      </c>
      <c r="J115" s="227">
        <v>6400</v>
      </c>
      <c r="K115" s="227">
        <v>0</v>
      </c>
      <c r="L115" s="227">
        <v>0</v>
      </c>
      <c r="M115" s="227">
        <v>0</v>
      </c>
      <c r="N115" s="227">
        <v>0</v>
      </c>
      <c r="O115" s="227">
        <v>0</v>
      </c>
      <c r="P115" s="227"/>
      <c r="Q115" s="227">
        <v>0</v>
      </c>
      <c r="R115" s="216">
        <v>0</v>
      </c>
      <c r="S115" s="236">
        <f t="shared" si="21"/>
        <v>6400</v>
      </c>
      <c r="T115" s="218">
        <f t="shared" si="37"/>
        <v>0</v>
      </c>
      <c r="U115" s="219">
        <f t="shared" si="37"/>
        <v>0</v>
      </c>
      <c r="V115" s="219">
        <f t="shared" si="37"/>
        <v>0</v>
      </c>
      <c r="W115" s="216" t="e">
        <f>SUM(#REF!,H115)</f>
        <v>#REF!</v>
      </c>
      <c r="X115" s="216" t="e">
        <f>SUM(#REF!,I115)</f>
        <v>#REF!</v>
      </c>
      <c r="Y115" s="216" t="e">
        <f>SUM(#REF!,J115)</f>
        <v>#REF!</v>
      </c>
      <c r="Z115" s="216" t="e">
        <f>SUM(#REF!,K115)</f>
        <v>#REF!</v>
      </c>
      <c r="AA115" s="216" t="e">
        <f>SUM(#REF!,L115)</f>
        <v>#REF!</v>
      </c>
      <c r="AB115" s="216" t="e">
        <f>SUM(#REF!,N115)</f>
        <v>#REF!</v>
      </c>
      <c r="AC115" s="216" t="e">
        <f>SUM(#REF!,O115)</f>
        <v>#REF!</v>
      </c>
      <c r="AD115" s="219">
        <f>Q115</f>
        <v>0</v>
      </c>
      <c r="AE115" s="220">
        <f>R115</f>
        <v>0</v>
      </c>
      <c r="AF115" s="238" t="s">
        <v>331</v>
      </c>
    </row>
    <row r="116" spans="1:32" s="77" customFormat="1" ht="24.95" customHeight="1">
      <c r="B116" s="229"/>
      <c r="C116" s="230" t="s">
        <v>188</v>
      </c>
      <c r="D116" s="230"/>
      <c r="E116" s="253">
        <f t="shared" ref="E116:R116" si="38">SUM(E112:E115)</f>
        <v>0</v>
      </c>
      <c r="F116" s="254">
        <f t="shared" si="38"/>
        <v>0</v>
      </c>
      <c r="G116" s="254">
        <f t="shared" si="38"/>
        <v>0</v>
      </c>
      <c r="H116" s="254">
        <f t="shared" si="38"/>
        <v>0</v>
      </c>
      <c r="I116" s="254">
        <f t="shared" si="38"/>
        <v>0</v>
      </c>
      <c r="J116" s="254">
        <f t="shared" si="38"/>
        <v>106400</v>
      </c>
      <c r="K116" s="254">
        <f t="shared" si="38"/>
        <v>0</v>
      </c>
      <c r="L116" s="254">
        <f t="shared" si="38"/>
        <v>0</v>
      </c>
      <c r="M116" s="254">
        <f t="shared" si="38"/>
        <v>0</v>
      </c>
      <c r="N116" s="254">
        <f t="shared" si="38"/>
        <v>2300</v>
      </c>
      <c r="O116" s="254">
        <f t="shared" si="38"/>
        <v>0</v>
      </c>
      <c r="P116" s="254"/>
      <c r="Q116" s="254">
        <f t="shared" si="38"/>
        <v>0</v>
      </c>
      <c r="R116" s="255">
        <f t="shared" si="38"/>
        <v>0</v>
      </c>
      <c r="S116" s="256">
        <f t="shared" si="21"/>
        <v>108700</v>
      </c>
      <c r="T116" s="253">
        <f t="shared" ref="T116:AE116" si="39">SUM(T112:T115)</f>
        <v>0</v>
      </c>
      <c r="U116" s="254">
        <f t="shared" si="39"/>
        <v>0</v>
      </c>
      <c r="V116" s="254">
        <f t="shared" si="39"/>
        <v>0</v>
      </c>
      <c r="W116" s="254" t="e">
        <f t="shared" si="39"/>
        <v>#REF!</v>
      </c>
      <c r="X116" s="254" t="e">
        <f t="shared" si="39"/>
        <v>#REF!</v>
      </c>
      <c r="Y116" s="254" t="e">
        <f t="shared" si="39"/>
        <v>#REF!</v>
      </c>
      <c r="Z116" s="254" t="e">
        <f t="shared" si="39"/>
        <v>#REF!</v>
      </c>
      <c r="AA116" s="254" t="e">
        <f t="shared" si="39"/>
        <v>#REF!</v>
      </c>
      <c r="AB116" s="254" t="e">
        <f t="shared" si="39"/>
        <v>#REF!</v>
      </c>
      <c r="AC116" s="254" t="e">
        <f t="shared" si="39"/>
        <v>#REF!</v>
      </c>
      <c r="AD116" s="254">
        <f t="shared" si="39"/>
        <v>0</v>
      </c>
      <c r="AE116" s="255">
        <f t="shared" si="39"/>
        <v>0</v>
      </c>
      <c r="AF116" s="235"/>
    </row>
    <row r="117" spans="1:32" s="78" customFormat="1" ht="24.95" customHeight="1">
      <c r="B117" s="213" t="s">
        <v>14</v>
      </c>
      <c r="C117" s="259" t="s">
        <v>14</v>
      </c>
      <c r="D117" s="259" t="s">
        <v>259</v>
      </c>
      <c r="E117" s="258">
        <v>0</v>
      </c>
      <c r="F117" s="216">
        <v>0</v>
      </c>
      <c r="G117" s="216">
        <v>0</v>
      </c>
      <c r="H117" s="216">
        <v>0</v>
      </c>
      <c r="I117" s="227">
        <v>0</v>
      </c>
      <c r="J117" s="227">
        <v>280000</v>
      </c>
      <c r="K117" s="227">
        <v>0</v>
      </c>
      <c r="L117" s="227">
        <v>0</v>
      </c>
      <c r="M117" s="227">
        <v>0</v>
      </c>
      <c r="N117" s="227">
        <v>0</v>
      </c>
      <c r="O117" s="227">
        <v>0</v>
      </c>
      <c r="P117" s="227"/>
      <c r="Q117" s="227">
        <v>0</v>
      </c>
      <c r="R117" s="216">
        <v>0</v>
      </c>
      <c r="S117" s="217">
        <f t="shared" si="21"/>
        <v>280000</v>
      </c>
      <c r="T117" s="218">
        <f>E117</f>
        <v>0</v>
      </c>
      <c r="U117" s="219">
        <f>F117</f>
        <v>0</v>
      </c>
      <c r="V117" s="219">
        <f>G117</f>
        <v>0</v>
      </c>
      <c r="W117" s="216" t="e">
        <f>SUM(#REF!,H117)</f>
        <v>#REF!</v>
      </c>
      <c r="X117" s="216" t="e">
        <f>SUM(#REF!,I117)</f>
        <v>#REF!</v>
      </c>
      <c r="Y117" s="216" t="e">
        <f>SUM(#REF!,J117)</f>
        <v>#REF!</v>
      </c>
      <c r="Z117" s="216" t="e">
        <f>SUM(#REF!,K117)</f>
        <v>#REF!</v>
      </c>
      <c r="AA117" s="216" t="e">
        <f>SUM(#REF!,L117)</f>
        <v>#REF!</v>
      </c>
      <c r="AB117" s="216" t="e">
        <f>SUM(#REF!,N117)</f>
        <v>#REF!</v>
      </c>
      <c r="AC117" s="216" t="e">
        <f>SUM(#REF!,O117)</f>
        <v>#REF!</v>
      </c>
      <c r="AD117" s="219">
        <f>Q117</f>
        <v>0</v>
      </c>
      <c r="AE117" s="220">
        <f>R117</f>
        <v>0</v>
      </c>
      <c r="AF117" s="238" t="s">
        <v>115</v>
      </c>
    </row>
    <row r="118" spans="1:32" s="77" customFormat="1" ht="24.95" customHeight="1">
      <c r="B118" s="229"/>
      <c r="C118" s="230" t="s">
        <v>188</v>
      </c>
      <c r="D118" s="230"/>
      <c r="E118" s="253">
        <f t="shared" ref="E118:R118" si="40">SUM(E117:E117)</f>
        <v>0</v>
      </c>
      <c r="F118" s="254">
        <f t="shared" si="40"/>
        <v>0</v>
      </c>
      <c r="G118" s="254">
        <f t="shared" si="40"/>
        <v>0</v>
      </c>
      <c r="H118" s="254">
        <f t="shared" si="40"/>
        <v>0</v>
      </c>
      <c r="I118" s="254">
        <f t="shared" si="40"/>
        <v>0</v>
      </c>
      <c r="J118" s="254">
        <f t="shared" si="40"/>
        <v>280000</v>
      </c>
      <c r="K118" s="254">
        <f t="shared" si="40"/>
        <v>0</v>
      </c>
      <c r="L118" s="254">
        <f t="shared" si="40"/>
        <v>0</v>
      </c>
      <c r="M118" s="254">
        <f t="shared" si="40"/>
        <v>0</v>
      </c>
      <c r="N118" s="254">
        <f t="shared" si="40"/>
        <v>0</v>
      </c>
      <c r="O118" s="254">
        <f t="shared" si="40"/>
        <v>0</v>
      </c>
      <c r="P118" s="254"/>
      <c r="Q118" s="254">
        <f t="shared" si="40"/>
        <v>0</v>
      </c>
      <c r="R118" s="255">
        <f t="shared" si="40"/>
        <v>0</v>
      </c>
      <c r="S118" s="256">
        <f t="shared" si="21"/>
        <v>280000</v>
      </c>
      <c r="T118" s="253">
        <f t="shared" ref="T118:AE118" si="41">SUM(T117:T117)</f>
        <v>0</v>
      </c>
      <c r="U118" s="254">
        <f t="shared" si="41"/>
        <v>0</v>
      </c>
      <c r="V118" s="254">
        <f t="shared" si="41"/>
        <v>0</v>
      </c>
      <c r="W118" s="254" t="e">
        <f t="shared" si="41"/>
        <v>#REF!</v>
      </c>
      <c r="X118" s="254" t="e">
        <f t="shared" si="41"/>
        <v>#REF!</v>
      </c>
      <c r="Y118" s="254" t="e">
        <f t="shared" si="41"/>
        <v>#REF!</v>
      </c>
      <c r="Z118" s="254" t="e">
        <f t="shared" si="41"/>
        <v>#REF!</v>
      </c>
      <c r="AA118" s="254" t="e">
        <f t="shared" si="41"/>
        <v>#REF!</v>
      </c>
      <c r="AB118" s="254" t="e">
        <f t="shared" si="41"/>
        <v>#REF!</v>
      </c>
      <c r="AC118" s="254" t="e">
        <f t="shared" si="41"/>
        <v>#REF!</v>
      </c>
      <c r="AD118" s="254">
        <f t="shared" si="41"/>
        <v>0</v>
      </c>
      <c r="AE118" s="255">
        <f t="shared" si="41"/>
        <v>0</v>
      </c>
      <c r="AF118" s="235"/>
    </row>
    <row r="119" spans="1:32" s="79" customFormat="1" ht="27.75" customHeight="1">
      <c r="B119" s="260" t="s">
        <v>178</v>
      </c>
      <c r="C119" s="261"/>
      <c r="D119" s="262"/>
      <c r="E119" s="263">
        <f t="shared" ref="E119:R119" si="42">SUM(E16,E35,E48,E65,E75,E89,E98,E103,E111,E116,E118)</f>
        <v>0</v>
      </c>
      <c r="F119" s="264">
        <f t="shared" si="42"/>
        <v>0</v>
      </c>
      <c r="G119" s="264">
        <f t="shared" si="42"/>
        <v>0</v>
      </c>
      <c r="H119" s="264">
        <f t="shared" si="42"/>
        <v>0</v>
      </c>
      <c r="I119" s="264">
        <f t="shared" si="42"/>
        <v>54000</v>
      </c>
      <c r="J119" s="264">
        <f t="shared" si="42"/>
        <v>4443300</v>
      </c>
      <c r="K119" s="264">
        <f t="shared" si="42"/>
        <v>0</v>
      </c>
      <c r="L119" s="264">
        <f t="shared" si="42"/>
        <v>0</v>
      </c>
      <c r="M119" s="264">
        <f t="shared" si="42"/>
        <v>5000</v>
      </c>
      <c r="N119" s="264">
        <f t="shared" si="42"/>
        <v>281600</v>
      </c>
      <c r="O119" s="264">
        <f t="shared" si="42"/>
        <v>0</v>
      </c>
      <c r="P119" s="264">
        <f t="shared" si="42"/>
        <v>30000</v>
      </c>
      <c r="Q119" s="264">
        <f t="shared" si="42"/>
        <v>125500</v>
      </c>
      <c r="R119" s="265">
        <f t="shared" si="42"/>
        <v>0</v>
      </c>
      <c r="S119" s="266">
        <f t="shared" si="21"/>
        <v>4939400</v>
      </c>
      <c r="T119" s="263">
        <f t="shared" ref="T119:AE119" si="43">SUM(T16,T35,T48,T65,T75,T89,T98,T103,T111,T116,T118)</f>
        <v>0</v>
      </c>
      <c r="U119" s="264">
        <f t="shared" si="43"/>
        <v>0</v>
      </c>
      <c r="V119" s="264">
        <f t="shared" si="43"/>
        <v>0</v>
      </c>
      <c r="W119" s="264" t="e">
        <f t="shared" si="43"/>
        <v>#REF!</v>
      </c>
      <c r="X119" s="264" t="e">
        <f t="shared" si="43"/>
        <v>#REF!</v>
      </c>
      <c r="Y119" s="264" t="e">
        <f t="shared" si="43"/>
        <v>#REF!</v>
      </c>
      <c r="Z119" s="264" t="e">
        <f t="shared" si="43"/>
        <v>#REF!</v>
      </c>
      <c r="AA119" s="264" t="e">
        <f t="shared" si="43"/>
        <v>#REF!</v>
      </c>
      <c r="AB119" s="264" t="e">
        <f t="shared" si="43"/>
        <v>#REF!</v>
      </c>
      <c r="AC119" s="264" t="e">
        <f t="shared" si="43"/>
        <v>#REF!</v>
      </c>
      <c r="AD119" s="264">
        <f t="shared" si="43"/>
        <v>2000</v>
      </c>
      <c r="AE119" s="265">
        <f t="shared" si="43"/>
        <v>0</v>
      </c>
      <c r="AF119" s="267"/>
    </row>
    <row r="120" spans="1:32" ht="24.95" customHeight="1"/>
    <row r="121" spans="1:32" s="69" customFormat="1" ht="24.95" customHeight="1">
      <c r="A121" s="68"/>
      <c r="B121" s="68"/>
      <c r="C121" s="68"/>
      <c r="D121" s="68"/>
      <c r="K121" s="80"/>
      <c r="L121" s="81"/>
      <c r="M121" s="81"/>
      <c r="N121" s="80"/>
      <c r="Z121" s="80"/>
      <c r="AA121" s="81"/>
      <c r="AB121" s="80"/>
    </row>
  </sheetData>
  <autoFilter ref="B6:S121">
    <filterColumn colId="14"/>
  </autoFilter>
  <mergeCells count="36">
    <mergeCell ref="B119:D119"/>
    <mergeCell ref="B17:B35"/>
    <mergeCell ref="C35:D35"/>
    <mergeCell ref="B7:B16"/>
    <mergeCell ref="C16:D16"/>
    <mergeCell ref="B36:B48"/>
    <mergeCell ref="C48:D48"/>
    <mergeCell ref="B49:B65"/>
    <mergeCell ref="C65:D65"/>
    <mergeCell ref="B66:B75"/>
    <mergeCell ref="C75:D75"/>
    <mergeCell ref="B76:B89"/>
    <mergeCell ref="B117:B118"/>
    <mergeCell ref="C118:D118"/>
    <mergeCell ref="B104:B111"/>
    <mergeCell ref="C111:D111"/>
    <mergeCell ref="S4:S6"/>
    <mergeCell ref="T3:AE3"/>
    <mergeCell ref="T4:V4"/>
    <mergeCell ref="W4:AC4"/>
    <mergeCell ref="B1:AF1"/>
    <mergeCell ref="B3:B6"/>
    <mergeCell ref="C3:C6"/>
    <mergeCell ref="D3:D6"/>
    <mergeCell ref="E3:S3"/>
    <mergeCell ref="H4:O4"/>
    <mergeCell ref="AF3:AF6"/>
    <mergeCell ref="E4:G4"/>
    <mergeCell ref="B112:B116"/>
    <mergeCell ref="C112:C115"/>
    <mergeCell ref="C116:D116"/>
    <mergeCell ref="C89:D89"/>
    <mergeCell ref="B90:B98"/>
    <mergeCell ref="C98:D98"/>
    <mergeCell ref="B99:B103"/>
    <mergeCell ref="C103:D103"/>
  </mergeCells>
  <phoneticPr fontId="38" type="noConversion"/>
  <printOptions horizontalCentered="1"/>
  <pageMargins left="0.15748031496062992" right="0.19685039370078741" top="0.23622047244094491" bottom="0.15748031496062992" header="0.19685039370078741" footer="0.15748031496062992"/>
  <pageSetup paperSize="9" scale="35" fitToHeight="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AT40"/>
  <sheetViews>
    <sheetView zoomScale="90" zoomScaleNormal="90" workbookViewId="0">
      <pane xSplit="9" ySplit="4" topLeftCell="P20" activePane="bottomRight" state="frozen"/>
      <selection pane="topRight"/>
      <selection pane="bottomLeft"/>
      <selection pane="bottomRight" activeCell="AO29" sqref="AO29"/>
    </sheetView>
  </sheetViews>
  <sheetFormatPr defaultColWidth="8.88671875" defaultRowHeight="12"/>
  <cols>
    <col min="1" max="2" width="7.44140625" style="3" customWidth="1"/>
    <col min="3" max="3" width="6.88671875" style="3" bestFit="1" customWidth="1"/>
    <col min="4" max="4" width="9.88671875" style="3" bestFit="1" customWidth="1"/>
    <col min="5" max="5" width="9.88671875" style="3" customWidth="1"/>
    <col min="6" max="8" width="7.6640625" style="3" customWidth="1"/>
    <col min="9" max="16" width="11.33203125" style="3" customWidth="1"/>
    <col min="17" max="17" width="11.33203125" style="3" hidden="1" customWidth="1"/>
    <col min="18" max="23" width="9.77734375" style="3" hidden="1" customWidth="1"/>
    <col min="24" max="26" width="9.77734375" style="3" customWidth="1"/>
    <col min="27" max="27" width="11.6640625" style="3" bestFit="1" customWidth="1"/>
    <col min="28" max="28" width="9.77734375" style="3" customWidth="1"/>
    <col min="29" max="29" width="8.33203125" style="3" bestFit="1" customWidth="1"/>
    <col min="30" max="30" width="11.6640625" style="3" bestFit="1" customWidth="1"/>
    <col min="31" max="37" width="9.77734375" style="3" hidden="1" customWidth="1"/>
    <col min="38" max="38" width="12.44140625" style="3" hidden="1" customWidth="1"/>
    <col min="39" max="39" width="8" style="3" hidden="1" customWidth="1"/>
    <col min="40" max="46" width="9.77734375" style="3" customWidth="1"/>
    <col min="47" max="16384" width="8.88671875" style="3"/>
  </cols>
  <sheetData>
    <row r="1" spans="1:46" ht="21" customHeight="1">
      <c r="B1" s="162" t="s">
        <v>362</v>
      </c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</row>
    <row r="2" spans="1:46" ht="21" customHeight="1">
      <c r="AK2" s="13" t="s">
        <v>306</v>
      </c>
      <c r="AL2" s="13" t="s">
        <v>306</v>
      </c>
      <c r="AT2" s="3" t="s">
        <v>321</v>
      </c>
    </row>
    <row r="3" spans="1:46" ht="32.25" customHeight="1">
      <c r="A3" s="175" t="s">
        <v>214</v>
      </c>
      <c r="B3" s="163" t="s">
        <v>32</v>
      </c>
      <c r="C3" s="163" t="s">
        <v>249</v>
      </c>
      <c r="D3" s="163" t="s">
        <v>221</v>
      </c>
      <c r="E3" s="170" t="s">
        <v>52</v>
      </c>
      <c r="F3" s="163" t="s">
        <v>124</v>
      </c>
      <c r="G3" s="163" t="s">
        <v>204</v>
      </c>
      <c r="H3" s="163" t="s">
        <v>104</v>
      </c>
      <c r="I3" s="163" t="s">
        <v>147</v>
      </c>
      <c r="J3" s="164" t="s">
        <v>294</v>
      </c>
      <c r="K3" s="165"/>
      <c r="L3" s="165"/>
      <c r="M3" s="165"/>
      <c r="N3" s="165"/>
      <c r="O3" s="165"/>
      <c r="P3" s="166"/>
      <c r="Q3" s="167" t="s">
        <v>298</v>
      </c>
      <c r="R3" s="168"/>
      <c r="S3" s="168"/>
      <c r="T3" s="168"/>
      <c r="U3" s="168"/>
      <c r="V3" s="168"/>
      <c r="W3" s="169"/>
      <c r="X3" s="167" t="s">
        <v>289</v>
      </c>
      <c r="Y3" s="168"/>
      <c r="Z3" s="168"/>
      <c r="AA3" s="168"/>
      <c r="AB3" s="168"/>
      <c r="AC3" s="168"/>
      <c r="AD3" s="169"/>
      <c r="AE3" s="167" t="s">
        <v>292</v>
      </c>
      <c r="AF3" s="168"/>
      <c r="AG3" s="168"/>
      <c r="AH3" s="168"/>
      <c r="AI3" s="168"/>
      <c r="AJ3" s="168"/>
      <c r="AK3" s="169"/>
      <c r="AL3" s="175" t="s">
        <v>13</v>
      </c>
      <c r="AM3" s="29"/>
      <c r="AN3" s="167" t="s">
        <v>166</v>
      </c>
      <c r="AO3" s="168"/>
      <c r="AP3" s="168"/>
      <c r="AQ3" s="168"/>
      <c r="AR3" s="168"/>
      <c r="AS3" s="168"/>
      <c r="AT3" s="169"/>
    </row>
    <row r="4" spans="1:46" s="1" customFormat="1" ht="32.25" customHeight="1">
      <c r="A4" s="163"/>
      <c r="B4" s="163"/>
      <c r="C4" s="163"/>
      <c r="D4" s="163"/>
      <c r="E4" s="171"/>
      <c r="F4" s="163"/>
      <c r="G4" s="163"/>
      <c r="H4" s="163"/>
      <c r="I4" s="163"/>
      <c r="J4" s="18" t="s">
        <v>77</v>
      </c>
      <c r="K4" s="19" t="s">
        <v>120</v>
      </c>
      <c r="L4" s="19" t="s">
        <v>112</v>
      </c>
      <c r="M4" s="19" t="s">
        <v>135</v>
      </c>
      <c r="N4" s="19" t="s">
        <v>102</v>
      </c>
      <c r="O4" s="19" t="s">
        <v>137</v>
      </c>
      <c r="P4" s="19" t="s">
        <v>1</v>
      </c>
      <c r="Q4" s="18" t="s">
        <v>77</v>
      </c>
      <c r="R4" s="19" t="s">
        <v>120</v>
      </c>
      <c r="S4" s="19" t="s">
        <v>112</v>
      </c>
      <c r="T4" s="19" t="s">
        <v>135</v>
      </c>
      <c r="U4" s="19" t="s">
        <v>102</v>
      </c>
      <c r="V4" s="19" t="s">
        <v>137</v>
      </c>
      <c r="W4" s="19" t="s">
        <v>1</v>
      </c>
      <c r="X4" s="19" t="s">
        <v>77</v>
      </c>
      <c r="Y4" s="19" t="s">
        <v>120</v>
      </c>
      <c r="Z4" s="19" t="s">
        <v>112</v>
      </c>
      <c r="AA4" s="19" t="s">
        <v>135</v>
      </c>
      <c r="AB4" s="19" t="s">
        <v>102</v>
      </c>
      <c r="AC4" s="19" t="s">
        <v>137</v>
      </c>
      <c r="AD4" s="19" t="s">
        <v>1</v>
      </c>
      <c r="AE4" s="19" t="s">
        <v>77</v>
      </c>
      <c r="AF4" s="19" t="s">
        <v>120</v>
      </c>
      <c r="AG4" s="19" t="s">
        <v>112</v>
      </c>
      <c r="AH4" s="19" t="s">
        <v>135</v>
      </c>
      <c r="AI4" s="19" t="s">
        <v>102</v>
      </c>
      <c r="AJ4" s="19" t="s">
        <v>137</v>
      </c>
      <c r="AK4" s="19" t="s">
        <v>1</v>
      </c>
      <c r="AL4" s="175"/>
      <c r="AM4" s="34"/>
      <c r="AN4" s="19" t="s">
        <v>77</v>
      </c>
      <c r="AO4" s="19" t="s">
        <v>120</v>
      </c>
      <c r="AP4" s="19" t="s">
        <v>112</v>
      </c>
      <c r="AQ4" s="19" t="s">
        <v>135</v>
      </c>
      <c r="AR4" s="19" t="s">
        <v>102</v>
      </c>
      <c r="AS4" s="19" t="s">
        <v>137</v>
      </c>
      <c r="AT4" s="19" t="s">
        <v>1</v>
      </c>
    </row>
    <row r="5" spans="1:46" s="17" customFormat="1" ht="32.25" customHeight="1">
      <c r="A5" s="179" t="s">
        <v>83</v>
      </c>
      <c r="B5" s="20" t="s">
        <v>3</v>
      </c>
      <c r="C5" s="20" t="s">
        <v>199</v>
      </c>
      <c r="D5" s="20" t="s">
        <v>68</v>
      </c>
      <c r="E5" s="20" t="s">
        <v>69</v>
      </c>
      <c r="F5" s="20"/>
      <c r="G5" s="21">
        <v>896</v>
      </c>
      <c r="H5" s="20" t="s">
        <v>55</v>
      </c>
      <c r="I5" s="21">
        <v>2025000</v>
      </c>
      <c r="J5" s="21">
        <v>2025000</v>
      </c>
      <c r="K5" s="21">
        <v>0</v>
      </c>
      <c r="L5" s="21">
        <v>0</v>
      </c>
      <c r="M5" s="21">
        <v>0</v>
      </c>
      <c r="N5" s="21">
        <v>0</v>
      </c>
      <c r="O5" s="21">
        <v>0</v>
      </c>
      <c r="P5" s="21">
        <f t="shared" ref="P5:P12" si="0">SUM(J5:O5)</f>
        <v>2025000</v>
      </c>
      <c r="Q5" s="21">
        <v>0</v>
      </c>
      <c r="R5" s="21">
        <v>0</v>
      </c>
      <c r="S5" s="21">
        <v>0</v>
      </c>
      <c r="T5" s="21">
        <v>0</v>
      </c>
      <c r="U5" s="21">
        <v>0</v>
      </c>
      <c r="V5" s="21">
        <v>0</v>
      </c>
      <c r="W5" s="22">
        <f t="shared" ref="W5:W10" si="1">SUM(Q5:V5)</f>
        <v>0</v>
      </c>
      <c r="X5" s="21">
        <v>0</v>
      </c>
      <c r="Y5" s="21">
        <v>0</v>
      </c>
      <c r="Z5" s="21">
        <v>0</v>
      </c>
      <c r="AA5" s="21">
        <v>0</v>
      </c>
      <c r="AB5" s="21">
        <v>0</v>
      </c>
      <c r="AC5" s="21">
        <v>0</v>
      </c>
      <c r="AD5" s="22">
        <f t="shared" ref="AD5:AD12" si="2">SUM(X5:AC5)</f>
        <v>0</v>
      </c>
      <c r="AE5" s="21">
        <f t="shared" ref="AE5:AJ10" si="3">SUM(Q5,X5)</f>
        <v>0</v>
      </c>
      <c r="AF5" s="21">
        <f t="shared" si="3"/>
        <v>0</v>
      </c>
      <c r="AG5" s="21">
        <f t="shared" si="3"/>
        <v>0</v>
      </c>
      <c r="AH5" s="21">
        <f t="shared" si="3"/>
        <v>0</v>
      </c>
      <c r="AI5" s="21">
        <f t="shared" si="3"/>
        <v>0</v>
      </c>
      <c r="AJ5" s="21">
        <f t="shared" si="3"/>
        <v>0</v>
      </c>
      <c r="AK5" s="22">
        <f t="shared" ref="AK5:AK10" si="4">SUM(AE5:AJ5)</f>
        <v>0</v>
      </c>
      <c r="AL5" s="35"/>
      <c r="AM5" s="36"/>
      <c r="AN5" s="21">
        <f t="shared" ref="AN5:AS10" si="5">SUM(J5-X5)</f>
        <v>2025000</v>
      </c>
      <c r="AO5" s="21">
        <f t="shared" si="5"/>
        <v>0</v>
      </c>
      <c r="AP5" s="21">
        <f t="shared" si="5"/>
        <v>0</v>
      </c>
      <c r="AQ5" s="21">
        <f t="shared" si="5"/>
        <v>0</v>
      </c>
      <c r="AR5" s="21">
        <f t="shared" si="5"/>
        <v>0</v>
      </c>
      <c r="AS5" s="21">
        <f t="shared" si="5"/>
        <v>0</v>
      </c>
      <c r="AT5" s="22">
        <f t="shared" ref="AT5:AT12" si="6">SUM(AN5:AS5)</f>
        <v>2025000</v>
      </c>
    </row>
    <row r="6" spans="1:46" s="17" customFormat="1" ht="32.25" customHeight="1">
      <c r="A6" s="179"/>
      <c r="B6" s="20" t="s">
        <v>3</v>
      </c>
      <c r="C6" s="20" t="s">
        <v>199</v>
      </c>
      <c r="D6" s="20" t="s">
        <v>64</v>
      </c>
      <c r="E6" s="20" t="s">
        <v>69</v>
      </c>
      <c r="F6" s="20"/>
      <c r="G6" s="21">
        <v>2562</v>
      </c>
      <c r="H6" s="20" t="s">
        <v>55</v>
      </c>
      <c r="I6" s="21">
        <v>3825000</v>
      </c>
      <c r="J6" s="21">
        <v>3825000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f t="shared" si="0"/>
        <v>3825000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2">
        <f t="shared" si="1"/>
        <v>0</v>
      </c>
      <c r="X6" s="21">
        <v>3825000</v>
      </c>
      <c r="Y6" s="21">
        <v>0</v>
      </c>
      <c r="Z6" s="21">
        <v>0</v>
      </c>
      <c r="AA6" s="21">
        <v>0</v>
      </c>
      <c r="AB6" s="21">
        <v>0</v>
      </c>
      <c r="AC6" s="21">
        <v>0</v>
      </c>
      <c r="AD6" s="22">
        <f t="shared" si="2"/>
        <v>3825000</v>
      </c>
      <c r="AE6" s="21">
        <f t="shared" si="3"/>
        <v>3825000</v>
      </c>
      <c r="AF6" s="21">
        <f t="shared" si="3"/>
        <v>0</v>
      </c>
      <c r="AG6" s="21">
        <f t="shared" si="3"/>
        <v>0</v>
      </c>
      <c r="AH6" s="21">
        <f t="shared" si="3"/>
        <v>0</v>
      </c>
      <c r="AI6" s="21">
        <f t="shared" si="3"/>
        <v>0</v>
      </c>
      <c r="AJ6" s="21">
        <f t="shared" si="3"/>
        <v>0</v>
      </c>
      <c r="AK6" s="22">
        <f t="shared" si="4"/>
        <v>3825000</v>
      </c>
      <c r="AL6" s="35"/>
      <c r="AM6" s="36"/>
      <c r="AN6" s="21">
        <f t="shared" si="5"/>
        <v>0</v>
      </c>
      <c r="AO6" s="21">
        <f t="shared" si="5"/>
        <v>0</v>
      </c>
      <c r="AP6" s="21">
        <f t="shared" si="5"/>
        <v>0</v>
      </c>
      <c r="AQ6" s="21">
        <f t="shared" si="5"/>
        <v>0</v>
      </c>
      <c r="AR6" s="21">
        <f t="shared" si="5"/>
        <v>0</v>
      </c>
      <c r="AS6" s="21">
        <f t="shared" si="5"/>
        <v>0</v>
      </c>
      <c r="AT6" s="22">
        <f t="shared" si="6"/>
        <v>0</v>
      </c>
    </row>
    <row r="7" spans="1:46" s="17" customFormat="1" ht="32.25" customHeight="1">
      <c r="A7" s="179"/>
      <c r="B7" s="20" t="s">
        <v>7</v>
      </c>
      <c r="C7" s="20" t="s">
        <v>199</v>
      </c>
      <c r="D7" s="20" t="s">
        <v>125</v>
      </c>
      <c r="E7" s="20" t="s">
        <v>69</v>
      </c>
      <c r="F7" s="20"/>
      <c r="G7" s="21">
        <v>1500</v>
      </c>
      <c r="H7" s="20" t="s">
        <v>55</v>
      </c>
      <c r="I7" s="21">
        <v>2400000</v>
      </c>
      <c r="J7" s="21">
        <v>2400000</v>
      </c>
      <c r="K7" s="21">
        <v>0</v>
      </c>
      <c r="L7" s="21">
        <v>0</v>
      </c>
      <c r="M7" s="21">
        <v>0</v>
      </c>
      <c r="N7" s="21">
        <v>0</v>
      </c>
      <c r="O7" s="21">
        <v>0</v>
      </c>
      <c r="P7" s="21">
        <f t="shared" si="0"/>
        <v>2400000</v>
      </c>
      <c r="Q7" s="21">
        <v>0</v>
      </c>
      <c r="R7" s="21">
        <v>0</v>
      </c>
      <c r="S7" s="21">
        <v>0</v>
      </c>
      <c r="T7" s="21">
        <v>0</v>
      </c>
      <c r="U7" s="21">
        <v>0</v>
      </c>
      <c r="V7" s="21">
        <v>0</v>
      </c>
      <c r="W7" s="22">
        <f t="shared" si="1"/>
        <v>0</v>
      </c>
      <c r="X7" s="21">
        <v>2400000</v>
      </c>
      <c r="Y7" s="21">
        <v>0</v>
      </c>
      <c r="Z7" s="21">
        <v>0</v>
      </c>
      <c r="AA7" s="21">
        <v>0</v>
      </c>
      <c r="AB7" s="21">
        <v>0</v>
      </c>
      <c r="AC7" s="21">
        <v>0</v>
      </c>
      <c r="AD7" s="22">
        <f t="shared" si="2"/>
        <v>2400000</v>
      </c>
      <c r="AE7" s="21">
        <f t="shared" si="3"/>
        <v>2400000</v>
      </c>
      <c r="AF7" s="21">
        <f t="shared" si="3"/>
        <v>0</v>
      </c>
      <c r="AG7" s="21">
        <f t="shared" si="3"/>
        <v>0</v>
      </c>
      <c r="AH7" s="21">
        <f t="shared" si="3"/>
        <v>0</v>
      </c>
      <c r="AI7" s="21">
        <f t="shared" si="3"/>
        <v>0</v>
      </c>
      <c r="AJ7" s="21">
        <f t="shared" si="3"/>
        <v>0</v>
      </c>
      <c r="AK7" s="22">
        <f t="shared" si="4"/>
        <v>2400000</v>
      </c>
      <c r="AL7" s="35"/>
      <c r="AM7" s="36"/>
      <c r="AN7" s="21">
        <f t="shared" si="5"/>
        <v>0</v>
      </c>
      <c r="AO7" s="21">
        <f t="shared" si="5"/>
        <v>0</v>
      </c>
      <c r="AP7" s="21">
        <f t="shared" si="5"/>
        <v>0</v>
      </c>
      <c r="AQ7" s="21">
        <f t="shared" si="5"/>
        <v>0</v>
      </c>
      <c r="AR7" s="21">
        <f t="shared" si="5"/>
        <v>0</v>
      </c>
      <c r="AS7" s="21">
        <f t="shared" si="5"/>
        <v>0</v>
      </c>
      <c r="AT7" s="22">
        <f t="shared" si="6"/>
        <v>0</v>
      </c>
    </row>
    <row r="8" spans="1:46" s="17" customFormat="1" ht="32.25" customHeight="1">
      <c r="A8" s="179"/>
      <c r="B8" s="20" t="s">
        <v>8</v>
      </c>
      <c r="C8" s="20" t="s">
        <v>224</v>
      </c>
      <c r="D8" s="20" t="s">
        <v>50</v>
      </c>
      <c r="E8" s="20" t="s">
        <v>145</v>
      </c>
      <c r="F8" s="20"/>
      <c r="G8" s="21">
        <v>1365</v>
      </c>
      <c r="H8" s="20" t="s">
        <v>55</v>
      </c>
      <c r="I8" s="21">
        <v>725000</v>
      </c>
      <c r="J8" s="21">
        <v>725000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f t="shared" si="0"/>
        <v>725000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0</v>
      </c>
      <c r="W8" s="22">
        <f t="shared" si="1"/>
        <v>0</v>
      </c>
      <c r="X8" s="21">
        <v>725000</v>
      </c>
      <c r="Y8" s="21">
        <v>0</v>
      </c>
      <c r="Z8" s="21">
        <v>0</v>
      </c>
      <c r="AA8" s="21">
        <v>0</v>
      </c>
      <c r="AB8" s="21">
        <v>0</v>
      </c>
      <c r="AC8" s="21">
        <v>0</v>
      </c>
      <c r="AD8" s="22">
        <f t="shared" si="2"/>
        <v>725000</v>
      </c>
      <c r="AE8" s="21">
        <f t="shared" si="3"/>
        <v>725000</v>
      </c>
      <c r="AF8" s="21">
        <f t="shared" si="3"/>
        <v>0</v>
      </c>
      <c r="AG8" s="21">
        <f t="shared" si="3"/>
        <v>0</v>
      </c>
      <c r="AH8" s="21">
        <f t="shared" si="3"/>
        <v>0</v>
      </c>
      <c r="AI8" s="21">
        <f t="shared" si="3"/>
        <v>0</v>
      </c>
      <c r="AJ8" s="21">
        <f t="shared" si="3"/>
        <v>0</v>
      </c>
      <c r="AK8" s="22">
        <f t="shared" si="4"/>
        <v>725000</v>
      </c>
      <c r="AL8" s="35"/>
      <c r="AM8" s="36"/>
      <c r="AN8" s="21">
        <f t="shared" si="5"/>
        <v>0</v>
      </c>
      <c r="AO8" s="21">
        <f t="shared" si="5"/>
        <v>0</v>
      </c>
      <c r="AP8" s="21">
        <f t="shared" si="5"/>
        <v>0</v>
      </c>
      <c r="AQ8" s="21">
        <f t="shared" si="5"/>
        <v>0</v>
      </c>
      <c r="AR8" s="21">
        <f t="shared" si="5"/>
        <v>0</v>
      </c>
      <c r="AS8" s="21">
        <f t="shared" si="5"/>
        <v>0</v>
      </c>
      <c r="AT8" s="22">
        <f t="shared" si="6"/>
        <v>0</v>
      </c>
    </row>
    <row r="9" spans="1:46" s="17" customFormat="1" ht="32.25" customHeight="1">
      <c r="A9" s="179"/>
      <c r="B9" s="20" t="s">
        <v>5</v>
      </c>
      <c r="C9" s="20" t="s">
        <v>199</v>
      </c>
      <c r="D9" s="20" t="s">
        <v>85</v>
      </c>
      <c r="E9" s="20" t="s">
        <v>69</v>
      </c>
      <c r="F9" s="20"/>
      <c r="G9" s="21">
        <v>789</v>
      </c>
      <c r="H9" s="20" t="s">
        <v>55</v>
      </c>
      <c r="I9" s="21">
        <v>350000</v>
      </c>
      <c r="J9" s="21">
        <v>350000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f t="shared" si="0"/>
        <v>350000</v>
      </c>
      <c r="Q9" s="21">
        <v>0</v>
      </c>
      <c r="R9" s="21">
        <v>0</v>
      </c>
      <c r="S9" s="21">
        <v>0</v>
      </c>
      <c r="T9" s="21">
        <v>0</v>
      </c>
      <c r="U9" s="21">
        <v>0</v>
      </c>
      <c r="V9" s="21">
        <v>0</v>
      </c>
      <c r="W9" s="22">
        <f t="shared" si="1"/>
        <v>0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0</v>
      </c>
      <c r="AD9" s="22">
        <f t="shared" si="2"/>
        <v>0</v>
      </c>
      <c r="AE9" s="21">
        <f t="shared" si="3"/>
        <v>0</v>
      </c>
      <c r="AF9" s="21">
        <f t="shared" si="3"/>
        <v>0</v>
      </c>
      <c r="AG9" s="21">
        <f t="shared" si="3"/>
        <v>0</v>
      </c>
      <c r="AH9" s="21">
        <f t="shared" si="3"/>
        <v>0</v>
      </c>
      <c r="AI9" s="21">
        <f t="shared" si="3"/>
        <v>0</v>
      </c>
      <c r="AJ9" s="21">
        <f t="shared" si="3"/>
        <v>0</v>
      </c>
      <c r="AK9" s="22">
        <f t="shared" si="4"/>
        <v>0</v>
      </c>
      <c r="AL9" s="35"/>
      <c r="AM9" s="36"/>
      <c r="AN9" s="21">
        <f t="shared" si="5"/>
        <v>350000</v>
      </c>
      <c r="AO9" s="21">
        <f t="shared" si="5"/>
        <v>0</v>
      </c>
      <c r="AP9" s="21">
        <f t="shared" si="5"/>
        <v>0</v>
      </c>
      <c r="AQ9" s="21">
        <f t="shared" si="5"/>
        <v>0</v>
      </c>
      <c r="AR9" s="21">
        <f t="shared" si="5"/>
        <v>0</v>
      </c>
      <c r="AS9" s="21">
        <f t="shared" si="5"/>
        <v>0</v>
      </c>
      <c r="AT9" s="22">
        <f t="shared" si="6"/>
        <v>350000</v>
      </c>
    </row>
    <row r="10" spans="1:46" s="17" customFormat="1" ht="32.25" customHeight="1">
      <c r="A10" s="179"/>
      <c r="B10" s="20" t="s">
        <v>2</v>
      </c>
      <c r="C10" s="20" t="s">
        <v>199</v>
      </c>
      <c r="D10" s="20" t="s">
        <v>70</v>
      </c>
      <c r="E10" s="20" t="s">
        <v>69</v>
      </c>
      <c r="F10" s="20"/>
      <c r="G10" s="21">
        <v>1139</v>
      </c>
      <c r="H10" s="20" t="s">
        <v>55</v>
      </c>
      <c r="I10" s="21">
        <v>2025000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f t="shared" si="0"/>
        <v>0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2">
        <f t="shared" si="1"/>
        <v>0</v>
      </c>
      <c r="X10" s="21">
        <v>983000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2">
        <f t="shared" si="2"/>
        <v>983000</v>
      </c>
      <c r="AE10" s="21">
        <f t="shared" si="3"/>
        <v>983000</v>
      </c>
      <c r="AF10" s="21">
        <f t="shared" si="3"/>
        <v>0</v>
      </c>
      <c r="AG10" s="21">
        <f t="shared" si="3"/>
        <v>0</v>
      </c>
      <c r="AH10" s="21">
        <f t="shared" si="3"/>
        <v>0</v>
      </c>
      <c r="AI10" s="21">
        <f t="shared" si="3"/>
        <v>0</v>
      </c>
      <c r="AJ10" s="21">
        <f t="shared" si="3"/>
        <v>0</v>
      </c>
      <c r="AK10" s="22">
        <f t="shared" si="4"/>
        <v>983000</v>
      </c>
      <c r="AL10" s="35"/>
      <c r="AM10" s="36"/>
      <c r="AN10" s="21">
        <f t="shared" si="5"/>
        <v>-983000</v>
      </c>
      <c r="AO10" s="21">
        <f t="shared" si="5"/>
        <v>0</v>
      </c>
      <c r="AP10" s="21">
        <f t="shared" si="5"/>
        <v>0</v>
      </c>
      <c r="AQ10" s="21">
        <f t="shared" si="5"/>
        <v>0</v>
      </c>
      <c r="AR10" s="21">
        <f t="shared" si="5"/>
        <v>0</v>
      </c>
      <c r="AS10" s="21">
        <f t="shared" si="5"/>
        <v>0</v>
      </c>
      <c r="AT10" s="22">
        <f t="shared" si="6"/>
        <v>-983000</v>
      </c>
    </row>
    <row r="11" spans="1:46" s="17" customFormat="1" ht="32.25" customHeight="1">
      <c r="A11" s="179"/>
      <c r="B11" s="20" t="s">
        <v>6</v>
      </c>
      <c r="C11" s="20" t="s">
        <v>224</v>
      </c>
      <c r="D11" s="20" t="s">
        <v>233</v>
      </c>
      <c r="E11" s="20" t="s">
        <v>145</v>
      </c>
      <c r="F11" s="20"/>
      <c r="G11" s="21">
        <v>3957</v>
      </c>
      <c r="H11" s="20" t="s">
        <v>55</v>
      </c>
      <c r="I11" s="21">
        <v>2350000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f t="shared" si="0"/>
        <v>0</v>
      </c>
      <c r="Q11" s="21"/>
      <c r="R11" s="21"/>
      <c r="S11" s="21"/>
      <c r="T11" s="21"/>
      <c r="U11" s="21"/>
      <c r="V11" s="21"/>
      <c r="W11" s="22"/>
      <c r="X11" s="21">
        <v>350000</v>
      </c>
      <c r="Y11" s="21"/>
      <c r="Z11" s="21"/>
      <c r="AA11" s="21"/>
      <c r="AB11" s="21"/>
      <c r="AC11" s="21"/>
      <c r="AD11" s="22">
        <f t="shared" si="2"/>
        <v>350000</v>
      </c>
      <c r="AE11" s="21"/>
      <c r="AF11" s="21"/>
      <c r="AG11" s="21"/>
      <c r="AH11" s="21"/>
      <c r="AI11" s="21"/>
      <c r="AJ11" s="21"/>
      <c r="AK11" s="22"/>
      <c r="AL11" s="35"/>
      <c r="AM11" s="36"/>
      <c r="AN11" s="21">
        <f>SUM(J11-X11)</f>
        <v>-350000</v>
      </c>
      <c r="AO11" s="21"/>
      <c r="AP11" s="21"/>
      <c r="AQ11" s="21"/>
      <c r="AR11" s="21"/>
      <c r="AS11" s="21"/>
      <c r="AT11" s="22">
        <f t="shared" si="6"/>
        <v>-350000</v>
      </c>
    </row>
    <row r="12" spans="1:46" s="17" customFormat="1" ht="32.25" customHeight="1">
      <c r="A12" s="179"/>
      <c r="B12" s="20" t="s">
        <v>2</v>
      </c>
      <c r="C12" s="20" t="s">
        <v>199</v>
      </c>
      <c r="D12" s="20" t="s">
        <v>90</v>
      </c>
      <c r="E12" s="20" t="s">
        <v>69</v>
      </c>
      <c r="F12" s="20"/>
      <c r="G12" s="21">
        <v>577.29999999999995</v>
      </c>
      <c r="H12" s="20" t="s">
        <v>55</v>
      </c>
      <c r="I12" s="21">
        <v>1775000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f t="shared" si="0"/>
        <v>0</v>
      </c>
      <c r="Q12" s="21"/>
      <c r="R12" s="21"/>
      <c r="S12" s="21"/>
      <c r="T12" s="21"/>
      <c r="U12" s="21"/>
      <c r="V12" s="21"/>
      <c r="W12" s="22"/>
      <c r="X12" s="21">
        <v>1042000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2">
        <f t="shared" si="2"/>
        <v>1042000</v>
      </c>
      <c r="AE12" s="21"/>
      <c r="AF12" s="21"/>
      <c r="AG12" s="21"/>
      <c r="AH12" s="21"/>
      <c r="AI12" s="21"/>
      <c r="AJ12" s="21"/>
      <c r="AK12" s="22"/>
      <c r="AL12" s="35"/>
      <c r="AM12" s="36"/>
      <c r="AN12" s="21"/>
      <c r="AO12" s="21"/>
      <c r="AP12" s="21"/>
      <c r="AQ12" s="21"/>
      <c r="AR12" s="21"/>
      <c r="AS12" s="21"/>
      <c r="AT12" s="22">
        <f t="shared" si="6"/>
        <v>0</v>
      </c>
    </row>
    <row r="13" spans="1:46" s="16" customFormat="1" ht="32.25" customHeight="1">
      <c r="A13" s="179"/>
      <c r="B13" s="178" t="s">
        <v>188</v>
      </c>
      <c r="C13" s="178"/>
      <c r="D13" s="178"/>
      <c r="E13" s="178"/>
      <c r="F13" s="178"/>
      <c r="G13" s="178"/>
      <c r="H13" s="178"/>
      <c r="I13" s="178"/>
      <c r="J13" s="23">
        <f t="shared" ref="J13:AT13" si="7">SUM(J5:J12)</f>
        <v>9325000</v>
      </c>
      <c r="K13" s="23">
        <f t="shared" si="7"/>
        <v>0</v>
      </c>
      <c r="L13" s="23">
        <f t="shared" si="7"/>
        <v>0</v>
      </c>
      <c r="M13" s="23">
        <f t="shared" si="7"/>
        <v>0</v>
      </c>
      <c r="N13" s="23">
        <f t="shared" si="7"/>
        <v>0</v>
      </c>
      <c r="O13" s="23">
        <f t="shared" si="7"/>
        <v>0</v>
      </c>
      <c r="P13" s="23">
        <f t="shared" si="7"/>
        <v>9325000</v>
      </c>
      <c r="Q13" s="23">
        <f t="shared" si="7"/>
        <v>0</v>
      </c>
      <c r="R13" s="23">
        <f t="shared" si="7"/>
        <v>0</v>
      </c>
      <c r="S13" s="23">
        <f t="shared" si="7"/>
        <v>0</v>
      </c>
      <c r="T13" s="23">
        <f t="shared" si="7"/>
        <v>0</v>
      </c>
      <c r="U13" s="23">
        <f t="shared" si="7"/>
        <v>0</v>
      </c>
      <c r="V13" s="23">
        <f t="shared" si="7"/>
        <v>0</v>
      </c>
      <c r="W13" s="23">
        <f t="shared" si="7"/>
        <v>0</v>
      </c>
      <c r="X13" s="23">
        <f t="shared" si="7"/>
        <v>9325000</v>
      </c>
      <c r="Y13" s="23">
        <f t="shared" si="7"/>
        <v>0</v>
      </c>
      <c r="Z13" s="23">
        <f t="shared" si="7"/>
        <v>0</v>
      </c>
      <c r="AA13" s="23">
        <f t="shared" si="7"/>
        <v>0</v>
      </c>
      <c r="AB13" s="23">
        <f t="shared" si="7"/>
        <v>0</v>
      </c>
      <c r="AC13" s="23">
        <f t="shared" si="7"/>
        <v>0</v>
      </c>
      <c r="AD13" s="23">
        <f t="shared" si="7"/>
        <v>9325000</v>
      </c>
      <c r="AE13" s="23">
        <f t="shared" si="7"/>
        <v>7933000</v>
      </c>
      <c r="AF13" s="23">
        <f t="shared" si="7"/>
        <v>0</v>
      </c>
      <c r="AG13" s="23">
        <f t="shared" si="7"/>
        <v>0</v>
      </c>
      <c r="AH13" s="23">
        <f t="shared" si="7"/>
        <v>0</v>
      </c>
      <c r="AI13" s="23">
        <f t="shared" si="7"/>
        <v>0</v>
      </c>
      <c r="AJ13" s="23">
        <f t="shared" si="7"/>
        <v>0</v>
      </c>
      <c r="AK13" s="23">
        <f t="shared" si="7"/>
        <v>7933000</v>
      </c>
      <c r="AL13" s="23">
        <f t="shared" si="7"/>
        <v>0</v>
      </c>
      <c r="AM13" s="23">
        <f t="shared" si="7"/>
        <v>0</v>
      </c>
      <c r="AN13" s="23">
        <f t="shared" si="7"/>
        <v>1042000</v>
      </c>
      <c r="AO13" s="23">
        <f t="shared" si="7"/>
        <v>0</v>
      </c>
      <c r="AP13" s="23">
        <f t="shared" si="7"/>
        <v>0</v>
      </c>
      <c r="AQ13" s="23">
        <f t="shared" si="7"/>
        <v>0</v>
      </c>
      <c r="AR13" s="23">
        <f t="shared" si="7"/>
        <v>0</v>
      </c>
      <c r="AS13" s="23">
        <f t="shared" si="7"/>
        <v>0</v>
      </c>
      <c r="AT13" s="23">
        <f t="shared" si="7"/>
        <v>1042000</v>
      </c>
    </row>
    <row r="14" spans="1:46" s="16" customFormat="1" ht="32.25" customHeight="1">
      <c r="A14" s="176" t="s">
        <v>28</v>
      </c>
      <c r="B14" s="24" t="s">
        <v>239</v>
      </c>
      <c r="C14" s="24" t="s">
        <v>199</v>
      </c>
      <c r="D14" s="25" t="s">
        <v>64</v>
      </c>
      <c r="E14" s="25" t="s">
        <v>69</v>
      </c>
      <c r="F14" s="24">
        <v>4</v>
      </c>
      <c r="G14" s="21">
        <v>7000</v>
      </c>
      <c r="H14" s="24" t="s">
        <v>47</v>
      </c>
      <c r="I14" s="21">
        <v>15006</v>
      </c>
      <c r="J14" s="21">
        <v>0</v>
      </c>
      <c r="K14" s="21">
        <v>231000</v>
      </c>
      <c r="L14" s="21">
        <v>346000</v>
      </c>
      <c r="M14" s="21">
        <v>0</v>
      </c>
      <c r="N14" s="21">
        <v>0</v>
      </c>
      <c r="O14" s="21">
        <v>0</v>
      </c>
      <c r="P14" s="21">
        <f t="shared" ref="P14:P19" si="8">SUM(J14:O14)</f>
        <v>577000</v>
      </c>
      <c r="Q14" s="21"/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2">
        <f>SUM(Q14:V14)</f>
        <v>0</v>
      </c>
      <c r="X14" s="21">
        <v>0</v>
      </c>
      <c r="Y14" s="21">
        <v>231000</v>
      </c>
      <c r="Z14" s="21">
        <v>346000</v>
      </c>
      <c r="AA14" s="21">
        <v>0</v>
      </c>
      <c r="AB14" s="21">
        <v>0</v>
      </c>
      <c r="AC14" s="21">
        <v>0</v>
      </c>
      <c r="AD14" s="21">
        <f t="shared" ref="AD14:AD19" si="9">SUM(X14:AC14)</f>
        <v>577000</v>
      </c>
      <c r="AE14" s="21">
        <f t="shared" ref="AE14:AJ17" si="10">SUM(Q14,X14)</f>
        <v>0</v>
      </c>
      <c r="AF14" s="21">
        <f t="shared" si="10"/>
        <v>231000</v>
      </c>
      <c r="AG14" s="21">
        <f t="shared" si="10"/>
        <v>346000</v>
      </c>
      <c r="AH14" s="21">
        <f t="shared" si="10"/>
        <v>0</v>
      </c>
      <c r="AI14" s="21">
        <f t="shared" si="10"/>
        <v>0</v>
      </c>
      <c r="AJ14" s="21">
        <f t="shared" si="10"/>
        <v>0</v>
      </c>
      <c r="AK14" s="21">
        <f>SUM(AE14:AJ14)</f>
        <v>577000</v>
      </c>
      <c r="AL14" s="26"/>
      <c r="AM14" s="37"/>
      <c r="AN14" s="21">
        <f t="shared" ref="AN14:AS17" si="11">SUM(J14-X14)</f>
        <v>0</v>
      </c>
      <c r="AO14" s="21">
        <f t="shared" si="11"/>
        <v>0</v>
      </c>
      <c r="AP14" s="21">
        <f t="shared" si="11"/>
        <v>0</v>
      </c>
      <c r="AQ14" s="21">
        <f t="shared" si="11"/>
        <v>0</v>
      </c>
      <c r="AR14" s="21">
        <f t="shared" si="11"/>
        <v>0</v>
      </c>
      <c r="AS14" s="21">
        <f t="shared" si="11"/>
        <v>0</v>
      </c>
      <c r="AT14" s="21">
        <f t="shared" ref="AT14:AT19" si="12">SUM(AN14:AS14)</f>
        <v>0</v>
      </c>
    </row>
    <row r="15" spans="1:46" s="16" customFormat="1" ht="32.25" customHeight="1">
      <c r="A15" s="176"/>
      <c r="B15" s="24" t="s">
        <v>239</v>
      </c>
      <c r="C15" s="24" t="s">
        <v>84</v>
      </c>
      <c r="D15" s="25" t="s">
        <v>202</v>
      </c>
      <c r="E15" s="25" t="s">
        <v>145</v>
      </c>
      <c r="F15" s="24">
        <v>2</v>
      </c>
      <c r="G15" s="21">
        <v>9400</v>
      </c>
      <c r="H15" s="24" t="s">
        <v>47</v>
      </c>
      <c r="I15" s="21">
        <v>19864</v>
      </c>
      <c r="J15" s="21">
        <v>0</v>
      </c>
      <c r="K15" s="21">
        <v>305000</v>
      </c>
      <c r="L15" s="21">
        <v>457000</v>
      </c>
      <c r="M15" s="21">
        <v>0</v>
      </c>
      <c r="N15" s="21">
        <v>0</v>
      </c>
      <c r="O15" s="21">
        <v>0</v>
      </c>
      <c r="P15" s="21">
        <f t="shared" si="8"/>
        <v>762000</v>
      </c>
      <c r="Q15" s="21"/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2">
        <f>SUM(Q15:V15)</f>
        <v>0</v>
      </c>
      <c r="X15" s="21">
        <v>0</v>
      </c>
      <c r="Y15" s="21">
        <v>159000</v>
      </c>
      <c r="Z15" s="21">
        <v>236000</v>
      </c>
      <c r="AA15" s="21">
        <v>0</v>
      </c>
      <c r="AB15" s="21">
        <v>0</v>
      </c>
      <c r="AC15" s="21">
        <v>0</v>
      </c>
      <c r="AD15" s="21">
        <f t="shared" si="9"/>
        <v>395000</v>
      </c>
      <c r="AE15" s="21">
        <f t="shared" si="10"/>
        <v>0</v>
      </c>
      <c r="AF15" s="21">
        <f t="shared" si="10"/>
        <v>159000</v>
      </c>
      <c r="AG15" s="21">
        <f t="shared" si="10"/>
        <v>236000</v>
      </c>
      <c r="AH15" s="21">
        <f t="shared" si="10"/>
        <v>0</v>
      </c>
      <c r="AI15" s="21">
        <f t="shared" si="10"/>
        <v>0</v>
      </c>
      <c r="AJ15" s="21">
        <f t="shared" si="10"/>
        <v>0</v>
      </c>
      <c r="AK15" s="21">
        <f>SUM(AE15:AJ15)</f>
        <v>395000</v>
      </c>
      <c r="AL15" s="26"/>
      <c r="AM15" s="37"/>
      <c r="AN15" s="21">
        <f t="shared" si="11"/>
        <v>0</v>
      </c>
      <c r="AO15" s="21">
        <f t="shared" si="11"/>
        <v>146000</v>
      </c>
      <c r="AP15" s="21">
        <f t="shared" si="11"/>
        <v>221000</v>
      </c>
      <c r="AQ15" s="21">
        <f t="shared" si="11"/>
        <v>0</v>
      </c>
      <c r="AR15" s="21">
        <f t="shared" si="11"/>
        <v>0</v>
      </c>
      <c r="AS15" s="21">
        <f t="shared" si="11"/>
        <v>0</v>
      </c>
      <c r="AT15" s="21">
        <f t="shared" si="12"/>
        <v>367000</v>
      </c>
    </row>
    <row r="16" spans="1:46" s="16" customFormat="1" ht="32.25" customHeight="1">
      <c r="A16" s="176"/>
      <c r="B16" s="24" t="s">
        <v>239</v>
      </c>
      <c r="C16" s="24" t="s">
        <v>224</v>
      </c>
      <c r="D16" s="25" t="s">
        <v>246</v>
      </c>
      <c r="E16" s="25" t="s">
        <v>145</v>
      </c>
      <c r="F16" s="24">
        <v>4</v>
      </c>
      <c r="G16" s="21">
        <v>9400</v>
      </c>
      <c r="H16" s="24" t="s">
        <v>47</v>
      </c>
      <c r="I16" s="21">
        <v>19864</v>
      </c>
      <c r="J16" s="21">
        <v>0</v>
      </c>
      <c r="K16" s="21">
        <v>305000</v>
      </c>
      <c r="L16" s="21">
        <v>457000</v>
      </c>
      <c r="M16" s="21">
        <v>0</v>
      </c>
      <c r="N16" s="21">
        <v>0</v>
      </c>
      <c r="O16" s="21">
        <v>0</v>
      </c>
      <c r="P16" s="21">
        <f t="shared" si="8"/>
        <v>762000</v>
      </c>
      <c r="Q16" s="21"/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2">
        <f>SUM(Q16:V16)</f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f t="shared" si="9"/>
        <v>0</v>
      </c>
      <c r="AE16" s="21">
        <f t="shared" si="10"/>
        <v>0</v>
      </c>
      <c r="AF16" s="21">
        <f t="shared" si="10"/>
        <v>0</v>
      </c>
      <c r="AG16" s="21">
        <f t="shared" si="10"/>
        <v>0</v>
      </c>
      <c r="AH16" s="21">
        <f t="shared" si="10"/>
        <v>0</v>
      </c>
      <c r="AI16" s="21">
        <f t="shared" si="10"/>
        <v>0</v>
      </c>
      <c r="AJ16" s="21">
        <f t="shared" si="10"/>
        <v>0</v>
      </c>
      <c r="AK16" s="21">
        <f>SUM(AE16:AJ16)</f>
        <v>0</v>
      </c>
      <c r="AL16" s="26"/>
      <c r="AM16" s="37"/>
      <c r="AN16" s="21">
        <f t="shared" si="11"/>
        <v>0</v>
      </c>
      <c r="AO16" s="21">
        <f t="shared" si="11"/>
        <v>305000</v>
      </c>
      <c r="AP16" s="21">
        <f t="shared" si="11"/>
        <v>457000</v>
      </c>
      <c r="AQ16" s="21">
        <f t="shared" si="11"/>
        <v>0</v>
      </c>
      <c r="AR16" s="21">
        <f t="shared" si="11"/>
        <v>0</v>
      </c>
      <c r="AS16" s="21">
        <f t="shared" si="11"/>
        <v>0</v>
      </c>
      <c r="AT16" s="21">
        <f t="shared" si="12"/>
        <v>762000</v>
      </c>
    </row>
    <row r="17" spans="1:46" s="16" customFormat="1" ht="32.25" customHeight="1">
      <c r="A17" s="176"/>
      <c r="B17" s="24" t="s">
        <v>239</v>
      </c>
      <c r="C17" s="24" t="s">
        <v>219</v>
      </c>
      <c r="D17" s="25" t="s">
        <v>211</v>
      </c>
      <c r="E17" s="25" t="s">
        <v>145</v>
      </c>
      <c r="F17" s="24">
        <v>4</v>
      </c>
      <c r="G17" s="21">
        <v>1200</v>
      </c>
      <c r="H17" s="24" t="s">
        <v>49</v>
      </c>
      <c r="I17" s="21">
        <v>3174</v>
      </c>
      <c r="J17" s="21">
        <v>0</v>
      </c>
      <c r="K17" s="21">
        <v>52000</v>
      </c>
      <c r="L17" s="21">
        <v>78000</v>
      </c>
      <c r="M17" s="21">
        <v>900000</v>
      </c>
      <c r="N17" s="21">
        <v>9000</v>
      </c>
      <c r="O17" s="21">
        <v>3000</v>
      </c>
      <c r="P17" s="21">
        <f t="shared" si="8"/>
        <v>1042000</v>
      </c>
      <c r="Q17" s="21"/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2">
        <f>SUM(Q17:V17)</f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f t="shared" si="9"/>
        <v>0</v>
      </c>
      <c r="AE17" s="21">
        <f t="shared" si="10"/>
        <v>0</v>
      </c>
      <c r="AF17" s="21">
        <f t="shared" si="10"/>
        <v>0</v>
      </c>
      <c r="AG17" s="21">
        <f t="shared" si="10"/>
        <v>0</v>
      </c>
      <c r="AH17" s="21">
        <f t="shared" si="10"/>
        <v>0</v>
      </c>
      <c r="AI17" s="21">
        <f t="shared" si="10"/>
        <v>0</v>
      </c>
      <c r="AJ17" s="21">
        <f t="shared" si="10"/>
        <v>0</v>
      </c>
      <c r="AK17" s="21">
        <f>SUM(AE17:AJ17)</f>
        <v>0</v>
      </c>
      <c r="AL17" s="26"/>
      <c r="AM17" s="37"/>
      <c r="AN17" s="21">
        <f t="shared" si="11"/>
        <v>0</v>
      </c>
      <c r="AO17" s="21">
        <f t="shared" si="11"/>
        <v>52000</v>
      </c>
      <c r="AP17" s="21">
        <f t="shared" si="11"/>
        <v>78000</v>
      </c>
      <c r="AQ17" s="21">
        <f t="shared" si="11"/>
        <v>900000</v>
      </c>
      <c r="AR17" s="21">
        <f t="shared" si="11"/>
        <v>9000</v>
      </c>
      <c r="AS17" s="21">
        <f t="shared" si="11"/>
        <v>3000</v>
      </c>
      <c r="AT17" s="21">
        <f t="shared" si="12"/>
        <v>1042000</v>
      </c>
    </row>
    <row r="18" spans="1:46" s="16" customFormat="1" ht="32.25" customHeight="1">
      <c r="A18" s="176"/>
      <c r="B18" s="24" t="s">
        <v>239</v>
      </c>
      <c r="C18" s="24" t="s">
        <v>199</v>
      </c>
      <c r="D18" s="25" t="s">
        <v>236</v>
      </c>
      <c r="E18" s="25" t="s">
        <v>145</v>
      </c>
      <c r="F18" s="24">
        <v>7</v>
      </c>
      <c r="G18" s="21">
        <v>14500</v>
      </c>
      <c r="H18" s="48" t="s">
        <v>103</v>
      </c>
      <c r="I18" s="21">
        <v>31964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f t="shared" si="8"/>
        <v>0</v>
      </c>
      <c r="Q18" s="21"/>
      <c r="R18" s="21"/>
      <c r="S18" s="21"/>
      <c r="T18" s="21"/>
      <c r="U18" s="21"/>
      <c r="V18" s="21"/>
      <c r="W18" s="22"/>
      <c r="X18" s="21">
        <v>0</v>
      </c>
      <c r="Y18" s="21">
        <v>451000</v>
      </c>
      <c r="Z18" s="21">
        <v>678000</v>
      </c>
      <c r="AA18" s="21">
        <v>0</v>
      </c>
      <c r="AB18" s="21">
        <v>0</v>
      </c>
      <c r="AC18" s="21">
        <v>0</v>
      </c>
      <c r="AD18" s="21">
        <f t="shared" si="9"/>
        <v>1129000</v>
      </c>
      <c r="AE18" s="21"/>
      <c r="AF18" s="21"/>
      <c r="AG18" s="21"/>
      <c r="AH18" s="21"/>
      <c r="AI18" s="21"/>
      <c r="AJ18" s="21"/>
      <c r="AK18" s="21"/>
      <c r="AL18" s="26"/>
      <c r="AM18" s="37"/>
      <c r="AN18" s="21">
        <v>0</v>
      </c>
      <c r="AO18" s="21">
        <v>0</v>
      </c>
      <c r="AP18" s="21">
        <v>0</v>
      </c>
      <c r="AQ18" s="21">
        <v>0</v>
      </c>
      <c r="AR18" s="21">
        <v>0</v>
      </c>
      <c r="AS18" s="21">
        <v>0</v>
      </c>
      <c r="AT18" s="21">
        <f t="shared" si="12"/>
        <v>0</v>
      </c>
    </row>
    <row r="19" spans="1:46" s="16" customFormat="1" ht="32.25" customHeight="1">
      <c r="A19" s="176"/>
      <c r="B19" s="24" t="s">
        <v>2</v>
      </c>
      <c r="C19" s="24" t="s">
        <v>219</v>
      </c>
      <c r="D19" s="25" t="s">
        <v>230</v>
      </c>
      <c r="E19" s="25" t="s">
        <v>145</v>
      </c>
      <c r="F19" s="24">
        <v>1</v>
      </c>
      <c r="G19" s="21">
        <v>2250</v>
      </c>
      <c r="H19" s="48" t="s">
        <v>42</v>
      </c>
      <c r="I19" s="21">
        <v>4000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f t="shared" si="8"/>
        <v>0</v>
      </c>
      <c r="Q19" s="21"/>
      <c r="R19" s="21"/>
      <c r="S19" s="21"/>
      <c r="T19" s="21"/>
      <c r="U19" s="21"/>
      <c r="V19" s="21"/>
      <c r="W19" s="22"/>
      <c r="X19" s="21">
        <v>0</v>
      </c>
      <c r="Y19" s="21">
        <v>52000</v>
      </c>
      <c r="Z19" s="21">
        <v>78000</v>
      </c>
      <c r="AA19" s="21">
        <v>900000</v>
      </c>
      <c r="AB19" s="21">
        <v>9000</v>
      </c>
      <c r="AC19" s="21">
        <v>3000</v>
      </c>
      <c r="AD19" s="21">
        <f t="shared" si="9"/>
        <v>1042000</v>
      </c>
      <c r="AE19" s="21"/>
      <c r="AF19" s="21"/>
      <c r="AG19" s="21"/>
      <c r="AH19" s="21"/>
      <c r="AI19" s="21"/>
      <c r="AJ19" s="21"/>
      <c r="AK19" s="21"/>
      <c r="AL19" s="26"/>
      <c r="AM19" s="37"/>
      <c r="AN19" s="21">
        <v>0</v>
      </c>
      <c r="AO19" s="21">
        <v>0</v>
      </c>
      <c r="AP19" s="21">
        <v>0</v>
      </c>
      <c r="AQ19" s="21">
        <v>0</v>
      </c>
      <c r="AR19" s="21">
        <v>0</v>
      </c>
      <c r="AS19" s="21">
        <v>0</v>
      </c>
      <c r="AT19" s="21">
        <f t="shared" si="12"/>
        <v>0</v>
      </c>
    </row>
    <row r="20" spans="1:46" s="16" customFormat="1" ht="32.25" customHeight="1">
      <c r="A20" s="176"/>
      <c r="B20" s="178" t="s">
        <v>188</v>
      </c>
      <c r="C20" s="178"/>
      <c r="D20" s="178"/>
      <c r="E20" s="178"/>
      <c r="F20" s="178"/>
      <c r="G20" s="178"/>
      <c r="H20" s="178"/>
      <c r="I20" s="178"/>
      <c r="J20" s="23">
        <f t="shared" ref="J20:AT20" si="13">SUM(J14:J19)</f>
        <v>0</v>
      </c>
      <c r="K20" s="23">
        <f t="shared" si="13"/>
        <v>893000</v>
      </c>
      <c r="L20" s="23">
        <f t="shared" si="13"/>
        <v>1338000</v>
      </c>
      <c r="M20" s="23">
        <f t="shared" si="13"/>
        <v>900000</v>
      </c>
      <c r="N20" s="23">
        <f t="shared" si="13"/>
        <v>9000</v>
      </c>
      <c r="O20" s="23">
        <f t="shared" si="13"/>
        <v>3000</v>
      </c>
      <c r="P20" s="23">
        <f t="shared" si="13"/>
        <v>3143000</v>
      </c>
      <c r="Q20" s="23">
        <f t="shared" si="13"/>
        <v>0</v>
      </c>
      <c r="R20" s="23">
        <f t="shared" si="13"/>
        <v>0</v>
      </c>
      <c r="S20" s="23">
        <f t="shared" si="13"/>
        <v>0</v>
      </c>
      <c r="T20" s="23">
        <f t="shared" si="13"/>
        <v>0</v>
      </c>
      <c r="U20" s="23">
        <f t="shared" si="13"/>
        <v>0</v>
      </c>
      <c r="V20" s="23">
        <f t="shared" si="13"/>
        <v>0</v>
      </c>
      <c r="W20" s="23">
        <f t="shared" si="13"/>
        <v>0</v>
      </c>
      <c r="X20" s="23">
        <f t="shared" si="13"/>
        <v>0</v>
      </c>
      <c r="Y20" s="23">
        <f t="shared" si="13"/>
        <v>893000</v>
      </c>
      <c r="Z20" s="23">
        <f t="shared" si="13"/>
        <v>1338000</v>
      </c>
      <c r="AA20" s="23">
        <f t="shared" si="13"/>
        <v>900000</v>
      </c>
      <c r="AB20" s="23">
        <f t="shared" si="13"/>
        <v>9000</v>
      </c>
      <c r="AC20" s="23">
        <f t="shared" si="13"/>
        <v>3000</v>
      </c>
      <c r="AD20" s="23">
        <f t="shared" si="13"/>
        <v>3143000</v>
      </c>
      <c r="AE20" s="23">
        <f t="shared" si="13"/>
        <v>0</v>
      </c>
      <c r="AF20" s="23">
        <f t="shared" si="13"/>
        <v>390000</v>
      </c>
      <c r="AG20" s="23">
        <f t="shared" si="13"/>
        <v>582000</v>
      </c>
      <c r="AH20" s="23">
        <f t="shared" si="13"/>
        <v>0</v>
      </c>
      <c r="AI20" s="23">
        <f t="shared" si="13"/>
        <v>0</v>
      </c>
      <c r="AJ20" s="23">
        <f t="shared" si="13"/>
        <v>0</v>
      </c>
      <c r="AK20" s="23">
        <f t="shared" si="13"/>
        <v>972000</v>
      </c>
      <c r="AL20" s="23">
        <f t="shared" si="13"/>
        <v>0</v>
      </c>
      <c r="AM20" s="23">
        <f t="shared" si="13"/>
        <v>0</v>
      </c>
      <c r="AN20" s="23">
        <f t="shared" si="13"/>
        <v>0</v>
      </c>
      <c r="AO20" s="23">
        <f t="shared" si="13"/>
        <v>503000</v>
      </c>
      <c r="AP20" s="23">
        <f t="shared" si="13"/>
        <v>756000</v>
      </c>
      <c r="AQ20" s="23">
        <f t="shared" si="13"/>
        <v>900000</v>
      </c>
      <c r="AR20" s="23">
        <f t="shared" si="13"/>
        <v>9000</v>
      </c>
      <c r="AS20" s="23">
        <f t="shared" si="13"/>
        <v>3000</v>
      </c>
      <c r="AT20" s="23">
        <f t="shared" si="13"/>
        <v>2171000</v>
      </c>
    </row>
    <row r="21" spans="1:46" s="2" customFormat="1" ht="32.25" customHeight="1">
      <c r="A21" s="177" t="s">
        <v>56</v>
      </c>
      <c r="B21" s="27" t="s">
        <v>2</v>
      </c>
      <c r="C21" s="27" t="s">
        <v>199</v>
      </c>
      <c r="D21" s="27" t="s">
        <v>31</v>
      </c>
      <c r="E21" s="38" t="s">
        <v>69</v>
      </c>
      <c r="F21" s="39" t="s">
        <v>200</v>
      </c>
      <c r="G21" s="40">
        <v>395</v>
      </c>
      <c r="H21" s="40" t="s">
        <v>33</v>
      </c>
      <c r="I21" s="21">
        <v>1102000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f t="shared" ref="P21:P35" si="14">SUM(J21:O21)</f>
        <v>0</v>
      </c>
      <c r="Q21" s="21"/>
      <c r="R21" s="21">
        <v>0</v>
      </c>
      <c r="S21" s="21">
        <v>0</v>
      </c>
      <c r="T21" s="21">
        <v>917984</v>
      </c>
      <c r="U21" s="21">
        <v>10500</v>
      </c>
      <c r="V21" s="21">
        <v>0</v>
      </c>
      <c r="W21" s="21">
        <f t="shared" ref="W21:W38" si="15">SUM(Q21:V21)</f>
        <v>928484</v>
      </c>
      <c r="X21" s="21">
        <v>0</v>
      </c>
      <c r="Y21" s="21">
        <v>0</v>
      </c>
      <c r="Z21" s="21">
        <v>0</v>
      </c>
      <c r="AA21" s="21">
        <v>55000</v>
      </c>
      <c r="AB21" s="21">
        <v>0</v>
      </c>
      <c r="AC21" s="21">
        <v>5000</v>
      </c>
      <c r="AD21" s="21">
        <f t="shared" ref="AD21:AD38" si="16">SUM(X21:AC21)</f>
        <v>60000</v>
      </c>
      <c r="AE21" s="21">
        <f t="shared" ref="AE21:AE35" si="17">SUM(Q21,X21)</f>
        <v>0</v>
      </c>
      <c r="AF21" s="21">
        <f t="shared" ref="AF21:AF35" si="18">SUM(R21,Y21)</f>
        <v>0</v>
      </c>
      <c r="AG21" s="21">
        <f t="shared" ref="AG21:AG35" si="19">SUM(S21,Z21)</f>
        <v>0</v>
      </c>
      <c r="AH21" s="21">
        <f t="shared" ref="AH21:AH35" si="20">SUM(T21,AA21)</f>
        <v>972984</v>
      </c>
      <c r="AI21" s="21">
        <f t="shared" ref="AI21:AI35" si="21">SUM(U21,AB21)</f>
        <v>10500</v>
      </c>
      <c r="AJ21" s="21">
        <f t="shared" ref="AJ21:AJ35" si="22">SUM(V21,AC21)</f>
        <v>5000</v>
      </c>
      <c r="AK21" s="21">
        <f t="shared" ref="AK21:AK38" si="23">SUM(AE21:AJ21)</f>
        <v>988484</v>
      </c>
      <c r="AL21" s="21"/>
      <c r="AM21" s="41"/>
      <c r="AN21" s="21">
        <f t="shared" ref="AN21:AN35" si="24">SUM(J21-X21)</f>
        <v>0</v>
      </c>
      <c r="AO21" s="21">
        <f t="shared" ref="AO21:AO35" si="25">SUM(K21-Y21)</f>
        <v>0</v>
      </c>
      <c r="AP21" s="21">
        <f t="shared" ref="AP21:AP35" si="26">SUM(L21-Z21)</f>
        <v>0</v>
      </c>
      <c r="AQ21" s="21">
        <f t="shared" ref="AQ21:AQ35" si="27">SUM(M21-AA21)</f>
        <v>-55000</v>
      </c>
      <c r="AR21" s="21">
        <f t="shared" ref="AR21:AR35" si="28">SUM(N21-AB21)</f>
        <v>0</v>
      </c>
      <c r="AS21" s="21">
        <f t="shared" ref="AS21:AS35" si="29">SUM(O21-AC21)</f>
        <v>-5000</v>
      </c>
      <c r="AT21" s="21">
        <f t="shared" ref="AT21:AT38" si="30">SUM(AN21:AS21)</f>
        <v>-60000</v>
      </c>
    </row>
    <row r="22" spans="1:46" s="2" customFormat="1" ht="32.25" customHeight="1">
      <c r="A22" s="177"/>
      <c r="B22" s="27" t="s">
        <v>2</v>
      </c>
      <c r="C22" s="27" t="s">
        <v>224</v>
      </c>
      <c r="D22" s="27" t="s">
        <v>48</v>
      </c>
      <c r="E22" s="38" t="s">
        <v>145</v>
      </c>
      <c r="F22" s="39" t="s">
        <v>203</v>
      </c>
      <c r="G22" s="40">
        <v>550</v>
      </c>
      <c r="H22" s="40" t="s">
        <v>33</v>
      </c>
      <c r="I22" s="21">
        <v>1174000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f t="shared" si="14"/>
        <v>0</v>
      </c>
      <c r="Q22" s="21"/>
      <c r="R22" s="21">
        <v>0</v>
      </c>
      <c r="S22" s="21">
        <v>0</v>
      </c>
      <c r="T22" s="21">
        <v>273820</v>
      </c>
      <c r="U22" s="21">
        <v>6700</v>
      </c>
      <c r="V22" s="21">
        <v>0</v>
      </c>
      <c r="W22" s="21">
        <f t="shared" si="15"/>
        <v>280520</v>
      </c>
      <c r="X22" s="21">
        <v>0</v>
      </c>
      <c r="Y22" s="21">
        <v>0</v>
      </c>
      <c r="Z22" s="21">
        <v>0</v>
      </c>
      <c r="AA22" s="21">
        <v>753000</v>
      </c>
      <c r="AB22" s="21">
        <v>5000</v>
      </c>
      <c r="AC22" s="21">
        <v>5000</v>
      </c>
      <c r="AD22" s="21">
        <f t="shared" si="16"/>
        <v>763000</v>
      </c>
      <c r="AE22" s="21">
        <f t="shared" si="17"/>
        <v>0</v>
      </c>
      <c r="AF22" s="21">
        <f t="shared" si="18"/>
        <v>0</v>
      </c>
      <c r="AG22" s="21">
        <f t="shared" si="19"/>
        <v>0</v>
      </c>
      <c r="AH22" s="21">
        <f t="shared" si="20"/>
        <v>1026820</v>
      </c>
      <c r="AI22" s="21">
        <f t="shared" si="21"/>
        <v>11700</v>
      </c>
      <c r="AJ22" s="21">
        <f t="shared" si="22"/>
        <v>5000</v>
      </c>
      <c r="AK22" s="21">
        <f t="shared" si="23"/>
        <v>1043520</v>
      </c>
      <c r="AL22" s="21"/>
      <c r="AM22" s="41"/>
      <c r="AN22" s="21">
        <f t="shared" si="24"/>
        <v>0</v>
      </c>
      <c r="AO22" s="21">
        <f t="shared" si="25"/>
        <v>0</v>
      </c>
      <c r="AP22" s="21">
        <f t="shared" si="26"/>
        <v>0</v>
      </c>
      <c r="AQ22" s="21">
        <f t="shared" si="27"/>
        <v>-753000</v>
      </c>
      <c r="AR22" s="21">
        <f t="shared" si="28"/>
        <v>-5000</v>
      </c>
      <c r="AS22" s="21">
        <f t="shared" si="29"/>
        <v>-5000</v>
      </c>
      <c r="AT22" s="21">
        <f t="shared" si="30"/>
        <v>-763000</v>
      </c>
    </row>
    <row r="23" spans="1:46" s="2" customFormat="1" ht="32.25" customHeight="1">
      <c r="A23" s="177"/>
      <c r="B23" s="27" t="s">
        <v>2</v>
      </c>
      <c r="C23" s="27" t="s">
        <v>224</v>
      </c>
      <c r="D23" s="27" t="s">
        <v>71</v>
      </c>
      <c r="E23" s="38" t="s">
        <v>145</v>
      </c>
      <c r="F23" s="39" t="s">
        <v>234</v>
      </c>
      <c r="G23" s="40"/>
      <c r="H23" s="40" t="s">
        <v>33</v>
      </c>
      <c r="I23" s="21"/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f t="shared" si="14"/>
        <v>0</v>
      </c>
      <c r="Q23" s="21"/>
      <c r="R23" s="21">
        <v>0</v>
      </c>
      <c r="S23" s="21">
        <v>0</v>
      </c>
      <c r="T23" s="21">
        <v>0</v>
      </c>
      <c r="U23" s="21">
        <v>5000</v>
      </c>
      <c r="V23" s="21">
        <v>0</v>
      </c>
      <c r="W23" s="21">
        <f t="shared" si="15"/>
        <v>5000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f t="shared" si="16"/>
        <v>0</v>
      </c>
      <c r="AE23" s="21">
        <f t="shared" si="17"/>
        <v>0</v>
      </c>
      <c r="AF23" s="21">
        <f t="shared" si="18"/>
        <v>0</v>
      </c>
      <c r="AG23" s="21">
        <f t="shared" si="19"/>
        <v>0</v>
      </c>
      <c r="AH23" s="21">
        <f t="shared" si="20"/>
        <v>0</v>
      </c>
      <c r="AI23" s="21">
        <f t="shared" si="21"/>
        <v>5000</v>
      </c>
      <c r="AJ23" s="21">
        <f t="shared" si="22"/>
        <v>0</v>
      </c>
      <c r="AK23" s="21">
        <f t="shared" si="23"/>
        <v>5000</v>
      </c>
      <c r="AL23" s="21"/>
      <c r="AM23" s="41"/>
      <c r="AN23" s="21">
        <f t="shared" si="24"/>
        <v>0</v>
      </c>
      <c r="AO23" s="21">
        <f t="shared" si="25"/>
        <v>0</v>
      </c>
      <c r="AP23" s="21">
        <f t="shared" si="26"/>
        <v>0</v>
      </c>
      <c r="AQ23" s="21">
        <f t="shared" si="27"/>
        <v>0</v>
      </c>
      <c r="AR23" s="21">
        <f t="shared" si="28"/>
        <v>0</v>
      </c>
      <c r="AS23" s="21">
        <f t="shared" si="29"/>
        <v>0</v>
      </c>
      <c r="AT23" s="21">
        <f t="shared" si="30"/>
        <v>0</v>
      </c>
    </row>
    <row r="24" spans="1:46" s="2" customFormat="1" ht="32.25" customHeight="1">
      <c r="A24" s="177"/>
      <c r="B24" s="27" t="s">
        <v>4</v>
      </c>
      <c r="C24" s="27" t="s">
        <v>199</v>
      </c>
      <c r="D24" s="27" t="s">
        <v>116</v>
      </c>
      <c r="E24" s="38" t="s">
        <v>69</v>
      </c>
      <c r="F24" s="44" t="s">
        <v>203</v>
      </c>
      <c r="G24" s="45">
        <v>1000</v>
      </c>
      <c r="H24" s="40" t="s">
        <v>33</v>
      </c>
      <c r="I24" s="21">
        <v>2267000</v>
      </c>
      <c r="J24" s="21">
        <v>0</v>
      </c>
      <c r="K24" s="21">
        <v>0</v>
      </c>
      <c r="L24" s="21">
        <v>0</v>
      </c>
      <c r="M24" s="21">
        <v>2000000</v>
      </c>
      <c r="N24" s="21">
        <v>21000</v>
      </c>
      <c r="O24" s="21">
        <v>7000</v>
      </c>
      <c r="P24" s="21">
        <f t="shared" si="14"/>
        <v>2028000</v>
      </c>
      <c r="Q24" s="21"/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f t="shared" si="15"/>
        <v>0</v>
      </c>
      <c r="X24" s="21">
        <v>0</v>
      </c>
      <c r="Y24" s="21">
        <v>0</v>
      </c>
      <c r="Z24" s="21">
        <v>0</v>
      </c>
      <c r="AA24" s="42">
        <v>2000000</v>
      </c>
      <c r="AB24" s="42">
        <v>25000</v>
      </c>
      <c r="AC24" s="42">
        <v>12000</v>
      </c>
      <c r="AD24" s="21">
        <f t="shared" si="16"/>
        <v>2037000</v>
      </c>
      <c r="AE24" s="21">
        <f t="shared" si="17"/>
        <v>0</v>
      </c>
      <c r="AF24" s="21">
        <f t="shared" si="18"/>
        <v>0</v>
      </c>
      <c r="AG24" s="21">
        <f t="shared" si="19"/>
        <v>0</v>
      </c>
      <c r="AH24" s="21">
        <f t="shared" si="20"/>
        <v>2000000</v>
      </c>
      <c r="AI24" s="21">
        <f t="shared" si="21"/>
        <v>25000</v>
      </c>
      <c r="AJ24" s="21">
        <f t="shared" si="22"/>
        <v>12000</v>
      </c>
      <c r="AK24" s="21">
        <f t="shared" si="23"/>
        <v>2037000</v>
      </c>
      <c r="AL24" s="21"/>
      <c r="AM24" s="41"/>
      <c r="AN24" s="21">
        <f t="shared" si="24"/>
        <v>0</v>
      </c>
      <c r="AO24" s="21">
        <f t="shared" si="25"/>
        <v>0</v>
      </c>
      <c r="AP24" s="21">
        <f t="shared" si="26"/>
        <v>0</v>
      </c>
      <c r="AQ24" s="21">
        <f t="shared" si="27"/>
        <v>0</v>
      </c>
      <c r="AR24" s="21">
        <f t="shared" si="28"/>
        <v>-4000</v>
      </c>
      <c r="AS24" s="21">
        <f t="shared" si="29"/>
        <v>-5000</v>
      </c>
      <c r="AT24" s="21">
        <f t="shared" si="30"/>
        <v>-9000</v>
      </c>
    </row>
    <row r="25" spans="1:46" s="2" customFormat="1" ht="32.25" customHeight="1">
      <c r="A25" s="177"/>
      <c r="B25" s="27" t="s">
        <v>4</v>
      </c>
      <c r="C25" s="27" t="s">
        <v>224</v>
      </c>
      <c r="D25" s="27" t="s">
        <v>51</v>
      </c>
      <c r="E25" s="38" t="s">
        <v>145</v>
      </c>
      <c r="F25" s="44" t="s">
        <v>234</v>
      </c>
      <c r="G25" s="45">
        <v>400</v>
      </c>
      <c r="H25" s="40" t="s">
        <v>33</v>
      </c>
      <c r="I25" s="21">
        <v>1367000</v>
      </c>
      <c r="J25" s="21">
        <v>0</v>
      </c>
      <c r="K25" s="21">
        <v>0</v>
      </c>
      <c r="L25" s="21">
        <v>0</v>
      </c>
      <c r="M25" s="21">
        <v>800000</v>
      </c>
      <c r="N25" s="21">
        <v>10000</v>
      </c>
      <c r="O25" s="21">
        <v>3000</v>
      </c>
      <c r="P25" s="21">
        <f t="shared" si="14"/>
        <v>813000</v>
      </c>
      <c r="Q25" s="21"/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f t="shared" si="15"/>
        <v>0</v>
      </c>
      <c r="X25" s="21">
        <v>0</v>
      </c>
      <c r="Y25" s="21">
        <v>0</v>
      </c>
      <c r="Z25" s="21">
        <v>0</v>
      </c>
      <c r="AA25" s="42">
        <v>800000</v>
      </c>
      <c r="AB25" s="42">
        <v>10000</v>
      </c>
      <c r="AC25" s="42">
        <v>5000</v>
      </c>
      <c r="AD25" s="21">
        <f t="shared" si="16"/>
        <v>815000</v>
      </c>
      <c r="AE25" s="21">
        <f t="shared" si="17"/>
        <v>0</v>
      </c>
      <c r="AF25" s="21">
        <f t="shared" si="18"/>
        <v>0</v>
      </c>
      <c r="AG25" s="21">
        <f t="shared" si="19"/>
        <v>0</v>
      </c>
      <c r="AH25" s="21">
        <f t="shared" si="20"/>
        <v>800000</v>
      </c>
      <c r="AI25" s="21">
        <f t="shared" si="21"/>
        <v>10000</v>
      </c>
      <c r="AJ25" s="21">
        <f t="shared" si="22"/>
        <v>5000</v>
      </c>
      <c r="AK25" s="21">
        <f t="shared" si="23"/>
        <v>815000</v>
      </c>
      <c r="AL25" s="21"/>
      <c r="AM25" s="41"/>
      <c r="AN25" s="21">
        <f t="shared" si="24"/>
        <v>0</v>
      </c>
      <c r="AO25" s="21">
        <f t="shared" si="25"/>
        <v>0</v>
      </c>
      <c r="AP25" s="21">
        <f t="shared" si="26"/>
        <v>0</v>
      </c>
      <c r="AQ25" s="21">
        <f t="shared" si="27"/>
        <v>0</v>
      </c>
      <c r="AR25" s="21">
        <f t="shared" si="28"/>
        <v>0</v>
      </c>
      <c r="AS25" s="21">
        <f t="shared" si="29"/>
        <v>-2000</v>
      </c>
      <c r="AT25" s="21">
        <f t="shared" si="30"/>
        <v>-2000</v>
      </c>
    </row>
    <row r="26" spans="1:46" s="2" customFormat="1" ht="32.25" customHeight="1">
      <c r="A26" s="177"/>
      <c r="B26" s="27" t="s">
        <v>239</v>
      </c>
      <c r="C26" s="27" t="s">
        <v>224</v>
      </c>
      <c r="D26" s="27" t="s">
        <v>240</v>
      </c>
      <c r="E26" s="38" t="s">
        <v>145</v>
      </c>
      <c r="F26" s="27" t="s">
        <v>93</v>
      </c>
      <c r="G26" s="27">
        <v>12891</v>
      </c>
      <c r="H26" s="27" t="s">
        <v>75</v>
      </c>
      <c r="I26" s="27">
        <v>28433000</v>
      </c>
      <c r="J26" s="21">
        <v>0</v>
      </c>
      <c r="K26" s="21">
        <v>0</v>
      </c>
      <c r="L26" s="21">
        <v>0</v>
      </c>
      <c r="M26" s="21">
        <v>5376000</v>
      </c>
      <c r="N26" s="21">
        <v>345000</v>
      </c>
      <c r="O26" s="21">
        <v>9000</v>
      </c>
      <c r="P26" s="21">
        <f t="shared" si="14"/>
        <v>5730000</v>
      </c>
      <c r="Q26" s="21"/>
      <c r="R26" s="43">
        <v>39478</v>
      </c>
      <c r="S26" s="21">
        <v>0</v>
      </c>
      <c r="T26" s="21">
        <v>0</v>
      </c>
      <c r="U26" s="21">
        <v>0</v>
      </c>
      <c r="V26" s="21">
        <v>0</v>
      </c>
      <c r="W26" s="21">
        <f t="shared" si="15"/>
        <v>39478</v>
      </c>
      <c r="X26" s="21">
        <v>0</v>
      </c>
      <c r="Y26" s="21">
        <v>0</v>
      </c>
      <c r="Z26" s="21">
        <v>0</v>
      </c>
      <c r="AA26" s="21">
        <v>3870000</v>
      </c>
      <c r="AB26" s="21">
        <v>300000</v>
      </c>
      <c r="AC26" s="21">
        <v>17000</v>
      </c>
      <c r="AD26" s="21">
        <f t="shared" si="16"/>
        <v>4187000</v>
      </c>
      <c r="AE26" s="21">
        <f t="shared" si="17"/>
        <v>0</v>
      </c>
      <c r="AF26" s="21">
        <f t="shared" si="18"/>
        <v>39478</v>
      </c>
      <c r="AG26" s="21">
        <f t="shared" si="19"/>
        <v>0</v>
      </c>
      <c r="AH26" s="21">
        <f t="shared" si="20"/>
        <v>3870000</v>
      </c>
      <c r="AI26" s="21">
        <f t="shared" si="21"/>
        <v>300000</v>
      </c>
      <c r="AJ26" s="21">
        <f t="shared" si="22"/>
        <v>17000</v>
      </c>
      <c r="AK26" s="21">
        <f t="shared" si="23"/>
        <v>4226478</v>
      </c>
      <c r="AL26" s="21"/>
      <c r="AM26" s="41"/>
      <c r="AN26" s="21">
        <f t="shared" si="24"/>
        <v>0</v>
      </c>
      <c r="AO26" s="21">
        <f t="shared" si="25"/>
        <v>0</v>
      </c>
      <c r="AP26" s="21">
        <f t="shared" si="26"/>
        <v>0</v>
      </c>
      <c r="AQ26" s="21">
        <f t="shared" si="27"/>
        <v>1506000</v>
      </c>
      <c r="AR26" s="21">
        <f t="shared" si="28"/>
        <v>45000</v>
      </c>
      <c r="AS26" s="21">
        <f t="shared" si="29"/>
        <v>-8000</v>
      </c>
      <c r="AT26" s="21">
        <f t="shared" si="30"/>
        <v>1543000</v>
      </c>
    </row>
    <row r="27" spans="1:46" s="2" customFormat="1" ht="32.25" customHeight="1">
      <c r="A27" s="177"/>
      <c r="B27" s="27" t="s">
        <v>239</v>
      </c>
      <c r="C27" s="40" t="s">
        <v>224</v>
      </c>
      <c r="D27" s="27" t="s">
        <v>86</v>
      </c>
      <c r="E27" s="38" t="s">
        <v>145</v>
      </c>
      <c r="F27" s="27" t="s">
        <v>62</v>
      </c>
      <c r="G27" s="27">
        <v>1800</v>
      </c>
      <c r="H27" s="27" t="s">
        <v>126</v>
      </c>
      <c r="I27" s="27">
        <v>3802744</v>
      </c>
      <c r="J27" s="21">
        <v>0</v>
      </c>
      <c r="K27" s="21">
        <v>0</v>
      </c>
      <c r="L27" s="21">
        <v>0</v>
      </c>
      <c r="M27" s="21">
        <v>2160000</v>
      </c>
      <c r="N27" s="21">
        <v>23000</v>
      </c>
      <c r="O27" s="21">
        <v>7000</v>
      </c>
      <c r="P27" s="21">
        <f t="shared" si="14"/>
        <v>2190000</v>
      </c>
      <c r="Q27" s="21"/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f t="shared" si="15"/>
        <v>0</v>
      </c>
      <c r="X27" s="21">
        <v>0</v>
      </c>
      <c r="Y27" s="21">
        <v>0</v>
      </c>
      <c r="Z27" s="21">
        <v>0</v>
      </c>
      <c r="AA27" s="21">
        <v>1738000</v>
      </c>
      <c r="AB27" s="21">
        <v>45000</v>
      </c>
      <c r="AC27" s="21">
        <v>6000</v>
      </c>
      <c r="AD27" s="21">
        <f t="shared" si="16"/>
        <v>1789000</v>
      </c>
      <c r="AE27" s="21">
        <f t="shared" si="17"/>
        <v>0</v>
      </c>
      <c r="AF27" s="21">
        <f t="shared" si="18"/>
        <v>0</v>
      </c>
      <c r="AG27" s="21">
        <f t="shared" si="19"/>
        <v>0</v>
      </c>
      <c r="AH27" s="21">
        <f t="shared" si="20"/>
        <v>1738000</v>
      </c>
      <c r="AI27" s="21">
        <f t="shared" si="21"/>
        <v>45000</v>
      </c>
      <c r="AJ27" s="21">
        <f t="shared" si="22"/>
        <v>6000</v>
      </c>
      <c r="AK27" s="21">
        <f t="shared" si="23"/>
        <v>1789000</v>
      </c>
      <c r="AL27" s="21"/>
      <c r="AM27" s="41"/>
      <c r="AN27" s="21">
        <f t="shared" si="24"/>
        <v>0</v>
      </c>
      <c r="AO27" s="21">
        <f t="shared" si="25"/>
        <v>0</v>
      </c>
      <c r="AP27" s="21">
        <f t="shared" si="26"/>
        <v>0</v>
      </c>
      <c r="AQ27" s="21">
        <f t="shared" si="27"/>
        <v>422000</v>
      </c>
      <c r="AR27" s="21">
        <f t="shared" si="28"/>
        <v>-22000</v>
      </c>
      <c r="AS27" s="21">
        <f t="shared" si="29"/>
        <v>1000</v>
      </c>
      <c r="AT27" s="21">
        <f t="shared" si="30"/>
        <v>401000</v>
      </c>
    </row>
    <row r="28" spans="1:46" s="2" customFormat="1" ht="32.25" customHeight="1">
      <c r="A28" s="177"/>
      <c r="B28" s="27" t="s">
        <v>239</v>
      </c>
      <c r="C28" s="40" t="s">
        <v>224</v>
      </c>
      <c r="D28" s="27" t="s">
        <v>29</v>
      </c>
      <c r="E28" s="38" t="s">
        <v>145</v>
      </c>
      <c r="F28" s="27" t="s">
        <v>82</v>
      </c>
      <c r="G28" s="27">
        <v>1100</v>
      </c>
      <c r="H28" s="27" t="s">
        <v>126</v>
      </c>
      <c r="I28" s="27">
        <v>2328604</v>
      </c>
      <c r="J28" s="21">
        <v>0</v>
      </c>
      <c r="K28" s="21">
        <v>0</v>
      </c>
      <c r="L28" s="21">
        <v>0</v>
      </c>
      <c r="M28" s="21">
        <v>2200000</v>
      </c>
      <c r="N28" s="21">
        <v>25000</v>
      </c>
      <c r="O28" s="21">
        <v>8000</v>
      </c>
      <c r="P28" s="21">
        <f t="shared" si="14"/>
        <v>2233000</v>
      </c>
      <c r="Q28" s="21"/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f t="shared" si="15"/>
        <v>0</v>
      </c>
      <c r="X28" s="21">
        <v>0</v>
      </c>
      <c r="Y28" s="21">
        <v>0</v>
      </c>
      <c r="Z28" s="21">
        <v>0</v>
      </c>
      <c r="AA28" s="21">
        <v>1366000</v>
      </c>
      <c r="AB28" s="21">
        <v>37000</v>
      </c>
      <c r="AC28" s="21">
        <v>6000</v>
      </c>
      <c r="AD28" s="21">
        <f t="shared" si="16"/>
        <v>1409000</v>
      </c>
      <c r="AE28" s="21">
        <f t="shared" si="17"/>
        <v>0</v>
      </c>
      <c r="AF28" s="21">
        <f t="shared" si="18"/>
        <v>0</v>
      </c>
      <c r="AG28" s="21">
        <f t="shared" si="19"/>
        <v>0</v>
      </c>
      <c r="AH28" s="21">
        <f t="shared" si="20"/>
        <v>1366000</v>
      </c>
      <c r="AI28" s="21">
        <f t="shared" si="21"/>
        <v>37000</v>
      </c>
      <c r="AJ28" s="21">
        <f t="shared" si="22"/>
        <v>6000</v>
      </c>
      <c r="AK28" s="21">
        <f t="shared" si="23"/>
        <v>1409000</v>
      </c>
      <c r="AL28" s="21"/>
      <c r="AM28" s="41"/>
      <c r="AN28" s="21">
        <f t="shared" si="24"/>
        <v>0</v>
      </c>
      <c r="AO28" s="21">
        <f t="shared" si="25"/>
        <v>0</v>
      </c>
      <c r="AP28" s="21">
        <f t="shared" si="26"/>
        <v>0</v>
      </c>
      <c r="AQ28" s="21">
        <f t="shared" si="27"/>
        <v>834000</v>
      </c>
      <c r="AR28" s="21">
        <f t="shared" si="28"/>
        <v>-12000</v>
      </c>
      <c r="AS28" s="21">
        <f t="shared" si="29"/>
        <v>2000</v>
      </c>
      <c r="AT28" s="21">
        <f t="shared" si="30"/>
        <v>824000</v>
      </c>
    </row>
    <row r="29" spans="1:46" s="2" customFormat="1" ht="32.25" customHeight="1">
      <c r="A29" s="177"/>
      <c r="B29" s="27" t="s">
        <v>239</v>
      </c>
      <c r="C29" s="40" t="s">
        <v>224</v>
      </c>
      <c r="D29" s="27" t="s">
        <v>121</v>
      </c>
      <c r="E29" s="38" t="s">
        <v>69</v>
      </c>
      <c r="F29" s="27" t="s">
        <v>82</v>
      </c>
      <c r="G29" s="27">
        <v>7580</v>
      </c>
      <c r="H29" s="27" t="s">
        <v>75</v>
      </c>
      <c r="I29" s="27">
        <v>16264000</v>
      </c>
      <c r="J29" s="21">
        <v>0</v>
      </c>
      <c r="K29" s="21">
        <v>0</v>
      </c>
      <c r="L29" s="21">
        <v>0</v>
      </c>
      <c r="M29" s="21">
        <v>3991000</v>
      </c>
      <c r="N29" s="21">
        <v>330000</v>
      </c>
      <c r="O29" s="21">
        <v>9000</v>
      </c>
      <c r="P29" s="21">
        <f t="shared" si="14"/>
        <v>4330000</v>
      </c>
      <c r="Q29" s="21"/>
      <c r="R29" s="21">
        <v>35174</v>
      </c>
      <c r="S29" s="21">
        <v>218697</v>
      </c>
      <c r="T29" s="21">
        <v>0</v>
      </c>
      <c r="U29" s="21">
        <v>0</v>
      </c>
      <c r="V29" s="21">
        <v>0</v>
      </c>
      <c r="W29" s="21">
        <f t="shared" si="15"/>
        <v>253871</v>
      </c>
      <c r="X29" s="21">
        <v>0</v>
      </c>
      <c r="Y29" s="21">
        <v>0</v>
      </c>
      <c r="Z29" s="21">
        <v>0</v>
      </c>
      <c r="AA29" s="21">
        <v>1050000</v>
      </c>
      <c r="AB29" s="21">
        <v>130000</v>
      </c>
      <c r="AC29" s="21">
        <v>8000</v>
      </c>
      <c r="AD29" s="21">
        <f t="shared" si="16"/>
        <v>1188000</v>
      </c>
      <c r="AE29" s="21">
        <f t="shared" si="17"/>
        <v>0</v>
      </c>
      <c r="AF29" s="21">
        <f t="shared" si="18"/>
        <v>35174</v>
      </c>
      <c r="AG29" s="21">
        <f t="shared" si="19"/>
        <v>218697</v>
      </c>
      <c r="AH29" s="21">
        <f t="shared" si="20"/>
        <v>1050000</v>
      </c>
      <c r="AI29" s="21">
        <f t="shared" si="21"/>
        <v>130000</v>
      </c>
      <c r="AJ29" s="21">
        <f t="shared" si="22"/>
        <v>8000</v>
      </c>
      <c r="AK29" s="21">
        <f t="shared" si="23"/>
        <v>1441871</v>
      </c>
      <c r="AL29" s="21"/>
      <c r="AM29" s="41"/>
      <c r="AN29" s="21">
        <f t="shared" si="24"/>
        <v>0</v>
      </c>
      <c r="AO29" s="21">
        <f t="shared" si="25"/>
        <v>0</v>
      </c>
      <c r="AP29" s="21">
        <f t="shared" si="26"/>
        <v>0</v>
      </c>
      <c r="AQ29" s="21">
        <f t="shared" si="27"/>
        <v>2941000</v>
      </c>
      <c r="AR29" s="21">
        <f t="shared" si="28"/>
        <v>200000</v>
      </c>
      <c r="AS29" s="21">
        <f t="shared" si="29"/>
        <v>1000</v>
      </c>
      <c r="AT29" s="21">
        <f t="shared" si="30"/>
        <v>3142000</v>
      </c>
    </row>
    <row r="30" spans="1:46" s="2" customFormat="1" ht="32.25" customHeight="1">
      <c r="A30" s="177"/>
      <c r="B30" s="27" t="s">
        <v>239</v>
      </c>
      <c r="C30" s="40" t="s">
        <v>224</v>
      </c>
      <c r="D30" s="27" t="s">
        <v>233</v>
      </c>
      <c r="E30" s="38" t="s">
        <v>145</v>
      </c>
      <c r="F30" s="27" t="s">
        <v>82</v>
      </c>
      <c r="G30" s="27">
        <v>5640</v>
      </c>
      <c r="H30" s="27" t="s">
        <v>75</v>
      </c>
      <c r="I30" s="27">
        <v>12384000</v>
      </c>
      <c r="J30" s="21">
        <v>0</v>
      </c>
      <c r="K30" s="21">
        <v>0</v>
      </c>
      <c r="L30" s="21">
        <v>0</v>
      </c>
      <c r="M30" s="21">
        <v>3991000</v>
      </c>
      <c r="N30" s="21">
        <v>330000</v>
      </c>
      <c r="O30" s="21">
        <v>9000</v>
      </c>
      <c r="P30" s="21">
        <f t="shared" si="14"/>
        <v>4330000</v>
      </c>
      <c r="Q30" s="21"/>
      <c r="R30" s="21">
        <v>4688</v>
      </c>
      <c r="S30" s="21">
        <v>303001</v>
      </c>
      <c r="T30" s="21">
        <v>0</v>
      </c>
      <c r="U30" s="21">
        <v>0</v>
      </c>
      <c r="V30" s="21">
        <v>0</v>
      </c>
      <c r="W30" s="21">
        <f t="shared" si="15"/>
        <v>307689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f t="shared" si="16"/>
        <v>0</v>
      </c>
      <c r="AE30" s="21">
        <f t="shared" si="17"/>
        <v>0</v>
      </c>
      <c r="AF30" s="21">
        <f t="shared" si="18"/>
        <v>4688</v>
      </c>
      <c r="AG30" s="21">
        <f t="shared" si="19"/>
        <v>303001</v>
      </c>
      <c r="AH30" s="21">
        <f t="shared" si="20"/>
        <v>0</v>
      </c>
      <c r="AI30" s="21">
        <f t="shared" si="21"/>
        <v>0</v>
      </c>
      <c r="AJ30" s="21">
        <f t="shared" si="22"/>
        <v>0</v>
      </c>
      <c r="AK30" s="21">
        <f t="shared" si="23"/>
        <v>307689</v>
      </c>
      <c r="AL30" s="21"/>
      <c r="AM30" s="41"/>
      <c r="AN30" s="21">
        <f t="shared" si="24"/>
        <v>0</v>
      </c>
      <c r="AO30" s="21">
        <f t="shared" si="25"/>
        <v>0</v>
      </c>
      <c r="AP30" s="21">
        <f t="shared" si="26"/>
        <v>0</v>
      </c>
      <c r="AQ30" s="21">
        <f t="shared" si="27"/>
        <v>3991000</v>
      </c>
      <c r="AR30" s="21">
        <f t="shared" si="28"/>
        <v>330000</v>
      </c>
      <c r="AS30" s="21">
        <f t="shared" si="29"/>
        <v>9000</v>
      </c>
      <c r="AT30" s="21">
        <f t="shared" si="30"/>
        <v>4330000</v>
      </c>
    </row>
    <row r="31" spans="1:46" s="2" customFormat="1" ht="32.25" customHeight="1">
      <c r="A31" s="177"/>
      <c r="B31" s="27" t="s">
        <v>239</v>
      </c>
      <c r="C31" s="40" t="s">
        <v>224</v>
      </c>
      <c r="D31" s="27" t="s">
        <v>223</v>
      </c>
      <c r="E31" s="38" t="s">
        <v>38</v>
      </c>
      <c r="F31" s="27" t="s">
        <v>34</v>
      </c>
      <c r="G31" s="27">
        <v>68487</v>
      </c>
      <c r="H31" s="27" t="s">
        <v>92</v>
      </c>
      <c r="I31" s="27">
        <v>163108000</v>
      </c>
      <c r="J31" s="21">
        <v>0</v>
      </c>
      <c r="K31" s="21">
        <v>0</v>
      </c>
      <c r="L31" s="21">
        <v>0</v>
      </c>
      <c r="M31" s="21">
        <v>48973000</v>
      </c>
      <c r="N31" s="21">
        <v>1500000</v>
      </c>
      <c r="O31" s="21">
        <v>82000</v>
      </c>
      <c r="P31" s="21">
        <f t="shared" si="14"/>
        <v>50555000</v>
      </c>
      <c r="Q31" s="21"/>
      <c r="R31" s="21">
        <v>0</v>
      </c>
      <c r="S31" s="21">
        <v>0</v>
      </c>
      <c r="T31" s="43">
        <v>4163923</v>
      </c>
      <c r="U31" s="21">
        <v>215192</v>
      </c>
      <c r="V31" s="21">
        <v>0</v>
      </c>
      <c r="W31" s="21">
        <f t="shared" si="15"/>
        <v>4379115</v>
      </c>
      <c r="X31" s="21">
        <v>0</v>
      </c>
      <c r="Y31" s="21">
        <v>0</v>
      </c>
      <c r="Z31" s="21">
        <v>0</v>
      </c>
      <c r="AA31" s="21">
        <v>49000000</v>
      </c>
      <c r="AB31" s="21">
        <v>2000000</v>
      </c>
      <c r="AC31" s="21">
        <v>82000</v>
      </c>
      <c r="AD31" s="21">
        <f t="shared" si="16"/>
        <v>51082000</v>
      </c>
      <c r="AE31" s="21">
        <f t="shared" si="17"/>
        <v>0</v>
      </c>
      <c r="AF31" s="21">
        <f t="shared" si="18"/>
        <v>0</v>
      </c>
      <c r="AG31" s="21">
        <f t="shared" si="19"/>
        <v>0</v>
      </c>
      <c r="AH31" s="21">
        <f t="shared" si="20"/>
        <v>53163923</v>
      </c>
      <c r="AI31" s="21">
        <f t="shared" si="21"/>
        <v>2215192</v>
      </c>
      <c r="AJ31" s="21">
        <f t="shared" si="22"/>
        <v>82000</v>
      </c>
      <c r="AK31" s="21">
        <f t="shared" si="23"/>
        <v>55461115</v>
      </c>
      <c r="AL31" s="21"/>
      <c r="AM31" s="41"/>
      <c r="AN31" s="21">
        <f t="shared" si="24"/>
        <v>0</v>
      </c>
      <c r="AO31" s="21">
        <f t="shared" si="25"/>
        <v>0</v>
      </c>
      <c r="AP31" s="21">
        <f t="shared" si="26"/>
        <v>0</v>
      </c>
      <c r="AQ31" s="21">
        <f t="shared" si="27"/>
        <v>-27000</v>
      </c>
      <c r="AR31" s="21">
        <f t="shared" si="28"/>
        <v>-500000</v>
      </c>
      <c r="AS31" s="21">
        <f t="shared" si="29"/>
        <v>0</v>
      </c>
      <c r="AT31" s="21">
        <f t="shared" si="30"/>
        <v>-527000</v>
      </c>
    </row>
    <row r="32" spans="1:46" s="2" customFormat="1" ht="32.25" customHeight="1">
      <c r="A32" s="177"/>
      <c r="B32" s="27" t="s">
        <v>239</v>
      </c>
      <c r="C32" s="40" t="s">
        <v>224</v>
      </c>
      <c r="D32" s="27" t="s">
        <v>241</v>
      </c>
      <c r="E32" s="38" t="s">
        <v>145</v>
      </c>
      <c r="F32" s="27" t="s">
        <v>46</v>
      </c>
      <c r="G32" s="27">
        <v>20981</v>
      </c>
      <c r="H32" s="27" t="s">
        <v>36</v>
      </c>
      <c r="I32" s="27">
        <v>45774678</v>
      </c>
      <c r="J32" s="21">
        <v>0</v>
      </c>
      <c r="K32" s="21">
        <v>0</v>
      </c>
      <c r="L32" s="21">
        <v>0</v>
      </c>
      <c r="M32" s="21">
        <v>13670000</v>
      </c>
      <c r="N32" s="21">
        <v>66000</v>
      </c>
      <c r="O32" s="21">
        <v>36000</v>
      </c>
      <c r="P32" s="21">
        <f t="shared" si="14"/>
        <v>13772000</v>
      </c>
      <c r="Q32" s="21"/>
      <c r="R32" s="21">
        <v>0</v>
      </c>
      <c r="S32" s="21">
        <v>0</v>
      </c>
      <c r="T32" s="43">
        <v>1730164</v>
      </c>
      <c r="U32" s="21">
        <v>338074</v>
      </c>
      <c r="V32" s="21">
        <v>0</v>
      </c>
      <c r="W32" s="21">
        <f t="shared" si="15"/>
        <v>2068238</v>
      </c>
      <c r="X32" s="21">
        <v>0</v>
      </c>
      <c r="Y32" s="21">
        <v>0</v>
      </c>
      <c r="Z32" s="21">
        <v>0</v>
      </c>
      <c r="AA32" s="21">
        <v>14217000</v>
      </c>
      <c r="AB32" s="21">
        <v>210000</v>
      </c>
      <c r="AC32" s="21">
        <v>35000</v>
      </c>
      <c r="AD32" s="21">
        <f t="shared" si="16"/>
        <v>14462000</v>
      </c>
      <c r="AE32" s="21">
        <f t="shared" si="17"/>
        <v>0</v>
      </c>
      <c r="AF32" s="21">
        <f t="shared" si="18"/>
        <v>0</v>
      </c>
      <c r="AG32" s="21">
        <f t="shared" si="19"/>
        <v>0</v>
      </c>
      <c r="AH32" s="21">
        <f t="shared" si="20"/>
        <v>15947164</v>
      </c>
      <c r="AI32" s="21">
        <f t="shared" si="21"/>
        <v>548074</v>
      </c>
      <c r="AJ32" s="21">
        <f t="shared" si="22"/>
        <v>35000</v>
      </c>
      <c r="AK32" s="21">
        <f t="shared" si="23"/>
        <v>16530238</v>
      </c>
      <c r="AL32" s="21"/>
      <c r="AM32" s="41"/>
      <c r="AN32" s="21">
        <f t="shared" si="24"/>
        <v>0</v>
      </c>
      <c r="AO32" s="21">
        <f t="shared" si="25"/>
        <v>0</v>
      </c>
      <c r="AP32" s="21">
        <f t="shared" si="26"/>
        <v>0</v>
      </c>
      <c r="AQ32" s="21">
        <f t="shared" si="27"/>
        <v>-547000</v>
      </c>
      <c r="AR32" s="21">
        <f t="shared" si="28"/>
        <v>-144000</v>
      </c>
      <c r="AS32" s="21">
        <f t="shared" si="29"/>
        <v>1000</v>
      </c>
      <c r="AT32" s="21">
        <f t="shared" si="30"/>
        <v>-690000</v>
      </c>
    </row>
    <row r="33" spans="1:46" s="2" customFormat="1" ht="32.25" customHeight="1">
      <c r="A33" s="177"/>
      <c r="B33" s="27" t="s">
        <v>239</v>
      </c>
      <c r="C33" s="40" t="s">
        <v>224</v>
      </c>
      <c r="D33" s="27" t="s">
        <v>79</v>
      </c>
      <c r="E33" s="38" t="s">
        <v>145</v>
      </c>
      <c r="F33" s="27" t="s">
        <v>100</v>
      </c>
      <c r="G33" s="27">
        <v>8363</v>
      </c>
      <c r="H33" s="27" t="s">
        <v>133</v>
      </c>
      <c r="I33" s="27">
        <v>21424216</v>
      </c>
      <c r="J33" s="21">
        <v>0</v>
      </c>
      <c r="K33" s="21">
        <v>0</v>
      </c>
      <c r="L33" s="21">
        <v>0</v>
      </c>
      <c r="M33" s="21">
        <v>6710000</v>
      </c>
      <c r="N33" s="21">
        <v>420000</v>
      </c>
      <c r="O33" s="21">
        <v>20000</v>
      </c>
      <c r="P33" s="21">
        <f t="shared" si="14"/>
        <v>7150000</v>
      </c>
      <c r="Q33" s="21"/>
      <c r="R33" s="21">
        <v>0</v>
      </c>
      <c r="S33" s="21">
        <v>0</v>
      </c>
      <c r="T33" s="21">
        <v>2031981</v>
      </c>
      <c r="U33" s="21">
        <v>183753</v>
      </c>
      <c r="V33" s="21">
        <v>2400</v>
      </c>
      <c r="W33" s="21">
        <f t="shared" si="15"/>
        <v>2218134</v>
      </c>
      <c r="X33" s="21">
        <v>0</v>
      </c>
      <c r="Y33" s="21">
        <v>0</v>
      </c>
      <c r="Z33" s="21">
        <v>0</v>
      </c>
      <c r="AA33" s="21">
        <v>6853000</v>
      </c>
      <c r="AB33" s="21">
        <v>85000</v>
      </c>
      <c r="AC33" s="21">
        <v>20000</v>
      </c>
      <c r="AD33" s="21">
        <f t="shared" si="16"/>
        <v>6958000</v>
      </c>
      <c r="AE33" s="21">
        <f t="shared" si="17"/>
        <v>0</v>
      </c>
      <c r="AF33" s="21">
        <f t="shared" si="18"/>
        <v>0</v>
      </c>
      <c r="AG33" s="21">
        <f t="shared" si="19"/>
        <v>0</v>
      </c>
      <c r="AH33" s="21">
        <f t="shared" si="20"/>
        <v>8884981</v>
      </c>
      <c r="AI33" s="21">
        <f t="shared" si="21"/>
        <v>268753</v>
      </c>
      <c r="AJ33" s="21">
        <f t="shared" si="22"/>
        <v>22400</v>
      </c>
      <c r="AK33" s="21">
        <f t="shared" si="23"/>
        <v>9176134</v>
      </c>
      <c r="AL33" s="21"/>
      <c r="AM33" s="41"/>
      <c r="AN33" s="21">
        <f t="shared" si="24"/>
        <v>0</v>
      </c>
      <c r="AO33" s="21">
        <f t="shared" si="25"/>
        <v>0</v>
      </c>
      <c r="AP33" s="21">
        <f t="shared" si="26"/>
        <v>0</v>
      </c>
      <c r="AQ33" s="21">
        <f t="shared" si="27"/>
        <v>-143000</v>
      </c>
      <c r="AR33" s="21">
        <f t="shared" si="28"/>
        <v>335000</v>
      </c>
      <c r="AS33" s="21">
        <f t="shared" si="29"/>
        <v>0</v>
      </c>
      <c r="AT33" s="21">
        <f t="shared" si="30"/>
        <v>192000</v>
      </c>
    </row>
    <row r="34" spans="1:46" s="2" customFormat="1" ht="32.25" customHeight="1">
      <c r="A34" s="177"/>
      <c r="B34" s="27" t="s">
        <v>239</v>
      </c>
      <c r="C34" s="27" t="s">
        <v>224</v>
      </c>
      <c r="D34" s="27" t="s">
        <v>238</v>
      </c>
      <c r="E34" s="38" t="s">
        <v>145</v>
      </c>
      <c r="F34" s="27" t="s">
        <v>82</v>
      </c>
      <c r="G34" s="27">
        <v>9155</v>
      </c>
      <c r="H34" s="27" t="s">
        <v>133</v>
      </c>
      <c r="I34" s="27">
        <v>19643854</v>
      </c>
      <c r="J34" s="21">
        <v>0</v>
      </c>
      <c r="K34" s="21">
        <v>0</v>
      </c>
      <c r="L34" s="21">
        <v>0</v>
      </c>
      <c r="M34" s="21">
        <v>4896000</v>
      </c>
      <c r="N34" s="21">
        <v>457000</v>
      </c>
      <c r="O34" s="21">
        <v>20000</v>
      </c>
      <c r="P34" s="21">
        <f t="shared" si="14"/>
        <v>5373000</v>
      </c>
      <c r="Q34" s="21"/>
      <c r="R34" s="21">
        <v>0</v>
      </c>
      <c r="S34" s="21">
        <v>0</v>
      </c>
      <c r="T34" s="43">
        <v>498902</v>
      </c>
      <c r="U34" s="21">
        <v>111080</v>
      </c>
      <c r="V34" s="21">
        <v>2300</v>
      </c>
      <c r="W34" s="21">
        <f t="shared" si="15"/>
        <v>612282</v>
      </c>
      <c r="X34" s="21">
        <v>0</v>
      </c>
      <c r="Y34" s="21">
        <v>0</v>
      </c>
      <c r="Z34" s="21">
        <v>0</v>
      </c>
      <c r="AA34" s="21">
        <v>11812000</v>
      </c>
      <c r="AB34" s="21">
        <v>300000</v>
      </c>
      <c r="AC34" s="21">
        <v>20000</v>
      </c>
      <c r="AD34" s="21">
        <f t="shared" si="16"/>
        <v>12132000</v>
      </c>
      <c r="AE34" s="21">
        <f t="shared" si="17"/>
        <v>0</v>
      </c>
      <c r="AF34" s="21">
        <f t="shared" si="18"/>
        <v>0</v>
      </c>
      <c r="AG34" s="21">
        <f t="shared" si="19"/>
        <v>0</v>
      </c>
      <c r="AH34" s="21">
        <f t="shared" si="20"/>
        <v>12310902</v>
      </c>
      <c r="AI34" s="21">
        <f t="shared" si="21"/>
        <v>411080</v>
      </c>
      <c r="AJ34" s="21">
        <f t="shared" si="22"/>
        <v>22300</v>
      </c>
      <c r="AK34" s="21">
        <f t="shared" si="23"/>
        <v>12744282</v>
      </c>
      <c r="AL34" s="21"/>
      <c r="AM34" s="41"/>
      <c r="AN34" s="21">
        <f t="shared" si="24"/>
        <v>0</v>
      </c>
      <c r="AO34" s="21">
        <f t="shared" si="25"/>
        <v>0</v>
      </c>
      <c r="AP34" s="21">
        <f t="shared" si="26"/>
        <v>0</v>
      </c>
      <c r="AQ34" s="21">
        <f t="shared" si="27"/>
        <v>-6916000</v>
      </c>
      <c r="AR34" s="21">
        <f t="shared" si="28"/>
        <v>157000</v>
      </c>
      <c r="AS34" s="21">
        <f t="shared" si="29"/>
        <v>0</v>
      </c>
      <c r="AT34" s="21">
        <f t="shared" si="30"/>
        <v>-6759000</v>
      </c>
    </row>
    <row r="35" spans="1:46" s="2" customFormat="1" ht="32.25" customHeight="1">
      <c r="A35" s="177"/>
      <c r="B35" s="27" t="s">
        <v>239</v>
      </c>
      <c r="C35" s="40" t="s">
        <v>224</v>
      </c>
      <c r="D35" s="27" t="s">
        <v>229</v>
      </c>
      <c r="E35" s="38" t="s">
        <v>145</v>
      </c>
      <c r="F35" s="27" t="s">
        <v>100</v>
      </c>
      <c r="G35" s="27">
        <v>6960</v>
      </c>
      <c r="H35" s="27" t="s">
        <v>133</v>
      </c>
      <c r="I35" s="27">
        <v>15056021</v>
      </c>
      <c r="J35" s="21">
        <v>0</v>
      </c>
      <c r="K35" s="21">
        <v>0</v>
      </c>
      <c r="L35" s="21">
        <v>0</v>
      </c>
      <c r="M35" s="21">
        <v>9224000</v>
      </c>
      <c r="N35" s="21">
        <v>380000</v>
      </c>
      <c r="O35" s="21">
        <v>19000</v>
      </c>
      <c r="P35" s="21">
        <f t="shared" si="14"/>
        <v>9623000</v>
      </c>
      <c r="Q35" s="21"/>
      <c r="R35" s="21"/>
      <c r="S35" s="21"/>
      <c r="T35" s="43">
        <v>195864</v>
      </c>
      <c r="U35" s="21">
        <v>107052</v>
      </c>
      <c r="V35" s="21">
        <v>3000</v>
      </c>
      <c r="W35" s="21">
        <f t="shared" si="15"/>
        <v>305916</v>
      </c>
      <c r="X35" s="21">
        <v>0</v>
      </c>
      <c r="Y35" s="21">
        <v>0</v>
      </c>
      <c r="Z35" s="21">
        <v>0</v>
      </c>
      <c r="AA35" s="21">
        <v>9477000</v>
      </c>
      <c r="AB35" s="21">
        <v>260000</v>
      </c>
      <c r="AC35" s="21">
        <v>8000</v>
      </c>
      <c r="AD35" s="21">
        <f t="shared" si="16"/>
        <v>9745000</v>
      </c>
      <c r="AE35" s="21">
        <f t="shared" si="17"/>
        <v>0</v>
      </c>
      <c r="AF35" s="21">
        <f t="shared" si="18"/>
        <v>0</v>
      </c>
      <c r="AG35" s="21">
        <f t="shared" si="19"/>
        <v>0</v>
      </c>
      <c r="AH35" s="21">
        <f t="shared" si="20"/>
        <v>9672864</v>
      </c>
      <c r="AI35" s="21">
        <f t="shared" si="21"/>
        <v>367052</v>
      </c>
      <c r="AJ35" s="21">
        <f t="shared" si="22"/>
        <v>11000</v>
      </c>
      <c r="AK35" s="21">
        <f t="shared" si="23"/>
        <v>10050916</v>
      </c>
      <c r="AL35" s="21"/>
      <c r="AM35" s="41"/>
      <c r="AN35" s="21">
        <f t="shared" si="24"/>
        <v>0</v>
      </c>
      <c r="AO35" s="21">
        <f t="shared" si="25"/>
        <v>0</v>
      </c>
      <c r="AP35" s="21">
        <f t="shared" si="26"/>
        <v>0</v>
      </c>
      <c r="AQ35" s="21">
        <f t="shared" si="27"/>
        <v>-253000</v>
      </c>
      <c r="AR35" s="21">
        <f t="shared" si="28"/>
        <v>120000</v>
      </c>
      <c r="AS35" s="21">
        <f t="shared" si="29"/>
        <v>11000</v>
      </c>
      <c r="AT35" s="21">
        <f t="shared" si="30"/>
        <v>-122000</v>
      </c>
    </row>
    <row r="36" spans="1:46" s="14" customFormat="1" ht="32.25" customHeight="1">
      <c r="A36" s="177"/>
      <c r="B36" s="172" t="s">
        <v>188</v>
      </c>
      <c r="C36" s="172"/>
      <c r="D36" s="172"/>
      <c r="E36" s="172"/>
      <c r="F36" s="172"/>
      <c r="G36" s="172"/>
      <c r="H36" s="172"/>
      <c r="I36" s="172"/>
      <c r="J36" s="23">
        <f t="shared" ref="J36:P36" si="31">SUM(J21:J35)</f>
        <v>0</v>
      </c>
      <c r="K36" s="23">
        <f t="shared" si="31"/>
        <v>0</v>
      </c>
      <c r="L36" s="23">
        <f t="shared" si="31"/>
        <v>0</v>
      </c>
      <c r="M36" s="23">
        <f t="shared" si="31"/>
        <v>103991000</v>
      </c>
      <c r="N36" s="23">
        <f t="shared" si="31"/>
        <v>3907000</v>
      </c>
      <c r="O36" s="23">
        <f t="shared" si="31"/>
        <v>229000</v>
      </c>
      <c r="P36" s="23">
        <f t="shared" si="31"/>
        <v>108127000</v>
      </c>
      <c r="Q36" s="23"/>
      <c r="R36" s="28">
        <f>SUM(R21:R35)</f>
        <v>79340</v>
      </c>
      <c r="S36" s="28">
        <f>SUM(S21:S35)</f>
        <v>521698</v>
      </c>
      <c r="T36" s="28">
        <f>SUM(T21:T35)</f>
        <v>9812638</v>
      </c>
      <c r="U36" s="28">
        <f>SUM(U21:U35)</f>
        <v>977351</v>
      </c>
      <c r="V36" s="28">
        <f>SUM(V21:V35)</f>
        <v>7700</v>
      </c>
      <c r="W36" s="28">
        <f t="shared" si="15"/>
        <v>11398727</v>
      </c>
      <c r="X36" s="28">
        <f t="shared" ref="X36:AC36" si="32">SUM(X21:X35)</f>
        <v>0</v>
      </c>
      <c r="Y36" s="28">
        <f t="shared" si="32"/>
        <v>0</v>
      </c>
      <c r="Z36" s="28">
        <f t="shared" si="32"/>
        <v>0</v>
      </c>
      <c r="AA36" s="28">
        <f t="shared" si="32"/>
        <v>102991000</v>
      </c>
      <c r="AB36" s="28">
        <f t="shared" si="32"/>
        <v>3407000</v>
      </c>
      <c r="AC36" s="28">
        <f t="shared" si="32"/>
        <v>229000</v>
      </c>
      <c r="AD36" s="28">
        <f t="shared" si="16"/>
        <v>106627000</v>
      </c>
      <c r="AE36" s="28">
        <f t="shared" ref="AE36:AJ36" si="33">SUM(AE21:AE35)</f>
        <v>0</v>
      </c>
      <c r="AF36" s="28">
        <f t="shared" si="33"/>
        <v>79340</v>
      </c>
      <c r="AG36" s="28">
        <f t="shared" si="33"/>
        <v>521698</v>
      </c>
      <c r="AH36" s="28">
        <f t="shared" si="33"/>
        <v>112803638</v>
      </c>
      <c r="AI36" s="28">
        <f t="shared" si="33"/>
        <v>4384351</v>
      </c>
      <c r="AJ36" s="28">
        <f t="shared" si="33"/>
        <v>236700</v>
      </c>
      <c r="AK36" s="28">
        <f t="shared" si="23"/>
        <v>118025727</v>
      </c>
      <c r="AL36" s="28"/>
      <c r="AM36" s="29"/>
      <c r="AN36" s="28">
        <f t="shared" ref="AN36:AS36" si="34">SUM(AN21:AN35)</f>
        <v>0</v>
      </c>
      <c r="AO36" s="28">
        <f t="shared" si="34"/>
        <v>0</v>
      </c>
      <c r="AP36" s="28">
        <f t="shared" si="34"/>
        <v>0</v>
      </c>
      <c r="AQ36" s="28">
        <f t="shared" si="34"/>
        <v>1000000</v>
      </c>
      <c r="AR36" s="28">
        <f t="shared" si="34"/>
        <v>500000</v>
      </c>
      <c r="AS36" s="28">
        <f t="shared" si="34"/>
        <v>0</v>
      </c>
      <c r="AT36" s="28">
        <f t="shared" si="30"/>
        <v>1500000</v>
      </c>
    </row>
    <row r="37" spans="1:46" s="14" customFormat="1" ht="32.25" customHeight="1">
      <c r="A37" s="173" t="s">
        <v>39</v>
      </c>
      <c r="B37" s="173"/>
      <c r="C37" s="173"/>
      <c r="D37" s="173"/>
      <c r="E37" s="173"/>
      <c r="F37" s="173"/>
      <c r="G37" s="173"/>
      <c r="H37" s="173"/>
      <c r="I37" s="173"/>
      <c r="J37" s="30">
        <f t="shared" ref="J37:P37" si="35">SUM(J20,J36)</f>
        <v>0</v>
      </c>
      <c r="K37" s="30">
        <f t="shared" si="35"/>
        <v>893000</v>
      </c>
      <c r="L37" s="30">
        <f t="shared" si="35"/>
        <v>1338000</v>
      </c>
      <c r="M37" s="30">
        <f t="shared" si="35"/>
        <v>104891000</v>
      </c>
      <c r="N37" s="30">
        <f t="shared" si="35"/>
        <v>3916000</v>
      </c>
      <c r="O37" s="30">
        <f t="shared" si="35"/>
        <v>232000</v>
      </c>
      <c r="P37" s="30">
        <f t="shared" si="35"/>
        <v>111270000</v>
      </c>
      <c r="Q37" s="30"/>
      <c r="R37" s="31">
        <f>SUM(R20,R36)</f>
        <v>79340</v>
      </c>
      <c r="S37" s="31">
        <f>SUM(S20,S36)</f>
        <v>521698</v>
      </c>
      <c r="T37" s="31">
        <f>SUM(T20,T36)</f>
        <v>9812638</v>
      </c>
      <c r="U37" s="31">
        <f>SUM(U20,U36)</f>
        <v>977351</v>
      </c>
      <c r="V37" s="31">
        <f>SUM(V20,V36)</f>
        <v>7700</v>
      </c>
      <c r="W37" s="31">
        <f t="shared" si="15"/>
        <v>11398727</v>
      </c>
      <c r="X37" s="31">
        <f t="shared" ref="X37:AC37" si="36">SUM(X20,X36)</f>
        <v>0</v>
      </c>
      <c r="Y37" s="31">
        <f t="shared" si="36"/>
        <v>893000</v>
      </c>
      <c r="Z37" s="31">
        <f t="shared" si="36"/>
        <v>1338000</v>
      </c>
      <c r="AA37" s="31">
        <f t="shared" si="36"/>
        <v>103891000</v>
      </c>
      <c r="AB37" s="31">
        <f t="shared" si="36"/>
        <v>3416000</v>
      </c>
      <c r="AC37" s="31">
        <f t="shared" si="36"/>
        <v>232000</v>
      </c>
      <c r="AD37" s="31">
        <f t="shared" si="16"/>
        <v>109770000</v>
      </c>
      <c r="AE37" s="31">
        <f t="shared" ref="AE37:AJ37" si="37">SUM(AE20,AE36)</f>
        <v>0</v>
      </c>
      <c r="AF37" s="31">
        <f t="shared" si="37"/>
        <v>469340</v>
      </c>
      <c r="AG37" s="31">
        <f t="shared" si="37"/>
        <v>1103698</v>
      </c>
      <c r="AH37" s="31">
        <f t="shared" si="37"/>
        <v>112803638</v>
      </c>
      <c r="AI37" s="31">
        <f t="shared" si="37"/>
        <v>4384351</v>
      </c>
      <c r="AJ37" s="31">
        <f t="shared" si="37"/>
        <v>236700</v>
      </c>
      <c r="AK37" s="31">
        <f t="shared" si="23"/>
        <v>118997727</v>
      </c>
      <c r="AL37" s="31"/>
      <c r="AM37" s="29"/>
      <c r="AN37" s="31"/>
      <c r="AO37" s="31">
        <f>SUM(AO20,AO36)</f>
        <v>503000</v>
      </c>
      <c r="AP37" s="31">
        <f>SUM(AP20,AP36)</f>
        <v>756000</v>
      </c>
      <c r="AQ37" s="31">
        <f>SUM(AQ20,AQ36)</f>
        <v>1900000</v>
      </c>
      <c r="AR37" s="31">
        <f>SUM(AR20,AR36)</f>
        <v>509000</v>
      </c>
      <c r="AS37" s="31">
        <f>SUM(AS20,AS36)</f>
        <v>3000</v>
      </c>
      <c r="AT37" s="31">
        <f t="shared" si="30"/>
        <v>3671000</v>
      </c>
    </row>
    <row r="38" spans="1:46" s="14" customFormat="1" ht="32.25" customHeight="1">
      <c r="A38" s="174" t="s">
        <v>12</v>
      </c>
      <c r="B38" s="174"/>
      <c r="C38" s="174"/>
      <c r="D38" s="174"/>
      <c r="E38" s="174"/>
      <c r="F38" s="174"/>
      <c r="G38" s="174"/>
      <c r="H38" s="174"/>
      <c r="I38" s="174"/>
      <c r="J38" s="32">
        <f t="shared" ref="J38:P38" si="38">SUM(J13,J37)</f>
        <v>9325000</v>
      </c>
      <c r="K38" s="32">
        <f t="shared" si="38"/>
        <v>893000</v>
      </c>
      <c r="L38" s="32">
        <f t="shared" si="38"/>
        <v>1338000</v>
      </c>
      <c r="M38" s="32">
        <f t="shared" si="38"/>
        <v>104891000</v>
      </c>
      <c r="N38" s="32">
        <f t="shared" si="38"/>
        <v>3916000</v>
      </c>
      <c r="O38" s="32">
        <f t="shared" si="38"/>
        <v>232000</v>
      </c>
      <c r="P38" s="32">
        <f t="shared" si="38"/>
        <v>120595000</v>
      </c>
      <c r="Q38" s="32"/>
      <c r="R38" s="33">
        <f>SUM(R13,R37)</f>
        <v>79340</v>
      </c>
      <c r="S38" s="33">
        <f>SUM(S13,S37)</f>
        <v>521698</v>
      </c>
      <c r="T38" s="33">
        <f>SUM(T13,T37)</f>
        <v>9812638</v>
      </c>
      <c r="U38" s="33">
        <f>SUM(U13,U37)</f>
        <v>977351</v>
      </c>
      <c r="V38" s="33">
        <f>SUM(V13,V37)</f>
        <v>7700</v>
      </c>
      <c r="W38" s="33">
        <f t="shared" si="15"/>
        <v>11398727</v>
      </c>
      <c r="X38" s="47">
        <f t="shared" ref="X38:AC38" si="39">SUM(X13,X37)</f>
        <v>9325000</v>
      </c>
      <c r="Y38" s="33">
        <f t="shared" si="39"/>
        <v>893000</v>
      </c>
      <c r="Z38" s="33">
        <f t="shared" si="39"/>
        <v>1338000</v>
      </c>
      <c r="AA38" s="33">
        <f t="shared" si="39"/>
        <v>103891000</v>
      </c>
      <c r="AB38" s="33">
        <f t="shared" si="39"/>
        <v>3416000</v>
      </c>
      <c r="AC38" s="33">
        <f t="shared" si="39"/>
        <v>232000</v>
      </c>
      <c r="AD38" s="33">
        <f t="shared" si="16"/>
        <v>119095000</v>
      </c>
      <c r="AE38" s="33">
        <f t="shared" ref="AE38:AJ38" si="40">SUM(AE13,AE37)</f>
        <v>7933000</v>
      </c>
      <c r="AF38" s="33">
        <f t="shared" si="40"/>
        <v>469340</v>
      </c>
      <c r="AG38" s="33">
        <f t="shared" si="40"/>
        <v>1103698</v>
      </c>
      <c r="AH38" s="33">
        <f t="shared" si="40"/>
        <v>112803638</v>
      </c>
      <c r="AI38" s="33">
        <f t="shared" si="40"/>
        <v>4384351</v>
      </c>
      <c r="AJ38" s="33">
        <f t="shared" si="40"/>
        <v>236700</v>
      </c>
      <c r="AK38" s="33">
        <f t="shared" si="23"/>
        <v>126930727</v>
      </c>
      <c r="AL38" s="33"/>
      <c r="AM38" s="29"/>
      <c r="AN38" s="33"/>
      <c r="AO38" s="33">
        <f>SUM(AO13,AO37)</f>
        <v>503000</v>
      </c>
      <c r="AP38" s="33">
        <f>SUM(AP13,AP37)</f>
        <v>756000</v>
      </c>
      <c r="AQ38" s="33">
        <f>SUM(AQ13,AQ37)</f>
        <v>1900000</v>
      </c>
      <c r="AR38" s="33">
        <f>SUM(AR13,AR37)</f>
        <v>509000</v>
      </c>
      <c r="AS38" s="33">
        <f>SUM(AS13,AS37)</f>
        <v>3000</v>
      </c>
      <c r="AT38" s="33">
        <f t="shared" si="30"/>
        <v>3671000</v>
      </c>
    </row>
    <row r="40" spans="1:46">
      <c r="Y40" s="15">
        <f t="shared" ref="Y40:AD40" si="41">K38-Y38</f>
        <v>0</v>
      </c>
      <c r="Z40" s="15">
        <f t="shared" si="41"/>
        <v>0</v>
      </c>
      <c r="AA40" s="15">
        <f t="shared" si="41"/>
        <v>1000000</v>
      </c>
      <c r="AB40" s="15">
        <f t="shared" si="41"/>
        <v>500000</v>
      </c>
      <c r="AC40" s="15">
        <f t="shared" si="41"/>
        <v>0</v>
      </c>
      <c r="AD40" s="15">
        <f t="shared" si="41"/>
        <v>1500000</v>
      </c>
    </row>
  </sheetData>
  <autoFilter ref="A4:AT38"/>
  <mergeCells count="24">
    <mergeCell ref="AN3:AT3"/>
    <mergeCell ref="B13:I13"/>
    <mergeCell ref="A5:A13"/>
    <mergeCell ref="B20:I20"/>
    <mergeCell ref="AL3:AL4"/>
    <mergeCell ref="B36:I36"/>
    <mergeCell ref="A37:I37"/>
    <mergeCell ref="A38:I38"/>
    <mergeCell ref="A3:A4"/>
    <mergeCell ref="A14:A20"/>
    <mergeCell ref="A21:A36"/>
    <mergeCell ref="B3:B4"/>
    <mergeCell ref="B1:AL1"/>
    <mergeCell ref="C3:C4"/>
    <mergeCell ref="D3:D4"/>
    <mergeCell ref="F3:F4"/>
    <mergeCell ref="G3:G4"/>
    <mergeCell ref="H3:H4"/>
    <mergeCell ref="I3:I4"/>
    <mergeCell ref="J3:P3"/>
    <mergeCell ref="Q3:W3"/>
    <mergeCell ref="X3:AD3"/>
    <mergeCell ref="AE3:AK3"/>
    <mergeCell ref="E3:E4"/>
  </mergeCells>
  <phoneticPr fontId="38" type="noConversion"/>
  <printOptions horizontalCentered="1"/>
  <pageMargins left="0.35430556535720825" right="0.19666667282581329" top="0.6691666841506958" bottom="0.55097222328186035" header="0.51138889789581299" footer="0.51138889789581299"/>
  <pageSetup paperSize="8" scale="6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A1:AT38"/>
  <sheetViews>
    <sheetView zoomScale="90" zoomScaleNormal="90" workbookViewId="0">
      <pane xSplit="9" ySplit="4" topLeftCell="W24" activePane="bottomRight" state="frozen"/>
      <selection pane="topRight"/>
      <selection pane="bottomLeft"/>
      <selection pane="bottomRight" activeCell="AO29" sqref="AO29"/>
    </sheetView>
  </sheetViews>
  <sheetFormatPr defaultColWidth="8.88671875" defaultRowHeight="12"/>
  <cols>
    <col min="1" max="2" width="7.44140625" style="50" customWidth="1"/>
    <col min="3" max="3" width="6.88671875" style="50" bestFit="1" customWidth="1"/>
    <col min="4" max="4" width="9.88671875" style="50" bestFit="1" customWidth="1"/>
    <col min="5" max="5" width="9.88671875" style="50" customWidth="1"/>
    <col min="6" max="8" width="7.6640625" style="50" customWidth="1"/>
    <col min="9" max="17" width="11.33203125" style="50" customWidth="1"/>
    <col min="18" max="26" width="9.77734375" style="50" customWidth="1"/>
    <col min="27" max="27" width="11.6640625" style="50" bestFit="1" customWidth="1"/>
    <col min="28" max="28" width="9.77734375" style="50" customWidth="1"/>
    <col min="29" max="29" width="8.33203125" style="50" bestFit="1" customWidth="1"/>
    <col min="30" max="30" width="11.6640625" style="50" bestFit="1" customWidth="1"/>
    <col min="31" max="37" width="9.77734375" style="50" hidden="1" customWidth="1"/>
    <col min="38" max="38" width="12.44140625" style="50" hidden="1" customWidth="1"/>
    <col min="39" max="39" width="8" style="50" hidden="1" customWidth="1"/>
    <col min="40" max="46" width="9.77734375" style="50" customWidth="1"/>
    <col min="47" max="16384" width="8.88671875" style="50"/>
  </cols>
  <sheetData>
    <row r="1" spans="1:46" ht="21" customHeight="1">
      <c r="B1" s="188" t="s">
        <v>362</v>
      </c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8"/>
      <c r="AD1" s="188"/>
      <c r="AE1" s="188"/>
      <c r="AF1" s="188"/>
      <c r="AG1" s="188"/>
      <c r="AH1" s="188"/>
      <c r="AI1" s="188"/>
      <c r="AJ1" s="188"/>
      <c r="AK1" s="188"/>
      <c r="AL1" s="188"/>
    </row>
    <row r="2" spans="1:46" ht="21" customHeight="1">
      <c r="AK2" s="51" t="s">
        <v>306</v>
      </c>
      <c r="AL2" s="51" t="s">
        <v>306</v>
      </c>
      <c r="AT2" s="50" t="s">
        <v>321</v>
      </c>
    </row>
    <row r="3" spans="1:46" ht="32.25" customHeight="1">
      <c r="A3" s="183" t="s">
        <v>214</v>
      </c>
      <c r="B3" s="189" t="s">
        <v>32</v>
      </c>
      <c r="C3" s="189" t="s">
        <v>249</v>
      </c>
      <c r="D3" s="189" t="s">
        <v>221</v>
      </c>
      <c r="E3" s="52"/>
      <c r="F3" s="189" t="s">
        <v>124</v>
      </c>
      <c r="G3" s="189" t="s">
        <v>204</v>
      </c>
      <c r="H3" s="189" t="s">
        <v>104</v>
      </c>
      <c r="I3" s="189" t="s">
        <v>73</v>
      </c>
      <c r="J3" s="190" t="s">
        <v>294</v>
      </c>
      <c r="K3" s="191"/>
      <c r="L3" s="191"/>
      <c r="M3" s="191"/>
      <c r="N3" s="191"/>
      <c r="O3" s="191"/>
      <c r="P3" s="192"/>
      <c r="Q3" s="180" t="s">
        <v>298</v>
      </c>
      <c r="R3" s="181"/>
      <c r="S3" s="181"/>
      <c r="T3" s="181"/>
      <c r="U3" s="181"/>
      <c r="V3" s="181"/>
      <c r="W3" s="182"/>
      <c r="X3" s="180" t="s">
        <v>289</v>
      </c>
      <c r="Y3" s="181"/>
      <c r="Z3" s="181"/>
      <c r="AA3" s="181"/>
      <c r="AB3" s="181"/>
      <c r="AC3" s="181"/>
      <c r="AD3" s="182"/>
      <c r="AE3" s="180" t="s">
        <v>292</v>
      </c>
      <c r="AF3" s="181"/>
      <c r="AG3" s="181"/>
      <c r="AH3" s="181"/>
      <c r="AI3" s="181"/>
      <c r="AJ3" s="181"/>
      <c r="AK3" s="182"/>
      <c r="AL3" s="183" t="s">
        <v>13</v>
      </c>
      <c r="AM3" s="53"/>
      <c r="AN3" s="180" t="s">
        <v>166</v>
      </c>
      <c r="AO3" s="181"/>
      <c r="AP3" s="181"/>
      <c r="AQ3" s="181"/>
      <c r="AR3" s="181"/>
      <c r="AS3" s="181"/>
      <c r="AT3" s="182"/>
    </row>
    <row r="4" spans="1:46" s="55" customFormat="1" ht="32.25" customHeight="1">
      <c r="A4" s="189"/>
      <c r="B4" s="189"/>
      <c r="C4" s="189"/>
      <c r="D4" s="189"/>
      <c r="E4" s="52"/>
      <c r="F4" s="189"/>
      <c r="G4" s="189"/>
      <c r="H4" s="189"/>
      <c r="I4" s="189"/>
      <c r="J4" s="52" t="s">
        <v>77</v>
      </c>
      <c r="K4" s="19" t="s">
        <v>120</v>
      </c>
      <c r="L4" s="19" t="s">
        <v>112</v>
      </c>
      <c r="M4" s="19" t="s">
        <v>135</v>
      </c>
      <c r="N4" s="19" t="s">
        <v>102</v>
      </c>
      <c r="O4" s="19" t="s">
        <v>137</v>
      </c>
      <c r="P4" s="19" t="s">
        <v>1</v>
      </c>
      <c r="Q4" s="52" t="s">
        <v>77</v>
      </c>
      <c r="R4" s="19" t="s">
        <v>120</v>
      </c>
      <c r="S4" s="19" t="s">
        <v>112</v>
      </c>
      <c r="T4" s="19" t="s">
        <v>135</v>
      </c>
      <c r="U4" s="19" t="s">
        <v>102</v>
      </c>
      <c r="V4" s="19" t="s">
        <v>137</v>
      </c>
      <c r="W4" s="19" t="s">
        <v>1</v>
      </c>
      <c r="X4" s="19" t="s">
        <v>77</v>
      </c>
      <c r="Y4" s="19" t="s">
        <v>120</v>
      </c>
      <c r="Z4" s="19" t="s">
        <v>112</v>
      </c>
      <c r="AA4" s="19" t="s">
        <v>135</v>
      </c>
      <c r="AB4" s="19" t="s">
        <v>102</v>
      </c>
      <c r="AC4" s="19" t="s">
        <v>137</v>
      </c>
      <c r="AD4" s="19" t="s">
        <v>1</v>
      </c>
      <c r="AE4" s="19" t="s">
        <v>77</v>
      </c>
      <c r="AF4" s="19" t="s">
        <v>120</v>
      </c>
      <c r="AG4" s="19" t="s">
        <v>112</v>
      </c>
      <c r="AH4" s="19" t="s">
        <v>135</v>
      </c>
      <c r="AI4" s="19" t="s">
        <v>102</v>
      </c>
      <c r="AJ4" s="19" t="s">
        <v>137</v>
      </c>
      <c r="AK4" s="19" t="s">
        <v>1</v>
      </c>
      <c r="AL4" s="183"/>
      <c r="AM4" s="54"/>
      <c r="AN4" s="19" t="s">
        <v>77</v>
      </c>
      <c r="AO4" s="19" t="s">
        <v>120</v>
      </c>
      <c r="AP4" s="19" t="s">
        <v>112</v>
      </c>
      <c r="AQ4" s="19" t="s">
        <v>135</v>
      </c>
      <c r="AR4" s="19" t="s">
        <v>102</v>
      </c>
      <c r="AS4" s="19" t="s">
        <v>137</v>
      </c>
      <c r="AT4" s="19" t="s">
        <v>1</v>
      </c>
    </row>
    <row r="5" spans="1:46" s="59" customFormat="1" ht="32.25" customHeight="1">
      <c r="A5" s="187" t="s">
        <v>83</v>
      </c>
      <c r="B5" s="56" t="s">
        <v>3</v>
      </c>
      <c r="C5" s="56" t="s">
        <v>199</v>
      </c>
      <c r="D5" s="56" t="s">
        <v>68</v>
      </c>
      <c r="E5" s="56"/>
      <c r="F5" s="56"/>
      <c r="G5" s="21">
        <v>896</v>
      </c>
      <c r="H5" s="56" t="s">
        <v>55</v>
      </c>
      <c r="I5" s="21">
        <v>2025000</v>
      </c>
      <c r="J5" s="21">
        <v>2025000</v>
      </c>
      <c r="K5" s="21">
        <v>0</v>
      </c>
      <c r="L5" s="21">
        <v>0</v>
      </c>
      <c r="M5" s="21">
        <v>0</v>
      </c>
      <c r="N5" s="21">
        <v>0</v>
      </c>
      <c r="O5" s="21">
        <v>0</v>
      </c>
      <c r="P5" s="21">
        <f t="shared" ref="P5:P12" si="0">SUM(J5:O5)</f>
        <v>2025000</v>
      </c>
      <c r="Q5" s="21">
        <v>0</v>
      </c>
      <c r="R5" s="21">
        <v>0</v>
      </c>
      <c r="S5" s="21">
        <v>0</v>
      </c>
      <c r="T5" s="21">
        <v>0</v>
      </c>
      <c r="U5" s="21">
        <v>0</v>
      </c>
      <c r="V5" s="21">
        <v>0</v>
      </c>
      <c r="W5" s="22">
        <f t="shared" ref="W5:W10" si="1">SUM(Q5:V5)</f>
        <v>0</v>
      </c>
      <c r="X5" s="21">
        <v>0</v>
      </c>
      <c r="Y5" s="21">
        <v>0</v>
      </c>
      <c r="Z5" s="21">
        <v>0</v>
      </c>
      <c r="AA5" s="21">
        <v>0</v>
      </c>
      <c r="AB5" s="21">
        <v>0</v>
      </c>
      <c r="AC5" s="21">
        <v>0</v>
      </c>
      <c r="AD5" s="22">
        <f t="shared" ref="AD5:AD12" si="2">SUM(X5:AC5)</f>
        <v>0</v>
      </c>
      <c r="AE5" s="21">
        <f t="shared" ref="AE5:AJ10" si="3">SUM(Q5,X5)</f>
        <v>0</v>
      </c>
      <c r="AF5" s="21">
        <f t="shared" si="3"/>
        <v>0</v>
      </c>
      <c r="AG5" s="21">
        <f t="shared" si="3"/>
        <v>0</v>
      </c>
      <c r="AH5" s="21">
        <f t="shared" si="3"/>
        <v>0</v>
      </c>
      <c r="AI5" s="21">
        <f t="shared" si="3"/>
        <v>0</v>
      </c>
      <c r="AJ5" s="21">
        <f t="shared" si="3"/>
        <v>0</v>
      </c>
      <c r="AK5" s="22">
        <f t="shared" ref="AK5:AK10" si="4">SUM(AE5:AJ5)</f>
        <v>0</v>
      </c>
      <c r="AL5" s="57"/>
      <c r="AM5" s="58"/>
      <c r="AN5" s="21">
        <f t="shared" ref="AN5:AS10" si="5">SUM(J5-X5)</f>
        <v>2025000</v>
      </c>
      <c r="AO5" s="21">
        <f t="shared" si="5"/>
        <v>0</v>
      </c>
      <c r="AP5" s="21">
        <f t="shared" si="5"/>
        <v>0</v>
      </c>
      <c r="AQ5" s="21">
        <f t="shared" si="5"/>
        <v>0</v>
      </c>
      <c r="AR5" s="21">
        <f t="shared" si="5"/>
        <v>0</v>
      </c>
      <c r="AS5" s="21">
        <f t="shared" si="5"/>
        <v>0</v>
      </c>
      <c r="AT5" s="22">
        <f t="shared" ref="AT5:AT12" si="6">SUM(AN5:AS5)</f>
        <v>2025000</v>
      </c>
    </row>
    <row r="6" spans="1:46" s="59" customFormat="1" ht="32.25" customHeight="1">
      <c r="A6" s="187"/>
      <c r="B6" s="56" t="s">
        <v>3</v>
      </c>
      <c r="C6" s="56" t="s">
        <v>199</v>
      </c>
      <c r="D6" s="56" t="s">
        <v>64</v>
      </c>
      <c r="E6" s="56"/>
      <c r="F6" s="56"/>
      <c r="G6" s="21">
        <v>2562</v>
      </c>
      <c r="H6" s="56" t="s">
        <v>55</v>
      </c>
      <c r="I6" s="21">
        <v>3825000</v>
      </c>
      <c r="J6" s="21">
        <v>3825000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f t="shared" si="0"/>
        <v>3825000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2">
        <f t="shared" si="1"/>
        <v>0</v>
      </c>
      <c r="X6" s="21">
        <v>3825000</v>
      </c>
      <c r="Y6" s="21">
        <v>0</v>
      </c>
      <c r="Z6" s="21">
        <v>0</v>
      </c>
      <c r="AA6" s="21">
        <v>0</v>
      </c>
      <c r="AB6" s="21">
        <v>0</v>
      </c>
      <c r="AC6" s="21">
        <v>0</v>
      </c>
      <c r="AD6" s="22">
        <f t="shared" si="2"/>
        <v>3825000</v>
      </c>
      <c r="AE6" s="21">
        <f t="shared" si="3"/>
        <v>3825000</v>
      </c>
      <c r="AF6" s="21">
        <f t="shared" si="3"/>
        <v>0</v>
      </c>
      <c r="AG6" s="21">
        <f t="shared" si="3"/>
        <v>0</v>
      </c>
      <c r="AH6" s="21">
        <f t="shared" si="3"/>
        <v>0</v>
      </c>
      <c r="AI6" s="21">
        <f t="shared" si="3"/>
        <v>0</v>
      </c>
      <c r="AJ6" s="21">
        <f t="shared" si="3"/>
        <v>0</v>
      </c>
      <c r="AK6" s="22">
        <f t="shared" si="4"/>
        <v>3825000</v>
      </c>
      <c r="AL6" s="57"/>
      <c r="AM6" s="58"/>
      <c r="AN6" s="21">
        <f t="shared" si="5"/>
        <v>0</v>
      </c>
      <c r="AO6" s="21">
        <f t="shared" si="5"/>
        <v>0</v>
      </c>
      <c r="AP6" s="21">
        <f t="shared" si="5"/>
        <v>0</v>
      </c>
      <c r="AQ6" s="21">
        <f t="shared" si="5"/>
        <v>0</v>
      </c>
      <c r="AR6" s="21">
        <f t="shared" si="5"/>
        <v>0</v>
      </c>
      <c r="AS6" s="21">
        <f t="shared" si="5"/>
        <v>0</v>
      </c>
      <c r="AT6" s="22">
        <f t="shared" si="6"/>
        <v>0</v>
      </c>
    </row>
    <row r="7" spans="1:46" s="59" customFormat="1" ht="32.25" customHeight="1">
      <c r="A7" s="187"/>
      <c r="B7" s="56" t="s">
        <v>7</v>
      </c>
      <c r="C7" s="56" t="s">
        <v>199</v>
      </c>
      <c r="D7" s="56" t="s">
        <v>125</v>
      </c>
      <c r="E7" s="56"/>
      <c r="F7" s="56"/>
      <c r="G7" s="21">
        <v>1500</v>
      </c>
      <c r="H7" s="56" t="s">
        <v>55</v>
      </c>
      <c r="I7" s="21">
        <v>2400000</v>
      </c>
      <c r="J7" s="21">
        <v>2400000</v>
      </c>
      <c r="K7" s="21">
        <v>0</v>
      </c>
      <c r="L7" s="21">
        <v>0</v>
      </c>
      <c r="M7" s="21">
        <v>0</v>
      </c>
      <c r="N7" s="21">
        <v>0</v>
      </c>
      <c r="O7" s="21">
        <v>0</v>
      </c>
      <c r="P7" s="21">
        <f t="shared" si="0"/>
        <v>2400000</v>
      </c>
      <c r="Q7" s="21">
        <v>0</v>
      </c>
      <c r="R7" s="21">
        <v>0</v>
      </c>
      <c r="S7" s="21">
        <v>0</v>
      </c>
      <c r="T7" s="21">
        <v>0</v>
      </c>
      <c r="U7" s="21">
        <v>0</v>
      </c>
      <c r="V7" s="21">
        <v>0</v>
      </c>
      <c r="W7" s="22">
        <f t="shared" si="1"/>
        <v>0</v>
      </c>
      <c r="X7" s="21">
        <v>2400000</v>
      </c>
      <c r="Y7" s="21">
        <v>0</v>
      </c>
      <c r="Z7" s="21">
        <v>0</v>
      </c>
      <c r="AA7" s="21">
        <v>0</v>
      </c>
      <c r="AB7" s="21">
        <v>0</v>
      </c>
      <c r="AC7" s="21">
        <v>0</v>
      </c>
      <c r="AD7" s="22">
        <f t="shared" si="2"/>
        <v>2400000</v>
      </c>
      <c r="AE7" s="21">
        <f t="shared" si="3"/>
        <v>2400000</v>
      </c>
      <c r="AF7" s="21">
        <f t="shared" si="3"/>
        <v>0</v>
      </c>
      <c r="AG7" s="21">
        <f t="shared" si="3"/>
        <v>0</v>
      </c>
      <c r="AH7" s="21">
        <f t="shared" si="3"/>
        <v>0</v>
      </c>
      <c r="AI7" s="21">
        <f t="shared" si="3"/>
        <v>0</v>
      </c>
      <c r="AJ7" s="21">
        <f t="shared" si="3"/>
        <v>0</v>
      </c>
      <c r="AK7" s="22">
        <f t="shared" si="4"/>
        <v>2400000</v>
      </c>
      <c r="AL7" s="57"/>
      <c r="AM7" s="58"/>
      <c r="AN7" s="21">
        <f t="shared" si="5"/>
        <v>0</v>
      </c>
      <c r="AO7" s="21">
        <f t="shared" si="5"/>
        <v>0</v>
      </c>
      <c r="AP7" s="21">
        <f t="shared" si="5"/>
        <v>0</v>
      </c>
      <c r="AQ7" s="21">
        <f t="shared" si="5"/>
        <v>0</v>
      </c>
      <c r="AR7" s="21">
        <f t="shared" si="5"/>
        <v>0</v>
      </c>
      <c r="AS7" s="21">
        <f t="shared" si="5"/>
        <v>0</v>
      </c>
      <c r="AT7" s="22">
        <f t="shared" si="6"/>
        <v>0</v>
      </c>
    </row>
    <row r="8" spans="1:46" s="59" customFormat="1" ht="32.25" customHeight="1">
      <c r="A8" s="187"/>
      <c r="B8" s="56" t="s">
        <v>8</v>
      </c>
      <c r="C8" s="56" t="s">
        <v>224</v>
      </c>
      <c r="D8" s="56" t="s">
        <v>50</v>
      </c>
      <c r="E8" s="56"/>
      <c r="F8" s="56"/>
      <c r="G8" s="21">
        <v>1365</v>
      </c>
      <c r="H8" s="56" t="s">
        <v>55</v>
      </c>
      <c r="I8" s="21">
        <v>725000</v>
      </c>
      <c r="J8" s="21">
        <v>725000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f t="shared" si="0"/>
        <v>725000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0</v>
      </c>
      <c r="W8" s="22">
        <f t="shared" si="1"/>
        <v>0</v>
      </c>
      <c r="X8" s="21">
        <v>725000</v>
      </c>
      <c r="Y8" s="21">
        <v>0</v>
      </c>
      <c r="Z8" s="21">
        <v>0</v>
      </c>
      <c r="AA8" s="21">
        <v>0</v>
      </c>
      <c r="AB8" s="21">
        <v>0</v>
      </c>
      <c r="AC8" s="21">
        <v>0</v>
      </c>
      <c r="AD8" s="22">
        <f t="shared" si="2"/>
        <v>725000</v>
      </c>
      <c r="AE8" s="21">
        <f t="shared" si="3"/>
        <v>725000</v>
      </c>
      <c r="AF8" s="21">
        <f t="shared" si="3"/>
        <v>0</v>
      </c>
      <c r="AG8" s="21">
        <f t="shared" si="3"/>
        <v>0</v>
      </c>
      <c r="AH8" s="21">
        <f t="shared" si="3"/>
        <v>0</v>
      </c>
      <c r="AI8" s="21">
        <f t="shared" si="3"/>
        <v>0</v>
      </c>
      <c r="AJ8" s="21">
        <f t="shared" si="3"/>
        <v>0</v>
      </c>
      <c r="AK8" s="22">
        <f t="shared" si="4"/>
        <v>725000</v>
      </c>
      <c r="AL8" s="57"/>
      <c r="AM8" s="58"/>
      <c r="AN8" s="21">
        <f t="shared" si="5"/>
        <v>0</v>
      </c>
      <c r="AO8" s="21">
        <f t="shared" si="5"/>
        <v>0</v>
      </c>
      <c r="AP8" s="21">
        <f t="shared" si="5"/>
        <v>0</v>
      </c>
      <c r="AQ8" s="21">
        <f t="shared" si="5"/>
        <v>0</v>
      </c>
      <c r="AR8" s="21">
        <f t="shared" si="5"/>
        <v>0</v>
      </c>
      <c r="AS8" s="21">
        <f t="shared" si="5"/>
        <v>0</v>
      </c>
      <c r="AT8" s="22">
        <f t="shared" si="6"/>
        <v>0</v>
      </c>
    </row>
    <row r="9" spans="1:46" s="59" customFormat="1" ht="32.25" customHeight="1">
      <c r="A9" s="187"/>
      <c r="B9" s="56" t="s">
        <v>5</v>
      </c>
      <c r="C9" s="56" t="s">
        <v>199</v>
      </c>
      <c r="D9" s="56" t="s">
        <v>85</v>
      </c>
      <c r="E9" s="56"/>
      <c r="F9" s="56"/>
      <c r="G9" s="21">
        <v>789</v>
      </c>
      <c r="H9" s="56" t="s">
        <v>55</v>
      </c>
      <c r="I9" s="21">
        <v>350000</v>
      </c>
      <c r="J9" s="21">
        <v>350000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f t="shared" si="0"/>
        <v>350000</v>
      </c>
      <c r="Q9" s="21">
        <v>0</v>
      </c>
      <c r="R9" s="21">
        <v>0</v>
      </c>
      <c r="S9" s="21">
        <v>0</v>
      </c>
      <c r="T9" s="21">
        <v>0</v>
      </c>
      <c r="U9" s="21">
        <v>0</v>
      </c>
      <c r="V9" s="21">
        <v>0</v>
      </c>
      <c r="W9" s="22">
        <f t="shared" si="1"/>
        <v>0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0</v>
      </c>
      <c r="AD9" s="22">
        <f t="shared" si="2"/>
        <v>0</v>
      </c>
      <c r="AE9" s="21">
        <f t="shared" si="3"/>
        <v>0</v>
      </c>
      <c r="AF9" s="21">
        <f t="shared" si="3"/>
        <v>0</v>
      </c>
      <c r="AG9" s="21">
        <f t="shared" si="3"/>
        <v>0</v>
      </c>
      <c r="AH9" s="21">
        <f t="shared" si="3"/>
        <v>0</v>
      </c>
      <c r="AI9" s="21">
        <f t="shared" si="3"/>
        <v>0</v>
      </c>
      <c r="AJ9" s="21">
        <f t="shared" si="3"/>
        <v>0</v>
      </c>
      <c r="AK9" s="22">
        <f t="shared" si="4"/>
        <v>0</v>
      </c>
      <c r="AL9" s="57"/>
      <c r="AM9" s="58"/>
      <c r="AN9" s="21">
        <f t="shared" si="5"/>
        <v>350000</v>
      </c>
      <c r="AO9" s="21">
        <f t="shared" si="5"/>
        <v>0</v>
      </c>
      <c r="AP9" s="21">
        <f t="shared" si="5"/>
        <v>0</v>
      </c>
      <c r="AQ9" s="21">
        <f t="shared" si="5"/>
        <v>0</v>
      </c>
      <c r="AR9" s="21">
        <f t="shared" si="5"/>
        <v>0</v>
      </c>
      <c r="AS9" s="21">
        <f t="shared" si="5"/>
        <v>0</v>
      </c>
      <c r="AT9" s="22">
        <f t="shared" si="6"/>
        <v>350000</v>
      </c>
    </row>
    <row r="10" spans="1:46" s="59" customFormat="1" ht="32.25" customHeight="1">
      <c r="A10" s="187"/>
      <c r="B10" s="56" t="s">
        <v>2</v>
      </c>
      <c r="C10" s="56" t="s">
        <v>199</v>
      </c>
      <c r="D10" s="56" t="s">
        <v>70</v>
      </c>
      <c r="E10" s="56"/>
      <c r="F10" s="56"/>
      <c r="G10" s="21">
        <v>1139</v>
      </c>
      <c r="H10" s="56" t="s">
        <v>55</v>
      </c>
      <c r="I10" s="21">
        <v>2025000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f t="shared" si="0"/>
        <v>0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2">
        <f t="shared" si="1"/>
        <v>0</v>
      </c>
      <c r="X10" s="21">
        <v>983000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2">
        <f t="shared" si="2"/>
        <v>983000</v>
      </c>
      <c r="AE10" s="21">
        <f t="shared" si="3"/>
        <v>983000</v>
      </c>
      <c r="AF10" s="21">
        <f t="shared" si="3"/>
        <v>0</v>
      </c>
      <c r="AG10" s="21">
        <f t="shared" si="3"/>
        <v>0</v>
      </c>
      <c r="AH10" s="21">
        <f t="shared" si="3"/>
        <v>0</v>
      </c>
      <c r="AI10" s="21">
        <f t="shared" si="3"/>
        <v>0</v>
      </c>
      <c r="AJ10" s="21">
        <f t="shared" si="3"/>
        <v>0</v>
      </c>
      <c r="AK10" s="22">
        <f t="shared" si="4"/>
        <v>983000</v>
      </c>
      <c r="AL10" s="57"/>
      <c r="AM10" s="58"/>
      <c r="AN10" s="21">
        <f t="shared" si="5"/>
        <v>-983000</v>
      </c>
      <c r="AO10" s="21">
        <f t="shared" si="5"/>
        <v>0</v>
      </c>
      <c r="AP10" s="21">
        <f t="shared" si="5"/>
        <v>0</v>
      </c>
      <c r="AQ10" s="21">
        <f t="shared" si="5"/>
        <v>0</v>
      </c>
      <c r="AR10" s="21">
        <f t="shared" si="5"/>
        <v>0</v>
      </c>
      <c r="AS10" s="21">
        <f t="shared" si="5"/>
        <v>0</v>
      </c>
      <c r="AT10" s="22">
        <f t="shared" si="6"/>
        <v>-983000</v>
      </c>
    </row>
    <row r="11" spans="1:46" s="59" customFormat="1" ht="32.25" customHeight="1">
      <c r="A11" s="187"/>
      <c r="B11" s="56" t="s">
        <v>6</v>
      </c>
      <c r="C11" s="56" t="s">
        <v>224</v>
      </c>
      <c r="D11" s="56" t="s">
        <v>233</v>
      </c>
      <c r="E11" s="56"/>
      <c r="F11" s="56"/>
      <c r="G11" s="21">
        <v>3957</v>
      </c>
      <c r="H11" s="56" t="s">
        <v>55</v>
      </c>
      <c r="I11" s="21">
        <v>2350000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f t="shared" si="0"/>
        <v>0</v>
      </c>
      <c r="Q11" s="21"/>
      <c r="R11" s="21"/>
      <c r="S11" s="21"/>
      <c r="T11" s="21"/>
      <c r="U11" s="21"/>
      <c r="V11" s="21"/>
      <c r="W11" s="22"/>
      <c r="X11" s="21">
        <v>350000</v>
      </c>
      <c r="Y11" s="21"/>
      <c r="Z11" s="21"/>
      <c r="AA11" s="21"/>
      <c r="AB11" s="21"/>
      <c r="AC11" s="21"/>
      <c r="AD11" s="22">
        <f t="shared" si="2"/>
        <v>350000</v>
      </c>
      <c r="AE11" s="21"/>
      <c r="AF11" s="21"/>
      <c r="AG11" s="21"/>
      <c r="AH11" s="21"/>
      <c r="AI11" s="21"/>
      <c r="AJ11" s="21"/>
      <c r="AK11" s="22"/>
      <c r="AL11" s="57"/>
      <c r="AM11" s="58"/>
      <c r="AN11" s="21">
        <f>SUM(J11-X11)</f>
        <v>-350000</v>
      </c>
      <c r="AO11" s="21"/>
      <c r="AP11" s="21"/>
      <c r="AQ11" s="21"/>
      <c r="AR11" s="21"/>
      <c r="AS11" s="21"/>
      <c r="AT11" s="22">
        <f t="shared" si="6"/>
        <v>-350000</v>
      </c>
    </row>
    <row r="12" spans="1:46" s="59" customFormat="1" ht="32.25" customHeight="1">
      <c r="A12" s="187"/>
      <c r="B12" s="56" t="s">
        <v>2</v>
      </c>
      <c r="C12" s="56" t="s">
        <v>199</v>
      </c>
      <c r="D12" s="56" t="s">
        <v>90</v>
      </c>
      <c r="E12" s="56"/>
      <c r="F12" s="56"/>
      <c r="G12" s="21">
        <v>577.29999999999995</v>
      </c>
      <c r="H12" s="56" t="s">
        <v>55</v>
      </c>
      <c r="I12" s="21">
        <v>1775000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f t="shared" si="0"/>
        <v>0</v>
      </c>
      <c r="Q12" s="21"/>
      <c r="R12" s="21"/>
      <c r="S12" s="21"/>
      <c r="T12" s="21"/>
      <c r="U12" s="21"/>
      <c r="V12" s="21"/>
      <c r="W12" s="22"/>
      <c r="X12" s="21">
        <v>1042000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2">
        <f t="shared" si="2"/>
        <v>1042000</v>
      </c>
      <c r="AE12" s="21"/>
      <c r="AF12" s="21"/>
      <c r="AG12" s="21"/>
      <c r="AH12" s="21"/>
      <c r="AI12" s="21"/>
      <c r="AJ12" s="21"/>
      <c r="AK12" s="22"/>
      <c r="AL12" s="57"/>
      <c r="AM12" s="58"/>
      <c r="AN12" s="21"/>
      <c r="AO12" s="21"/>
      <c r="AP12" s="21"/>
      <c r="AQ12" s="21"/>
      <c r="AR12" s="21"/>
      <c r="AS12" s="21"/>
      <c r="AT12" s="22">
        <f t="shared" si="6"/>
        <v>0</v>
      </c>
    </row>
    <row r="13" spans="1:46" s="60" customFormat="1" ht="32.25" customHeight="1">
      <c r="A13" s="187"/>
      <c r="B13" s="185" t="s">
        <v>188</v>
      </c>
      <c r="C13" s="185"/>
      <c r="D13" s="185"/>
      <c r="E13" s="185"/>
      <c r="F13" s="185"/>
      <c r="G13" s="185"/>
      <c r="H13" s="185"/>
      <c r="I13" s="185"/>
      <c r="J13" s="23">
        <f t="shared" ref="J13:AT13" si="7">SUM(J5:J12)</f>
        <v>9325000</v>
      </c>
      <c r="K13" s="23">
        <f t="shared" si="7"/>
        <v>0</v>
      </c>
      <c r="L13" s="23">
        <f t="shared" si="7"/>
        <v>0</v>
      </c>
      <c r="M13" s="23">
        <f t="shared" si="7"/>
        <v>0</v>
      </c>
      <c r="N13" s="23">
        <f t="shared" si="7"/>
        <v>0</v>
      </c>
      <c r="O13" s="23">
        <f t="shared" si="7"/>
        <v>0</v>
      </c>
      <c r="P13" s="23">
        <f t="shared" si="7"/>
        <v>9325000</v>
      </c>
      <c r="Q13" s="23">
        <f t="shared" si="7"/>
        <v>0</v>
      </c>
      <c r="R13" s="23">
        <f t="shared" si="7"/>
        <v>0</v>
      </c>
      <c r="S13" s="23">
        <f t="shared" si="7"/>
        <v>0</v>
      </c>
      <c r="T13" s="23">
        <f t="shared" si="7"/>
        <v>0</v>
      </c>
      <c r="U13" s="23">
        <f t="shared" si="7"/>
        <v>0</v>
      </c>
      <c r="V13" s="23">
        <f t="shared" si="7"/>
        <v>0</v>
      </c>
      <c r="W13" s="23">
        <f t="shared" si="7"/>
        <v>0</v>
      </c>
      <c r="X13" s="23">
        <f t="shared" si="7"/>
        <v>9325000</v>
      </c>
      <c r="Y13" s="23">
        <f t="shared" si="7"/>
        <v>0</v>
      </c>
      <c r="Z13" s="23">
        <f t="shared" si="7"/>
        <v>0</v>
      </c>
      <c r="AA13" s="23">
        <f t="shared" si="7"/>
        <v>0</v>
      </c>
      <c r="AB13" s="23">
        <f t="shared" si="7"/>
        <v>0</v>
      </c>
      <c r="AC13" s="23">
        <f t="shared" si="7"/>
        <v>0</v>
      </c>
      <c r="AD13" s="23">
        <f t="shared" si="7"/>
        <v>9325000</v>
      </c>
      <c r="AE13" s="23">
        <f t="shared" si="7"/>
        <v>7933000</v>
      </c>
      <c r="AF13" s="23">
        <f t="shared" si="7"/>
        <v>0</v>
      </c>
      <c r="AG13" s="23">
        <f t="shared" si="7"/>
        <v>0</v>
      </c>
      <c r="AH13" s="23">
        <f t="shared" si="7"/>
        <v>0</v>
      </c>
      <c r="AI13" s="23">
        <f t="shared" si="7"/>
        <v>0</v>
      </c>
      <c r="AJ13" s="23">
        <f t="shared" si="7"/>
        <v>0</v>
      </c>
      <c r="AK13" s="23">
        <f t="shared" si="7"/>
        <v>7933000</v>
      </c>
      <c r="AL13" s="23">
        <f t="shared" si="7"/>
        <v>0</v>
      </c>
      <c r="AM13" s="23">
        <f t="shared" si="7"/>
        <v>0</v>
      </c>
      <c r="AN13" s="23">
        <f t="shared" si="7"/>
        <v>1042000</v>
      </c>
      <c r="AO13" s="23">
        <f t="shared" si="7"/>
        <v>0</v>
      </c>
      <c r="AP13" s="23">
        <f t="shared" si="7"/>
        <v>0</v>
      </c>
      <c r="AQ13" s="23">
        <f t="shared" si="7"/>
        <v>0</v>
      </c>
      <c r="AR13" s="23">
        <f t="shared" si="7"/>
        <v>0</v>
      </c>
      <c r="AS13" s="23">
        <f t="shared" si="7"/>
        <v>0</v>
      </c>
      <c r="AT13" s="23">
        <f t="shared" si="7"/>
        <v>1042000</v>
      </c>
    </row>
    <row r="14" spans="1:46" s="60" customFormat="1" ht="32.25" customHeight="1">
      <c r="A14" s="184" t="s">
        <v>28</v>
      </c>
      <c r="B14" s="61" t="s">
        <v>239</v>
      </c>
      <c r="C14" s="61" t="s">
        <v>199</v>
      </c>
      <c r="D14" s="62" t="s">
        <v>64</v>
      </c>
      <c r="E14" s="62"/>
      <c r="F14" s="61"/>
      <c r="G14" s="21">
        <v>7000</v>
      </c>
      <c r="H14" s="61" t="s">
        <v>47</v>
      </c>
      <c r="I14" s="21">
        <v>15006</v>
      </c>
      <c r="J14" s="21">
        <v>0</v>
      </c>
      <c r="K14" s="21">
        <v>231000</v>
      </c>
      <c r="L14" s="21">
        <v>346000</v>
      </c>
      <c r="M14" s="21">
        <v>0</v>
      </c>
      <c r="N14" s="21">
        <v>0</v>
      </c>
      <c r="O14" s="21">
        <v>0</v>
      </c>
      <c r="P14" s="21">
        <f t="shared" ref="P14:P19" si="8">SUM(J14:O14)</f>
        <v>577000</v>
      </c>
      <c r="Q14" s="21"/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2">
        <f>SUM(Q14:V14)</f>
        <v>0</v>
      </c>
      <c r="X14" s="21">
        <v>0</v>
      </c>
      <c r="Y14" s="21">
        <v>231000</v>
      </c>
      <c r="Z14" s="21">
        <v>346000</v>
      </c>
      <c r="AA14" s="21">
        <v>0</v>
      </c>
      <c r="AB14" s="21">
        <v>0</v>
      </c>
      <c r="AC14" s="21">
        <v>0</v>
      </c>
      <c r="AD14" s="21">
        <f t="shared" ref="AD14:AD19" si="9">SUM(X14:AC14)</f>
        <v>577000</v>
      </c>
      <c r="AE14" s="21">
        <f t="shared" ref="AE14:AJ17" si="10">SUM(Q14,X14)</f>
        <v>0</v>
      </c>
      <c r="AF14" s="21">
        <f t="shared" si="10"/>
        <v>231000</v>
      </c>
      <c r="AG14" s="21">
        <f t="shared" si="10"/>
        <v>346000</v>
      </c>
      <c r="AH14" s="21">
        <f t="shared" si="10"/>
        <v>0</v>
      </c>
      <c r="AI14" s="21">
        <f t="shared" si="10"/>
        <v>0</v>
      </c>
      <c r="AJ14" s="21">
        <f t="shared" si="10"/>
        <v>0</v>
      </c>
      <c r="AK14" s="21">
        <f>SUM(AE14:AJ14)</f>
        <v>577000</v>
      </c>
      <c r="AL14" s="63"/>
      <c r="AM14" s="64"/>
      <c r="AN14" s="21">
        <f t="shared" ref="AN14:AS17" si="11">SUM(J14-X14)</f>
        <v>0</v>
      </c>
      <c r="AO14" s="21">
        <f t="shared" si="11"/>
        <v>0</v>
      </c>
      <c r="AP14" s="21">
        <f t="shared" si="11"/>
        <v>0</v>
      </c>
      <c r="AQ14" s="21">
        <f t="shared" si="11"/>
        <v>0</v>
      </c>
      <c r="AR14" s="21">
        <f t="shared" si="11"/>
        <v>0</v>
      </c>
      <c r="AS14" s="21">
        <f t="shared" si="11"/>
        <v>0</v>
      </c>
      <c r="AT14" s="21">
        <f t="shared" ref="AT14:AT19" si="12">SUM(AN14:AS14)</f>
        <v>0</v>
      </c>
    </row>
    <row r="15" spans="1:46" s="60" customFormat="1" ht="32.25" customHeight="1">
      <c r="A15" s="184"/>
      <c r="B15" s="61" t="s">
        <v>239</v>
      </c>
      <c r="C15" s="61" t="s">
        <v>84</v>
      </c>
      <c r="D15" s="62" t="s">
        <v>202</v>
      </c>
      <c r="E15" s="62"/>
      <c r="F15" s="61"/>
      <c r="G15" s="21">
        <v>9400</v>
      </c>
      <c r="H15" s="61" t="s">
        <v>47</v>
      </c>
      <c r="I15" s="21">
        <v>19864</v>
      </c>
      <c r="J15" s="21">
        <v>0</v>
      </c>
      <c r="K15" s="21">
        <v>305000</v>
      </c>
      <c r="L15" s="21">
        <v>457000</v>
      </c>
      <c r="M15" s="21">
        <v>0</v>
      </c>
      <c r="N15" s="21">
        <v>0</v>
      </c>
      <c r="O15" s="21">
        <v>0</v>
      </c>
      <c r="P15" s="21">
        <f t="shared" si="8"/>
        <v>762000</v>
      </c>
      <c r="Q15" s="21"/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2">
        <f>SUM(Q15:V15)</f>
        <v>0</v>
      </c>
      <c r="X15" s="21">
        <v>0</v>
      </c>
      <c r="Y15" s="21">
        <v>159000</v>
      </c>
      <c r="Z15" s="21">
        <v>236000</v>
      </c>
      <c r="AA15" s="21">
        <v>0</v>
      </c>
      <c r="AB15" s="21">
        <v>0</v>
      </c>
      <c r="AC15" s="21">
        <v>0</v>
      </c>
      <c r="AD15" s="21">
        <f t="shared" si="9"/>
        <v>395000</v>
      </c>
      <c r="AE15" s="21">
        <f t="shared" si="10"/>
        <v>0</v>
      </c>
      <c r="AF15" s="21">
        <f t="shared" si="10"/>
        <v>159000</v>
      </c>
      <c r="AG15" s="21">
        <f t="shared" si="10"/>
        <v>236000</v>
      </c>
      <c r="AH15" s="21">
        <f t="shared" si="10"/>
        <v>0</v>
      </c>
      <c r="AI15" s="21">
        <f t="shared" si="10"/>
        <v>0</v>
      </c>
      <c r="AJ15" s="21">
        <f t="shared" si="10"/>
        <v>0</v>
      </c>
      <c r="AK15" s="21">
        <f>SUM(AE15:AJ15)</f>
        <v>395000</v>
      </c>
      <c r="AL15" s="63"/>
      <c r="AM15" s="64"/>
      <c r="AN15" s="21">
        <f t="shared" si="11"/>
        <v>0</v>
      </c>
      <c r="AO15" s="21">
        <f t="shared" si="11"/>
        <v>146000</v>
      </c>
      <c r="AP15" s="21">
        <f t="shared" si="11"/>
        <v>221000</v>
      </c>
      <c r="AQ15" s="21">
        <f t="shared" si="11"/>
        <v>0</v>
      </c>
      <c r="AR15" s="21">
        <f t="shared" si="11"/>
        <v>0</v>
      </c>
      <c r="AS15" s="21">
        <f t="shared" si="11"/>
        <v>0</v>
      </c>
      <c r="AT15" s="21">
        <f t="shared" si="12"/>
        <v>367000</v>
      </c>
    </row>
    <row r="16" spans="1:46" s="60" customFormat="1" ht="32.25" customHeight="1">
      <c r="A16" s="184"/>
      <c r="B16" s="61" t="s">
        <v>239</v>
      </c>
      <c r="C16" s="61" t="s">
        <v>224</v>
      </c>
      <c r="D16" s="62" t="s">
        <v>246</v>
      </c>
      <c r="E16" s="62"/>
      <c r="F16" s="61"/>
      <c r="G16" s="21">
        <v>9400</v>
      </c>
      <c r="H16" s="61" t="s">
        <v>47</v>
      </c>
      <c r="I16" s="21">
        <v>19864</v>
      </c>
      <c r="J16" s="21">
        <v>0</v>
      </c>
      <c r="K16" s="21">
        <v>305000</v>
      </c>
      <c r="L16" s="21">
        <v>457000</v>
      </c>
      <c r="M16" s="21">
        <v>0</v>
      </c>
      <c r="N16" s="21">
        <v>0</v>
      </c>
      <c r="O16" s="21">
        <v>0</v>
      </c>
      <c r="P16" s="21">
        <f t="shared" si="8"/>
        <v>762000</v>
      </c>
      <c r="Q16" s="21"/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2">
        <f>SUM(Q16:V16)</f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f t="shared" si="9"/>
        <v>0</v>
      </c>
      <c r="AE16" s="21">
        <f t="shared" si="10"/>
        <v>0</v>
      </c>
      <c r="AF16" s="21">
        <f t="shared" si="10"/>
        <v>0</v>
      </c>
      <c r="AG16" s="21">
        <f t="shared" si="10"/>
        <v>0</v>
      </c>
      <c r="AH16" s="21">
        <f t="shared" si="10"/>
        <v>0</v>
      </c>
      <c r="AI16" s="21">
        <f t="shared" si="10"/>
        <v>0</v>
      </c>
      <c r="AJ16" s="21">
        <f t="shared" si="10"/>
        <v>0</v>
      </c>
      <c r="AK16" s="21">
        <f>SUM(AE16:AJ16)</f>
        <v>0</v>
      </c>
      <c r="AL16" s="63"/>
      <c r="AM16" s="64"/>
      <c r="AN16" s="21">
        <f t="shared" si="11"/>
        <v>0</v>
      </c>
      <c r="AO16" s="21">
        <f t="shared" si="11"/>
        <v>305000</v>
      </c>
      <c r="AP16" s="21">
        <f t="shared" si="11"/>
        <v>457000</v>
      </c>
      <c r="AQ16" s="21">
        <f t="shared" si="11"/>
        <v>0</v>
      </c>
      <c r="AR16" s="21">
        <f t="shared" si="11"/>
        <v>0</v>
      </c>
      <c r="AS16" s="21">
        <f t="shared" si="11"/>
        <v>0</v>
      </c>
      <c r="AT16" s="21">
        <f t="shared" si="12"/>
        <v>762000</v>
      </c>
    </row>
    <row r="17" spans="1:46" s="60" customFormat="1" ht="32.25" customHeight="1">
      <c r="A17" s="184"/>
      <c r="B17" s="61" t="s">
        <v>239</v>
      </c>
      <c r="C17" s="61" t="s">
        <v>219</v>
      </c>
      <c r="D17" s="62" t="s">
        <v>211</v>
      </c>
      <c r="E17" s="62"/>
      <c r="F17" s="61"/>
      <c r="G17" s="21">
        <v>1200</v>
      </c>
      <c r="H17" s="61" t="s">
        <v>49</v>
      </c>
      <c r="I17" s="21">
        <v>3174</v>
      </c>
      <c r="J17" s="21">
        <v>0</v>
      </c>
      <c r="K17" s="21">
        <v>52000</v>
      </c>
      <c r="L17" s="21">
        <v>78000</v>
      </c>
      <c r="M17" s="21">
        <v>900000</v>
      </c>
      <c r="N17" s="21">
        <v>9000</v>
      </c>
      <c r="O17" s="21">
        <v>3000</v>
      </c>
      <c r="P17" s="21">
        <f t="shared" si="8"/>
        <v>1042000</v>
      </c>
      <c r="Q17" s="21"/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2">
        <f>SUM(Q17:V17)</f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f t="shared" si="9"/>
        <v>0</v>
      </c>
      <c r="AE17" s="21">
        <f t="shared" si="10"/>
        <v>0</v>
      </c>
      <c r="AF17" s="21">
        <f t="shared" si="10"/>
        <v>0</v>
      </c>
      <c r="AG17" s="21">
        <f t="shared" si="10"/>
        <v>0</v>
      </c>
      <c r="AH17" s="21">
        <f t="shared" si="10"/>
        <v>0</v>
      </c>
      <c r="AI17" s="21">
        <f t="shared" si="10"/>
        <v>0</v>
      </c>
      <c r="AJ17" s="21">
        <f t="shared" si="10"/>
        <v>0</v>
      </c>
      <c r="AK17" s="21">
        <f>SUM(AE17:AJ17)</f>
        <v>0</v>
      </c>
      <c r="AL17" s="63"/>
      <c r="AM17" s="64"/>
      <c r="AN17" s="21">
        <f t="shared" si="11"/>
        <v>0</v>
      </c>
      <c r="AO17" s="21">
        <f t="shared" si="11"/>
        <v>52000</v>
      </c>
      <c r="AP17" s="21">
        <f t="shared" si="11"/>
        <v>78000</v>
      </c>
      <c r="AQ17" s="21">
        <f t="shared" si="11"/>
        <v>900000</v>
      </c>
      <c r="AR17" s="21">
        <f t="shared" si="11"/>
        <v>9000</v>
      </c>
      <c r="AS17" s="21">
        <f t="shared" si="11"/>
        <v>3000</v>
      </c>
      <c r="AT17" s="21">
        <f t="shared" si="12"/>
        <v>1042000</v>
      </c>
    </row>
    <row r="18" spans="1:46" s="60" customFormat="1" ht="32.25" customHeight="1">
      <c r="A18" s="184"/>
      <c r="B18" s="61" t="s">
        <v>239</v>
      </c>
      <c r="C18" s="61" t="s">
        <v>199</v>
      </c>
      <c r="D18" s="62" t="s">
        <v>236</v>
      </c>
      <c r="E18" s="62"/>
      <c r="F18" s="61"/>
      <c r="G18" s="21"/>
      <c r="H18" s="61"/>
      <c r="I18" s="21"/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f t="shared" si="8"/>
        <v>0</v>
      </c>
      <c r="Q18" s="21"/>
      <c r="R18" s="21"/>
      <c r="S18" s="21"/>
      <c r="T18" s="21"/>
      <c r="U18" s="21"/>
      <c r="V18" s="21"/>
      <c r="W18" s="22"/>
      <c r="X18" s="21">
        <v>0</v>
      </c>
      <c r="Y18" s="21">
        <v>451000</v>
      </c>
      <c r="Z18" s="21">
        <v>678000</v>
      </c>
      <c r="AA18" s="21">
        <v>0</v>
      </c>
      <c r="AB18" s="21">
        <v>0</v>
      </c>
      <c r="AC18" s="21">
        <v>0</v>
      </c>
      <c r="AD18" s="21">
        <f t="shared" si="9"/>
        <v>1129000</v>
      </c>
      <c r="AE18" s="21"/>
      <c r="AF18" s="21"/>
      <c r="AG18" s="21"/>
      <c r="AH18" s="21"/>
      <c r="AI18" s="21"/>
      <c r="AJ18" s="21"/>
      <c r="AK18" s="21"/>
      <c r="AL18" s="63"/>
      <c r="AM18" s="64"/>
      <c r="AN18" s="21">
        <v>0</v>
      </c>
      <c r="AO18" s="21">
        <v>0</v>
      </c>
      <c r="AP18" s="21">
        <v>0</v>
      </c>
      <c r="AQ18" s="21">
        <v>0</v>
      </c>
      <c r="AR18" s="21">
        <v>0</v>
      </c>
      <c r="AS18" s="21">
        <v>0</v>
      </c>
      <c r="AT18" s="21">
        <f t="shared" si="12"/>
        <v>0</v>
      </c>
    </row>
    <row r="19" spans="1:46" s="60" customFormat="1" ht="32.25" customHeight="1">
      <c r="A19" s="184"/>
      <c r="B19" s="61" t="s">
        <v>2</v>
      </c>
      <c r="C19" s="61" t="s">
        <v>219</v>
      </c>
      <c r="D19" s="62" t="s">
        <v>230</v>
      </c>
      <c r="E19" s="62"/>
      <c r="F19" s="61"/>
      <c r="G19" s="21"/>
      <c r="H19" s="61"/>
      <c r="I19" s="21"/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f t="shared" si="8"/>
        <v>0</v>
      </c>
      <c r="Q19" s="21"/>
      <c r="R19" s="21"/>
      <c r="S19" s="21"/>
      <c r="T19" s="21"/>
      <c r="U19" s="21"/>
      <c r="V19" s="21"/>
      <c r="W19" s="22"/>
      <c r="X19" s="21">
        <v>0</v>
      </c>
      <c r="Y19" s="21">
        <v>52000</v>
      </c>
      <c r="Z19" s="21">
        <v>78000</v>
      </c>
      <c r="AA19" s="21">
        <v>900000</v>
      </c>
      <c r="AB19" s="21">
        <v>9000</v>
      </c>
      <c r="AC19" s="21">
        <v>3000</v>
      </c>
      <c r="AD19" s="21">
        <f t="shared" si="9"/>
        <v>1042000</v>
      </c>
      <c r="AE19" s="21"/>
      <c r="AF19" s="21"/>
      <c r="AG19" s="21"/>
      <c r="AH19" s="21"/>
      <c r="AI19" s="21"/>
      <c r="AJ19" s="21"/>
      <c r="AK19" s="21"/>
      <c r="AL19" s="63"/>
      <c r="AM19" s="64"/>
      <c r="AN19" s="21">
        <v>0</v>
      </c>
      <c r="AO19" s="21">
        <v>0</v>
      </c>
      <c r="AP19" s="21">
        <v>0</v>
      </c>
      <c r="AQ19" s="21">
        <v>0</v>
      </c>
      <c r="AR19" s="21">
        <v>0</v>
      </c>
      <c r="AS19" s="21">
        <v>0</v>
      </c>
      <c r="AT19" s="21">
        <f t="shared" si="12"/>
        <v>0</v>
      </c>
    </row>
    <row r="20" spans="1:46" s="60" customFormat="1" ht="32.25" customHeight="1">
      <c r="A20" s="184"/>
      <c r="B20" s="185" t="s">
        <v>188</v>
      </c>
      <c r="C20" s="185"/>
      <c r="D20" s="185"/>
      <c r="E20" s="185"/>
      <c r="F20" s="185"/>
      <c r="G20" s="185"/>
      <c r="H20" s="185"/>
      <c r="I20" s="185"/>
      <c r="J20" s="23">
        <f t="shared" ref="J20:AT20" si="13">SUM(J14:J19)</f>
        <v>0</v>
      </c>
      <c r="K20" s="23">
        <f t="shared" si="13"/>
        <v>893000</v>
      </c>
      <c r="L20" s="23">
        <f t="shared" si="13"/>
        <v>1338000</v>
      </c>
      <c r="M20" s="23">
        <f t="shared" si="13"/>
        <v>900000</v>
      </c>
      <c r="N20" s="23">
        <f t="shared" si="13"/>
        <v>9000</v>
      </c>
      <c r="O20" s="23">
        <f t="shared" si="13"/>
        <v>3000</v>
      </c>
      <c r="P20" s="23">
        <f t="shared" si="13"/>
        <v>3143000</v>
      </c>
      <c r="Q20" s="23">
        <f t="shared" si="13"/>
        <v>0</v>
      </c>
      <c r="R20" s="23">
        <f t="shared" si="13"/>
        <v>0</v>
      </c>
      <c r="S20" s="23">
        <f t="shared" si="13"/>
        <v>0</v>
      </c>
      <c r="T20" s="23">
        <f t="shared" si="13"/>
        <v>0</v>
      </c>
      <c r="U20" s="23">
        <f t="shared" si="13"/>
        <v>0</v>
      </c>
      <c r="V20" s="23">
        <f t="shared" si="13"/>
        <v>0</v>
      </c>
      <c r="W20" s="23">
        <f t="shared" si="13"/>
        <v>0</v>
      </c>
      <c r="X20" s="23">
        <f t="shared" si="13"/>
        <v>0</v>
      </c>
      <c r="Y20" s="23">
        <f t="shared" si="13"/>
        <v>893000</v>
      </c>
      <c r="Z20" s="23">
        <f t="shared" si="13"/>
        <v>1338000</v>
      </c>
      <c r="AA20" s="23">
        <f t="shared" si="13"/>
        <v>900000</v>
      </c>
      <c r="AB20" s="23">
        <f t="shared" si="13"/>
        <v>9000</v>
      </c>
      <c r="AC20" s="23">
        <f t="shared" si="13"/>
        <v>3000</v>
      </c>
      <c r="AD20" s="23">
        <f t="shared" si="13"/>
        <v>3143000</v>
      </c>
      <c r="AE20" s="23">
        <f t="shared" si="13"/>
        <v>0</v>
      </c>
      <c r="AF20" s="23">
        <f t="shared" si="13"/>
        <v>390000</v>
      </c>
      <c r="AG20" s="23">
        <f t="shared" si="13"/>
        <v>582000</v>
      </c>
      <c r="AH20" s="23">
        <f t="shared" si="13"/>
        <v>0</v>
      </c>
      <c r="AI20" s="23">
        <f t="shared" si="13"/>
        <v>0</v>
      </c>
      <c r="AJ20" s="23">
        <f t="shared" si="13"/>
        <v>0</v>
      </c>
      <c r="AK20" s="23">
        <f t="shared" si="13"/>
        <v>972000</v>
      </c>
      <c r="AL20" s="23">
        <f t="shared" si="13"/>
        <v>0</v>
      </c>
      <c r="AM20" s="23">
        <f t="shared" si="13"/>
        <v>0</v>
      </c>
      <c r="AN20" s="23">
        <f t="shared" si="13"/>
        <v>0</v>
      </c>
      <c r="AO20" s="23">
        <f t="shared" si="13"/>
        <v>503000</v>
      </c>
      <c r="AP20" s="23">
        <f t="shared" si="13"/>
        <v>756000</v>
      </c>
      <c r="AQ20" s="23">
        <f t="shared" si="13"/>
        <v>900000</v>
      </c>
      <c r="AR20" s="23">
        <f t="shared" si="13"/>
        <v>9000</v>
      </c>
      <c r="AS20" s="23">
        <f t="shared" si="13"/>
        <v>3000</v>
      </c>
      <c r="AT20" s="23">
        <f t="shared" si="13"/>
        <v>2171000</v>
      </c>
    </row>
    <row r="21" spans="1:46" s="66" customFormat="1" ht="32.25" customHeight="1">
      <c r="A21" s="177" t="s">
        <v>56</v>
      </c>
      <c r="B21" s="49" t="s">
        <v>2</v>
      </c>
      <c r="C21" s="49" t="s">
        <v>199</v>
      </c>
      <c r="D21" s="49" t="s">
        <v>31</v>
      </c>
      <c r="E21" s="49" t="s">
        <v>69</v>
      </c>
      <c r="F21" s="39"/>
      <c r="G21" s="40">
        <v>440</v>
      </c>
      <c r="H21" s="40" t="s">
        <v>33</v>
      </c>
      <c r="I21" s="21">
        <v>1102000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f t="shared" ref="P21:P35" si="14">SUM(J21:O21)</f>
        <v>0</v>
      </c>
      <c r="Q21" s="21"/>
      <c r="R21" s="21">
        <v>0</v>
      </c>
      <c r="S21" s="21">
        <v>0</v>
      </c>
      <c r="T21" s="21">
        <v>917984</v>
      </c>
      <c r="U21" s="21">
        <v>10500</v>
      </c>
      <c r="V21" s="21">
        <v>0</v>
      </c>
      <c r="W21" s="21">
        <f t="shared" ref="W21:W38" si="15">SUM(Q21:V21)</f>
        <v>928484</v>
      </c>
      <c r="X21" s="21">
        <v>0</v>
      </c>
      <c r="Y21" s="21">
        <v>0</v>
      </c>
      <c r="Z21" s="21">
        <v>0</v>
      </c>
      <c r="AA21" s="21">
        <v>55000</v>
      </c>
      <c r="AB21" s="21">
        <v>0</v>
      </c>
      <c r="AC21" s="21">
        <v>5000</v>
      </c>
      <c r="AD21" s="21">
        <f t="shared" ref="AD21:AD38" si="16">SUM(X21:AC21)</f>
        <v>60000</v>
      </c>
      <c r="AE21" s="21">
        <f t="shared" ref="AE21:AE35" si="17">SUM(Q21,X21)</f>
        <v>0</v>
      </c>
      <c r="AF21" s="21">
        <f t="shared" ref="AF21:AF35" si="18">SUM(R21,Y21)</f>
        <v>0</v>
      </c>
      <c r="AG21" s="21">
        <f t="shared" ref="AG21:AG35" si="19">SUM(S21,Z21)</f>
        <v>0</v>
      </c>
      <c r="AH21" s="21">
        <f t="shared" ref="AH21:AH35" si="20">SUM(T21,AA21)</f>
        <v>972984</v>
      </c>
      <c r="AI21" s="21">
        <f t="shared" ref="AI21:AI35" si="21">SUM(U21,AB21)</f>
        <v>10500</v>
      </c>
      <c r="AJ21" s="21">
        <f t="shared" ref="AJ21:AJ35" si="22">SUM(V21,AC21)</f>
        <v>5000</v>
      </c>
      <c r="AK21" s="21">
        <f t="shared" ref="AK21:AK38" si="23">SUM(AE21:AJ21)</f>
        <v>988484</v>
      </c>
      <c r="AL21" s="21"/>
      <c r="AM21" s="65"/>
      <c r="AN21" s="21">
        <f t="shared" ref="AN21:AN35" si="24">SUM(J21-X21)</f>
        <v>0</v>
      </c>
      <c r="AO21" s="21">
        <f t="shared" ref="AO21:AO35" si="25">SUM(K21-Y21)</f>
        <v>0</v>
      </c>
      <c r="AP21" s="21">
        <f t="shared" ref="AP21:AP35" si="26">SUM(L21-Z21)</f>
        <v>0</v>
      </c>
      <c r="AQ21" s="21">
        <f t="shared" ref="AQ21:AQ35" si="27">SUM(M21-AA21)</f>
        <v>-55000</v>
      </c>
      <c r="AR21" s="21">
        <f t="shared" ref="AR21:AR35" si="28">SUM(N21-AB21)</f>
        <v>0</v>
      </c>
      <c r="AS21" s="21">
        <f t="shared" ref="AS21:AS35" si="29">SUM(O21-AC21)</f>
        <v>-5000</v>
      </c>
      <c r="AT21" s="21">
        <f t="shared" ref="AT21:AT38" si="30">SUM(AN21:AS21)</f>
        <v>-60000</v>
      </c>
    </row>
    <row r="22" spans="1:46" s="66" customFormat="1" ht="32.25" customHeight="1">
      <c r="A22" s="177"/>
      <c r="B22" s="49" t="s">
        <v>2</v>
      </c>
      <c r="C22" s="49" t="s">
        <v>224</v>
      </c>
      <c r="D22" s="49" t="s">
        <v>48</v>
      </c>
      <c r="E22" s="49" t="s">
        <v>145</v>
      </c>
      <c r="F22" s="39"/>
      <c r="G22" s="40">
        <v>550</v>
      </c>
      <c r="H22" s="40" t="s">
        <v>33</v>
      </c>
      <c r="I22" s="21">
        <v>1174000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f t="shared" si="14"/>
        <v>0</v>
      </c>
      <c r="Q22" s="21"/>
      <c r="R22" s="21">
        <v>0</v>
      </c>
      <c r="S22" s="21">
        <v>0</v>
      </c>
      <c r="T22" s="21">
        <v>273820</v>
      </c>
      <c r="U22" s="21">
        <v>6700</v>
      </c>
      <c r="V22" s="21">
        <v>0</v>
      </c>
      <c r="W22" s="21">
        <f t="shared" si="15"/>
        <v>280520</v>
      </c>
      <c r="X22" s="21">
        <v>0</v>
      </c>
      <c r="Y22" s="21">
        <v>0</v>
      </c>
      <c r="Z22" s="21">
        <v>0</v>
      </c>
      <c r="AA22" s="21">
        <v>752457</v>
      </c>
      <c r="AB22" s="21">
        <v>4597</v>
      </c>
      <c r="AC22" s="21">
        <v>5000</v>
      </c>
      <c r="AD22" s="21">
        <f t="shared" si="16"/>
        <v>762054</v>
      </c>
      <c r="AE22" s="21">
        <f t="shared" si="17"/>
        <v>0</v>
      </c>
      <c r="AF22" s="21">
        <f t="shared" si="18"/>
        <v>0</v>
      </c>
      <c r="AG22" s="21">
        <f t="shared" si="19"/>
        <v>0</v>
      </c>
      <c r="AH22" s="21">
        <f t="shared" si="20"/>
        <v>1026277</v>
      </c>
      <c r="AI22" s="21">
        <f t="shared" si="21"/>
        <v>11297</v>
      </c>
      <c r="AJ22" s="21">
        <f t="shared" si="22"/>
        <v>5000</v>
      </c>
      <c r="AK22" s="21">
        <f t="shared" si="23"/>
        <v>1042574</v>
      </c>
      <c r="AL22" s="21"/>
      <c r="AM22" s="65"/>
      <c r="AN22" s="21">
        <f t="shared" si="24"/>
        <v>0</v>
      </c>
      <c r="AO22" s="21">
        <f t="shared" si="25"/>
        <v>0</v>
      </c>
      <c r="AP22" s="21">
        <f t="shared" si="26"/>
        <v>0</v>
      </c>
      <c r="AQ22" s="21">
        <f t="shared" si="27"/>
        <v>-752457</v>
      </c>
      <c r="AR22" s="21">
        <f t="shared" si="28"/>
        <v>-4597</v>
      </c>
      <c r="AS22" s="21">
        <f t="shared" si="29"/>
        <v>-5000</v>
      </c>
      <c r="AT22" s="21">
        <f t="shared" si="30"/>
        <v>-762054</v>
      </c>
    </row>
    <row r="23" spans="1:46" s="66" customFormat="1" ht="32.25" customHeight="1">
      <c r="A23" s="177"/>
      <c r="B23" s="49" t="s">
        <v>2</v>
      </c>
      <c r="C23" s="49" t="s">
        <v>224</v>
      </c>
      <c r="D23" s="49" t="s">
        <v>71</v>
      </c>
      <c r="E23" s="49" t="s">
        <v>145</v>
      </c>
      <c r="F23" s="39"/>
      <c r="G23" s="40"/>
      <c r="H23" s="40" t="s">
        <v>33</v>
      </c>
      <c r="I23" s="21"/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f t="shared" si="14"/>
        <v>0</v>
      </c>
      <c r="Q23" s="21"/>
      <c r="R23" s="21">
        <v>0</v>
      </c>
      <c r="S23" s="21">
        <v>0</v>
      </c>
      <c r="T23" s="21">
        <v>0</v>
      </c>
      <c r="U23" s="21">
        <v>5000</v>
      </c>
      <c r="V23" s="21">
        <v>0</v>
      </c>
      <c r="W23" s="21">
        <f t="shared" si="15"/>
        <v>5000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f t="shared" si="16"/>
        <v>0</v>
      </c>
      <c r="AE23" s="21">
        <f t="shared" si="17"/>
        <v>0</v>
      </c>
      <c r="AF23" s="21">
        <f t="shared" si="18"/>
        <v>0</v>
      </c>
      <c r="AG23" s="21">
        <f t="shared" si="19"/>
        <v>0</v>
      </c>
      <c r="AH23" s="21">
        <f t="shared" si="20"/>
        <v>0</v>
      </c>
      <c r="AI23" s="21">
        <f t="shared" si="21"/>
        <v>5000</v>
      </c>
      <c r="AJ23" s="21">
        <f t="shared" si="22"/>
        <v>0</v>
      </c>
      <c r="AK23" s="21">
        <f t="shared" si="23"/>
        <v>5000</v>
      </c>
      <c r="AL23" s="21"/>
      <c r="AM23" s="65"/>
      <c r="AN23" s="21">
        <f t="shared" si="24"/>
        <v>0</v>
      </c>
      <c r="AO23" s="21">
        <f t="shared" si="25"/>
        <v>0</v>
      </c>
      <c r="AP23" s="21">
        <f t="shared" si="26"/>
        <v>0</v>
      </c>
      <c r="AQ23" s="21">
        <f t="shared" si="27"/>
        <v>0</v>
      </c>
      <c r="AR23" s="21">
        <f t="shared" si="28"/>
        <v>0</v>
      </c>
      <c r="AS23" s="21">
        <f t="shared" si="29"/>
        <v>0</v>
      </c>
      <c r="AT23" s="21">
        <f t="shared" si="30"/>
        <v>0</v>
      </c>
    </row>
    <row r="24" spans="1:46" s="66" customFormat="1" ht="32.25" customHeight="1">
      <c r="A24" s="177"/>
      <c r="B24" s="49" t="s">
        <v>4</v>
      </c>
      <c r="C24" s="49" t="s">
        <v>199</v>
      </c>
      <c r="D24" s="49" t="s">
        <v>116</v>
      </c>
      <c r="E24" s="49" t="s">
        <v>69</v>
      </c>
      <c r="F24" s="44" t="s">
        <v>203</v>
      </c>
      <c r="G24" s="45">
        <v>1000</v>
      </c>
      <c r="H24" s="40" t="s">
        <v>33</v>
      </c>
      <c r="I24" s="21">
        <v>2267000</v>
      </c>
      <c r="J24" s="21">
        <v>0</v>
      </c>
      <c r="K24" s="21">
        <v>0</v>
      </c>
      <c r="L24" s="21">
        <v>0</v>
      </c>
      <c r="M24" s="21">
        <v>2000000</v>
      </c>
      <c r="N24" s="21">
        <v>21000</v>
      </c>
      <c r="O24" s="21">
        <v>7000</v>
      </c>
      <c r="P24" s="21">
        <f t="shared" si="14"/>
        <v>2028000</v>
      </c>
      <c r="Q24" s="21"/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f t="shared" si="15"/>
        <v>0</v>
      </c>
      <c r="X24" s="21">
        <v>0</v>
      </c>
      <c r="Y24" s="21">
        <v>0</v>
      </c>
      <c r="Z24" s="21">
        <v>0</v>
      </c>
      <c r="AA24" s="42">
        <v>2000000</v>
      </c>
      <c r="AB24" s="42">
        <v>24000</v>
      </c>
      <c r="AC24" s="42">
        <v>12000</v>
      </c>
      <c r="AD24" s="21">
        <f t="shared" si="16"/>
        <v>2036000</v>
      </c>
      <c r="AE24" s="21">
        <f t="shared" si="17"/>
        <v>0</v>
      </c>
      <c r="AF24" s="21">
        <f t="shared" si="18"/>
        <v>0</v>
      </c>
      <c r="AG24" s="21">
        <f t="shared" si="19"/>
        <v>0</v>
      </c>
      <c r="AH24" s="21">
        <f t="shared" si="20"/>
        <v>2000000</v>
      </c>
      <c r="AI24" s="21">
        <f t="shared" si="21"/>
        <v>24000</v>
      </c>
      <c r="AJ24" s="21">
        <f t="shared" si="22"/>
        <v>12000</v>
      </c>
      <c r="AK24" s="21">
        <f t="shared" si="23"/>
        <v>2036000</v>
      </c>
      <c r="AL24" s="21"/>
      <c r="AM24" s="65"/>
      <c r="AN24" s="21">
        <f t="shared" si="24"/>
        <v>0</v>
      </c>
      <c r="AO24" s="21">
        <f t="shared" si="25"/>
        <v>0</v>
      </c>
      <c r="AP24" s="21">
        <f t="shared" si="26"/>
        <v>0</v>
      </c>
      <c r="AQ24" s="21">
        <f t="shared" si="27"/>
        <v>0</v>
      </c>
      <c r="AR24" s="21">
        <f t="shared" si="28"/>
        <v>-3000</v>
      </c>
      <c r="AS24" s="21">
        <f t="shared" si="29"/>
        <v>-5000</v>
      </c>
      <c r="AT24" s="21">
        <f t="shared" si="30"/>
        <v>-8000</v>
      </c>
    </row>
    <row r="25" spans="1:46" s="66" customFormat="1" ht="32.25" customHeight="1">
      <c r="A25" s="177"/>
      <c r="B25" s="49" t="s">
        <v>4</v>
      </c>
      <c r="C25" s="49" t="s">
        <v>224</v>
      </c>
      <c r="D25" s="49" t="s">
        <v>51</v>
      </c>
      <c r="E25" s="49" t="s">
        <v>145</v>
      </c>
      <c r="F25" s="44" t="s">
        <v>234</v>
      </c>
      <c r="G25" s="45">
        <v>400</v>
      </c>
      <c r="H25" s="40" t="s">
        <v>33</v>
      </c>
      <c r="I25" s="21">
        <v>1367000</v>
      </c>
      <c r="J25" s="21">
        <v>0</v>
      </c>
      <c r="K25" s="21">
        <v>0</v>
      </c>
      <c r="L25" s="21">
        <v>0</v>
      </c>
      <c r="M25" s="21">
        <v>800000</v>
      </c>
      <c r="N25" s="21">
        <v>10000</v>
      </c>
      <c r="O25" s="21">
        <v>3000</v>
      </c>
      <c r="P25" s="21">
        <f t="shared" si="14"/>
        <v>813000</v>
      </c>
      <c r="Q25" s="21"/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f t="shared" si="15"/>
        <v>0</v>
      </c>
      <c r="X25" s="21">
        <v>0</v>
      </c>
      <c r="Y25" s="21">
        <v>0</v>
      </c>
      <c r="Z25" s="21">
        <v>0</v>
      </c>
      <c r="AA25" s="42">
        <v>800000</v>
      </c>
      <c r="AB25" s="42">
        <v>10000</v>
      </c>
      <c r="AC25" s="42">
        <v>4800</v>
      </c>
      <c r="AD25" s="21">
        <f t="shared" si="16"/>
        <v>814800</v>
      </c>
      <c r="AE25" s="21">
        <f t="shared" si="17"/>
        <v>0</v>
      </c>
      <c r="AF25" s="21">
        <f t="shared" si="18"/>
        <v>0</v>
      </c>
      <c r="AG25" s="21">
        <f t="shared" si="19"/>
        <v>0</v>
      </c>
      <c r="AH25" s="21">
        <f t="shared" si="20"/>
        <v>800000</v>
      </c>
      <c r="AI25" s="21">
        <f t="shared" si="21"/>
        <v>10000</v>
      </c>
      <c r="AJ25" s="21">
        <f t="shared" si="22"/>
        <v>4800</v>
      </c>
      <c r="AK25" s="21">
        <f t="shared" si="23"/>
        <v>814800</v>
      </c>
      <c r="AL25" s="21"/>
      <c r="AM25" s="65"/>
      <c r="AN25" s="21">
        <f t="shared" si="24"/>
        <v>0</v>
      </c>
      <c r="AO25" s="21">
        <f t="shared" si="25"/>
        <v>0</v>
      </c>
      <c r="AP25" s="21">
        <f t="shared" si="26"/>
        <v>0</v>
      </c>
      <c r="AQ25" s="21">
        <f t="shared" si="27"/>
        <v>0</v>
      </c>
      <c r="AR25" s="21">
        <f t="shared" si="28"/>
        <v>0</v>
      </c>
      <c r="AS25" s="21">
        <f t="shared" si="29"/>
        <v>-1800</v>
      </c>
      <c r="AT25" s="21">
        <f t="shared" si="30"/>
        <v>-1800</v>
      </c>
    </row>
    <row r="26" spans="1:46" s="66" customFormat="1" ht="32.25" customHeight="1">
      <c r="A26" s="177"/>
      <c r="B26" s="49" t="s">
        <v>239</v>
      </c>
      <c r="C26" s="49" t="s">
        <v>224</v>
      </c>
      <c r="D26" s="49" t="s">
        <v>240</v>
      </c>
      <c r="E26" s="49" t="s">
        <v>145</v>
      </c>
      <c r="F26" s="49" t="s">
        <v>93</v>
      </c>
      <c r="G26" s="49">
        <v>12891</v>
      </c>
      <c r="H26" s="49" t="s">
        <v>75</v>
      </c>
      <c r="I26" s="49">
        <v>28433000</v>
      </c>
      <c r="J26" s="21">
        <v>0</v>
      </c>
      <c r="K26" s="21">
        <v>0</v>
      </c>
      <c r="L26" s="21">
        <v>0</v>
      </c>
      <c r="M26" s="21">
        <v>5376000</v>
      </c>
      <c r="N26" s="21">
        <v>345000</v>
      </c>
      <c r="O26" s="21">
        <v>9000</v>
      </c>
      <c r="P26" s="21">
        <f t="shared" si="14"/>
        <v>5730000</v>
      </c>
      <c r="Q26" s="21"/>
      <c r="R26" s="43">
        <v>39478</v>
      </c>
      <c r="S26" s="21">
        <v>0</v>
      </c>
      <c r="T26" s="21">
        <v>0</v>
      </c>
      <c r="U26" s="21">
        <v>0</v>
      </c>
      <c r="V26" s="21">
        <v>0</v>
      </c>
      <c r="W26" s="21">
        <f t="shared" si="15"/>
        <v>39478</v>
      </c>
      <c r="X26" s="21">
        <v>0</v>
      </c>
      <c r="Y26" s="21">
        <v>0</v>
      </c>
      <c r="Z26" s="21">
        <v>0</v>
      </c>
      <c r="AA26" s="21">
        <v>3870000</v>
      </c>
      <c r="AB26" s="21">
        <v>300000</v>
      </c>
      <c r="AC26" s="21">
        <v>17110</v>
      </c>
      <c r="AD26" s="21">
        <f t="shared" si="16"/>
        <v>4187110</v>
      </c>
      <c r="AE26" s="21">
        <f t="shared" si="17"/>
        <v>0</v>
      </c>
      <c r="AF26" s="21">
        <f t="shared" si="18"/>
        <v>39478</v>
      </c>
      <c r="AG26" s="21">
        <f t="shared" si="19"/>
        <v>0</v>
      </c>
      <c r="AH26" s="21">
        <f t="shared" si="20"/>
        <v>3870000</v>
      </c>
      <c r="AI26" s="21">
        <f t="shared" si="21"/>
        <v>300000</v>
      </c>
      <c r="AJ26" s="21">
        <f t="shared" si="22"/>
        <v>17110</v>
      </c>
      <c r="AK26" s="21">
        <f t="shared" si="23"/>
        <v>4226588</v>
      </c>
      <c r="AL26" s="21"/>
      <c r="AM26" s="65"/>
      <c r="AN26" s="21">
        <f t="shared" si="24"/>
        <v>0</v>
      </c>
      <c r="AO26" s="21">
        <f t="shared" si="25"/>
        <v>0</v>
      </c>
      <c r="AP26" s="21">
        <f t="shared" si="26"/>
        <v>0</v>
      </c>
      <c r="AQ26" s="21">
        <f t="shared" si="27"/>
        <v>1506000</v>
      </c>
      <c r="AR26" s="21">
        <f t="shared" si="28"/>
        <v>45000</v>
      </c>
      <c r="AS26" s="21">
        <f t="shared" si="29"/>
        <v>-8110</v>
      </c>
      <c r="AT26" s="21">
        <f t="shared" si="30"/>
        <v>1542890</v>
      </c>
    </row>
    <row r="27" spans="1:46" s="66" customFormat="1" ht="32.25" customHeight="1">
      <c r="A27" s="177"/>
      <c r="B27" s="49" t="s">
        <v>239</v>
      </c>
      <c r="C27" s="40" t="s">
        <v>224</v>
      </c>
      <c r="D27" s="49" t="s">
        <v>86</v>
      </c>
      <c r="E27" s="49" t="s">
        <v>145</v>
      </c>
      <c r="F27" s="49" t="s">
        <v>62</v>
      </c>
      <c r="G27" s="49">
        <v>1800</v>
      </c>
      <c r="H27" s="49" t="s">
        <v>126</v>
      </c>
      <c r="I27" s="49">
        <v>3802744</v>
      </c>
      <c r="J27" s="21">
        <v>0</v>
      </c>
      <c r="K27" s="21">
        <v>0</v>
      </c>
      <c r="L27" s="21">
        <v>0</v>
      </c>
      <c r="M27" s="21">
        <v>2160000</v>
      </c>
      <c r="N27" s="21">
        <v>23000</v>
      </c>
      <c r="O27" s="21">
        <v>7000</v>
      </c>
      <c r="P27" s="21">
        <f t="shared" si="14"/>
        <v>2190000</v>
      </c>
      <c r="Q27" s="21"/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f t="shared" si="15"/>
        <v>0</v>
      </c>
      <c r="X27" s="21">
        <v>0</v>
      </c>
      <c r="Y27" s="21">
        <v>0</v>
      </c>
      <c r="Z27" s="21">
        <v>0</v>
      </c>
      <c r="AA27" s="21">
        <v>1738405</v>
      </c>
      <c r="AB27" s="21">
        <v>43462</v>
      </c>
      <c r="AC27" s="21">
        <v>6000</v>
      </c>
      <c r="AD27" s="21">
        <f t="shared" si="16"/>
        <v>1787867</v>
      </c>
      <c r="AE27" s="21">
        <f t="shared" si="17"/>
        <v>0</v>
      </c>
      <c r="AF27" s="21">
        <f t="shared" si="18"/>
        <v>0</v>
      </c>
      <c r="AG27" s="21">
        <f t="shared" si="19"/>
        <v>0</v>
      </c>
      <c r="AH27" s="21">
        <f t="shared" si="20"/>
        <v>1738405</v>
      </c>
      <c r="AI27" s="21">
        <f t="shared" si="21"/>
        <v>43462</v>
      </c>
      <c r="AJ27" s="21">
        <f t="shared" si="22"/>
        <v>6000</v>
      </c>
      <c r="AK27" s="21">
        <f t="shared" si="23"/>
        <v>1787867</v>
      </c>
      <c r="AL27" s="21"/>
      <c r="AM27" s="65"/>
      <c r="AN27" s="21">
        <f t="shared" si="24"/>
        <v>0</v>
      </c>
      <c r="AO27" s="21">
        <f t="shared" si="25"/>
        <v>0</v>
      </c>
      <c r="AP27" s="21">
        <f t="shared" si="26"/>
        <v>0</v>
      </c>
      <c r="AQ27" s="21">
        <f t="shared" si="27"/>
        <v>421595</v>
      </c>
      <c r="AR27" s="21">
        <f t="shared" si="28"/>
        <v>-20462</v>
      </c>
      <c r="AS27" s="21">
        <f t="shared" si="29"/>
        <v>1000</v>
      </c>
      <c r="AT27" s="21">
        <f t="shared" si="30"/>
        <v>402133</v>
      </c>
    </row>
    <row r="28" spans="1:46" s="66" customFormat="1" ht="32.25" customHeight="1">
      <c r="A28" s="177"/>
      <c r="B28" s="49" t="s">
        <v>239</v>
      </c>
      <c r="C28" s="40" t="s">
        <v>224</v>
      </c>
      <c r="D28" s="49" t="s">
        <v>29</v>
      </c>
      <c r="E28" s="49" t="s">
        <v>145</v>
      </c>
      <c r="F28" s="49" t="s">
        <v>82</v>
      </c>
      <c r="G28" s="49">
        <v>1100</v>
      </c>
      <c r="H28" s="49" t="s">
        <v>126</v>
      </c>
      <c r="I28" s="49">
        <v>2328604</v>
      </c>
      <c r="J28" s="21">
        <v>0</v>
      </c>
      <c r="K28" s="21">
        <v>0</v>
      </c>
      <c r="L28" s="21">
        <v>0</v>
      </c>
      <c r="M28" s="21">
        <v>2200000</v>
      </c>
      <c r="N28" s="21">
        <v>25000</v>
      </c>
      <c r="O28" s="21">
        <v>8000</v>
      </c>
      <c r="P28" s="21">
        <f t="shared" si="14"/>
        <v>2233000</v>
      </c>
      <c r="Q28" s="21"/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f t="shared" si="15"/>
        <v>0</v>
      </c>
      <c r="X28" s="21">
        <v>0</v>
      </c>
      <c r="Y28" s="21">
        <v>0</v>
      </c>
      <c r="Z28" s="21">
        <v>0</v>
      </c>
      <c r="AA28" s="21">
        <v>1365756</v>
      </c>
      <c r="AB28" s="21">
        <v>36974</v>
      </c>
      <c r="AC28" s="21">
        <v>6000</v>
      </c>
      <c r="AD28" s="21">
        <f t="shared" si="16"/>
        <v>1408730</v>
      </c>
      <c r="AE28" s="21">
        <f t="shared" si="17"/>
        <v>0</v>
      </c>
      <c r="AF28" s="21">
        <f t="shared" si="18"/>
        <v>0</v>
      </c>
      <c r="AG28" s="21">
        <f t="shared" si="19"/>
        <v>0</v>
      </c>
      <c r="AH28" s="21">
        <f t="shared" si="20"/>
        <v>1365756</v>
      </c>
      <c r="AI28" s="21">
        <f t="shared" si="21"/>
        <v>36974</v>
      </c>
      <c r="AJ28" s="21">
        <f t="shared" si="22"/>
        <v>6000</v>
      </c>
      <c r="AK28" s="21">
        <f t="shared" si="23"/>
        <v>1408730</v>
      </c>
      <c r="AL28" s="21"/>
      <c r="AM28" s="65"/>
      <c r="AN28" s="21">
        <f t="shared" si="24"/>
        <v>0</v>
      </c>
      <c r="AO28" s="21">
        <f t="shared" si="25"/>
        <v>0</v>
      </c>
      <c r="AP28" s="21">
        <f t="shared" si="26"/>
        <v>0</v>
      </c>
      <c r="AQ28" s="21">
        <f t="shared" si="27"/>
        <v>834244</v>
      </c>
      <c r="AR28" s="21">
        <f t="shared" si="28"/>
        <v>-11974</v>
      </c>
      <c r="AS28" s="21">
        <f t="shared" si="29"/>
        <v>2000</v>
      </c>
      <c r="AT28" s="21">
        <f t="shared" si="30"/>
        <v>824270</v>
      </c>
    </row>
    <row r="29" spans="1:46" s="66" customFormat="1" ht="32.25" customHeight="1">
      <c r="A29" s="177"/>
      <c r="B29" s="49" t="s">
        <v>239</v>
      </c>
      <c r="C29" s="40" t="s">
        <v>224</v>
      </c>
      <c r="D29" s="49" t="s">
        <v>121</v>
      </c>
      <c r="E29" s="49" t="s">
        <v>69</v>
      </c>
      <c r="F29" s="49" t="s">
        <v>82</v>
      </c>
      <c r="G29" s="49">
        <v>7580</v>
      </c>
      <c r="H29" s="49" t="s">
        <v>75</v>
      </c>
      <c r="I29" s="49">
        <v>16264000</v>
      </c>
      <c r="J29" s="21">
        <v>0</v>
      </c>
      <c r="K29" s="21">
        <v>0</v>
      </c>
      <c r="L29" s="21">
        <v>0</v>
      </c>
      <c r="M29" s="21">
        <v>3991000</v>
      </c>
      <c r="N29" s="21">
        <v>330000</v>
      </c>
      <c r="O29" s="21">
        <v>9000</v>
      </c>
      <c r="P29" s="21">
        <f t="shared" si="14"/>
        <v>4330000</v>
      </c>
      <c r="Q29" s="21"/>
      <c r="R29" s="21">
        <v>35174</v>
      </c>
      <c r="S29" s="21">
        <v>218697</v>
      </c>
      <c r="T29" s="21">
        <v>0</v>
      </c>
      <c r="U29" s="21">
        <v>0</v>
      </c>
      <c r="V29" s="21">
        <v>0</v>
      </c>
      <c r="W29" s="21">
        <f t="shared" si="15"/>
        <v>253871</v>
      </c>
      <c r="X29" s="21">
        <v>0</v>
      </c>
      <c r="Y29" s="21">
        <v>0</v>
      </c>
      <c r="Z29" s="21">
        <v>0</v>
      </c>
      <c r="AA29" s="21">
        <v>1085000</v>
      </c>
      <c r="AB29" s="21">
        <v>110000</v>
      </c>
      <c r="AC29" s="21">
        <v>8500</v>
      </c>
      <c r="AD29" s="21">
        <f t="shared" si="16"/>
        <v>1203500</v>
      </c>
      <c r="AE29" s="21">
        <f t="shared" si="17"/>
        <v>0</v>
      </c>
      <c r="AF29" s="21">
        <f t="shared" si="18"/>
        <v>35174</v>
      </c>
      <c r="AG29" s="21">
        <f t="shared" si="19"/>
        <v>218697</v>
      </c>
      <c r="AH29" s="21">
        <f t="shared" si="20"/>
        <v>1085000</v>
      </c>
      <c r="AI29" s="21">
        <f t="shared" si="21"/>
        <v>110000</v>
      </c>
      <c r="AJ29" s="21">
        <f t="shared" si="22"/>
        <v>8500</v>
      </c>
      <c r="AK29" s="21">
        <f t="shared" si="23"/>
        <v>1457371</v>
      </c>
      <c r="AL29" s="21"/>
      <c r="AM29" s="65"/>
      <c r="AN29" s="21">
        <f t="shared" si="24"/>
        <v>0</v>
      </c>
      <c r="AO29" s="21">
        <f t="shared" si="25"/>
        <v>0</v>
      </c>
      <c r="AP29" s="21">
        <f t="shared" si="26"/>
        <v>0</v>
      </c>
      <c r="AQ29" s="21">
        <f t="shared" si="27"/>
        <v>2906000</v>
      </c>
      <c r="AR29" s="21">
        <f t="shared" si="28"/>
        <v>220000</v>
      </c>
      <c r="AS29" s="21">
        <f t="shared" si="29"/>
        <v>500</v>
      </c>
      <c r="AT29" s="21">
        <f t="shared" si="30"/>
        <v>3126500</v>
      </c>
    </row>
    <row r="30" spans="1:46" s="66" customFormat="1" ht="32.25" customHeight="1">
      <c r="A30" s="177"/>
      <c r="B30" s="49" t="s">
        <v>239</v>
      </c>
      <c r="C30" s="40" t="s">
        <v>224</v>
      </c>
      <c r="D30" s="49" t="s">
        <v>233</v>
      </c>
      <c r="E30" s="49" t="s">
        <v>145</v>
      </c>
      <c r="F30" s="49" t="s">
        <v>82</v>
      </c>
      <c r="G30" s="49">
        <v>5640</v>
      </c>
      <c r="H30" s="49" t="s">
        <v>75</v>
      </c>
      <c r="I30" s="49">
        <v>12384000</v>
      </c>
      <c r="J30" s="21">
        <v>0</v>
      </c>
      <c r="K30" s="21">
        <v>0</v>
      </c>
      <c r="L30" s="21">
        <v>0</v>
      </c>
      <c r="M30" s="21">
        <v>3991000</v>
      </c>
      <c r="N30" s="21">
        <v>330000</v>
      </c>
      <c r="O30" s="21">
        <v>9000</v>
      </c>
      <c r="P30" s="21">
        <f t="shared" si="14"/>
        <v>4330000</v>
      </c>
      <c r="Q30" s="21"/>
      <c r="R30" s="21">
        <v>4688</v>
      </c>
      <c r="S30" s="21">
        <v>303001</v>
      </c>
      <c r="T30" s="21">
        <v>0</v>
      </c>
      <c r="U30" s="21">
        <v>0</v>
      </c>
      <c r="V30" s="21">
        <v>0</v>
      </c>
      <c r="W30" s="21">
        <f t="shared" si="15"/>
        <v>307689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f t="shared" si="16"/>
        <v>0</v>
      </c>
      <c r="AE30" s="21">
        <f t="shared" si="17"/>
        <v>0</v>
      </c>
      <c r="AF30" s="21">
        <f t="shared" si="18"/>
        <v>4688</v>
      </c>
      <c r="AG30" s="21">
        <f t="shared" si="19"/>
        <v>303001</v>
      </c>
      <c r="AH30" s="21">
        <f t="shared" si="20"/>
        <v>0</v>
      </c>
      <c r="AI30" s="21">
        <f t="shared" si="21"/>
        <v>0</v>
      </c>
      <c r="AJ30" s="21">
        <f t="shared" si="22"/>
        <v>0</v>
      </c>
      <c r="AK30" s="21">
        <f t="shared" si="23"/>
        <v>307689</v>
      </c>
      <c r="AL30" s="21"/>
      <c r="AM30" s="65"/>
      <c r="AN30" s="21">
        <f t="shared" si="24"/>
        <v>0</v>
      </c>
      <c r="AO30" s="21">
        <f t="shared" si="25"/>
        <v>0</v>
      </c>
      <c r="AP30" s="21">
        <f t="shared" si="26"/>
        <v>0</v>
      </c>
      <c r="AQ30" s="21">
        <f t="shared" si="27"/>
        <v>3991000</v>
      </c>
      <c r="AR30" s="21">
        <f t="shared" si="28"/>
        <v>330000</v>
      </c>
      <c r="AS30" s="21">
        <f t="shared" si="29"/>
        <v>9000</v>
      </c>
      <c r="AT30" s="21">
        <f t="shared" si="30"/>
        <v>4330000</v>
      </c>
    </row>
    <row r="31" spans="1:46" s="66" customFormat="1" ht="32.25" customHeight="1">
      <c r="A31" s="177"/>
      <c r="B31" s="49" t="s">
        <v>239</v>
      </c>
      <c r="C31" s="40" t="s">
        <v>224</v>
      </c>
      <c r="D31" s="49" t="s">
        <v>223</v>
      </c>
      <c r="E31" s="49" t="s">
        <v>38</v>
      </c>
      <c r="F31" s="49" t="s">
        <v>34</v>
      </c>
      <c r="G31" s="49">
        <v>68487</v>
      </c>
      <c r="H31" s="49" t="s">
        <v>92</v>
      </c>
      <c r="I31" s="49">
        <v>163108000</v>
      </c>
      <c r="J31" s="21">
        <v>0</v>
      </c>
      <c r="K31" s="21">
        <v>0</v>
      </c>
      <c r="L31" s="21">
        <v>0</v>
      </c>
      <c r="M31" s="21">
        <v>48973000</v>
      </c>
      <c r="N31" s="21">
        <v>1500000</v>
      </c>
      <c r="O31" s="21">
        <v>82000</v>
      </c>
      <c r="P31" s="21">
        <f t="shared" si="14"/>
        <v>50555000</v>
      </c>
      <c r="Q31" s="21"/>
      <c r="R31" s="21">
        <v>0</v>
      </c>
      <c r="S31" s="21">
        <v>0</v>
      </c>
      <c r="T31" s="43">
        <v>4163923</v>
      </c>
      <c r="U31" s="21">
        <v>215192</v>
      </c>
      <c r="V31" s="21">
        <v>0</v>
      </c>
      <c r="W31" s="21">
        <f t="shared" si="15"/>
        <v>4379115</v>
      </c>
      <c r="X31" s="21">
        <v>0</v>
      </c>
      <c r="Y31" s="21">
        <v>0</v>
      </c>
      <c r="Z31" s="21">
        <v>0</v>
      </c>
      <c r="AA31" s="21">
        <v>49000000</v>
      </c>
      <c r="AB31" s="21">
        <v>1500000</v>
      </c>
      <c r="AC31" s="21">
        <v>82000</v>
      </c>
      <c r="AD31" s="21">
        <f t="shared" si="16"/>
        <v>50582000</v>
      </c>
      <c r="AE31" s="21">
        <f t="shared" si="17"/>
        <v>0</v>
      </c>
      <c r="AF31" s="21">
        <f t="shared" si="18"/>
        <v>0</v>
      </c>
      <c r="AG31" s="21">
        <f t="shared" si="19"/>
        <v>0</v>
      </c>
      <c r="AH31" s="21">
        <f t="shared" si="20"/>
        <v>53163923</v>
      </c>
      <c r="AI31" s="21">
        <f t="shared" si="21"/>
        <v>1715192</v>
      </c>
      <c r="AJ31" s="21">
        <f t="shared" si="22"/>
        <v>82000</v>
      </c>
      <c r="AK31" s="21">
        <f t="shared" si="23"/>
        <v>54961115</v>
      </c>
      <c r="AL31" s="21"/>
      <c r="AM31" s="65"/>
      <c r="AN31" s="21">
        <f t="shared" si="24"/>
        <v>0</v>
      </c>
      <c r="AO31" s="21">
        <f t="shared" si="25"/>
        <v>0</v>
      </c>
      <c r="AP31" s="21">
        <f t="shared" si="26"/>
        <v>0</v>
      </c>
      <c r="AQ31" s="21">
        <f t="shared" si="27"/>
        <v>-27000</v>
      </c>
      <c r="AR31" s="21">
        <f t="shared" si="28"/>
        <v>0</v>
      </c>
      <c r="AS31" s="21">
        <f t="shared" si="29"/>
        <v>0</v>
      </c>
      <c r="AT31" s="21">
        <f t="shared" si="30"/>
        <v>-27000</v>
      </c>
    </row>
    <row r="32" spans="1:46" s="66" customFormat="1" ht="32.25" customHeight="1">
      <c r="A32" s="177"/>
      <c r="B32" s="49" t="s">
        <v>239</v>
      </c>
      <c r="C32" s="40" t="s">
        <v>224</v>
      </c>
      <c r="D32" s="49" t="s">
        <v>241</v>
      </c>
      <c r="E32" s="49" t="s">
        <v>145</v>
      </c>
      <c r="F32" s="49" t="s">
        <v>46</v>
      </c>
      <c r="G32" s="49">
        <v>20981</v>
      </c>
      <c r="H32" s="49" t="s">
        <v>36</v>
      </c>
      <c r="I32" s="49">
        <v>45774678</v>
      </c>
      <c r="J32" s="21">
        <v>0</v>
      </c>
      <c r="K32" s="21">
        <v>0</v>
      </c>
      <c r="L32" s="21">
        <v>0</v>
      </c>
      <c r="M32" s="21">
        <v>13670000</v>
      </c>
      <c r="N32" s="21">
        <v>66000</v>
      </c>
      <c r="O32" s="21">
        <v>36000</v>
      </c>
      <c r="P32" s="21">
        <f t="shared" si="14"/>
        <v>13772000</v>
      </c>
      <c r="Q32" s="21"/>
      <c r="R32" s="21">
        <v>0</v>
      </c>
      <c r="S32" s="21">
        <v>0</v>
      </c>
      <c r="T32" s="43">
        <v>1730164</v>
      </c>
      <c r="U32" s="21">
        <v>338074</v>
      </c>
      <c r="V32" s="21">
        <v>0</v>
      </c>
      <c r="W32" s="21">
        <f t="shared" si="15"/>
        <v>2068238</v>
      </c>
      <c r="X32" s="21">
        <v>0</v>
      </c>
      <c r="Y32" s="21">
        <v>0</v>
      </c>
      <c r="Z32" s="21">
        <v>0</v>
      </c>
      <c r="AA32" s="21">
        <v>14216779</v>
      </c>
      <c r="AB32" s="21">
        <v>209111</v>
      </c>
      <c r="AC32" s="21">
        <v>36100</v>
      </c>
      <c r="AD32" s="21">
        <f t="shared" si="16"/>
        <v>14461990</v>
      </c>
      <c r="AE32" s="21">
        <f t="shared" si="17"/>
        <v>0</v>
      </c>
      <c r="AF32" s="21">
        <f t="shared" si="18"/>
        <v>0</v>
      </c>
      <c r="AG32" s="21">
        <f t="shared" si="19"/>
        <v>0</v>
      </c>
      <c r="AH32" s="21">
        <f t="shared" si="20"/>
        <v>15946943</v>
      </c>
      <c r="AI32" s="21">
        <f t="shared" si="21"/>
        <v>547185</v>
      </c>
      <c r="AJ32" s="21">
        <f t="shared" si="22"/>
        <v>36100</v>
      </c>
      <c r="AK32" s="21">
        <f t="shared" si="23"/>
        <v>16530228</v>
      </c>
      <c r="AL32" s="21"/>
      <c r="AM32" s="65"/>
      <c r="AN32" s="21">
        <f t="shared" si="24"/>
        <v>0</v>
      </c>
      <c r="AO32" s="21">
        <f t="shared" si="25"/>
        <v>0</v>
      </c>
      <c r="AP32" s="21">
        <f t="shared" si="26"/>
        <v>0</v>
      </c>
      <c r="AQ32" s="21">
        <f t="shared" si="27"/>
        <v>-546779</v>
      </c>
      <c r="AR32" s="21">
        <f t="shared" si="28"/>
        <v>-143111</v>
      </c>
      <c r="AS32" s="21">
        <f t="shared" si="29"/>
        <v>-100</v>
      </c>
      <c r="AT32" s="21">
        <f t="shared" si="30"/>
        <v>-689990</v>
      </c>
    </row>
    <row r="33" spans="1:46" s="66" customFormat="1" ht="32.25" customHeight="1">
      <c r="A33" s="177"/>
      <c r="B33" s="49" t="s">
        <v>239</v>
      </c>
      <c r="C33" s="40" t="s">
        <v>224</v>
      </c>
      <c r="D33" s="49" t="s">
        <v>79</v>
      </c>
      <c r="E33" s="49" t="s">
        <v>145</v>
      </c>
      <c r="F33" s="49" t="s">
        <v>100</v>
      </c>
      <c r="G33" s="49">
        <v>8363</v>
      </c>
      <c r="H33" s="49" t="s">
        <v>133</v>
      </c>
      <c r="I33" s="49">
        <v>21424216</v>
      </c>
      <c r="J33" s="21">
        <v>0</v>
      </c>
      <c r="K33" s="21">
        <v>0</v>
      </c>
      <c r="L33" s="21">
        <v>0</v>
      </c>
      <c r="M33" s="21">
        <v>6710000</v>
      </c>
      <c r="N33" s="21">
        <v>420000</v>
      </c>
      <c r="O33" s="21">
        <v>20000</v>
      </c>
      <c r="P33" s="21">
        <f t="shared" si="14"/>
        <v>7150000</v>
      </c>
      <c r="Q33" s="21"/>
      <c r="R33" s="21">
        <v>0</v>
      </c>
      <c r="S33" s="21">
        <v>0</v>
      </c>
      <c r="T33" s="21">
        <v>2031981</v>
      </c>
      <c r="U33" s="21">
        <v>183753</v>
      </c>
      <c r="V33" s="21">
        <v>2400</v>
      </c>
      <c r="W33" s="21">
        <f t="shared" si="15"/>
        <v>2218134</v>
      </c>
      <c r="X33" s="21">
        <v>0</v>
      </c>
      <c r="Y33" s="21">
        <v>0</v>
      </c>
      <c r="Z33" s="21">
        <v>0</v>
      </c>
      <c r="AA33" s="21">
        <v>6852716</v>
      </c>
      <c r="AB33" s="21">
        <v>83851</v>
      </c>
      <c r="AC33" s="21">
        <v>20000</v>
      </c>
      <c r="AD33" s="21">
        <f t="shared" si="16"/>
        <v>6956567</v>
      </c>
      <c r="AE33" s="21">
        <f t="shared" si="17"/>
        <v>0</v>
      </c>
      <c r="AF33" s="21">
        <f t="shared" si="18"/>
        <v>0</v>
      </c>
      <c r="AG33" s="21">
        <f t="shared" si="19"/>
        <v>0</v>
      </c>
      <c r="AH33" s="21">
        <f t="shared" si="20"/>
        <v>8884697</v>
      </c>
      <c r="AI33" s="21">
        <f t="shared" si="21"/>
        <v>267604</v>
      </c>
      <c r="AJ33" s="21">
        <f t="shared" si="22"/>
        <v>22400</v>
      </c>
      <c r="AK33" s="21">
        <f t="shared" si="23"/>
        <v>9174701</v>
      </c>
      <c r="AL33" s="21"/>
      <c r="AM33" s="65"/>
      <c r="AN33" s="21">
        <f t="shared" si="24"/>
        <v>0</v>
      </c>
      <c r="AO33" s="21">
        <f t="shared" si="25"/>
        <v>0</v>
      </c>
      <c r="AP33" s="21">
        <f t="shared" si="26"/>
        <v>0</v>
      </c>
      <c r="AQ33" s="21">
        <f t="shared" si="27"/>
        <v>-142716</v>
      </c>
      <c r="AR33" s="21">
        <f t="shared" si="28"/>
        <v>336149</v>
      </c>
      <c r="AS33" s="21">
        <f t="shared" si="29"/>
        <v>0</v>
      </c>
      <c r="AT33" s="21">
        <f t="shared" si="30"/>
        <v>193433</v>
      </c>
    </row>
    <row r="34" spans="1:46" s="66" customFormat="1" ht="32.25" customHeight="1">
      <c r="A34" s="177"/>
      <c r="B34" s="49" t="s">
        <v>239</v>
      </c>
      <c r="C34" s="49" t="s">
        <v>224</v>
      </c>
      <c r="D34" s="49" t="s">
        <v>238</v>
      </c>
      <c r="E34" s="49" t="s">
        <v>145</v>
      </c>
      <c r="F34" s="49" t="s">
        <v>82</v>
      </c>
      <c r="G34" s="49">
        <v>9155</v>
      </c>
      <c r="H34" s="49" t="s">
        <v>133</v>
      </c>
      <c r="I34" s="49">
        <v>19643854</v>
      </c>
      <c r="J34" s="21">
        <v>0</v>
      </c>
      <c r="K34" s="21">
        <v>0</v>
      </c>
      <c r="L34" s="21">
        <v>0</v>
      </c>
      <c r="M34" s="21">
        <v>4896000</v>
      </c>
      <c r="N34" s="21">
        <v>457000</v>
      </c>
      <c r="O34" s="21">
        <v>20000</v>
      </c>
      <c r="P34" s="21">
        <f t="shared" si="14"/>
        <v>5373000</v>
      </c>
      <c r="Q34" s="21"/>
      <c r="R34" s="21">
        <v>0</v>
      </c>
      <c r="S34" s="21">
        <v>0</v>
      </c>
      <c r="T34" s="43">
        <v>498902</v>
      </c>
      <c r="U34" s="21">
        <v>111080</v>
      </c>
      <c r="V34" s="21">
        <v>2300</v>
      </c>
      <c r="W34" s="21">
        <f t="shared" si="15"/>
        <v>612282</v>
      </c>
      <c r="X34" s="21">
        <v>0</v>
      </c>
      <c r="Y34" s="21">
        <v>0</v>
      </c>
      <c r="Z34" s="21">
        <v>0</v>
      </c>
      <c r="AA34" s="21">
        <v>11813371</v>
      </c>
      <c r="AB34" s="21">
        <v>284000</v>
      </c>
      <c r="AC34" s="21">
        <v>20000</v>
      </c>
      <c r="AD34" s="21">
        <f t="shared" si="16"/>
        <v>12117371</v>
      </c>
      <c r="AE34" s="21">
        <f t="shared" si="17"/>
        <v>0</v>
      </c>
      <c r="AF34" s="21">
        <f t="shared" si="18"/>
        <v>0</v>
      </c>
      <c r="AG34" s="21">
        <f t="shared" si="19"/>
        <v>0</v>
      </c>
      <c r="AH34" s="21">
        <f t="shared" si="20"/>
        <v>12312273</v>
      </c>
      <c r="AI34" s="21">
        <f t="shared" si="21"/>
        <v>395080</v>
      </c>
      <c r="AJ34" s="21">
        <f t="shared" si="22"/>
        <v>22300</v>
      </c>
      <c r="AK34" s="21">
        <f t="shared" si="23"/>
        <v>12729653</v>
      </c>
      <c r="AL34" s="21"/>
      <c r="AM34" s="65"/>
      <c r="AN34" s="21">
        <f t="shared" si="24"/>
        <v>0</v>
      </c>
      <c r="AO34" s="21">
        <f t="shared" si="25"/>
        <v>0</v>
      </c>
      <c r="AP34" s="21">
        <f t="shared" si="26"/>
        <v>0</v>
      </c>
      <c r="AQ34" s="21">
        <f t="shared" si="27"/>
        <v>-6917371</v>
      </c>
      <c r="AR34" s="21">
        <f t="shared" si="28"/>
        <v>173000</v>
      </c>
      <c r="AS34" s="21">
        <f t="shared" si="29"/>
        <v>0</v>
      </c>
      <c r="AT34" s="21">
        <f t="shared" si="30"/>
        <v>-6744371</v>
      </c>
    </row>
    <row r="35" spans="1:46" s="66" customFormat="1" ht="32.25" customHeight="1">
      <c r="A35" s="177"/>
      <c r="B35" s="49" t="s">
        <v>239</v>
      </c>
      <c r="C35" s="40" t="s">
        <v>224</v>
      </c>
      <c r="D35" s="49" t="s">
        <v>229</v>
      </c>
      <c r="E35" s="49" t="s">
        <v>145</v>
      </c>
      <c r="F35" s="49" t="s">
        <v>100</v>
      </c>
      <c r="G35" s="49">
        <v>6960</v>
      </c>
      <c r="H35" s="49" t="s">
        <v>133</v>
      </c>
      <c r="I35" s="49">
        <v>15056021</v>
      </c>
      <c r="J35" s="21">
        <v>0</v>
      </c>
      <c r="K35" s="21">
        <v>0</v>
      </c>
      <c r="L35" s="21">
        <v>0</v>
      </c>
      <c r="M35" s="21">
        <v>9224000</v>
      </c>
      <c r="N35" s="21">
        <v>380000</v>
      </c>
      <c r="O35" s="21">
        <v>19000</v>
      </c>
      <c r="P35" s="21">
        <f t="shared" si="14"/>
        <v>9623000</v>
      </c>
      <c r="Q35" s="21"/>
      <c r="R35" s="21"/>
      <c r="S35" s="21"/>
      <c r="T35" s="43">
        <v>195864</v>
      </c>
      <c r="U35" s="21">
        <v>107052</v>
      </c>
      <c r="V35" s="21">
        <v>3000</v>
      </c>
      <c r="W35" s="21">
        <f t="shared" si="15"/>
        <v>305916</v>
      </c>
      <c r="X35" s="21">
        <v>0</v>
      </c>
      <c r="Y35" s="21">
        <v>0</v>
      </c>
      <c r="Z35" s="21">
        <v>0</v>
      </c>
      <c r="AA35" s="21">
        <v>9476746</v>
      </c>
      <c r="AB35" s="21">
        <v>247000</v>
      </c>
      <c r="AC35" s="21">
        <v>8000</v>
      </c>
      <c r="AD35" s="21">
        <f t="shared" si="16"/>
        <v>9731746</v>
      </c>
      <c r="AE35" s="21">
        <f t="shared" si="17"/>
        <v>0</v>
      </c>
      <c r="AF35" s="21">
        <f t="shared" si="18"/>
        <v>0</v>
      </c>
      <c r="AG35" s="21">
        <f t="shared" si="19"/>
        <v>0</v>
      </c>
      <c r="AH35" s="21">
        <f t="shared" si="20"/>
        <v>9672610</v>
      </c>
      <c r="AI35" s="21">
        <f t="shared" si="21"/>
        <v>354052</v>
      </c>
      <c r="AJ35" s="21">
        <f t="shared" si="22"/>
        <v>11000</v>
      </c>
      <c r="AK35" s="21">
        <f t="shared" si="23"/>
        <v>10037662</v>
      </c>
      <c r="AL35" s="21"/>
      <c r="AM35" s="65"/>
      <c r="AN35" s="21">
        <f t="shared" si="24"/>
        <v>0</v>
      </c>
      <c r="AO35" s="21">
        <f t="shared" si="25"/>
        <v>0</v>
      </c>
      <c r="AP35" s="21">
        <f t="shared" si="26"/>
        <v>0</v>
      </c>
      <c r="AQ35" s="21">
        <f t="shared" si="27"/>
        <v>-252746</v>
      </c>
      <c r="AR35" s="21">
        <f t="shared" si="28"/>
        <v>133000</v>
      </c>
      <c r="AS35" s="21">
        <f t="shared" si="29"/>
        <v>11000</v>
      </c>
      <c r="AT35" s="21">
        <f t="shared" si="30"/>
        <v>-108746</v>
      </c>
    </row>
    <row r="36" spans="1:46" s="67" customFormat="1" ht="32.25" customHeight="1">
      <c r="A36" s="177"/>
      <c r="B36" s="172" t="s">
        <v>188</v>
      </c>
      <c r="C36" s="172"/>
      <c r="D36" s="172"/>
      <c r="E36" s="172"/>
      <c r="F36" s="172"/>
      <c r="G36" s="172"/>
      <c r="H36" s="172"/>
      <c r="I36" s="172"/>
      <c r="J36" s="23">
        <f t="shared" ref="J36:P36" si="31">SUM(J21:J35)</f>
        <v>0</v>
      </c>
      <c r="K36" s="23">
        <f t="shared" si="31"/>
        <v>0</v>
      </c>
      <c r="L36" s="23">
        <f t="shared" si="31"/>
        <v>0</v>
      </c>
      <c r="M36" s="23">
        <f t="shared" si="31"/>
        <v>103991000</v>
      </c>
      <c r="N36" s="23">
        <f t="shared" si="31"/>
        <v>3907000</v>
      </c>
      <c r="O36" s="23">
        <f t="shared" si="31"/>
        <v>229000</v>
      </c>
      <c r="P36" s="23">
        <f t="shared" si="31"/>
        <v>108127000</v>
      </c>
      <c r="Q36" s="23"/>
      <c r="R36" s="46">
        <f>SUM(R21:R35)</f>
        <v>79340</v>
      </c>
      <c r="S36" s="46">
        <f>SUM(S21:S35)</f>
        <v>521698</v>
      </c>
      <c r="T36" s="46">
        <f>SUM(T21:T35)</f>
        <v>9812638</v>
      </c>
      <c r="U36" s="46">
        <f>SUM(U21:U35)</f>
        <v>977351</v>
      </c>
      <c r="V36" s="46">
        <f>SUM(V21:V35)</f>
        <v>7700</v>
      </c>
      <c r="W36" s="46">
        <f t="shared" si="15"/>
        <v>11398727</v>
      </c>
      <c r="X36" s="46">
        <f t="shared" ref="X36:AC36" si="32">SUM(X21:X35)</f>
        <v>0</v>
      </c>
      <c r="Y36" s="46">
        <f t="shared" si="32"/>
        <v>0</v>
      </c>
      <c r="Z36" s="46">
        <f t="shared" si="32"/>
        <v>0</v>
      </c>
      <c r="AA36" s="46">
        <f t="shared" si="32"/>
        <v>103026230</v>
      </c>
      <c r="AB36" s="46">
        <f t="shared" si="32"/>
        <v>2852995</v>
      </c>
      <c r="AC36" s="46">
        <f t="shared" si="32"/>
        <v>230510</v>
      </c>
      <c r="AD36" s="46">
        <f t="shared" si="16"/>
        <v>106109735</v>
      </c>
      <c r="AE36" s="46">
        <f t="shared" ref="AE36:AJ36" si="33">SUM(AE21:AE35)</f>
        <v>0</v>
      </c>
      <c r="AF36" s="46">
        <f t="shared" si="33"/>
        <v>79340</v>
      </c>
      <c r="AG36" s="46">
        <f t="shared" si="33"/>
        <v>521698</v>
      </c>
      <c r="AH36" s="46">
        <f t="shared" si="33"/>
        <v>112838868</v>
      </c>
      <c r="AI36" s="46">
        <f t="shared" si="33"/>
        <v>3830346</v>
      </c>
      <c r="AJ36" s="46">
        <f t="shared" si="33"/>
        <v>238210</v>
      </c>
      <c r="AK36" s="46">
        <f t="shared" si="23"/>
        <v>117508462</v>
      </c>
      <c r="AL36" s="46"/>
      <c r="AM36" s="53"/>
      <c r="AN36" s="46">
        <f t="shared" ref="AN36:AS36" si="34">SUM(AN21:AN35)</f>
        <v>0</v>
      </c>
      <c r="AO36" s="46">
        <f t="shared" si="34"/>
        <v>0</v>
      </c>
      <c r="AP36" s="46">
        <f t="shared" si="34"/>
        <v>0</v>
      </c>
      <c r="AQ36" s="46">
        <f t="shared" si="34"/>
        <v>964770</v>
      </c>
      <c r="AR36" s="46">
        <f t="shared" si="34"/>
        <v>1054005</v>
      </c>
      <c r="AS36" s="46">
        <f t="shared" si="34"/>
        <v>-1510</v>
      </c>
      <c r="AT36" s="46">
        <f t="shared" si="30"/>
        <v>2017265</v>
      </c>
    </row>
    <row r="37" spans="1:46" s="67" customFormat="1" ht="32.25" customHeight="1">
      <c r="A37" s="186" t="s">
        <v>39</v>
      </c>
      <c r="B37" s="186"/>
      <c r="C37" s="186"/>
      <c r="D37" s="186"/>
      <c r="E37" s="186"/>
      <c r="F37" s="186"/>
      <c r="G37" s="186"/>
      <c r="H37" s="186"/>
      <c r="I37" s="186"/>
      <c r="J37" s="30">
        <f t="shared" ref="J37:P37" si="35">SUM(J20,J36)</f>
        <v>0</v>
      </c>
      <c r="K37" s="30">
        <f t="shared" si="35"/>
        <v>893000</v>
      </c>
      <c r="L37" s="30">
        <f t="shared" si="35"/>
        <v>1338000</v>
      </c>
      <c r="M37" s="30">
        <f t="shared" si="35"/>
        <v>104891000</v>
      </c>
      <c r="N37" s="30">
        <f t="shared" si="35"/>
        <v>3916000</v>
      </c>
      <c r="O37" s="30">
        <f t="shared" si="35"/>
        <v>232000</v>
      </c>
      <c r="P37" s="30">
        <f t="shared" si="35"/>
        <v>111270000</v>
      </c>
      <c r="Q37" s="30"/>
      <c r="R37" s="31">
        <f>SUM(R20,R36)</f>
        <v>79340</v>
      </c>
      <c r="S37" s="31">
        <f>SUM(S20,S36)</f>
        <v>521698</v>
      </c>
      <c r="T37" s="31">
        <f>SUM(T20,T36)</f>
        <v>9812638</v>
      </c>
      <c r="U37" s="31">
        <f>SUM(U20,U36)</f>
        <v>977351</v>
      </c>
      <c r="V37" s="31">
        <f>SUM(V20,V36)</f>
        <v>7700</v>
      </c>
      <c r="W37" s="31">
        <f t="shared" si="15"/>
        <v>11398727</v>
      </c>
      <c r="X37" s="31"/>
      <c r="Y37" s="31">
        <f>SUM(Y20,Y36)</f>
        <v>893000</v>
      </c>
      <c r="Z37" s="31">
        <f>SUM(Z20,Z36)</f>
        <v>1338000</v>
      </c>
      <c r="AA37" s="31">
        <f>SUM(AA20,AA36)</f>
        <v>103926230</v>
      </c>
      <c r="AB37" s="31">
        <f>SUM(AB20,AB36)</f>
        <v>2861995</v>
      </c>
      <c r="AC37" s="31">
        <f>SUM(AC20,AC36)</f>
        <v>233510</v>
      </c>
      <c r="AD37" s="31">
        <f t="shared" si="16"/>
        <v>109252735</v>
      </c>
      <c r="AE37" s="31">
        <f t="shared" ref="AE37:AJ37" si="36">SUM(AE20,AE36)</f>
        <v>0</v>
      </c>
      <c r="AF37" s="31">
        <f t="shared" si="36"/>
        <v>469340</v>
      </c>
      <c r="AG37" s="31">
        <f t="shared" si="36"/>
        <v>1103698</v>
      </c>
      <c r="AH37" s="31">
        <f t="shared" si="36"/>
        <v>112838868</v>
      </c>
      <c r="AI37" s="31">
        <f t="shared" si="36"/>
        <v>3830346</v>
      </c>
      <c r="AJ37" s="31">
        <f t="shared" si="36"/>
        <v>238210</v>
      </c>
      <c r="AK37" s="31">
        <f t="shared" si="23"/>
        <v>118480462</v>
      </c>
      <c r="AL37" s="31"/>
      <c r="AM37" s="53"/>
      <c r="AN37" s="31"/>
      <c r="AO37" s="31">
        <f>SUM(AO20,AO36)</f>
        <v>503000</v>
      </c>
      <c r="AP37" s="31">
        <f>SUM(AP20,AP36)</f>
        <v>756000</v>
      </c>
      <c r="AQ37" s="31">
        <f>SUM(AQ20,AQ36)</f>
        <v>1864770</v>
      </c>
      <c r="AR37" s="31">
        <f>SUM(AR20,AR36)</f>
        <v>1063005</v>
      </c>
      <c r="AS37" s="31">
        <f>SUM(AS20,AS36)</f>
        <v>1490</v>
      </c>
      <c r="AT37" s="31">
        <f t="shared" si="30"/>
        <v>4188265</v>
      </c>
    </row>
    <row r="38" spans="1:46" s="67" customFormat="1" ht="32.25" customHeight="1">
      <c r="A38" s="174" t="s">
        <v>12</v>
      </c>
      <c r="B38" s="174"/>
      <c r="C38" s="174"/>
      <c r="D38" s="174"/>
      <c r="E38" s="174"/>
      <c r="F38" s="174"/>
      <c r="G38" s="174"/>
      <c r="H38" s="174"/>
      <c r="I38" s="174"/>
      <c r="J38" s="32">
        <f t="shared" ref="J38:P38" si="37">SUM(J13,J37)</f>
        <v>9325000</v>
      </c>
      <c r="K38" s="32">
        <f t="shared" si="37"/>
        <v>893000</v>
      </c>
      <c r="L38" s="32">
        <f t="shared" si="37"/>
        <v>1338000</v>
      </c>
      <c r="M38" s="32">
        <f t="shared" si="37"/>
        <v>104891000</v>
      </c>
      <c r="N38" s="32">
        <f t="shared" si="37"/>
        <v>3916000</v>
      </c>
      <c r="O38" s="32">
        <f t="shared" si="37"/>
        <v>232000</v>
      </c>
      <c r="P38" s="32">
        <f t="shared" si="37"/>
        <v>120595000</v>
      </c>
      <c r="Q38" s="32"/>
      <c r="R38" s="47">
        <f>SUM(R13,R37)</f>
        <v>79340</v>
      </c>
      <c r="S38" s="47">
        <f>SUM(S13,S37)</f>
        <v>521698</v>
      </c>
      <c r="T38" s="47">
        <f>SUM(T13,T37)</f>
        <v>9812638</v>
      </c>
      <c r="U38" s="47">
        <f>SUM(U13,U37)</f>
        <v>977351</v>
      </c>
      <c r="V38" s="47">
        <f>SUM(V13,V37)</f>
        <v>7700</v>
      </c>
      <c r="W38" s="47">
        <f t="shared" si="15"/>
        <v>11398727</v>
      </c>
      <c r="X38" s="47"/>
      <c r="Y38" s="47">
        <f>SUM(Y13,Y37)</f>
        <v>893000</v>
      </c>
      <c r="Z38" s="47">
        <f>SUM(Z13,Z37)</f>
        <v>1338000</v>
      </c>
      <c r="AA38" s="47">
        <f>SUM(AA13,AA37)</f>
        <v>103926230</v>
      </c>
      <c r="AB38" s="47">
        <f>SUM(AB13,AB37)</f>
        <v>2861995</v>
      </c>
      <c r="AC38" s="47">
        <f>SUM(AC13,AC37)</f>
        <v>233510</v>
      </c>
      <c r="AD38" s="47">
        <f t="shared" si="16"/>
        <v>109252735</v>
      </c>
      <c r="AE38" s="47">
        <f t="shared" ref="AE38:AJ38" si="38">SUM(AE13,AE37)</f>
        <v>7933000</v>
      </c>
      <c r="AF38" s="47">
        <f t="shared" si="38"/>
        <v>469340</v>
      </c>
      <c r="AG38" s="47">
        <f t="shared" si="38"/>
        <v>1103698</v>
      </c>
      <c r="AH38" s="47">
        <f t="shared" si="38"/>
        <v>112838868</v>
      </c>
      <c r="AI38" s="47">
        <f t="shared" si="38"/>
        <v>3830346</v>
      </c>
      <c r="AJ38" s="47">
        <f t="shared" si="38"/>
        <v>238210</v>
      </c>
      <c r="AK38" s="47">
        <f t="shared" si="23"/>
        <v>126413462</v>
      </c>
      <c r="AL38" s="47"/>
      <c r="AM38" s="53"/>
      <c r="AN38" s="47"/>
      <c r="AO38" s="47">
        <f>SUM(AO13,AO37)</f>
        <v>503000</v>
      </c>
      <c r="AP38" s="47">
        <f>SUM(AP13,AP37)</f>
        <v>756000</v>
      </c>
      <c r="AQ38" s="47">
        <f>SUM(AQ13,AQ37)</f>
        <v>1864770</v>
      </c>
      <c r="AR38" s="47">
        <f>SUM(AR13,AR37)</f>
        <v>1063005</v>
      </c>
      <c r="AS38" s="47">
        <f>SUM(AS13,AS37)</f>
        <v>1490</v>
      </c>
      <c r="AT38" s="47">
        <f t="shared" si="30"/>
        <v>4188265</v>
      </c>
    </row>
  </sheetData>
  <autoFilter ref="A4:AT38"/>
  <mergeCells count="23">
    <mergeCell ref="AN3:AT3"/>
    <mergeCell ref="A5:A13"/>
    <mergeCell ref="B13:I13"/>
    <mergeCell ref="B1:AL1"/>
    <mergeCell ref="A3:A4"/>
    <mergeCell ref="B3:B4"/>
    <mergeCell ref="C3:C4"/>
    <mergeCell ref="D3:D4"/>
    <mergeCell ref="F3:F4"/>
    <mergeCell ref="G3:G4"/>
    <mergeCell ref="H3:H4"/>
    <mergeCell ref="I3:I4"/>
    <mergeCell ref="J3:P3"/>
    <mergeCell ref="A38:I38"/>
    <mergeCell ref="Q3:W3"/>
    <mergeCell ref="X3:AD3"/>
    <mergeCell ref="AE3:AK3"/>
    <mergeCell ref="AL3:AL4"/>
    <mergeCell ref="A14:A20"/>
    <mergeCell ref="B20:I20"/>
    <mergeCell ref="A21:A36"/>
    <mergeCell ref="B36:I36"/>
    <mergeCell ref="A37:I37"/>
  </mergeCells>
  <phoneticPr fontId="38" type="noConversion"/>
  <printOptions horizontalCentered="1"/>
  <pageMargins left="0.35430556535720825" right="0.19666667282581329" top="0.6691666841506958" bottom="0.55097222328186035" header="0.51138889789581299" footer="0.51138889789581299"/>
  <pageSetup paperSize="8" scale="48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AT38"/>
  <sheetViews>
    <sheetView zoomScale="90" zoomScaleNormal="90" workbookViewId="0">
      <pane xSplit="9" ySplit="4" topLeftCell="Q23" activePane="bottomRight" state="frozen"/>
      <selection pane="topRight"/>
      <selection pane="bottomLeft"/>
      <selection pane="bottomRight" activeCell="AO29" sqref="AO29"/>
    </sheetView>
  </sheetViews>
  <sheetFormatPr defaultColWidth="8.88671875" defaultRowHeight="12"/>
  <cols>
    <col min="1" max="2" width="7.44140625" style="50" customWidth="1"/>
    <col min="3" max="3" width="6.88671875" style="50" bestFit="1" customWidth="1"/>
    <col min="4" max="4" width="9.88671875" style="50" bestFit="1" customWidth="1"/>
    <col min="5" max="5" width="9.88671875" style="50" customWidth="1"/>
    <col min="6" max="8" width="7.6640625" style="50" customWidth="1"/>
    <col min="9" max="17" width="11.33203125" style="50" customWidth="1"/>
    <col min="18" max="26" width="9.77734375" style="50" customWidth="1"/>
    <col min="27" max="27" width="11.6640625" style="50" bestFit="1" customWidth="1"/>
    <col min="28" max="28" width="9.77734375" style="50" customWidth="1"/>
    <col min="29" max="29" width="8.33203125" style="50" bestFit="1" customWidth="1"/>
    <col min="30" max="30" width="11.6640625" style="50" bestFit="1" customWidth="1"/>
    <col min="31" max="37" width="9.77734375" style="50" hidden="1" customWidth="1"/>
    <col min="38" max="38" width="12.44140625" style="50" hidden="1" customWidth="1"/>
    <col min="39" max="39" width="8" style="50" hidden="1" customWidth="1"/>
    <col min="40" max="46" width="9.77734375" style="50" customWidth="1"/>
    <col min="47" max="16384" width="8.88671875" style="50"/>
  </cols>
  <sheetData>
    <row r="1" spans="1:46" ht="21" customHeight="1">
      <c r="B1" s="188" t="s">
        <v>362</v>
      </c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8"/>
      <c r="AD1" s="188"/>
      <c r="AE1" s="188"/>
      <c r="AF1" s="188"/>
      <c r="AG1" s="188"/>
      <c r="AH1" s="188"/>
      <c r="AI1" s="188"/>
      <c r="AJ1" s="188"/>
      <c r="AK1" s="188"/>
      <c r="AL1" s="188"/>
    </row>
    <row r="2" spans="1:46" ht="21" customHeight="1">
      <c r="AK2" s="51" t="s">
        <v>306</v>
      </c>
      <c r="AL2" s="51" t="s">
        <v>306</v>
      </c>
      <c r="AT2" s="50" t="s">
        <v>321</v>
      </c>
    </row>
    <row r="3" spans="1:46" ht="32.25" customHeight="1">
      <c r="A3" s="183" t="s">
        <v>214</v>
      </c>
      <c r="B3" s="189" t="s">
        <v>32</v>
      </c>
      <c r="C3" s="189" t="s">
        <v>249</v>
      </c>
      <c r="D3" s="189" t="s">
        <v>221</v>
      </c>
      <c r="E3" s="52"/>
      <c r="F3" s="189" t="s">
        <v>124</v>
      </c>
      <c r="G3" s="189" t="s">
        <v>204</v>
      </c>
      <c r="H3" s="189" t="s">
        <v>104</v>
      </c>
      <c r="I3" s="189" t="s">
        <v>73</v>
      </c>
      <c r="J3" s="190" t="s">
        <v>294</v>
      </c>
      <c r="K3" s="191"/>
      <c r="L3" s="191"/>
      <c r="M3" s="191"/>
      <c r="N3" s="191"/>
      <c r="O3" s="191"/>
      <c r="P3" s="192"/>
      <c r="Q3" s="180" t="s">
        <v>298</v>
      </c>
      <c r="R3" s="181"/>
      <c r="S3" s="181"/>
      <c r="T3" s="181"/>
      <c r="U3" s="181"/>
      <c r="V3" s="181"/>
      <c r="W3" s="182"/>
      <c r="X3" s="180" t="s">
        <v>289</v>
      </c>
      <c r="Y3" s="181"/>
      <c r="Z3" s="181"/>
      <c r="AA3" s="181"/>
      <c r="AB3" s="181"/>
      <c r="AC3" s="181"/>
      <c r="AD3" s="182"/>
      <c r="AE3" s="180" t="s">
        <v>292</v>
      </c>
      <c r="AF3" s="181"/>
      <c r="AG3" s="181"/>
      <c r="AH3" s="181"/>
      <c r="AI3" s="181"/>
      <c r="AJ3" s="181"/>
      <c r="AK3" s="182"/>
      <c r="AL3" s="183" t="s">
        <v>13</v>
      </c>
      <c r="AM3" s="53"/>
      <c r="AN3" s="180" t="s">
        <v>166</v>
      </c>
      <c r="AO3" s="181"/>
      <c r="AP3" s="181"/>
      <c r="AQ3" s="181"/>
      <c r="AR3" s="181"/>
      <c r="AS3" s="181"/>
      <c r="AT3" s="182"/>
    </row>
    <row r="4" spans="1:46" s="55" customFormat="1" ht="32.25" customHeight="1">
      <c r="A4" s="189"/>
      <c r="B4" s="189"/>
      <c r="C4" s="189"/>
      <c r="D4" s="189"/>
      <c r="E4" s="52"/>
      <c r="F4" s="189"/>
      <c r="G4" s="189"/>
      <c r="H4" s="189"/>
      <c r="I4" s="189"/>
      <c r="J4" s="52" t="s">
        <v>77</v>
      </c>
      <c r="K4" s="19" t="s">
        <v>120</v>
      </c>
      <c r="L4" s="19" t="s">
        <v>112</v>
      </c>
      <c r="M4" s="19" t="s">
        <v>135</v>
      </c>
      <c r="N4" s="19" t="s">
        <v>102</v>
      </c>
      <c r="O4" s="19" t="s">
        <v>137</v>
      </c>
      <c r="P4" s="19" t="s">
        <v>1</v>
      </c>
      <c r="Q4" s="52" t="s">
        <v>77</v>
      </c>
      <c r="R4" s="19" t="s">
        <v>120</v>
      </c>
      <c r="S4" s="19" t="s">
        <v>112</v>
      </c>
      <c r="T4" s="19" t="s">
        <v>135</v>
      </c>
      <c r="U4" s="19" t="s">
        <v>102</v>
      </c>
      <c r="V4" s="19" t="s">
        <v>137</v>
      </c>
      <c r="W4" s="19" t="s">
        <v>1</v>
      </c>
      <c r="X4" s="19" t="s">
        <v>77</v>
      </c>
      <c r="Y4" s="19" t="s">
        <v>120</v>
      </c>
      <c r="Z4" s="19" t="s">
        <v>112</v>
      </c>
      <c r="AA4" s="19" t="s">
        <v>135</v>
      </c>
      <c r="AB4" s="19" t="s">
        <v>102</v>
      </c>
      <c r="AC4" s="19" t="s">
        <v>137</v>
      </c>
      <c r="AD4" s="19" t="s">
        <v>1</v>
      </c>
      <c r="AE4" s="19" t="s">
        <v>77</v>
      </c>
      <c r="AF4" s="19" t="s">
        <v>120</v>
      </c>
      <c r="AG4" s="19" t="s">
        <v>112</v>
      </c>
      <c r="AH4" s="19" t="s">
        <v>135</v>
      </c>
      <c r="AI4" s="19" t="s">
        <v>102</v>
      </c>
      <c r="AJ4" s="19" t="s">
        <v>137</v>
      </c>
      <c r="AK4" s="19" t="s">
        <v>1</v>
      </c>
      <c r="AL4" s="183"/>
      <c r="AM4" s="54"/>
      <c r="AN4" s="19" t="s">
        <v>77</v>
      </c>
      <c r="AO4" s="19" t="s">
        <v>120</v>
      </c>
      <c r="AP4" s="19" t="s">
        <v>112</v>
      </c>
      <c r="AQ4" s="19" t="s">
        <v>135</v>
      </c>
      <c r="AR4" s="19" t="s">
        <v>102</v>
      </c>
      <c r="AS4" s="19" t="s">
        <v>137</v>
      </c>
      <c r="AT4" s="19" t="s">
        <v>1</v>
      </c>
    </row>
    <row r="5" spans="1:46" s="59" customFormat="1" ht="32.25" customHeight="1">
      <c r="A5" s="187" t="s">
        <v>83</v>
      </c>
      <c r="B5" s="56" t="s">
        <v>3</v>
      </c>
      <c r="C5" s="56" t="s">
        <v>199</v>
      </c>
      <c r="D5" s="56" t="s">
        <v>68</v>
      </c>
      <c r="E5" s="56"/>
      <c r="F5" s="56"/>
      <c r="G5" s="21">
        <v>896</v>
      </c>
      <c r="H5" s="56" t="s">
        <v>55</v>
      </c>
      <c r="I5" s="21">
        <v>2025000</v>
      </c>
      <c r="J5" s="21">
        <v>2025000</v>
      </c>
      <c r="K5" s="21">
        <v>0</v>
      </c>
      <c r="L5" s="21">
        <v>0</v>
      </c>
      <c r="M5" s="21">
        <v>0</v>
      </c>
      <c r="N5" s="21">
        <v>0</v>
      </c>
      <c r="O5" s="21">
        <v>0</v>
      </c>
      <c r="P5" s="21">
        <f t="shared" ref="P5:P12" si="0">SUM(J5:O5)</f>
        <v>2025000</v>
      </c>
      <c r="Q5" s="21">
        <v>0</v>
      </c>
      <c r="R5" s="21">
        <v>0</v>
      </c>
      <c r="S5" s="21">
        <v>0</v>
      </c>
      <c r="T5" s="21">
        <v>0</v>
      </c>
      <c r="U5" s="21">
        <v>0</v>
      </c>
      <c r="V5" s="21">
        <v>0</v>
      </c>
      <c r="W5" s="22">
        <f t="shared" ref="W5:W10" si="1">SUM(Q5:V5)</f>
        <v>0</v>
      </c>
      <c r="X5" s="21">
        <v>0</v>
      </c>
      <c r="Y5" s="21">
        <v>0</v>
      </c>
      <c r="Z5" s="21">
        <v>0</v>
      </c>
      <c r="AA5" s="21">
        <v>0</v>
      </c>
      <c r="AB5" s="21">
        <v>0</v>
      </c>
      <c r="AC5" s="21">
        <v>0</v>
      </c>
      <c r="AD5" s="22">
        <f t="shared" ref="AD5:AD12" si="2">SUM(X5:AC5)</f>
        <v>0</v>
      </c>
      <c r="AE5" s="21">
        <f t="shared" ref="AE5:AJ10" si="3">SUM(Q5,X5)</f>
        <v>0</v>
      </c>
      <c r="AF5" s="21">
        <f t="shared" si="3"/>
        <v>0</v>
      </c>
      <c r="AG5" s="21">
        <f t="shared" si="3"/>
        <v>0</v>
      </c>
      <c r="AH5" s="21">
        <f t="shared" si="3"/>
        <v>0</v>
      </c>
      <c r="AI5" s="21">
        <f t="shared" si="3"/>
        <v>0</v>
      </c>
      <c r="AJ5" s="21">
        <f t="shared" si="3"/>
        <v>0</v>
      </c>
      <c r="AK5" s="22">
        <f t="shared" ref="AK5:AK10" si="4">SUM(AE5:AJ5)</f>
        <v>0</v>
      </c>
      <c r="AL5" s="57"/>
      <c r="AM5" s="58"/>
      <c r="AN5" s="21">
        <f t="shared" ref="AN5:AS10" si="5">SUM(J5-X5)</f>
        <v>2025000</v>
      </c>
      <c r="AO5" s="21">
        <f t="shared" si="5"/>
        <v>0</v>
      </c>
      <c r="AP5" s="21">
        <f t="shared" si="5"/>
        <v>0</v>
      </c>
      <c r="AQ5" s="21">
        <f t="shared" si="5"/>
        <v>0</v>
      </c>
      <c r="AR5" s="21">
        <f t="shared" si="5"/>
        <v>0</v>
      </c>
      <c r="AS5" s="21">
        <f t="shared" si="5"/>
        <v>0</v>
      </c>
      <c r="AT5" s="22">
        <f t="shared" ref="AT5:AT12" si="6">SUM(AN5:AS5)</f>
        <v>2025000</v>
      </c>
    </row>
    <row r="6" spans="1:46" s="59" customFormat="1" ht="32.25" customHeight="1">
      <c r="A6" s="187"/>
      <c r="B6" s="56" t="s">
        <v>3</v>
      </c>
      <c r="C6" s="56" t="s">
        <v>199</v>
      </c>
      <c r="D6" s="56" t="s">
        <v>64</v>
      </c>
      <c r="E6" s="56"/>
      <c r="F6" s="56"/>
      <c r="G6" s="21">
        <v>2562</v>
      </c>
      <c r="H6" s="56" t="s">
        <v>55</v>
      </c>
      <c r="I6" s="21">
        <v>3825000</v>
      </c>
      <c r="J6" s="21">
        <v>3825000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f t="shared" si="0"/>
        <v>3825000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2">
        <f t="shared" si="1"/>
        <v>0</v>
      </c>
      <c r="X6" s="21">
        <v>3825000</v>
      </c>
      <c r="Y6" s="21">
        <v>0</v>
      </c>
      <c r="Z6" s="21">
        <v>0</v>
      </c>
      <c r="AA6" s="21">
        <v>0</v>
      </c>
      <c r="AB6" s="21">
        <v>0</v>
      </c>
      <c r="AC6" s="21">
        <v>0</v>
      </c>
      <c r="AD6" s="22">
        <f t="shared" si="2"/>
        <v>3825000</v>
      </c>
      <c r="AE6" s="21">
        <f t="shared" si="3"/>
        <v>3825000</v>
      </c>
      <c r="AF6" s="21">
        <f t="shared" si="3"/>
        <v>0</v>
      </c>
      <c r="AG6" s="21">
        <f t="shared" si="3"/>
        <v>0</v>
      </c>
      <c r="AH6" s="21">
        <f t="shared" si="3"/>
        <v>0</v>
      </c>
      <c r="AI6" s="21">
        <f t="shared" si="3"/>
        <v>0</v>
      </c>
      <c r="AJ6" s="21">
        <f t="shared" si="3"/>
        <v>0</v>
      </c>
      <c r="AK6" s="22">
        <f t="shared" si="4"/>
        <v>3825000</v>
      </c>
      <c r="AL6" s="57"/>
      <c r="AM6" s="58"/>
      <c r="AN6" s="21">
        <f t="shared" si="5"/>
        <v>0</v>
      </c>
      <c r="AO6" s="21">
        <f t="shared" si="5"/>
        <v>0</v>
      </c>
      <c r="AP6" s="21">
        <f t="shared" si="5"/>
        <v>0</v>
      </c>
      <c r="AQ6" s="21">
        <f t="shared" si="5"/>
        <v>0</v>
      </c>
      <c r="AR6" s="21">
        <f t="shared" si="5"/>
        <v>0</v>
      </c>
      <c r="AS6" s="21">
        <f t="shared" si="5"/>
        <v>0</v>
      </c>
      <c r="AT6" s="22">
        <f t="shared" si="6"/>
        <v>0</v>
      </c>
    </row>
    <row r="7" spans="1:46" s="59" customFormat="1" ht="32.25" customHeight="1">
      <c r="A7" s="187"/>
      <c r="B7" s="56" t="s">
        <v>7</v>
      </c>
      <c r="C7" s="56" t="s">
        <v>199</v>
      </c>
      <c r="D7" s="56" t="s">
        <v>125</v>
      </c>
      <c r="E7" s="56"/>
      <c r="F7" s="56"/>
      <c r="G7" s="21">
        <v>1500</v>
      </c>
      <c r="H7" s="56" t="s">
        <v>55</v>
      </c>
      <c r="I7" s="21">
        <v>2400000</v>
      </c>
      <c r="J7" s="21">
        <v>2400000</v>
      </c>
      <c r="K7" s="21">
        <v>0</v>
      </c>
      <c r="L7" s="21">
        <v>0</v>
      </c>
      <c r="M7" s="21">
        <v>0</v>
      </c>
      <c r="N7" s="21">
        <v>0</v>
      </c>
      <c r="O7" s="21">
        <v>0</v>
      </c>
      <c r="P7" s="21">
        <f t="shared" si="0"/>
        <v>2400000</v>
      </c>
      <c r="Q7" s="21">
        <v>0</v>
      </c>
      <c r="R7" s="21">
        <v>0</v>
      </c>
      <c r="S7" s="21">
        <v>0</v>
      </c>
      <c r="T7" s="21">
        <v>0</v>
      </c>
      <c r="U7" s="21">
        <v>0</v>
      </c>
      <c r="V7" s="21">
        <v>0</v>
      </c>
      <c r="W7" s="22">
        <f t="shared" si="1"/>
        <v>0</v>
      </c>
      <c r="X7" s="21">
        <v>2400000</v>
      </c>
      <c r="Y7" s="21">
        <v>0</v>
      </c>
      <c r="Z7" s="21">
        <v>0</v>
      </c>
      <c r="AA7" s="21">
        <v>0</v>
      </c>
      <c r="AB7" s="21">
        <v>0</v>
      </c>
      <c r="AC7" s="21">
        <v>0</v>
      </c>
      <c r="AD7" s="22">
        <f t="shared" si="2"/>
        <v>2400000</v>
      </c>
      <c r="AE7" s="21">
        <f t="shared" si="3"/>
        <v>2400000</v>
      </c>
      <c r="AF7" s="21">
        <f t="shared" si="3"/>
        <v>0</v>
      </c>
      <c r="AG7" s="21">
        <f t="shared" si="3"/>
        <v>0</v>
      </c>
      <c r="AH7" s="21">
        <f t="shared" si="3"/>
        <v>0</v>
      </c>
      <c r="AI7" s="21">
        <f t="shared" si="3"/>
        <v>0</v>
      </c>
      <c r="AJ7" s="21">
        <f t="shared" si="3"/>
        <v>0</v>
      </c>
      <c r="AK7" s="22">
        <f t="shared" si="4"/>
        <v>2400000</v>
      </c>
      <c r="AL7" s="57"/>
      <c r="AM7" s="58"/>
      <c r="AN7" s="21">
        <f t="shared" si="5"/>
        <v>0</v>
      </c>
      <c r="AO7" s="21">
        <f t="shared" si="5"/>
        <v>0</v>
      </c>
      <c r="AP7" s="21">
        <f t="shared" si="5"/>
        <v>0</v>
      </c>
      <c r="AQ7" s="21">
        <f t="shared" si="5"/>
        <v>0</v>
      </c>
      <c r="AR7" s="21">
        <f t="shared" si="5"/>
        <v>0</v>
      </c>
      <c r="AS7" s="21">
        <f t="shared" si="5"/>
        <v>0</v>
      </c>
      <c r="AT7" s="22">
        <f t="shared" si="6"/>
        <v>0</v>
      </c>
    </row>
    <row r="8" spans="1:46" s="59" customFormat="1" ht="32.25" customHeight="1">
      <c r="A8" s="187"/>
      <c r="B8" s="56" t="s">
        <v>8</v>
      </c>
      <c r="C8" s="56" t="s">
        <v>224</v>
      </c>
      <c r="D8" s="56" t="s">
        <v>50</v>
      </c>
      <c r="E8" s="56"/>
      <c r="F8" s="56"/>
      <c r="G8" s="21">
        <v>1365</v>
      </c>
      <c r="H8" s="56" t="s">
        <v>55</v>
      </c>
      <c r="I8" s="21">
        <v>725000</v>
      </c>
      <c r="J8" s="21">
        <v>725000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f t="shared" si="0"/>
        <v>725000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0</v>
      </c>
      <c r="W8" s="22">
        <f t="shared" si="1"/>
        <v>0</v>
      </c>
      <c r="X8" s="21">
        <v>725000</v>
      </c>
      <c r="Y8" s="21">
        <v>0</v>
      </c>
      <c r="Z8" s="21">
        <v>0</v>
      </c>
      <c r="AA8" s="21">
        <v>0</v>
      </c>
      <c r="AB8" s="21">
        <v>0</v>
      </c>
      <c r="AC8" s="21">
        <v>0</v>
      </c>
      <c r="AD8" s="22">
        <f t="shared" si="2"/>
        <v>725000</v>
      </c>
      <c r="AE8" s="21">
        <f t="shared" si="3"/>
        <v>725000</v>
      </c>
      <c r="AF8" s="21">
        <f t="shared" si="3"/>
        <v>0</v>
      </c>
      <c r="AG8" s="21">
        <f t="shared" si="3"/>
        <v>0</v>
      </c>
      <c r="AH8" s="21">
        <f t="shared" si="3"/>
        <v>0</v>
      </c>
      <c r="AI8" s="21">
        <f t="shared" si="3"/>
        <v>0</v>
      </c>
      <c r="AJ8" s="21">
        <f t="shared" si="3"/>
        <v>0</v>
      </c>
      <c r="AK8" s="22">
        <f t="shared" si="4"/>
        <v>725000</v>
      </c>
      <c r="AL8" s="57"/>
      <c r="AM8" s="58"/>
      <c r="AN8" s="21">
        <f t="shared" si="5"/>
        <v>0</v>
      </c>
      <c r="AO8" s="21">
        <f t="shared" si="5"/>
        <v>0</v>
      </c>
      <c r="AP8" s="21">
        <f t="shared" si="5"/>
        <v>0</v>
      </c>
      <c r="AQ8" s="21">
        <f t="shared" si="5"/>
        <v>0</v>
      </c>
      <c r="AR8" s="21">
        <f t="shared" si="5"/>
        <v>0</v>
      </c>
      <c r="AS8" s="21">
        <f t="shared" si="5"/>
        <v>0</v>
      </c>
      <c r="AT8" s="22">
        <f t="shared" si="6"/>
        <v>0</v>
      </c>
    </row>
    <row r="9" spans="1:46" s="59" customFormat="1" ht="32.25" customHeight="1">
      <c r="A9" s="187"/>
      <c r="B9" s="56" t="s">
        <v>5</v>
      </c>
      <c r="C9" s="56" t="s">
        <v>199</v>
      </c>
      <c r="D9" s="56" t="s">
        <v>85</v>
      </c>
      <c r="E9" s="56"/>
      <c r="F9" s="56"/>
      <c r="G9" s="21">
        <v>789</v>
      </c>
      <c r="H9" s="56" t="s">
        <v>55</v>
      </c>
      <c r="I9" s="21">
        <v>350000</v>
      </c>
      <c r="J9" s="21">
        <v>350000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f t="shared" si="0"/>
        <v>350000</v>
      </c>
      <c r="Q9" s="21">
        <v>0</v>
      </c>
      <c r="R9" s="21">
        <v>0</v>
      </c>
      <c r="S9" s="21">
        <v>0</v>
      </c>
      <c r="T9" s="21">
        <v>0</v>
      </c>
      <c r="U9" s="21">
        <v>0</v>
      </c>
      <c r="V9" s="21">
        <v>0</v>
      </c>
      <c r="W9" s="22">
        <f t="shared" si="1"/>
        <v>0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0</v>
      </c>
      <c r="AD9" s="22">
        <f t="shared" si="2"/>
        <v>0</v>
      </c>
      <c r="AE9" s="21">
        <f t="shared" si="3"/>
        <v>0</v>
      </c>
      <c r="AF9" s="21">
        <f t="shared" si="3"/>
        <v>0</v>
      </c>
      <c r="AG9" s="21">
        <f t="shared" si="3"/>
        <v>0</v>
      </c>
      <c r="AH9" s="21">
        <f t="shared" si="3"/>
        <v>0</v>
      </c>
      <c r="AI9" s="21">
        <f t="shared" si="3"/>
        <v>0</v>
      </c>
      <c r="AJ9" s="21">
        <f t="shared" si="3"/>
        <v>0</v>
      </c>
      <c r="AK9" s="22">
        <f t="shared" si="4"/>
        <v>0</v>
      </c>
      <c r="AL9" s="57"/>
      <c r="AM9" s="58"/>
      <c r="AN9" s="21">
        <f t="shared" si="5"/>
        <v>350000</v>
      </c>
      <c r="AO9" s="21">
        <f t="shared" si="5"/>
        <v>0</v>
      </c>
      <c r="AP9" s="21">
        <f t="shared" si="5"/>
        <v>0</v>
      </c>
      <c r="AQ9" s="21">
        <f t="shared" si="5"/>
        <v>0</v>
      </c>
      <c r="AR9" s="21">
        <f t="shared" si="5"/>
        <v>0</v>
      </c>
      <c r="AS9" s="21">
        <f t="shared" si="5"/>
        <v>0</v>
      </c>
      <c r="AT9" s="22">
        <f t="shared" si="6"/>
        <v>350000</v>
      </c>
    </row>
    <row r="10" spans="1:46" s="59" customFormat="1" ht="32.25" customHeight="1">
      <c r="A10" s="187"/>
      <c r="B10" s="56" t="s">
        <v>2</v>
      </c>
      <c r="C10" s="56" t="s">
        <v>199</v>
      </c>
      <c r="D10" s="56" t="s">
        <v>70</v>
      </c>
      <c r="E10" s="56"/>
      <c r="F10" s="56"/>
      <c r="G10" s="21">
        <v>1139</v>
      </c>
      <c r="H10" s="56" t="s">
        <v>55</v>
      </c>
      <c r="I10" s="21">
        <v>2025000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f t="shared" si="0"/>
        <v>0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2">
        <f t="shared" si="1"/>
        <v>0</v>
      </c>
      <c r="X10" s="21">
        <v>983000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2">
        <f t="shared" si="2"/>
        <v>983000</v>
      </c>
      <c r="AE10" s="21">
        <f t="shared" si="3"/>
        <v>983000</v>
      </c>
      <c r="AF10" s="21">
        <f t="shared" si="3"/>
        <v>0</v>
      </c>
      <c r="AG10" s="21">
        <f t="shared" si="3"/>
        <v>0</v>
      </c>
      <c r="AH10" s="21">
        <f t="shared" si="3"/>
        <v>0</v>
      </c>
      <c r="AI10" s="21">
        <f t="shared" si="3"/>
        <v>0</v>
      </c>
      <c r="AJ10" s="21">
        <f t="shared" si="3"/>
        <v>0</v>
      </c>
      <c r="AK10" s="22">
        <f t="shared" si="4"/>
        <v>983000</v>
      </c>
      <c r="AL10" s="57"/>
      <c r="AM10" s="58"/>
      <c r="AN10" s="21">
        <f t="shared" si="5"/>
        <v>-983000</v>
      </c>
      <c r="AO10" s="21">
        <f t="shared" si="5"/>
        <v>0</v>
      </c>
      <c r="AP10" s="21">
        <f t="shared" si="5"/>
        <v>0</v>
      </c>
      <c r="AQ10" s="21">
        <f t="shared" si="5"/>
        <v>0</v>
      </c>
      <c r="AR10" s="21">
        <f t="shared" si="5"/>
        <v>0</v>
      </c>
      <c r="AS10" s="21">
        <f t="shared" si="5"/>
        <v>0</v>
      </c>
      <c r="AT10" s="22">
        <f t="shared" si="6"/>
        <v>-983000</v>
      </c>
    </row>
    <row r="11" spans="1:46" s="59" customFormat="1" ht="32.25" customHeight="1">
      <c r="A11" s="187"/>
      <c r="B11" s="56" t="s">
        <v>6</v>
      </c>
      <c r="C11" s="56" t="s">
        <v>224</v>
      </c>
      <c r="D11" s="56" t="s">
        <v>233</v>
      </c>
      <c r="E11" s="56"/>
      <c r="F11" s="56"/>
      <c r="G11" s="21">
        <v>3957</v>
      </c>
      <c r="H11" s="56" t="s">
        <v>55</v>
      </c>
      <c r="I11" s="21">
        <v>2350000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f t="shared" si="0"/>
        <v>0</v>
      </c>
      <c r="Q11" s="21"/>
      <c r="R11" s="21"/>
      <c r="S11" s="21"/>
      <c r="T11" s="21"/>
      <c r="U11" s="21"/>
      <c r="V11" s="21"/>
      <c r="W11" s="22"/>
      <c r="X11" s="21">
        <v>350000</v>
      </c>
      <c r="Y11" s="21"/>
      <c r="Z11" s="21"/>
      <c r="AA11" s="21"/>
      <c r="AB11" s="21"/>
      <c r="AC11" s="21"/>
      <c r="AD11" s="22">
        <f t="shared" si="2"/>
        <v>350000</v>
      </c>
      <c r="AE11" s="21"/>
      <c r="AF11" s="21"/>
      <c r="AG11" s="21"/>
      <c r="AH11" s="21"/>
      <c r="AI11" s="21"/>
      <c r="AJ11" s="21"/>
      <c r="AK11" s="22"/>
      <c r="AL11" s="57"/>
      <c r="AM11" s="58"/>
      <c r="AN11" s="21">
        <f>SUM(J11-X11)</f>
        <v>-350000</v>
      </c>
      <c r="AO11" s="21"/>
      <c r="AP11" s="21"/>
      <c r="AQ11" s="21"/>
      <c r="AR11" s="21"/>
      <c r="AS11" s="21"/>
      <c r="AT11" s="22">
        <f t="shared" si="6"/>
        <v>-350000</v>
      </c>
    </row>
    <row r="12" spans="1:46" s="59" customFormat="1" ht="32.25" customHeight="1">
      <c r="A12" s="187"/>
      <c r="B12" s="56" t="s">
        <v>2</v>
      </c>
      <c r="C12" s="56" t="s">
        <v>199</v>
      </c>
      <c r="D12" s="56" t="s">
        <v>90</v>
      </c>
      <c r="E12" s="56"/>
      <c r="F12" s="56"/>
      <c r="G12" s="21">
        <v>577.29999999999995</v>
      </c>
      <c r="H12" s="56" t="s">
        <v>55</v>
      </c>
      <c r="I12" s="21">
        <v>1775000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f t="shared" si="0"/>
        <v>0</v>
      </c>
      <c r="Q12" s="21"/>
      <c r="R12" s="21"/>
      <c r="S12" s="21"/>
      <c r="T12" s="21"/>
      <c r="U12" s="21"/>
      <c r="V12" s="21"/>
      <c r="W12" s="22"/>
      <c r="X12" s="21">
        <v>1042000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2">
        <f t="shared" si="2"/>
        <v>1042000</v>
      </c>
      <c r="AE12" s="21"/>
      <c r="AF12" s="21"/>
      <c r="AG12" s="21"/>
      <c r="AH12" s="21"/>
      <c r="AI12" s="21"/>
      <c r="AJ12" s="21"/>
      <c r="AK12" s="22"/>
      <c r="AL12" s="57"/>
      <c r="AM12" s="58"/>
      <c r="AN12" s="21"/>
      <c r="AO12" s="21"/>
      <c r="AP12" s="21"/>
      <c r="AQ12" s="21"/>
      <c r="AR12" s="21"/>
      <c r="AS12" s="21"/>
      <c r="AT12" s="22">
        <f t="shared" si="6"/>
        <v>0</v>
      </c>
    </row>
    <row r="13" spans="1:46" s="60" customFormat="1" ht="32.25" customHeight="1">
      <c r="A13" s="187"/>
      <c r="B13" s="185" t="s">
        <v>188</v>
      </c>
      <c r="C13" s="185"/>
      <c r="D13" s="185"/>
      <c r="E13" s="185"/>
      <c r="F13" s="185"/>
      <c r="G13" s="185"/>
      <c r="H13" s="185"/>
      <c r="I13" s="185"/>
      <c r="J13" s="23">
        <f t="shared" ref="J13:AT13" si="7">SUM(J5:J12)</f>
        <v>9325000</v>
      </c>
      <c r="K13" s="23">
        <f t="shared" si="7"/>
        <v>0</v>
      </c>
      <c r="L13" s="23">
        <f t="shared" si="7"/>
        <v>0</v>
      </c>
      <c r="M13" s="23">
        <f t="shared" si="7"/>
        <v>0</v>
      </c>
      <c r="N13" s="23">
        <f t="shared" si="7"/>
        <v>0</v>
      </c>
      <c r="O13" s="23">
        <f t="shared" si="7"/>
        <v>0</v>
      </c>
      <c r="P13" s="23">
        <f t="shared" si="7"/>
        <v>9325000</v>
      </c>
      <c r="Q13" s="23">
        <f t="shared" si="7"/>
        <v>0</v>
      </c>
      <c r="R13" s="23">
        <f t="shared" si="7"/>
        <v>0</v>
      </c>
      <c r="S13" s="23">
        <f t="shared" si="7"/>
        <v>0</v>
      </c>
      <c r="T13" s="23">
        <f t="shared" si="7"/>
        <v>0</v>
      </c>
      <c r="U13" s="23">
        <f t="shared" si="7"/>
        <v>0</v>
      </c>
      <c r="V13" s="23">
        <f t="shared" si="7"/>
        <v>0</v>
      </c>
      <c r="W13" s="23">
        <f t="shared" si="7"/>
        <v>0</v>
      </c>
      <c r="X13" s="23">
        <f t="shared" si="7"/>
        <v>9325000</v>
      </c>
      <c r="Y13" s="23">
        <f t="shared" si="7"/>
        <v>0</v>
      </c>
      <c r="Z13" s="23">
        <f t="shared" si="7"/>
        <v>0</v>
      </c>
      <c r="AA13" s="23">
        <f t="shared" si="7"/>
        <v>0</v>
      </c>
      <c r="AB13" s="23">
        <f t="shared" si="7"/>
        <v>0</v>
      </c>
      <c r="AC13" s="23">
        <f t="shared" si="7"/>
        <v>0</v>
      </c>
      <c r="AD13" s="23">
        <f t="shared" si="7"/>
        <v>9325000</v>
      </c>
      <c r="AE13" s="23">
        <f t="shared" si="7"/>
        <v>7933000</v>
      </c>
      <c r="AF13" s="23">
        <f t="shared" si="7"/>
        <v>0</v>
      </c>
      <c r="AG13" s="23">
        <f t="shared" si="7"/>
        <v>0</v>
      </c>
      <c r="AH13" s="23">
        <f t="shared" si="7"/>
        <v>0</v>
      </c>
      <c r="AI13" s="23">
        <f t="shared" si="7"/>
        <v>0</v>
      </c>
      <c r="AJ13" s="23">
        <f t="shared" si="7"/>
        <v>0</v>
      </c>
      <c r="AK13" s="23">
        <f t="shared" si="7"/>
        <v>7933000</v>
      </c>
      <c r="AL13" s="23">
        <f t="shared" si="7"/>
        <v>0</v>
      </c>
      <c r="AM13" s="23">
        <f t="shared" si="7"/>
        <v>0</v>
      </c>
      <c r="AN13" s="23">
        <f t="shared" si="7"/>
        <v>1042000</v>
      </c>
      <c r="AO13" s="23">
        <f t="shared" si="7"/>
        <v>0</v>
      </c>
      <c r="AP13" s="23">
        <f t="shared" si="7"/>
        <v>0</v>
      </c>
      <c r="AQ13" s="23">
        <f t="shared" si="7"/>
        <v>0</v>
      </c>
      <c r="AR13" s="23">
        <f t="shared" si="7"/>
        <v>0</v>
      </c>
      <c r="AS13" s="23">
        <f t="shared" si="7"/>
        <v>0</v>
      </c>
      <c r="AT13" s="23">
        <f t="shared" si="7"/>
        <v>1042000</v>
      </c>
    </row>
    <row r="14" spans="1:46" s="60" customFormat="1" ht="32.25" customHeight="1">
      <c r="A14" s="184" t="s">
        <v>28</v>
      </c>
      <c r="B14" s="61" t="s">
        <v>239</v>
      </c>
      <c r="C14" s="61" t="s">
        <v>199</v>
      </c>
      <c r="D14" s="62" t="s">
        <v>64</v>
      </c>
      <c r="E14" s="62"/>
      <c r="F14" s="61"/>
      <c r="G14" s="21">
        <v>7000</v>
      </c>
      <c r="H14" s="61" t="s">
        <v>47</v>
      </c>
      <c r="I14" s="21">
        <v>15006</v>
      </c>
      <c r="J14" s="21">
        <v>0</v>
      </c>
      <c r="K14" s="21">
        <v>231000</v>
      </c>
      <c r="L14" s="21">
        <v>346000</v>
      </c>
      <c r="M14" s="21">
        <v>0</v>
      </c>
      <c r="N14" s="21">
        <v>0</v>
      </c>
      <c r="O14" s="21">
        <v>0</v>
      </c>
      <c r="P14" s="21">
        <f t="shared" ref="P14:P19" si="8">SUM(J14:O14)</f>
        <v>577000</v>
      </c>
      <c r="Q14" s="21"/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2">
        <f>SUM(Q14:V14)</f>
        <v>0</v>
      </c>
      <c r="X14" s="21">
        <v>0</v>
      </c>
      <c r="Y14" s="21">
        <v>231000</v>
      </c>
      <c r="Z14" s="21">
        <v>346000</v>
      </c>
      <c r="AA14" s="21">
        <v>0</v>
      </c>
      <c r="AB14" s="21">
        <v>0</v>
      </c>
      <c r="AC14" s="21">
        <v>0</v>
      </c>
      <c r="AD14" s="21">
        <f t="shared" ref="AD14:AD19" si="9">SUM(X14:AC14)</f>
        <v>577000</v>
      </c>
      <c r="AE14" s="21">
        <f t="shared" ref="AE14:AJ17" si="10">SUM(Q14,X14)</f>
        <v>0</v>
      </c>
      <c r="AF14" s="21">
        <f t="shared" si="10"/>
        <v>231000</v>
      </c>
      <c r="AG14" s="21">
        <f t="shared" si="10"/>
        <v>346000</v>
      </c>
      <c r="AH14" s="21">
        <f t="shared" si="10"/>
        <v>0</v>
      </c>
      <c r="AI14" s="21">
        <f t="shared" si="10"/>
        <v>0</v>
      </c>
      <c r="AJ14" s="21">
        <f t="shared" si="10"/>
        <v>0</v>
      </c>
      <c r="AK14" s="21">
        <f>SUM(AE14:AJ14)</f>
        <v>577000</v>
      </c>
      <c r="AL14" s="63"/>
      <c r="AM14" s="64"/>
      <c r="AN14" s="21">
        <f t="shared" ref="AN14:AS17" si="11">SUM(J14-X14)</f>
        <v>0</v>
      </c>
      <c r="AO14" s="21">
        <f t="shared" si="11"/>
        <v>0</v>
      </c>
      <c r="AP14" s="21">
        <f t="shared" si="11"/>
        <v>0</v>
      </c>
      <c r="AQ14" s="21">
        <f t="shared" si="11"/>
        <v>0</v>
      </c>
      <c r="AR14" s="21">
        <f t="shared" si="11"/>
        <v>0</v>
      </c>
      <c r="AS14" s="21">
        <f t="shared" si="11"/>
        <v>0</v>
      </c>
      <c r="AT14" s="21">
        <f t="shared" ref="AT14:AT19" si="12">SUM(AN14:AS14)</f>
        <v>0</v>
      </c>
    </row>
    <row r="15" spans="1:46" s="60" customFormat="1" ht="32.25" customHeight="1">
      <c r="A15" s="184"/>
      <c r="B15" s="61" t="s">
        <v>239</v>
      </c>
      <c r="C15" s="61" t="s">
        <v>84</v>
      </c>
      <c r="D15" s="62" t="s">
        <v>202</v>
      </c>
      <c r="E15" s="62"/>
      <c r="F15" s="61"/>
      <c r="G15" s="21">
        <v>9400</v>
      </c>
      <c r="H15" s="61" t="s">
        <v>47</v>
      </c>
      <c r="I15" s="21">
        <v>19864</v>
      </c>
      <c r="J15" s="21">
        <v>0</v>
      </c>
      <c r="K15" s="21">
        <v>305000</v>
      </c>
      <c r="L15" s="21">
        <v>457000</v>
      </c>
      <c r="M15" s="21">
        <v>0</v>
      </c>
      <c r="N15" s="21">
        <v>0</v>
      </c>
      <c r="O15" s="21">
        <v>0</v>
      </c>
      <c r="P15" s="21">
        <f t="shared" si="8"/>
        <v>762000</v>
      </c>
      <c r="Q15" s="21"/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2">
        <f>SUM(Q15:V15)</f>
        <v>0</v>
      </c>
      <c r="X15" s="21">
        <v>0</v>
      </c>
      <c r="Y15" s="21">
        <v>159000</v>
      </c>
      <c r="Z15" s="21">
        <v>236000</v>
      </c>
      <c r="AA15" s="21">
        <v>0</v>
      </c>
      <c r="AB15" s="21">
        <v>0</v>
      </c>
      <c r="AC15" s="21">
        <v>0</v>
      </c>
      <c r="AD15" s="21">
        <f t="shared" si="9"/>
        <v>395000</v>
      </c>
      <c r="AE15" s="21">
        <f t="shared" si="10"/>
        <v>0</v>
      </c>
      <c r="AF15" s="21">
        <f t="shared" si="10"/>
        <v>159000</v>
      </c>
      <c r="AG15" s="21">
        <f t="shared" si="10"/>
        <v>236000</v>
      </c>
      <c r="AH15" s="21">
        <f t="shared" si="10"/>
        <v>0</v>
      </c>
      <c r="AI15" s="21">
        <f t="shared" si="10"/>
        <v>0</v>
      </c>
      <c r="AJ15" s="21">
        <f t="shared" si="10"/>
        <v>0</v>
      </c>
      <c r="AK15" s="21">
        <f>SUM(AE15:AJ15)</f>
        <v>395000</v>
      </c>
      <c r="AL15" s="63"/>
      <c r="AM15" s="64"/>
      <c r="AN15" s="21">
        <f t="shared" si="11"/>
        <v>0</v>
      </c>
      <c r="AO15" s="21">
        <f t="shared" si="11"/>
        <v>146000</v>
      </c>
      <c r="AP15" s="21">
        <f t="shared" si="11"/>
        <v>221000</v>
      </c>
      <c r="AQ15" s="21">
        <f t="shared" si="11"/>
        <v>0</v>
      </c>
      <c r="AR15" s="21">
        <f t="shared" si="11"/>
        <v>0</v>
      </c>
      <c r="AS15" s="21">
        <f t="shared" si="11"/>
        <v>0</v>
      </c>
      <c r="AT15" s="21">
        <f t="shared" si="12"/>
        <v>367000</v>
      </c>
    </row>
    <row r="16" spans="1:46" s="60" customFormat="1" ht="32.25" customHeight="1">
      <c r="A16" s="184"/>
      <c r="B16" s="61" t="s">
        <v>239</v>
      </c>
      <c r="C16" s="61" t="s">
        <v>224</v>
      </c>
      <c r="D16" s="62" t="s">
        <v>246</v>
      </c>
      <c r="E16" s="62"/>
      <c r="F16" s="61"/>
      <c r="G16" s="21">
        <v>9400</v>
      </c>
      <c r="H16" s="61" t="s">
        <v>47</v>
      </c>
      <c r="I16" s="21">
        <v>19864</v>
      </c>
      <c r="J16" s="21">
        <v>0</v>
      </c>
      <c r="K16" s="21">
        <v>305000</v>
      </c>
      <c r="L16" s="21">
        <v>457000</v>
      </c>
      <c r="M16" s="21">
        <v>0</v>
      </c>
      <c r="N16" s="21">
        <v>0</v>
      </c>
      <c r="O16" s="21">
        <v>0</v>
      </c>
      <c r="P16" s="21">
        <f t="shared" si="8"/>
        <v>762000</v>
      </c>
      <c r="Q16" s="21"/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2">
        <f>SUM(Q16:V16)</f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f t="shared" si="9"/>
        <v>0</v>
      </c>
      <c r="AE16" s="21">
        <f t="shared" si="10"/>
        <v>0</v>
      </c>
      <c r="AF16" s="21">
        <f t="shared" si="10"/>
        <v>0</v>
      </c>
      <c r="AG16" s="21">
        <f t="shared" si="10"/>
        <v>0</v>
      </c>
      <c r="AH16" s="21">
        <f t="shared" si="10"/>
        <v>0</v>
      </c>
      <c r="AI16" s="21">
        <f t="shared" si="10"/>
        <v>0</v>
      </c>
      <c r="AJ16" s="21">
        <f t="shared" si="10"/>
        <v>0</v>
      </c>
      <c r="AK16" s="21">
        <f>SUM(AE16:AJ16)</f>
        <v>0</v>
      </c>
      <c r="AL16" s="63"/>
      <c r="AM16" s="64"/>
      <c r="AN16" s="21">
        <f t="shared" si="11"/>
        <v>0</v>
      </c>
      <c r="AO16" s="21">
        <f t="shared" si="11"/>
        <v>305000</v>
      </c>
      <c r="AP16" s="21">
        <f t="shared" si="11"/>
        <v>457000</v>
      </c>
      <c r="AQ16" s="21">
        <f t="shared" si="11"/>
        <v>0</v>
      </c>
      <c r="AR16" s="21">
        <f t="shared" si="11"/>
        <v>0</v>
      </c>
      <c r="AS16" s="21">
        <f t="shared" si="11"/>
        <v>0</v>
      </c>
      <c r="AT16" s="21">
        <f t="shared" si="12"/>
        <v>762000</v>
      </c>
    </row>
    <row r="17" spans="1:46" s="60" customFormat="1" ht="32.25" customHeight="1">
      <c r="A17" s="184"/>
      <c r="B17" s="61" t="s">
        <v>239</v>
      </c>
      <c r="C17" s="61" t="s">
        <v>219</v>
      </c>
      <c r="D17" s="62" t="s">
        <v>211</v>
      </c>
      <c r="E17" s="62"/>
      <c r="F17" s="61"/>
      <c r="G17" s="21">
        <v>1200</v>
      </c>
      <c r="H17" s="61" t="s">
        <v>49</v>
      </c>
      <c r="I17" s="21">
        <v>3174</v>
      </c>
      <c r="J17" s="21">
        <v>0</v>
      </c>
      <c r="K17" s="21">
        <v>52000</v>
      </c>
      <c r="L17" s="21">
        <v>78000</v>
      </c>
      <c r="M17" s="21">
        <v>900000</v>
      </c>
      <c r="N17" s="21">
        <v>9000</v>
      </c>
      <c r="O17" s="21">
        <v>3000</v>
      </c>
      <c r="P17" s="21">
        <f t="shared" si="8"/>
        <v>1042000</v>
      </c>
      <c r="Q17" s="21"/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2">
        <f>SUM(Q17:V17)</f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f t="shared" si="9"/>
        <v>0</v>
      </c>
      <c r="AE17" s="21">
        <f t="shared" si="10"/>
        <v>0</v>
      </c>
      <c r="AF17" s="21">
        <f t="shared" si="10"/>
        <v>0</v>
      </c>
      <c r="AG17" s="21">
        <f t="shared" si="10"/>
        <v>0</v>
      </c>
      <c r="AH17" s="21">
        <f t="shared" si="10"/>
        <v>0</v>
      </c>
      <c r="AI17" s="21">
        <f t="shared" si="10"/>
        <v>0</v>
      </c>
      <c r="AJ17" s="21">
        <f t="shared" si="10"/>
        <v>0</v>
      </c>
      <c r="AK17" s="21">
        <f>SUM(AE17:AJ17)</f>
        <v>0</v>
      </c>
      <c r="AL17" s="63"/>
      <c r="AM17" s="64"/>
      <c r="AN17" s="21">
        <f t="shared" si="11"/>
        <v>0</v>
      </c>
      <c r="AO17" s="21">
        <f t="shared" si="11"/>
        <v>52000</v>
      </c>
      <c r="AP17" s="21">
        <f t="shared" si="11"/>
        <v>78000</v>
      </c>
      <c r="AQ17" s="21">
        <f t="shared" si="11"/>
        <v>900000</v>
      </c>
      <c r="AR17" s="21">
        <f t="shared" si="11"/>
        <v>9000</v>
      </c>
      <c r="AS17" s="21">
        <f t="shared" si="11"/>
        <v>3000</v>
      </c>
      <c r="AT17" s="21">
        <f t="shared" si="12"/>
        <v>1042000</v>
      </c>
    </row>
    <row r="18" spans="1:46" s="60" customFormat="1" ht="32.25" customHeight="1">
      <c r="A18" s="184"/>
      <c r="B18" s="61" t="s">
        <v>239</v>
      </c>
      <c r="C18" s="61" t="s">
        <v>199</v>
      </c>
      <c r="D18" s="62" t="s">
        <v>236</v>
      </c>
      <c r="E18" s="62"/>
      <c r="F18" s="61"/>
      <c r="G18" s="21"/>
      <c r="H18" s="61"/>
      <c r="I18" s="21"/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f t="shared" si="8"/>
        <v>0</v>
      </c>
      <c r="Q18" s="21"/>
      <c r="R18" s="21"/>
      <c r="S18" s="21"/>
      <c r="T18" s="21"/>
      <c r="U18" s="21"/>
      <c r="V18" s="21"/>
      <c r="W18" s="22"/>
      <c r="X18" s="21">
        <v>0</v>
      </c>
      <c r="Y18" s="21">
        <v>451000</v>
      </c>
      <c r="Z18" s="21">
        <v>678000</v>
      </c>
      <c r="AA18" s="21">
        <v>0</v>
      </c>
      <c r="AB18" s="21">
        <v>0</v>
      </c>
      <c r="AC18" s="21">
        <v>0</v>
      </c>
      <c r="AD18" s="21">
        <f t="shared" si="9"/>
        <v>1129000</v>
      </c>
      <c r="AE18" s="21"/>
      <c r="AF18" s="21"/>
      <c r="AG18" s="21"/>
      <c r="AH18" s="21"/>
      <c r="AI18" s="21"/>
      <c r="AJ18" s="21"/>
      <c r="AK18" s="21"/>
      <c r="AL18" s="63"/>
      <c r="AM18" s="64"/>
      <c r="AN18" s="21">
        <v>0</v>
      </c>
      <c r="AO18" s="21">
        <v>0</v>
      </c>
      <c r="AP18" s="21">
        <v>0</v>
      </c>
      <c r="AQ18" s="21">
        <v>0</v>
      </c>
      <c r="AR18" s="21">
        <v>0</v>
      </c>
      <c r="AS18" s="21">
        <v>0</v>
      </c>
      <c r="AT18" s="21">
        <f t="shared" si="12"/>
        <v>0</v>
      </c>
    </row>
    <row r="19" spans="1:46" s="60" customFormat="1" ht="32.25" customHeight="1">
      <c r="A19" s="184"/>
      <c r="B19" s="61" t="s">
        <v>2</v>
      </c>
      <c r="C19" s="61" t="s">
        <v>219</v>
      </c>
      <c r="D19" s="62" t="s">
        <v>230</v>
      </c>
      <c r="E19" s="62"/>
      <c r="F19" s="61"/>
      <c r="G19" s="21"/>
      <c r="H19" s="61"/>
      <c r="I19" s="21"/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f t="shared" si="8"/>
        <v>0</v>
      </c>
      <c r="Q19" s="21"/>
      <c r="R19" s="21"/>
      <c r="S19" s="21"/>
      <c r="T19" s="21"/>
      <c r="U19" s="21"/>
      <c r="V19" s="21"/>
      <c r="W19" s="22"/>
      <c r="X19" s="21">
        <v>0</v>
      </c>
      <c r="Y19" s="21">
        <v>52000</v>
      </c>
      <c r="Z19" s="21">
        <v>78000</v>
      </c>
      <c r="AA19" s="21">
        <v>900000</v>
      </c>
      <c r="AB19" s="21">
        <v>9000</v>
      </c>
      <c r="AC19" s="21">
        <v>3000</v>
      </c>
      <c r="AD19" s="21">
        <f t="shared" si="9"/>
        <v>1042000</v>
      </c>
      <c r="AE19" s="21"/>
      <c r="AF19" s="21"/>
      <c r="AG19" s="21"/>
      <c r="AH19" s="21"/>
      <c r="AI19" s="21"/>
      <c r="AJ19" s="21"/>
      <c r="AK19" s="21"/>
      <c r="AL19" s="63"/>
      <c r="AM19" s="64"/>
      <c r="AN19" s="21">
        <v>0</v>
      </c>
      <c r="AO19" s="21">
        <v>0</v>
      </c>
      <c r="AP19" s="21">
        <v>0</v>
      </c>
      <c r="AQ19" s="21">
        <v>0</v>
      </c>
      <c r="AR19" s="21">
        <v>0</v>
      </c>
      <c r="AS19" s="21">
        <v>0</v>
      </c>
      <c r="AT19" s="21">
        <f t="shared" si="12"/>
        <v>0</v>
      </c>
    </row>
    <row r="20" spans="1:46" s="60" customFormat="1" ht="32.25" customHeight="1">
      <c r="A20" s="184"/>
      <c r="B20" s="185" t="s">
        <v>188</v>
      </c>
      <c r="C20" s="185"/>
      <c r="D20" s="185"/>
      <c r="E20" s="185"/>
      <c r="F20" s="185"/>
      <c r="G20" s="185"/>
      <c r="H20" s="185"/>
      <c r="I20" s="185"/>
      <c r="J20" s="23">
        <f t="shared" ref="J20:AT20" si="13">SUM(J14:J19)</f>
        <v>0</v>
      </c>
      <c r="K20" s="23">
        <f t="shared" si="13"/>
        <v>893000</v>
      </c>
      <c r="L20" s="23">
        <f t="shared" si="13"/>
        <v>1338000</v>
      </c>
      <c r="M20" s="23">
        <f t="shared" si="13"/>
        <v>900000</v>
      </c>
      <c r="N20" s="23">
        <f t="shared" si="13"/>
        <v>9000</v>
      </c>
      <c r="O20" s="23">
        <f t="shared" si="13"/>
        <v>3000</v>
      </c>
      <c r="P20" s="23">
        <f t="shared" si="13"/>
        <v>3143000</v>
      </c>
      <c r="Q20" s="23">
        <f t="shared" si="13"/>
        <v>0</v>
      </c>
      <c r="R20" s="23">
        <f t="shared" si="13"/>
        <v>0</v>
      </c>
      <c r="S20" s="23">
        <f t="shared" si="13"/>
        <v>0</v>
      </c>
      <c r="T20" s="23">
        <f t="shared" si="13"/>
        <v>0</v>
      </c>
      <c r="U20" s="23">
        <f t="shared" si="13"/>
        <v>0</v>
      </c>
      <c r="V20" s="23">
        <f t="shared" si="13"/>
        <v>0</v>
      </c>
      <c r="W20" s="23">
        <f t="shared" si="13"/>
        <v>0</v>
      </c>
      <c r="X20" s="23">
        <f t="shared" si="13"/>
        <v>0</v>
      </c>
      <c r="Y20" s="23">
        <f t="shared" si="13"/>
        <v>893000</v>
      </c>
      <c r="Z20" s="23">
        <f t="shared" si="13"/>
        <v>1338000</v>
      </c>
      <c r="AA20" s="23">
        <f t="shared" si="13"/>
        <v>900000</v>
      </c>
      <c r="AB20" s="23">
        <f t="shared" si="13"/>
        <v>9000</v>
      </c>
      <c r="AC20" s="23">
        <f t="shared" si="13"/>
        <v>3000</v>
      </c>
      <c r="AD20" s="23">
        <f t="shared" si="13"/>
        <v>3143000</v>
      </c>
      <c r="AE20" s="23">
        <f t="shared" si="13"/>
        <v>0</v>
      </c>
      <c r="AF20" s="23">
        <f t="shared" si="13"/>
        <v>390000</v>
      </c>
      <c r="AG20" s="23">
        <f t="shared" si="13"/>
        <v>582000</v>
      </c>
      <c r="AH20" s="23">
        <f t="shared" si="13"/>
        <v>0</v>
      </c>
      <c r="AI20" s="23">
        <f t="shared" si="13"/>
        <v>0</v>
      </c>
      <c r="AJ20" s="23">
        <f t="shared" si="13"/>
        <v>0</v>
      </c>
      <c r="AK20" s="23">
        <f t="shared" si="13"/>
        <v>972000</v>
      </c>
      <c r="AL20" s="23">
        <f t="shared" si="13"/>
        <v>0</v>
      </c>
      <c r="AM20" s="23">
        <f t="shared" si="13"/>
        <v>0</v>
      </c>
      <c r="AN20" s="23">
        <f t="shared" si="13"/>
        <v>0</v>
      </c>
      <c r="AO20" s="23">
        <f t="shared" si="13"/>
        <v>503000</v>
      </c>
      <c r="AP20" s="23">
        <f t="shared" si="13"/>
        <v>756000</v>
      </c>
      <c r="AQ20" s="23">
        <f t="shared" si="13"/>
        <v>900000</v>
      </c>
      <c r="AR20" s="23">
        <f t="shared" si="13"/>
        <v>9000</v>
      </c>
      <c r="AS20" s="23">
        <f t="shared" si="13"/>
        <v>3000</v>
      </c>
      <c r="AT20" s="23">
        <f t="shared" si="13"/>
        <v>2171000</v>
      </c>
    </row>
    <row r="21" spans="1:46" s="66" customFormat="1" ht="32.25" customHeight="1">
      <c r="A21" s="177" t="s">
        <v>56</v>
      </c>
      <c r="B21" s="49" t="s">
        <v>2</v>
      </c>
      <c r="C21" s="49" t="s">
        <v>199</v>
      </c>
      <c r="D21" s="49" t="s">
        <v>31</v>
      </c>
      <c r="E21" s="49" t="s">
        <v>69</v>
      </c>
      <c r="F21" s="39"/>
      <c r="G21" s="40">
        <v>440</v>
      </c>
      <c r="H21" s="40" t="s">
        <v>33</v>
      </c>
      <c r="I21" s="21">
        <v>1102000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f t="shared" ref="P21:P35" si="14">SUM(J21:O21)</f>
        <v>0</v>
      </c>
      <c r="Q21" s="21"/>
      <c r="R21" s="21">
        <v>0</v>
      </c>
      <c r="S21" s="21">
        <v>0</v>
      </c>
      <c r="T21" s="21">
        <v>917984</v>
      </c>
      <c r="U21" s="21">
        <v>10500</v>
      </c>
      <c r="V21" s="21">
        <v>0</v>
      </c>
      <c r="W21" s="21">
        <f t="shared" ref="W21:W38" si="15">SUM(Q21:V21)</f>
        <v>928484</v>
      </c>
      <c r="X21" s="21">
        <v>0</v>
      </c>
      <c r="Y21" s="21">
        <v>0</v>
      </c>
      <c r="Z21" s="21">
        <v>0</v>
      </c>
      <c r="AA21" s="21">
        <v>55000</v>
      </c>
      <c r="AB21" s="21">
        <v>0</v>
      </c>
      <c r="AC21" s="21">
        <v>5000</v>
      </c>
      <c r="AD21" s="21">
        <f t="shared" ref="AD21:AD38" si="16">SUM(X21:AC21)</f>
        <v>60000</v>
      </c>
      <c r="AE21" s="21">
        <f t="shared" ref="AE21:AE35" si="17">SUM(Q21,X21)</f>
        <v>0</v>
      </c>
      <c r="AF21" s="21">
        <f t="shared" ref="AF21:AF35" si="18">SUM(R21,Y21)</f>
        <v>0</v>
      </c>
      <c r="AG21" s="21">
        <f t="shared" ref="AG21:AG35" si="19">SUM(S21,Z21)</f>
        <v>0</v>
      </c>
      <c r="AH21" s="21">
        <f t="shared" ref="AH21:AH35" si="20">SUM(T21,AA21)</f>
        <v>972984</v>
      </c>
      <c r="AI21" s="21">
        <f t="shared" ref="AI21:AI35" si="21">SUM(U21,AB21)</f>
        <v>10500</v>
      </c>
      <c r="AJ21" s="21">
        <f t="shared" ref="AJ21:AJ35" si="22">SUM(V21,AC21)</f>
        <v>5000</v>
      </c>
      <c r="AK21" s="21">
        <f t="shared" ref="AK21:AK38" si="23">SUM(AE21:AJ21)</f>
        <v>988484</v>
      </c>
      <c r="AL21" s="21"/>
      <c r="AM21" s="65"/>
      <c r="AN21" s="21">
        <f t="shared" ref="AN21:AN35" si="24">SUM(J21-X21)</f>
        <v>0</v>
      </c>
      <c r="AO21" s="21">
        <f t="shared" ref="AO21:AO35" si="25">SUM(K21-Y21)</f>
        <v>0</v>
      </c>
      <c r="AP21" s="21">
        <f t="shared" ref="AP21:AP35" si="26">SUM(L21-Z21)</f>
        <v>0</v>
      </c>
      <c r="AQ21" s="21">
        <f t="shared" ref="AQ21:AQ35" si="27">SUM(M21-AA21)</f>
        <v>-55000</v>
      </c>
      <c r="AR21" s="21">
        <f t="shared" ref="AR21:AR35" si="28">SUM(N21-AB21)</f>
        <v>0</v>
      </c>
      <c r="AS21" s="21">
        <f t="shared" ref="AS21:AS35" si="29">SUM(O21-AC21)</f>
        <v>-5000</v>
      </c>
      <c r="AT21" s="21">
        <f t="shared" ref="AT21:AT38" si="30">SUM(AN21:AS21)</f>
        <v>-60000</v>
      </c>
    </row>
    <row r="22" spans="1:46" s="66" customFormat="1" ht="32.25" customHeight="1">
      <c r="A22" s="177"/>
      <c r="B22" s="49" t="s">
        <v>2</v>
      </c>
      <c r="C22" s="49" t="s">
        <v>224</v>
      </c>
      <c r="D22" s="49" t="s">
        <v>48</v>
      </c>
      <c r="E22" s="49" t="s">
        <v>145</v>
      </c>
      <c r="F22" s="39"/>
      <c r="G22" s="40">
        <v>550</v>
      </c>
      <c r="H22" s="40" t="s">
        <v>33</v>
      </c>
      <c r="I22" s="21">
        <v>1174000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f t="shared" si="14"/>
        <v>0</v>
      </c>
      <c r="Q22" s="21"/>
      <c r="R22" s="21">
        <v>0</v>
      </c>
      <c r="S22" s="21">
        <v>0</v>
      </c>
      <c r="T22" s="21">
        <v>273820</v>
      </c>
      <c r="U22" s="21">
        <v>6700</v>
      </c>
      <c r="V22" s="21">
        <v>0</v>
      </c>
      <c r="W22" s="21">
        <f t="shared" si="15"/>
        <v>280520</v>
      </c>
      <c r="X22" s="21">
        <v>0</v>
      </c>
      <c r="Y22" s="21">
        <v>0</v>
      </c>
      <c r="Z22" s="21">
        <v>0</v>
      </c>
      <c r="AA22" s="21">
        <v>752457</v>
      </c>
      <c r="AB22" s="21">
        <v>4597</v>
      </c>
      <c r="AC22" s="21">
        <v>5000</v>
      </c>
      <c r="AD22" s="21">
        <f t="shared" si="16"/>
        <v>762054</v>
      </c>
      <c r="AE22" s="21">
        <f t="shared" si="17"/>
        <v>0</v>
      </c>
      <c r="AF22" s="21">
        <f t="shared" si="18"/>
        <v>0</v>
      </c>
      <c r="AG22" s="21">
        <f t="shared" si="19"/>
        <v>0</v>
      </c>
      <c r="AH22" s="21">
        <f t="shared" si="20"/>
        <v>1026277</v>
      </c>
      <c r="AI22" s="21">
        <f t="shared" si="21"/>
        <v>11297</v>
      </c>
      <c r="AJ22" s="21">
        <f t="shared" si="22"/>
        <v>5000</v>
      </c>
      <c r="AK22" s="21">
        <f t="shared" si="23"/>
        <v>1042574</v>
      </c>
      <c r="AL22" s="21"/>
      <c r="AM22" s="65"/>
      <c r="AN22" s="21">
        <f t="shared" si="24"/>
        <v>0</v>
      </c>
      <c r="AO22" s="21">
        <f t="shared" si="25"/>
        <v>0</v>
      </c>
      <c r="AP22" s="21">
        <f t="shared" si="26"/>
        <v>0</v>
      </c>
      <c r="AQ22" s="21">
        <f t="shared" si="27"/>
        <v>-752457</v>
      </c>
      <c r="AR22" s="21">
        <f t="shared" si="28"/>
        <v>-4597</v>
      </c>
      <c r="AS22" s="21">
        <f t="shared" si="29"/>
        <v>-5000</v>
      </c>
      <c r="AT22" s="21">
        <f t="shared" si="30"/>
        <v>-762054</v>
      </c>
    </row>
    <row r="23" spans="1:46" s="66" customFormat="1" ht="32.25" customHeight="1">
      <c r="A23" s="177"/>
      <c r="B23" s="49" t="s">
        <v>2</v>
      </c>
      <c r="C23" s="49" t="s">
        <v>224</v>
      </c>
      <c r="D23" s="49" t="s">
        <v>71</v>
      </c>
      <c r="E23" s="49" t="s">
        <v>145</v>
      </c>
      <c r="F23" s="39"/>
      <c r="G23" s="40"/>
      <c r="H23" s="40" t="s">
        <v>33</v>
      </c>
      <c r="I23" s="21"/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f t="shared" si="14"/>
        <v>0</v>
      </c>
      <c r="Q23" s="21"/>
      <c r="R23" s="21">
        <v>0</v>
      </c>
      <c r="S23" s="21">
        <v>0</v>
      </c>
      <c r="T23" s="21">
        <v>0</v>
      </c>
      <c r="U23" s="21">
        <v>5000</v>
      </c>
      <c r="V23" s="21">
        <v>0</v>
      </c>
      <c r="W23" s="21">
        <f t="shared" si="15"/>
        <v>5000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f t="shared" si="16"/>
        <v>0</v>
      </c>
      <c r="AE23" s="21">
        <f t="shared" si="17"/>
        <v>0</v>
      </c>
      <c r="AF23" s="21">
        <f t="shared" si="18"/>
        <v>0</v>
      </c>
      <c r="AG23" s="21">
        <f t="shared" si="19"/>
        <v>0</v>
      </c>
      <c r="AH23" s="21">
        <f t="shared" si="20"/>
        <v>0</v>
      </c>
      <c r="AI23" s="21">
        <f t="shared" si="21"/>
        <v>5000</v>
      </c>
      <c r="AJ23" s="21">
        <f t="shared" si="22"/>
        <v>0</v>
      </c>
      <c r="AK23" s="21">
        <f t="shared" si="23"/>
        <v>5000</v>
      </c>
      <c r="AL23" s="21"/>
      <c r="AM23" s="65"/>
      <c r="AN23" s="21">
        <f t="shared" si="24"/>
        <v>0</v>
      </c>
      <c r="AO23" s="21">
        <f t="shared" si="25"/>
        <v>0</v>
      </c>
      <c r="AP23" s="21">
        <f t="shared" si="26"/>
        <v>0</v>
      </c>
      <c r="AQ23" s="21">
        <f t="shared" si="27"/>
        <v>0</v>
      </c>
      <c r="AR23" s="21">
        <f t="shared" si="28"/>
        <v>0</v>
      </c>
      <c r="AS23" s="21">
        <f t="shared" si="29"/>
        <v>0</v>
      </c>
      <c r="AT23" s="21">
        <f t="shared" si="30"/>
        <v>0</v>
      </c>
    </row>
    <row r="24" spans="1:46" s="66" customFormat="1" ht="32.25" customHeight="1">
      <c r="A24" s="177"/>
      <c r="B24" s="49" t="s">
        <v>4</v>
      </c>
      <c r="C24" s="49" t="s">
        <v>199</v>
      </c>
      <c r="D24" s="49" t="s">
        <v>116</v>
      </c>
      <c r="E24" s="49" t="s">
        <v>69</v>
      </c>
      <c r="F24" s="44" t="s">
        <v>203</v>
      </c>
      <c r="G24" s="45">
        <v>1000</v>
      </c>
      <c r="H24" s="40" t="s">
        <v>33</v>
      </c>
      <c r="I24" s="21">
        <v>2267000</v>
      </c>
      <c r="J24" s="21">
        <v>0</v>
      </c>
      <c r="K24" s="21">
        <v>0</v>
      </c>
      <c r="L24" s="21">
        <v>0</v>
      </c>
      <c r="M24" s="21">
        <v>2000000</v>
      </c>
      <c r="N24" s="21">
        <v>21000</v>
      </c>
      <c r="O24" s="21">
        <v>7000</v>
      </c>
      <c r="P24" s="21">
        <f t="shared" si="14"/>
        <v>2028000</v>
      </c>
      <c r="Q24" s="21"/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f t="shared" si="15"/>
        <v>0</v>
      </c>
      <c r="X24" s="21">
        <v>0</v>
      </c>
      <c r="Y24" s="21">
        <v>0</v>
      </c>
      <c r="Z24" s="21">
        <v>0</v>
      </c>
      <c r="AA24" s="42">
        <v>2000000</v>
      </c>
      <c r="AB24" s="42">
        <v>24000</v>
      </c>
      <c r="AC24" s="42">
        <v>12000</v>
      </c>
      <c r="AD24" s="21">
        <f t="shared" si="16"/>
        <v>2036000</v>
      </c>
      <c r="AE24" s="21">
        <f t="shared" si="17"/>
        <v>0</v>
      </c>
      <c r="AF24" s="21">
        <f t="shared" si="18"/>
        <v>0</v>
      </c>
      <c r="AG24" s="21">
        <f t="shared" si="19"/>
        <v>0</v>
      </c>
      <c r="AH24" s="21">
        <f t="shared" si="20"/>
        <v>2000000</v>
      </c>
      <c r="AI24" s="21">
        <f t="shared" si="21"/>
        <v>24000</v>
      </c>
      <c r="AJ24" s="21">
        <f t="shared" si="22"/>
        <v>12000</v>
      </c>
      <c r="AK24" s="21">
        <f t="shared" si="23"/>
        <v>2036000</v>
      </c>
      <c r="AL24" s="21"/>
      <c r="AM24" s="65"/>
      <c r="AN24" s="21">
        <f t="shared" si="24"/>
        <v>0</v>
      </c>
      <c r="AO24" s="21">
        <f t="shared" si="25"/>
        <v>0</v>
      </c>
      <c r="AP24" s="21">
        <f t="shared" si="26"/>
        <v>0</v>
      </c>
      <c r="AQ24" s="21">
        <f t="shared" si="27"/>
        <v>0</v>
      </c>
      <c r="AR24" s="21">
        <f t="shared" si="28"/>
        <v>-3000</v>
      </c>
      <c r="AS24" s="21">
        <f t="shared" si="29"/>
        <v>-5000</v>
      </c>
      <c r="AT24" s="21">
        <f t="shared" si="30"/>
        <v>-8000</v>
      </c>
    </row>
    <row r="25" spans="1:46" s="66" customFormat="1" ht="32.25" customHeight="1">
      <c r="A25" s="177"/>
      <c r="B25" s="49" t="s">
        <v>4</v>
      </c>
      <c r="C25" s="49" t="s">
        <v>224</v>
      </c>
      <c r="D25" s="49" t="s">
        <v>51</v>
      </c>
      <c r="E25" s="49" t="s">
        <v>145</v>
      </c>
      <c r="F25" s="44" t="s">
        <v>234</v>
      </c>
      <c r="G25" s="45">
        <v>400</v>
      </c>
      <c r="H25" s="40" t="s">
        <v>33</v>
      </c>
      <c r="I25" s="21">
        <v>1367000</v>
      </c>
      <c r="J25" s="21">
        <v>0</v>
      </c>
      <c r="K25" s="21">
        <v>0</v>
      </c>
      <c r="L25" s="21">
        <v>0</v>
      </c>
      <c r="M25" s="21">
        <v>800000</v>
      </c>
      <c r="N25" s="21">
        <v>10000</v>
      </c>
      <c r="O25" s="21">
        <v>3000</v>
      </c>
      <c r="P25" s="21">
        <f t="shared" si="14"/>
        <v>813000</v>
      </c>
      <c r="Q25" s="21"/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f t="shared" si="15"/>
        <v>0</v>
      </c>
      <c r="X25" s="21">
        <v>0</v>
      </c>
      <c r="Y25" s="21">
        <v>0</v>
      </c>
      <c r="Z25" s="21">
        <v>0</v>
      </c>
      <c r="AA25" s="42">
        <v>800000</v>
      </c>
      <c r="AB25" s="42">
        <v>10000</v>
      </c>
      <c r="AC25" s="42">
        <v>4800</v>
      </c>
      <c r="AD25" s="21">
        <f t="shared" si="16"/>
        <v>814800</v>
      </c>
      <c r="AE25" s="21">
        <f t="shared" si="17"/>
        <v>0</v>
      </c>
      <c r="AF25" s="21">
        <f t="shared" si="18"/>
        <v>0</v>
      </c>
      <c r="AG25" s="21">
        <f t="shared" si="19"/>
        <v>0</v>
      </c>
      <c r="AH25" s="21">
        <f t="shared" si="20"/>
        <v>800000</v>
      </c>
      <c r="AI25" s="21">
        <f t="shared" si="21"/>
        <v>10000</v>
      </c>
      <c r="AJ25" s="21">
        <f t="shared" si="22"/>
        <v>4800</v>
      </c>
      <c r="AK25" s="21">
        <f t="shared" si="23"/>
        <v>814800</v>
      </c>
      <c r="AL25" s="21"/>
      <c r="AM25" s="65"/>
      <c r="AN25" s="21">
        <f t="shared" si="24"/>
        <v>0</v>
      </c>
      <c r="AO25" s="21">
        <f t="shared" si="25"/>
        <v>0</v>
      </c>
      <c r="AP25" s="21">
        <f t="shared" si="26"/>
        <v>0</v>
      </c>
      <c r="AQ25" s="21">
        <f t="shared" si="27"/>
        <v>0</v>
      </c>
      <c r="AR25" s="21">
        <f t="shared" si="28"/>
        <v>0</v>
      </c>
      <c r="AS25" s="21">
        <f t="shared" si="29"/>
        <v>-1800</v>
      </c>
      <c r="AT25" s="21">
        <f t="shared" si="30"/>
        <v>-1800</v>
      </c>
    </row>
    <row r="26" spans="1:46" s="66" customFormat="1" ht="32.25" customHeight="1">
      <c r="A26" s="177"/>
      <c r="B26" s="49" t="s">
        <v>239</v>
      </c>
      <c r="C26" s="49" t="s">
        <v>224</v>
      </c>
      <c r="D26" s="49" t="s">
        <v>240</v>
      </c>
      <c r="E26" s="49" t="s">
        <v>145</v>
      </c>
      <c r="F26" s="49" t="s">
        <v>93</v>
      </c>
      <c r="G26" s="49">
        <v>12891</v>
      </c>
      <c r="H26" s="49" t="s">
        <v>75</v>
      </c>
      <c r="I26" s="49">
        <v>28433000</v>
      </c>
      <c r="J26" s="21">
        <v>0</v>
      </c>
      <c r="K26" s="21">
        <v>0</v>
      </c>
      <c r="L26" s="21">
        <v>0</v>
      </c>
      <c r="M26" s="21">
        <v>5376000</v>
      </c>
      <c r="N26" s="21">
        <v>345000</v>
      </c>
      <c r="O26" s="21">
        <v>9000</v>
      </c>
      <c r="P26" s="21">
        <f t="shared" si="14"/>
        <v>5730000</v>
      </c>
      <c r="Q26" s="21"/>
      <c r="R26" s="43">
        <v>39478</v>
      </c>
      <c r="S26" s="21">
        <v>0</v>
      </c>
      <c r="T26" s="21">
        <v>0</v>
      </c>
      <c r="U26" s="21">
        <v>0</v>
      </c>
      <c r="V26" s="21">
        <v>0</v>
      </c>
      <c r="W26" s="21">
        <f t="shared" si="15"/>
        <v>39478</v>
      </c>
      <c r="X26" s="21">
        <v>0</v>
      </c>
      <c r="Y26" s="21">
        <v>0</v>
      </c>
      <c r="Z26" s="21">
        <v>0</v>
      </c>
      <c r="AA26" s="21">
        <v>3870000</v>
      </c>
      <c r="AB26" s="21">
        <v>300000</v>
      </c>
      <c r="AC26" s="21">
        <v>17110</v>
      </c>
      <c r="AD26" s="21">
        <f t="shared" si="16"/>
        <v>4187110</v>
      </c>
      <c r="AE26" s="21">
        <f t="shared" si="17"/>
        <v>0</v>
      </c>
      <c r="AF26" s="21">
        <f t="shared" si="18"/>
        <v>39478</v>
      </c>
      <c r="AG26" s="21">
        <f t="shared" si="19"/>
        <v>0</v>
      </c>
      <c r="AH26" s="21">
        <f t="shared" si="20"/>
        <v>3870000</v>
      </c>
      <c r="AI26" s="21">
        <f t="shared" si="21"/>
        <v>300000</v>
      </c>
      <c r="AJ26" s="21">
        <f t="shared" si="22"/>
        <v>17110</v>
      </c>
      <c r="AK26" s="21">
        <f t="shared" si="23"/>
        <v>4226588</v>
      </c>
      <c r="AL26" s="21"/>
      <c r="AM26" s="65"/>
      <c r="AN26" s="21">
        <f t="shared" si="24"/>
        <v>0</v>
      </c>
      <c r="AO26" s="21">
        <f t="shared" si="25"/>
        <v>0</v>
      </c>
      <c r="AP26" s="21">
        <f t="shared" si="26"/>
        <v>0</v>
      </c>
      <c r="AQ26" s="21">
        <f t="shared" si="27"/>
        <v>1506000</v>
      </c>
      <c r="AR26" s="21">
        <f t="shared" si="28"/>
        <v>45000</v>
      </c>
      <c r="AS26" s="21">
        <f t="shared" si="29"/>
        <v>-8110</v>
      </c>
      <c r="AT26" s="21">
        <f t="shared" si="30"/>
        <v>1542890</v>
      </c>
    </row>
    <row r="27" spans="1:46" s="66" customFormat="1" ht="32.25" customHeight="1">
      <c r="A27" s="177"/>
      <c r="B27" s="49" t="s">
        <v>239</v>
      </c>
      <c r="C27" s="40" t="s">
        <v>224</v>
      </c>
      <c r="D27" s="49" t="s">
        <v>86</v>
      </c>
      <c r="E27" s="49" t="s">
        <v>145</v>
      </c>
      <c r="F27" s="49" t="s">
        <v>62</v>
      </c>
      <c r="G27" s="49">
        <v>1800</v>
      </c>
      <c r="H27" s="49" t="s">
        <v>126</v>
      </c>
      <c r="I27" s="49">
        <v>3802744</v>
      </c>
      <c r="J27" s="21">
        <v>0</v>
      </c>
      <c r="K27" s="21">
        <v>0</v>
      </c>
      <c r="L27" s="21">
        <v>0</v>
      </c>
      <c r="M27" s="21">
        <v>2160000</v>
      </c>
      <c r="N27" s="21">
        <v>23000</v>
      </c>
      <c r="O27" s="21">
        <v>7000</v>
      </c>
      <c r="P27" s="21">
        <f t="shared" si="14"/>
        <v>2190000</v>
      </c>
      <c r="Q27" s="21"/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f t="shared" si="15"/>
        <v>0</v>
      </c>
      <c r="X27" s="21">
        <v>0</v>
      </c>
      <c r="Y27" s="21">
        <v>0</v>
      </c>
      <c r="Z27" s="21">
        <v>0</v>
      </c>
      <c r="AA27" s="21">
        <v>1638405</v>
      </c>
      <c r="AB27" s="21">
        <v>40904</v>
      </c>
      <c r="AC27" s="21">
        <v>6000</v>
      </c>
      <c r="AD27" s="21">
        <f t="shared" si="16"/>
        <v>1685309</v>
      </c>
      <c r="AE27" s="21">
        <f t="shared" si="17"/>
        <v>0</v>
      </c>
      <c r="AF27" s="21">
        <f t="shared" si="18"/>
        <v>0</v>
      </c>
      <c r="AG27" s="21">
        <f t="shared" si="19"/>
        <v>0</v>
      </c>
      <c r="AH27" s="21">
        <f t="shared" si="20"/>
        <v>1638405</v>
      </c>
      <c r="AI27" s="21">
        <f t="shared" si="21"/>
        <v>40904</v>
      </c>
      <c r="AJ27" s="21">
        <f t="shared" si="22"/>
        <v>6000</v>
      </c>
      <c r="AK27" s="21">
        <f t="shared" si="23"/>
        <v>1685309</v>
      </c>
      <c r="AL27" s="21"/>
      <c r="AM27" s="65"/>
      <c r="AN27" s="21">
        <f t="shared" si="24"/>
        <v>0</v>
      </c>
      <c r="AO27" s="21">
        <f t="shared" si="25"/>
        <v>0</v>
      </c>
      <c r="AP27" s="21">
        <f t="shared" si="26"/>
        <v>0</v>
      </c>
      <c r="AQ27" s="21">
        <f t="shared" si="27"/>
        <v>521595</v>
      </c>
      <c r="AR27" s="21">
        <f t="shared" si="28"/>
        <v>-17904</v>
      </c>
      <c r="AS27" s="21">
        <f t="shared" si="29"/>
        <v>1000</v>
      </c>
      <c r="AT27" s="21">
        <f t="shared" si="30"/>
        <v>504691</v>
      </c>
    </row>
    <row r="28" spans="1:46" s="66" customFormat="1" ht="32.25" customHeight="1">
      <c r="A28" s="177"/>
      <c r="B28" s="49" t="s">
        <v>239</v>
      </c>
      <c r="C28" s="40" t="s">
        <v>224</v>
      </c>
      <c r="D28" s="49" t="s">
        <v>29</v>
      </c>
      <c r="E28" s="49" t="s">
        <v>145</v>
      </c>
      <c r="F28" s="49" t="s">
        <v>82</v>
      </c>
      <c r="G28" s="49">
        <v>1100</v>
      </c>
      <c r="H28" s="49" t="s">
        <v>126</v>
      </c>
      <c r="I28" s="49">
        <v>2328604</v>
      </c>
      <c r="J28" s="21">
        <v>0</v>
      </c>
      <c r="K28" s="21">
        <v>0</v>
      </c>
      <c r="L28" s="21">
        <v>0</v>
      </c>
      <c r="M28" s="21">
        <v>2200000</v>
      </c>
      <c r="N28" s="21">
        <v>25000</v>
      </c>
      <c r="O28" s="21">
        <v>8000</v>
      </c>
      <c r="P28" s="21">
        <f t="shared" si="14"/>
        <v>2233000</v>
      </c>
      <c r="Q28" s="21"/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f t="shared" si="15"/>
        <v>0</v>
      </c>
      <c r="X28" s="21">
        <v>0</v>
      </c>
      <c r="Y28" s="21">
        <v>0</v>
      </c>
      <c r="Z28" s="21">
        <v>0</v>
      </c>
      <c r="AA28" s="21">
        <v>1265756</v>
      </c>
      <c r="AB28" s="21">
        <v>32250</v>
      </c>
      <c r="AC28" s="21">
        <v>6000</v>
      </c>
      <c r="AD28" s="21">
        <f t="shared" si="16"/>
        <v>1304006</v>
      </c>
      <c r="AE28" s="21">
        <f t="shared" si="17"/>
        <v>0</v>
      </c>
      <c r="AF28" s="21">
        <f t="shared" si="18"/>
        <v>0</v>
      </c>
      <c r="AG28" s="21">
        <f t="shared" si="19"/>
        <v>0</v>
      </c>
      <c r="AH28" s="21">
        <f t="shared" si="20"/>
        <v>1265756</v>
      </c>
      <c r="AI28" s="21">
        <f t="shared" si="21"/>
        <v>32250</v>
      </c>
      <c r="AJ28" s="21">
        <f t="shared" si="22"/>
        <v>6000</v>
      </c>
      <c r="AK28" s="21">
        <f t="shared" si="23"/>
        <v>1304006</v>
      </c>
      <c r="AL28" s="21"/>
      <c r="AM28" s="65"/>
      <c r="AN28" s="21">
        <f t="shared" si="24"/>
        <v>0</v>
      </c>
      <c r="AO28" s="21">
        <f t="shared" si="25"/>
        <v>0</v>
      </c>
      <c r="AP28" s="21">
        <f t="shared" si="26"/>
        <v>0</v>
      </c>
      <c r="AQ28" s="21">
        <f t="shared" si="27"/>
        <v>934244</v>
      </c>
      <c r="AR28" s="21">
        <f t="shared" si="28"/>
        <v>-7250</v>
      </c>
      <c r="AS28" s="21">
        <f t="shared" si="29"/>
        <v>2000</v>
      </c>
      <c r="AT28" s="21">
        <f t="shared" si="30"/>
        <v>928994</v>
      </c>
    </row>
    <row r="29" spans="1:46" s="66" customFormat="1" ht="32.25" customHeight="1">
      <c r="A29" s="177"/>
      <c r="B29" s="49" t="s">
        <v>239</v>
      </c>
      <c r="C29" s="40" t="s">
        <v>224</v>
      </c>
      <c r="D29" s="49" t="s">
        <v>121</v>
      </c>
      <c r="E29" s="49" t="s">
        <v>69</v>
      </c>
      <c r="F29" s="49" t="s">
        <v>82</v>
      </c>
      <c r="G29" s="49">
        <v>7580</v>
      </c>
      <c r="H29" s="49" t="s">
        <v>75</v>
      </c>
      <c r="I29" s="49">
        <v>16264000</v>
      </c>
      <c r="J29" s="21">
        <v>0</v>
      </c>
      <c r="K29" s="21">
        <v>0</v>
      </c>
      <c r="L29" s="21">
        <v>0</v>
      </c>
      <c r="M29" s="21">
        <v>3991000</v>
      </c>
      <c r="N29" s="21">
        <v>330000</v>
      </c>
      <c r="O29" s="21">
        <v>9000</v>
      </c>
      <c r="P29" s="21">
        <f t="shared" si="14"/>
        <v>4330000</v>
      </c>
      <c r="Q29" s="21"/>
      <c r="R29" s="21">
        <v>35174</v>
      </c>
      <c r="S29" s="21">
        <v>218697</v>
      </c>
      <c r="T29" s="21">
        <v>0</v>
      </c>
      <c r="U29" s="21">
        <v>0</v>
      </c>
      <c r="V29" s="21">
        <v>0</v>
      </c>
      <c r="W29" s="21">
        <f t="shared" si="15"/>
        <v>253871</v>
      </c>
      <c r="X29" s="21">
        <v>0</v>
      </c>
      <c r="Y29" s="21">
        <v>0</v>
      </c>
      <c r="Z29" s="21">
        <v>0</v>
      </c>
      <c r="AA29" s="21">
        <v>585000</v>
      </c>
      <c r="AB29" s="21">
        <v>110000</v>
      </c>
      <c r="AC29" s="21">
        <v>8500</v>
      </c>
      <c r="AD29" s="21">
        <f t="shared" si="16"/>
        <v>703500</v>
      </c>
      <c r="AE29" s="21">
        <f t="shared" si="17"/>
        <v>0</v>
      </c>
      <c r="AF29" s="21">
        <f t="shared" si="18"/>
        <v>35174</v>
      </c>
      <c r="AG29" s="21">
        <f t="shared" si="19"/>
        <v>218697</v>
      </c>
      <c r="AH29" s="21">
        <f t="shared" si="20"/>
        <v>585000</v>
      </c>
      <c r="AI29" s="21">
        <f t="shared" si="21"/>
        <v>110000</v>
      </c>
      <c r="AJ29" s="21">
        <f t="shared" si="22"/>
        <v>8500</v>
      </c>
      <c r="AK29" s="21">
        <f t="shared" si="23"/>
        <v>957371</v>
      </c>
      <c r="AL29" s="21"/>
      <c r="AM29" s="65"/>
      <c r="AN29" s="21">
        <f t="shared" si="24"/>
        <v>0</v>
      </c>
      <c r="AO29" s="21">
        <f t="shared" si="25"/>
        <v>0</v>
      </c>
      <c r="AP29" s="21">
        <f t="shared" si="26"/>
        <v>0</v>
      </c>
      <c r="AQ29" s="21">
        <f t="shared" si="27"/>
        <v>3406000</v>
      </c>
      <c r="AR29" s="21">
        <f t="shared" si="28"/>
        <v>220000</v>
      </c>
      <c r="AS29" s="21">
        <f t="shared" si="29"/>
        <v>500</v>
      </c>
      <c r="AT29" s="21">
        <f t="shared" si="30"/>
        <v>3626500</v>
      </c>
    </row>
    <row r="30" spans="1:46" s="66" customFormat="1" ht="32.25" customHeight="1">
      <c r="A30" s="177"/>
      <c r="B30" s="49" t="s">
        <v>239</v>
      </c>
      <c r="C30" s="40" t="s">
        <v>224</v>
      </c>
      <c r="D30" s="49" t="s">
        <v>233</v>
      </c>
      <c r="E30" s="49" t="s">
        <v>145</v>
      </c>
      <c r="F30" s="49" t="s">
        <v>82</v>
      </c>
      <c r="G30" s="49">
        <v>5640</v>
      </c>
      <c r="H30" s="49" t="s">
        <v>75</v>
      </c>
      <c r="I30" s="49">
        <v>12384000</v>
      </c>
      <c r="J30" s="21">
        <v>0</v>
      </c>
      <c r="K30" s="21">
        <v>0</v>
      </c>
      <c r="L30" s="21">
        <v>0</v>
      </c>
      <c r="M30" s="21">
        <v>3991000</v>
      </c>
      <c r="N30" s="21">
        <v>330000</v>
      </c>
      <c r="O30" s="21">
        <v>9000</v>
      </c>
      <c r="P30" s="21">
        <f t="shared" si="14"/>
        <v>4330000</v>
      </c>
      <c r="Q30" s="21"/>
      <c r="R30" s="21">
        <v>4688</v>
      </c>
      <c r="S30" s="21">
        <v>303001</v>
      </c>
      <c r="T30" s="21">
        <v>0</v>
      </c>
      <c r="U30" s="21">
        <v>0</v>
      </c>
      <c r="V30" s="21">
        <v>0</v>
      </c>
      <c r="W30" s="21">
        <f t="shared" si="15"/>
        <v>307689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f t="shared" si="16"/>
        <v>0</v>
      </c>
      <c r="AE30" s="21">
        <f t="shared" si="17"/>
        <v>0</v>
      </c>
      <c r="AF30" s="21">
        <f t="shared" si="18"/>
        <v>4688</v>
      </c>
      <c r="AG30" s="21">
        <f t="shared" si="19"/>
        <v>303001</v>
      </c>
      <c r="AH30" s="21">
        <f t="shared" si="20"/>
        <v>0</v>
      </c>
      <c r="AI30" s="21">
        <f t="shared" si="21"/>
        <v>0</v>
      </c>
      <c r="AJ30" s="21">
        <f t="shared" si="22"/>
        <v>0</v>
      </c>
      <c r="AK30" s="21">
        <f t="shared" si="23"/>
        <v>307689</v>
      </c>
      <c r="AL30" s="21"/>
      <c r="AM30" s="65"/>
      <c r="AN30" s="21">
        <f t="shared" si="24"/>
        <v>0</v>
      </c>
      <c r="AO30" s="21">
        <f t="shared" si="25"/>
        <v>0</v>
      </c>
      <c r="AP30" s="21">
        <f t="shared" si="26"/>
        <v>0</v>
      </c>
      <c r="AQ30" s="21">
        <f t="shared" si="27"/>
        <v>3991000</v>
      </c>
      <c r="AR30" s="21">
        <f t="shared" si="28"/>
        <v>330000</v>
      </c>
      <c r="AS30" s="21">
        <f t="shared" si="29"/>
        <v>9000</v>
      </c>
      <c r="AT30" s="21">
        <f t="shared" si="30"/>
        <v>4330000</v>
      </c>
    </row>
    <row r="31" spans="1:46" s="66" customFormat="1" ht="32.25" customHeight="1">
      <c r="A31" s="177"/>
      <c r="B31" s="49" t="s">
        <v>239</v>
      </c>
      <c r="C31" s="40" t="s">
        <v>224</v>
      </c>
      <c r="D31" s="49" t="s">
        <v>223</v>
      </c>
      <c r="E31" s="49" t="s">
        <v>38</v>
      </c>
      <c r="F31" s="49" t="s">
        <v>34</v>
      </c>
      <c r="G31" s="49">
        <v>68487</v>
      </c>
      <c r="H31" s="49" t="s">
        <v>92</v>
      </c>
      <c r="I31" s="49">
        <v>163108000</v>
      </c>
      <c r="J31" s="21">
        <v>0</v>
      </c>
      <c r="K31" s="21">
        <v>0</v>
      </c>
      <c r="L31" s="21">
        <v>0</v>
      </c>
      <c r="M31" s="21">
        <v>48973000</v>
      </c>
      <c r="N31" s="21">
        <v>1500000</v>
      </c>
      <c r="O31" s="21">
        <v>82000</v>
      </c>
      <c r="P31" s="21">
        <f t="shared" si="14"/>
        <v>50555000</v>
      </c>
      <c r="Q31" s="21"/>
      <c r="R31" s="21">
        <v>0</v>
      </c>
      <c r="S31" s="21">
        <v>0</v>
      </c>
      <c r="T31" s="43">
        <v>4163923</v>
      </c>
      <c r="U31" s="21">
        <v>215192</v>
      </c>
      <c r="V31" s="21">
        <v>0</v>
      </c>
      <c r="W31" s="21">
        <f t="shared" si="15"/>
        <v>4379115</v>
      </c>
      <c r="X31" s="21">
        <v>0</v>
      </c>
      <c r="Y31" s="21">
        <v>0</v>
      </c>
      <c r="Z31" s="21">
        <v>0</v>
      </c>
      <c r="AA31" s="21">
        <v>49000000</v>
      </c>
      <c r="AB31" s="21">
        <v>1500000</v>
      </c>
      <c r="AC31" s="21">
        <v>82000</v>
      </c>
      <c r="AD31" s="21">
        <f t="shared" si="16"/>
        <v>50582000</v>
      </c>
      <c r="AE31" s="21">
        <f t="shared" si="17"/>
        <v>0</v>
      </c>
      <c r="AF31" s="21">
        <f t="shared" si="18"/>
        <v>0</v>
      </c>
      <c r="AG31" s="21">
        <f t="shared" si="19"/>
        <v>0</v>
      </c>
      <c r="AH31" s="21">
        <f t="shared" si="20"/>
        <v>53163923</v>
      </c>
      <c r="AI31" s="21">
        <f t="shared" si="21"/>
        <v>1715192</v>
      </c>
      <c r="AJ31" s="21">
        <f t="shared" si="22"/>
        <v>82000</v>
      </c>
      <c r="AK31" s="21">
        <f t="shared" si="23"/>
        <v>54961115</v>
      </c>
      <c r="AL31" s="21"/>
      <c r="AM31" s="65"/>
      <c r="AN31" s="21">
        <f t="shared" si="24"/>
        <v>0</v>
      </c>
      <c r="AO31" s="21">
        <f t="shared" si="25"/>
        <v>0</v>
      </c>
      <c r="AP31" s="21">
        <f t="shared" si="26"/>
        <v>0</v>
      </c>
      <c r="AQ31" s="21">
        <f t="shared" si="27"/>
        <v>-27000</v>
      </c>
      <c r="AR31" s="21">
        <f t="shared" si="28"/>
        <v>0</v>
      </c>
      <c r="AS31" s="21">
        <f t="shared" si="29"/>
        <v>0</v>
      </c>
      <c r="AT31" s="21">
        <f t="shared" si="30"/>
        <v>-27000</v>
      </c>
    </row>
    <row r="32" spans="1:46" s="66" customFormat="1" ht="32.25" customHeight="1">
      <c r="A32" s="177"/>
      <c r="B32" s="49" t="s">
        <v>239</v>
      </c>
      <c r="C32" s="40" t="s">
        <v>224</v>
      </c>
      <c r="D32" s="49" t="s">
        <v>241</v>
      </c>
      <c r="E32" s="49" t="s">
        <v>145</v>
      </c>
      <c r="F32" s="49" t="s">
        <v>46</v>
      </c>
      <c r="G32" s="49">
        <v>20981</v>
      </c>
      <c r="H32" s="49" t="s">
        <v>36</v>
      </c>
      <c r="I32" s="49">
        <v>45774678</v>
      </c>
      <c r="J32" s="21">
        <v>0</v>
      </c>
      <c r="K32" s="21">
        <v>0</v>
      </c>
      <c r="L32" s="21">
        <v>0</v>
      </c>
      <c r="M32" s="21">
        <v>13670000</v>
      </c>
      <c r="N32" s="21">
        <v>66000</v>
      </c>
      <c r="O32" s="21">
        <v>36000</v>
      </c>
      <c r="P32" s="21">
        <f t="shared" si="14"/>
        <v>13772000</v>
      </c>
      <c r="Q32" s="21"/>
      <c r="R32" s="21">
        <v>0</v>
      </c>
      <c r="S32" s="21">
        <v>0</v>
      </c>
      <c r="T32" s="43">
        <v>1730164</v>
      </c>
      <c r="U32" s="21">
        <v>338074</v>
      </c>
      <c r="V32" s="21">
        <v>0</v>
      </c>
      <c r="W32" s="21">
        <f t="shared" si="15"/>
        <v>2068238</v>
      </c>
      <c r="X32" s="21">
        <v>0</v>
      </c>
      <c r="Y32" s="21">
        <v>0</v>
      </c>
      <c r="Z32" s="21">
        <v>0</v>
      </c>
      <c r="AA32" s="21">
        <v>14216779</v>
      </c>
      <c r="AB32" s="21">
        <v>99111</v>
      </c>
      <c r="AC32" s="21">
        <v>36100</v>
      </c>
      <c r="AD32" s="21">
        <f t="shared" si="16"/>
        <v>14351990</v>
      </c>
      <c r="AE32" s="21">
        <f t="shared" si="17"/>
        <v>0</v>
      </c>
      <c r="AF32" s="21">
        <f t="shared" si="18"/>
        <v>0</v>
      </c>
      <c r="AG32" s="21">
        <f t="shared" si="19"/>
        <v>0</v>
      </c>
      <c r="AH32" s="21">
        <f t="shared" si="20"/>
        <v>15946943</v>
      </c>
      <c r="AI32" s="21">
        <f t="shared" si="21"/>
        <v>437185</v>
      </c>
      <c r="AJ32" s="21">
        <f t="shared" si="22"/>
        <v>36100</v>
      </c>
      <c r="AK32" s="21">
        <f t="shared" si="23"/>
        <v>16420228</v>
      </c>
      <c r="AL32" s="21"/>
      <c r="AM32" s="65"/>
      <c r="AN32" s="21">
        <f t="shared" si="24"/>
        <v>0</v>
      </c>
      <c r="AO32" s="21">
        <f t="shared" si="25"/>
        <v>0</v>
      </c>
      <c r="AP32" s="21">
        <f t="shared" si="26"/>
        <v>0</v>
      </c>
      <c r="AQ32" s="21">
        <f t="shared" si="27"/>
        <v>-546779</v>
      </c>
      <c r="AR32" s="21">
        <f t="shared" si="28"/>
        <v>-33111</v>
      </c>
      <c r="AS32" s="21">
        <f t="shared" si="29"/>
        <v>-100</v>
      </c>
      <c r="AT32" s="21">
        <f t="shared" si="30"/>
        <v>-579990</v>
      </c>
    </row>
    <row r="33" spans="1:46" s="66" customFormat="1" ht="32.25" customHeight="1">
      <c r="A33" s="177"/>
      <c r="B33" s="49" t="s">
        <v>239</v>
      </c>
      <c r="C33" s="40" t="s">
        <v>224</v>
      </c>
      <c r="D33" s="49" t="s">
        <v>79</v>
      </c>
      <c r="E33" s="49" t="s">
        <v>145</v>
      </c>
      <c r="F33" s="49" t="s">
        <v>100</v>
      </c>
      <c r="G33" s="49">
        <v>8363</v>
      </c>
      <c r="H33" s="49" t="s">
        <v>133</v>
      </c>
      <c r="I33" s="49">
        <v>21424216</v>
      </c>
      <c r="J33" s="21">
        <v>0</v>
      </c>
      <c r="K33" s="21">
        <v>0</v>
      </c>
      <c r="L33" s="21">
        <v>0</v>
      </c>
      <c r="M33" s="21">
        <v>6710000</v>
      </c>
      <c r="N33" s="21">
        <v>420000</v>
      </c>
      <c r="O33" s="21">
        <v>20000</v>
      </c>
      <c r="P33" s="21">
        <f t="shared" si="14"/>
        <v>7150000</v>
      </c>
      <c r="Q33" s="21"/>
      <c r="R33" s="21">
        <v>0</v>
      </c>
      <c r="S33" s="21">
        <v>0</v>
      </c>
      <c r="T33" s="21">
        <v>2031981</v>
      </c>
      <c r="U33" s="21">
        <v>183753</v>
      </c>
      <c r="V33" s="21">
        <v>2400</v>
      </c>
      <c r="W33" s="21">
        <f t="shared" si="15"/>
        <v>2218134</v>
      </c>
      <c r="X33" s="21">
        <v>0</v>
      </c>
      <c r="Y33" s="21">
        <v>0</v>
      </c>
      <c r="Z33" s="21">
        <v>0</v>
      </c>
      <c r="AA33" s="21">
        <v>6652716.152370601</v>
      </c>
      <c r="AB33" s="21">
        <v>56691</v>
      </c>
      <c r="AC33" s="21">
        <v>20000</v>
      </c>
      <c r="AD33" s="21">
        <f t="shared" si="16"/>
        <v>6729407.152370601</v>
      </c>
      <c r="AE33" s="21">
        <f t="shared" si="17"/>
        <v>0</v>
      </c>
      <c r="AF33" s="21">
        <f t="shared" si="18"/>
        <v>0</v>
      </c>
      <c r="AG33" s="21">
        <f t="shared" si="19"/>
        <v>0</v>
      </c>
      <c r="AH33" s="21">
        <f t="shared" si="20"/>
        <v>8684697.1523706019</v>
      </c>
      <c r="AI33" s="21">
        <f t="shared" si="21"/>
        <v>240444</v>
      </c>
      <c r="AJ33" s="21">
        <f t="shared" si="22"/>
        <v>22400</v>
      </c>
      <c r="AK33" s="21">
        <f t="shared" si="23"/>
        <v>8947541.1523706019</v>
      </c>
      <c r="AL33" s="21"/>
      <c r="AM33" s="65"/>
      <c r="AN33" s="21">
        <f t="shared" si="24"/>
        <v>0</v>
      </c>
      <c r="AO33" s="21">
        <f t="shared" si="25"/>
        <v>0</v>
      </c>
      <c r="AP33" s="21">
        <f t="shared" si="26"/>
        <v>0</v>
      </c>
      <c r="AQ33" s="21">
        <f t="shared" si="27"/>
        <v>57283.847629399039</v>
      </c>
      <c r="AR33" s="21">
        <f t="shared" si="28"/>
        <v>363309</v>
      </c>
      <c r="AS33" s="21">
        <f t="shared" si="29"/>
        <v>0</v>
      </c>
      <c r="AT33" s="21">
        <f t="shared" si="30"/>
        <v>420592.84762939904</v>
      </c>
    </row>
    <row r="34" spans="1:46" s="66" customFormat="1" ht="32.25" customHeight="1">
      <c r="A34" s="177"/>
      <c r="B34" s="49" t="s">
        <v>239</v>
      </c>
      <c r="C34" s="49" t="s">
        <v>224</v>
      </c>
      <c r="D34" s="49" t="s">
        <v>238</v>
      </c>
      <c r="E34" s="49" t="s">
        <v>145</v>
      </c>
      <c r="F34" s="49" t="s">
        <v>82</v>
      </c>
      <c r="G34" s="49">
        <v>9155</v>
      </c>
      <c r="H34" s="49" t="s">
        <v>133</v>
      </c>
      <c r="I34" s="49">
        <v>19643854</v>
      </c>
      <c r="J34" s="21">
        <v>0</v>
      </c>
      <c r="K34" s="21">
        <v>0</v>
      </c>
      <c r="L34" s="21">
        <v>0</v>
      </c>
      <c r="M34" s="21">
        <v>4896000</v>
      </c>
      <c r="N34" s="21">
        <v>457000</v>
      </c>
      <c r="O34" s="21">
        <v>20000</v>
      </c>
      <c r="P34" s="21">
        <f t="shared" si="14"/>
        <v>5373000</v>
      </c>
      <c r="Q34" s="21"/>
      <c r="R34" s="21">
        <v>0</v>
      </c>
      <c r="S34" s="21">
        <v>0</v>
      </c>
      <c r="T34" s="43">
        <v>498902</v>
      </c>
      <c r="U34" s="21">
        <v>111080</v>
      </c>
      <c r="V34" s="21">
        <v>2300</v>
      </c>
      <c r="W34" s="21">
        <f t="shared" si="15"/>
        <v>612282</v>
      </c>
      <c r="X34" s="21">
        <v>0</v>
      </c>
      <c r="Y34" s="21">
        <v>0</v>
      </c>
      <c r="Z34" s="21">
        <v>0</v>
      </c>
      <c r="AA34" s="21">
        <v>11013371</v>
      </c>
      <c r="AB34" s="21">
        <v>284000</v>
      </c>
      <c r="AC34" s="21">
        <v>20000</v>
      </c>
      <c r="AD34" s="21">
        <f t="shared" si="16"/>
        <v>11317371</v>
      </c>
      <c r="AE34" s="21">
        <f t="shared" si="17"/>
        <v>0</v>
      </c>
      <c r="AF34" s="21">
        <f t="shared" si="18"/>
        <v>0</v>
      </c>
      <c r="AG34" s="21">
        <f t="shared" si="19"/>
        <v>0</v>
      </c>
      <c r="AH34" s="21">
        <f t="shared" si="20"/>
        <v>11512273</v>
      </c>
      <c r="AI34" s="21">
        <f t="shared" si="21"/>
        <v>395080</v>
      </c>
      <c r="AJ34" s="21">
        <f t="shared" si="22"/>
        <v>22300</v>
      </c>
      <c r="AK34" s="21">
        <f t="shared" si="23"/>
        <v>11929653</v>
      </c>
      <c r="AL34" s="21"/>
      <c r="AM34" s="65"/>
      <c r="AN34" s="21">
        <f t="shared" si="24"/>
        <v>0</v>
      </c>
      <c r="AO34" s="21">
        <f t="shared" si="25"/>
        <v>0</v>
      </c>
      <c r="AP34" s="21">
        <f t="shared" si="26"/>
        <v>0</v>
      </c>
      <c r="AQ34" s="21">
        <f t="shared" si="27"/>
        <v>-6117371</v>
      </c>
      <c r="AR34" s="21">
        <f t="shared" si="28"/>
        <v>173000</v>
      </c>
      <c r="AS34" s="21">
        <f t="shared" si="29"/>
        <v>0</v>
      </c>
      <c r="AT34" s="21">
        <f t="shared" si="30"/>
        <v>-5944371</v>
      </c>
    </row>
    <row r="35" spans="1:46" s="66" customFormat="1" ht="32.25" customHeight="1">
      <c r="A35" s="177"/>
      <c r="B35" s="49" t="s">
        <v>239</v>
      </c>
      <c r="C35" s="40" t="s">
        <v>224</v>
      </c>
      <c r="D35" s="49" t="s">
        <v>229</v>
      </c>
      <c r="E35" s="49" t="s">
        <v>145</v>
      </c>
      <c r="F35" s="49" t="s">
        <v>100</v>
      </c>
      <c r="G35" s="49">
        <v>6960</v>
      </c>
      <c r="H35" s="49" t="s">
        <v>133</v>
      </c>
      <c r="I35" s="49">
        <v>15056021</v>
      </c>
      <c r="J35" s="21">
        <v>0</v>
      </c>
      <c r="K35" s="21">
        <v>0</v>
      </c>
      <c r="L35" s="21">
        <v>0</v>
      </c>
      <c r="M35" s="21">
        <v>9224000</v>
      </c>
      <c r="N35" s="21">
        <v>380000</v>
      </c>
      <c r="O35" s="21">
        <v>19000</v>
      </c>
      <c r="P35" s="21">
        <f t="shared" si="14"/>
        <v>9623000</v>
      </c>
      <c r="Q35" s="21"/>
      <c r="R35" s="21"/>
      <c r="S35" s="21"/>
      <c r="T35" s="43">
        <v>195864</v>
      </c>
      <c r="U35" s="21">
        <v>107052</v>
      </c>
      <c r="V35" s="21">
        <v>3000</v>
      </c>
      <c r="W35" s="21">
        <f t="shared" si="15"/>
        <v>305916</v>
      </c>
      <c r="X35" s="21">
        <v>0</v>
      </c>
      <c r="Y35" s="21">
        <v>0</v>
      </c>
      <c r="Z35" s="21">
        <v>0</v>
      </c>
      <c r="AA35" s="21">
        <v>9176746</v>
      </c>
      <c r="AB35" s="21">
        <v>247000</v>
      </c>
      <c r="AC35" s="21">
        <v>8000</v>
      </c>
      <c r="AD35" s="21">
        <f t="shared" si="16"/>
        <v>9431746</v>
      </c>
      <c r="AE35" s="21">
        <f t="shared" si="17"/>
        <v>0</v>
      </c>
      <c r="AF35" s="21">
        <f t="shared" si="18"/>
        <v>0</v>
      </c>
      <c r="AG35" s="21">
        <f t="shared" si="19"/>
        <v>0</v>
      </c>
      <c r="AH35" s="21">
        <f t="shared" si="20"/>
        <v>9372610</v>
      </c>
      <c r="AI35" s="21">
        <f t="shared" si="21"/>
        <v>354052</v>
      </c>
      <c r="AJ35" s="21">
        <f t="shared" si="22"/>
        <v>11000</v>
      </c>
      <c r="AK35" s="21">
        <f t="shared" si="23"/>
        <v>9737662</v>
      </c>
      <c r="AL35" s="21"/>
      <c r="AM35" s="65"/>
      <c r="AN35" s="21">
        <f t="shared" si="24"/>
        <v>0</v>
      </c>
      <c r="AO35" s="21">
        <f t="shared" si="25"/>
        <v>0</v>
      </c>
      <c r="AP35" s="21">
        <f t="shared" si="26"/>
        <v>0</v>
      </c>
      <c r="AQ35" s="21">
        <f t="shared" si="27"/>
        <v>47254</v>
      </c>
      <c r="AR35" s="21">
        <f t="shared" si="28"/>
        <v>133000</v>
      </c>
      <c r="AS35" s="21">
        <f t="shared" si="29"/>
        <v>11000</v>
      </c>
      <c r="AT35" s="21">
        <f t="shared" si="30"/>
        <v>191254</v>
      </c>
    </row>
    <row r="36" spans="1:46" s="67" customFormat="1" ht="32.25" customHeight="1">
      <c r="A36" s="177"/>
      <c r="B36" s="172" t="s">
        <v>188</v>
      </c>
      <c r="C36" s="172"/>
      <c r="D36" s="172"/>
      <c r="E36" s="172"/>
      <c r="F36" s="172"/>
      <c r="G36" s="172"/>
      <c r="H36" s="172"/>
      <c r="I36" s="172"/>
      <c r="J36" s="23">
        <f t="shared" ref="J36:P36" si="31">SUM(J21:J35)</f>
        <v>0</v>
      </c>
      <c r="K36" s="23">
        <f t="shared" si="31"/>
        <v>0</v>
      </c>
      <c r="L36" s="23">
        <f t="shared" si="31"/>
        <v>0</v>
      </c>
      <c r="M36" s="23">
        <f t="shared" si="31"/>
        <v>103991000</v>
      </c>
      <c r="N36" s="23">
        <f t="shared" si="31"/>
        <v>3907000</v>
      </c>
      <c r="O36" s="23">
        <f t="shared" si="31"/>
        <v>229000</v>
      </c>
      <c r="P36" s="23">
        <f t="shared" si="31"/>
        <v>108127000</v>
      </c>
      <c r="Q36" s="23"/>
      <c r="R36" s="46">
        <f>SUM(R21:R35)</f>
        <v>79340</v>
      </c>
      <c r="S36" s="46">
        <f>SUM(S21:S35)</f>
        <v>521698</v>
      </c>
      <c r="T36" s="46">
        <f>SUM(T21:T35)</f>
        <v>9812638</v>
      </c>
      <c r="U36" s="46">
        <f>SUM(U21:U35)</f>
        <v>977351</v>
      </c>
      <c r="V36" s="46">
        <f>SUM(V21:V35)</f>
        <v>7700</v>
      </c>
      <c r="W36" s="46">
        <f t="shared" si="15"/>
        <v>11398727</v>
      </c>
      <c r="X36" s="46">
        <f t="shared" ref="X36:AC36" si="32">SUM(X21:X35)</f>
        <v>0</v>
      </c>
      <c r="Y36" s="46">
        <f t="shared" si="32"/>
        <v>0</v>
      </c>
      <c r="Z36" s="46">
        <f t="shared" si="32"/>
        <v>0</v>
      </c>
      <c r="AA36" s="46">
        <f t="shared" si="32"/>
        <v>101026230.1523706</v>
      </c>
      <c r="AB36" s="46">
        <f t="shared" si="32"/>
        <v>2708553</v>
      </c>
      <c r="AC36" s="46">
        <f t="shared" si="32"/>
        <v>230510</v>
      </c>
      <c r="AD36" s="46">
        <f t="shared" si="16"/>
        <v>103965293.1523706</v>
      </c>
      <c r="AE36" s="46">
        <f t="shared" ref="AE36:AJ36" si="33">SUM(AE21:AE35)</f>
        <v>0</v>
      </c>
      <c r="AF36" s="46">
        <f t="shared" si="33"/>
        <v>79340</v>
      </c>
      <c r="AG36" s="46">
        <f t="shared" si="33"/>
        <v>521698</v>
      </c>
      <c r="AH36" s="46">
        <f t="shared" si="33"/>
        <v>110838868.1523706</v>
      </c>
      <c r="AI36" s="46">
        <f t="shared" si="33"/>
        <v>3685904</v>
      </c>
      <c r="AJ36" s="46">
        <f t="shared" si="33"/>
        <v>238210</v>
      </c>
      <c r="AK36" s="46">
        <f t="shared" si="23"/>
        <v>115364020.1523706</v>
      </c>
      <c r="AL36" s="46"/>
      <c r="AM36" s="53"/>
      <c r="AN36" s="46">
        <f t="shared" ref="AN36:AS36" si="34">SUM(AN21:AN35)</f>
        <v>0</v>
      </c>
      <c r="AO36" s="46">
        <f t="shared" si="34"/>
        <v>0</v>
      </c>
      <c r="AP36" s="46">
        <f t="shared" si="34"/>
        <v>0</v>
      </c>
      <c r="AQ36" s="46">
        <f t="shared" si="34"/>
        <v>2964769.8476293981</v>
      </c>
      <c r="AR36" s="46">
        <f t="shared" si="34"/>
        <v>1198447</v>
      </c>
      <c r="AS36" s="46">
        <f t="shared" si="34"/>
        <v>-1510</v>
      </c>
      <c r="AT36" s="46">
        <f t="shared" si="30"/>
        <v>4161706.8476293981</v>
      </c>
    </row>
    <row r="37" spans="1:46" s="67" customFormat="1" ht="32.25" customHeight="1">
      <c r="A37" s="186" t="s">
        <v>39</v>
      </c>
      <c r="B37" s="186"/>
      <c r="C37" s="186"/>
      <c r="D37" s="186"/>
      <c r="E37" s="186"/>
      <c r="F37" s="186"/>
      <c r="G37" s="186"/>
      <c r="H37" s="186"/>
      <c r="I37" s="186"/>
      <c r="J37" s="30">
        <f t="shared" ref="J37:P37" si="35">SUM(J20,J36)</f>
        <v>0</v>
      </c>
      <c r="K37" s="30">
        <f t="shared" si="35"/>
        <v>893000</v>
      </c>
      <c r="L37" s="30">
        <f t="shared" si="35"/>
        <v>1338000</v>
      </c>
      <c r="M37" s="30">
        <f t="shared" si="35"/>
        <v>104891000</v>
      </c>
      <c r="N37" s="30">
        <f t="shared" si="35"/>
        <v>3916000</v>
      </c>
      <c r="O37" s="30">
        <f t="shared" si="35"/>
        <v>232000</v>
      </c>
      <c r="P37" s="30">
        <f t="shared" si="35"/>
        <v>111270000</v>
      </c>
      <c r="Q37" s="30"/>
      <c r="R37" s="31">
        <f>SUM(R20,R36)</f>
        <v>79340</v>
      </c>
      <c r="S37" s="31">
        <f>SUM(S20,S36)</f>
        <v>521698</v>
      </c>
      <c r="T37" s="31">
        <f>SUM(T20,T36)</f>
        <v>9812638</v>
      </c>
      <c r="U37" s="31">
        <f>SUM(U20,U36)</f>
        <v>977351</v>
      </c>
      <c r="V37" s="31">
        <f>SUM(V20,V36)</f>
        <v>7700</v>
      </c>
      <c r="W37" s="31">
        <f t="shared" si="15"/>
        <v>11398727</v>
      </c>
      <c r="X37" s="31"/>
      <c r="Y37" s="31">
        <f>SUM(Y20,Y36)</f>
        <v>893000</v>
      </c>
      <c r="Z37" s="31">
        <f>SUM(Z20,Z36)</f>
        <v>1338000</v>
      </c>
      <c r="AA37" s="31">
        <f>SUM(AA20,AA36)</f>
        <v>101926230.1523706</v>
      </c>
      <c r="AB37" s="31">
        <f>SUM(AB20,AB36)</f>
        <v>2717553</v>
      </c>
      <c r="AC37" s="31">
        <f>SUM(AC20,AC36)</f>
        <v>233510</v>
      </c>
      <c r="AD37" s="31">
        <f t="shared" si="16"/>
        <v>107108293.1523706</v>
      </c>
      <c r="AE37" s="31">
        <f t="shared" ref="AE37:AJ37" si="36">SUM(AE20,AE36)</f>
        <v>0</v>
      </c>
      <c r="AF37" s="31">
        <f t="shared" si="36"/>
        <v>469340</v>
      </c>
      <c r="AG37" s="31">
        <f t="shared" si="36"/>
        <v>1103698</v>
      </c>
      <c r="AH37" s="31">
        <f t="shared" si="36"/>
        <v>110838868.1523706</v>
      </c>
      <c r="AI37" s="31">
        <f t="shared" si="36"/>
        <v>3685904</v>
      </c>
      <c r="AJ37" s="31">
        <f t="shared" si="36"/>
        <v>238210</v>
      </c>
      <c r="AK37" s="31">
        <f t="shared" si="23"/>
        <v>116336020.1523706</v>
      </c>
      <c r="AL37" s="31"/>
      <c r="AM37" s="53"/>
      <c r="AN37" s="31"/>
      <c r="AO37" s="31">
        <f>SUM(AO20,AO36)</f>
        <v>503000</v>
      </c>
      <c r="AP37" s="31">
        <f>SUM(AP20,AP36)</f>
        <v>756000</v>
      </c>
      <c r="AQ37" s="31">
        <f>SUM(AQ20,AQ36)</f>
        <v>3864769.8476293981</v>
      </c>
      <c r="AR37" s="31">
        <f>SUM(AR20,AR36)</f>
        <v>1207447</v>
      </c>
      <c r="AS37" s="31">
        <f>SUM(AS20,AS36)</f>
        <v>1490</v>
      </c>
      <c r="AT37" s="31">
        <f t="shared" si="30"/>
        <v>6332706.8476293981</v>
      </c>
    </row>
    <row r="38" spans="1:46" s="67" customFormat="1" ht="32.25" customHeight="1">
      <c r="A38" s="174" t="s">
        <v>12</v>
      </c>
      <c r="B38" s="174"/>
      <c r="C38" s="174"/>
      <c r="D38" s="174"/>
      <c r="E38" s="174"/>
      <c r="F38" s="174"/>
      <c r="G38" s="174"/>
      <c r="H38" s="174"/>
      <c r="I38" s="174"/>
      <c r="J38" s="32">
        <f t="shared" ref="J38:P38" si="37">SUM(J13,J37)</f>
        <v>9325000</v>
      </c>
      <c r="K38" s="32">
        <f t="shared" si="37"/>
        <v>893000</v>
      </c>
      <c r="L38" s="32">
        <f t="shared" si="37"/>
        <v>1338000</v>
      </c>
      <c r="M38" s="32">
        <f t="shared" si="37"/>
        <v>104891000</v>
      </c>
      <c r="N38" s="32">
        <f t="shared" si="37"/>
        <v>3916000</v>
      </c>
      <c r="O38" s="32">
        <f t="shared" si="37"/>
        <v>232000</v>
      </c>
      <c r="P38" s="32">
        <f t="shared" si="37"/>
        <v>120595000</v>
      </c>
      <c r="Q38" s="32"/>
      <c r="R38" s="47">
        <f>SUM(R13,R37)</f>
        <v>79340</v>
      </c>
      <c r="S38" s="47">
        <f>SUM(S13,S37)</f>
        <v>521698</v>
      </c>
      <c r="T38" s="47">
        <f>SUM(T13,T37)</f>
        <v>9812638</v>
      </c>
      <c r="U38" s="47">
        <f>SUM(U13,U37)</f>
        <v>977351</v>
      </c>
      <c r="V38" s="47">
        <f>SUM(V13,V37)</f>
        <v>7700</v>
      </c>
      <c r="W38" s="47">
        <f t="shared" si="15"/>
        <v>11398727</v>
      </c>
      <c r="X38" s="47"/>
      <c r="Y38" s="47">
        <f>SUM(Y13,Y37)</f>
        <v>893000</v>
      </c>
      <c r="Z38" s="47">
        <f>SUM(Z13,Z37)</f>
        <v>1338000</v>
      </c>
      <c r="AA38" s="47">
        <f>SUM(AA13,AA37)</f>
        <v>101926230.1523706</v>
      </c>
      <c r="AB38" s="47">
        <f>SUM(AB13,AB37)</f>
        <v>2717553</v>
      </c>
      <c r="AC38" s="47">
        <f>SUM(AC13,AC37)</f>
        <v>233510</v>
      </c>
      <c r="AD38" s="47">
        <f t="shared" si="16"/>
        <v>107108293.1523706</v>
      </c>
      <c r="AE38" s="47">
        <f t="shared" ref="AE38:AJ38" si="38">SUM(AE13,AE37)</f>
        <v>7933000</v>
      </c>
      <c r="AF38" s="47">
        <f t="shared" si="38"/>
        <v>469340</v>
      </c>
      <c r="AG38" s="47">
        <f t="shared" si="38"/>
        <v>1103698</v>
      </c>
      <c r="AH38" s="47">
        <f t="shared" si="38"/>
        <v>110838868.1523706</v>
      </c>
      <c r="AI38" s="47">
        <f t="shared" si="38"/>
        <v>3685904</v>
      </c>
      <c r="AJ38" s="47">
        <f t="shared" si="38"/>
        <v>238210</v>
      </c>
      <c r="AK38" s="47">
        <f t="shared" si="23"/>
        <v>124269020.1523706</v>
      </c>
      <c r="AL38" s="47"/>
      <c r="AM38" s="53"/>
      <c r="AN38" s="47"/>
      <c r="AO38" s="47">
        <f>SUM(AO13,AO37)</f>
        <v>503000</v>
      </c>
      <c r="AP38" s="47">
        <f>SUM(AP13,AP37)</f>
        <v>756000</v>
      </c>
      <c r="AQ38" s="47">
        <f>SUM(AQ13,AQ37)</f>
        <v>3864769.8476293981</v>
      </c>
      <c r="AR38" s="47">
        <f>SUM(AR13,AR37)</f>
        <v>1207447</v>
      </c>
      <c r="AS38" s="47">
        <f>SUM(AS13,AS37)</f>
        <v>1490</v>
      </c>
      <c r="AT38" s="47">
        <f t="shared" si="30"/>
        <v>6332706.8476293981</v>
      </c>
    </row>
  </sheetData>
  <autoFilter ref="A4:AT38"/>
  <mergeCells count="23">
    <mergeCell ref="AN3:AT3"/>
    <mergeCell ref="A5:A13"/>
    <mergeCell ref="B13:I13"/>
    <mergeCell ref="B1:AL1"/>
    <mergeCell ref="A3:A4"/>
    <mergeCell ref="B3:B4"/>
    <mergeCell ref="C3:C4"/>
    <mergeCell ref="D3:D4"/>
    <mergeCell ref="F3:F4"/>
    <mergeCell ref="G3:G4"/>
    <mergeCell ref="H3:H4"/>
    <mergeCell ref="I3:I4"/>
    <mergeCell ref="J3:P3"/>
    <mergeCell ref="A38:I38"/>
    <mergeCell ref="Q3:W3"/>
    <mergeCell ref="X3:AD3"/>
    <mergeCell ref="AE3:AK3"/>
    <mergeCell ref="AL3:AL4"/>
    <mergeCell ref="A14:A20"/>
    <mergeCell ref="B20:I20"/>
    <mergeCell ref="A21:A36"/>
    <mergeCell ref="B36:I36"/>
    <mergeCell ref="A37:I37"/>
  </mergeCells>
  <phoneticPr fontId="38" type="noConversion"/>
  <printOptions horizontalCentered="1"/>
  <pageMargins left="0.35430556535720825" right="0.19666667282581329" top="0.6691666841506958" bottom="0.55097222328186035" header="0.51138889789581299" footer="0.51138889789581299"/>
  <pageSetup paperSize="8" scale="48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8">
    <pageSetUpPr fitToPage="1"/>
  </sheetPr>
  <dimension ref="A1:Z28"/>
  <sheetViews>
    <sheetView zoomScaleNormal="100" workbookViewId="0">
      <selection activeCell="P6" sqref="P6"/>
    </sheetView>
  </sheetViews>
  <sheetFormatPr defaultColWidth="8.88671875" defaultRowHeight="12"/>
  <cols>
    <col min="1" max="5" width="7.6640625" style="3" customWidth="1"/>
    <col min="6" max="6" width="11.33203125" style="3" customWidth="1"/>
    <col min="7" max="7" width="10.77734375" style="3" customWidth="1"/>
    <col min="8" max="8" width="9.109375" style="3" hidden="1" bestFit="1" customWidth="1"/>
    <col min="9" max="9" width="8" style="3" hidden="1" customWidth="1"/>
    <col min="10" max="10" width="9.88671875" style="3" bestFit="1" customWidth="1"/>
    <col min="11" max="11" width="8.33203125" style="3" bestFit="1" customWidth="1"/>
    <col min="12" max="12" width="7.6640625" style="3" customWidth="1"/>
    <col min="13" max="13" width="10.33203125" style="3" customWidth="1"/>
    <col min="14" max="14" width="7.21875" style="3" hidden="1" bestFit="1" customWidth="1"/>
    <col min="15" max="15" width="6.6640625" style="3" hidden="1" bestFit="1" customWidth="1"/>
    <col min="16" max="16" width="9.88671875" style="3" bestFit="1" customWidth="1"/>
    <col min="17" max="17" width="8.33203125" style="3" bestFit="1" customWidth="1"/>
    <col min="18" max="18" width="9.109375" style="3" bestFit="1" customWidth="1"/>
    <col min="19" max="19" width="9.88671875" style="3" bestFit="1" customWidth="1"/>
    <col min="20" max="21" width="6.6640625" style="3" hidden="1" bestFit="1" customWidth="1"/>
    <col min="22" max="22" width="9.109375" style="3" bestFit="1" customWidth="1"/>
    <col min="23" max="24" width="8.33203125" style="3" bestFit="1" customWidth="1"/>
    <col min="25" max="25" width="9.109375" style="3" bestFit="1" customWidth="1"/>
    <col min="26" max="26" width="9.33203125" style="3" bestFit="1" customWidth="1"/>
    <col min="27" max="16379" width="8" style="3"/>
    <col min="16380" max="16384" width="8.88671875" style="3"/>
  </cols>
  <sheetData>
    <row r="1" spans="1:26" ht="21" customHeight="1"/>
    <row r="2" spans="1:26" ht="21" customHeight="1">
      <c r="A2" s="162" t="s">
        <v>350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</row>
    <row r="3" spans="1:26" ht="21" customHeight="1">
      <c r="Z3" s="13" t="s">
        <v>306</v>
      </c>
    </row>
    <row r="4" spans="1:26" ht="20.100000000000001" customHeight="1">
      <c r="A4" s="195" t="s">
        <v>249</v>
      </c>
      <c r="B4" s="195" t="s">
        <v>221</v>
      </c>
      <c r="C4" s="195" t="s">
        <v>124</v>
      </c>
      <c r="D4" s="195" t="s">
        <v>204</v>
      </c>
      <c r="E4" s="195" t="s">
        <v>89</v>
      </c>
      <c r="F4" s="195" t="s">
        <v>73</v>
      </c>
      <c r="G4" s="194" t="s">
        <v>326</v>
      </c>
      <c r="H4" s="194" t="s">
        <v>323</v>
      </c>
      <c r="I4" s="194"/>
      <c r="J4" s="194"/>
      <c r="K4" s="194"/>
      <c r="L4" s="194"/>
      <c r="M4" s="194"/>
      <c r="N4" s="194" t="s">
        <v>332</v>
      </c>
      <c r="O4" s="194"/>
      <c r="P4" s="194"/>
      <c r="Q4" s="194"/>
      <c r="R4" s="194"/>
      <c r="S4" s="194"/>
      <c r="T4" s="194" t="s">
        <v>319</v>
      </c>
      <c r="U4" s="194"/>
      <c r="V4" s="194"/>
      <c r="W4" s="194"/>
      <c r="X4" s="194"/>
      <c r="Y4" s="194"/>
      <c r="Z4" s="194" t="s">
        <v>13</v>
      </c>
    </row>
    <row r="5" spans="1:26" s="1" customFormat="1" ht="28.5" customHeight="1">
      <c r="A5" s="195"/>
      <c r="B5" s="195"/>
      <c r="C5" s="195"/>
      <c r="D5" s="195"/>
      <c r="E5" s="195"/>
      <c r="F5" s="195"/>
      <c r="G5" s="195"/>
      <c r="H5" s="4" t="s">
        <v>120</v>
      </c>
      <c r="I5" s="4" t="s">
        <v>112</v>
      </c>
      <c r="J5" s="4" t="s">
        <v>135</v>
      </c>
      <c r="K5" s="4" t="s">
        <v>102</v>
      </c>
      <c r="L5" s="4" t="s">
        <v>137</v>
      </c>
      <c r="M5" s="4" t="s">
        <v>1</v>
      </c>
      <c r="N5" s="4" t="s">
        <v>120</v>
      </c>
      <c r="O5" s="4" t="s">
        <v>112</v>
      </c>
      <c r="P5" s="4" t="s">
        <v>135</v>
      </c>
      <c r="Q5" s="4" t="s">
        <v>102</v>
      </c>
      <c r="R5" s="4" t="s">
        <v>137</v>
      </c>
      <c r="S5" s="4" t="s">
        <v>1</v>
      </c>
      <c r="T5" s="4" t="s">
        <v>120</v>
      </c>
      <c r="U5" s="4" t="s">
        <v>112</v>
      </c>
      <c r="V5" s="4" t="s">
        <v>135</v>
      </c>
      <c r="W5" s="4" t="s">
        <v>102</v>
      </c>
      <c r="X5" s="4" t="s">
        <v>137</v>
      </c>
      <c r="Y5" s="4" t="s">
        <v>1</v>
      </c>
      <c r="Z5" s="194"/>
    </row>
    <row r="6" spans="1:26" s="2" customFormat="1" ht="20.100000000000001" customHeight="1">
      <c r="A6" s="7" t="s">
        <v>224</v>
      </c>
      <c r="B6" s="7" t="s">
        <v>79</v>
      </c>
      <c r="C6" s="6" t="s">
        <v>100</v>
      </c>
      <c r="D6" s="5" t="e">
        <f>#REF!</f>
        <v>#REF!</v>
      </c>
      <c r="E6" s="5" t="s">
        <v>133</v>
      </c>
      <c r="F6" s="9" t="e">
        <f>#REF!</f>
        <v>#REF!</v>
      </c>
      <c r="G6" s="8" t="e">
        <f>#REF!</f>
        <v>#REF!</v>
      </c>
      <c r="H6" s="10" t="e">
        <f>#REF!</f>
        <v>#REF!</v>
      </c>
      <c r="I6" s="10" t="e">
        <f>#REF!</f>
        <v>#REF!</v>
      </c>
      <c r="J6" s="10" t="e">
        <f>#REF!</f>
        <v>#REF!</v>
      </c>
      <c r="K6" s="10" t="e">
        <f>#REF!</f>
        <v>#REF!</v>
      </c>
      <c r="L6" s="10" t="e">
        <f>#REF!</f>
        <v>#REF!</v>
      </c>
      <c r="M6" s="11" t="e">
        <f t="shared" ref="M6:M13" si="0">SUM(H6:L6)</f>
        <v>#REF!</v>
      </c>
      <c r="N6" s="10"/>
      <c r="O6" s="10"/>
      <c r="P6" s="10" t="e">
        <f>#REF!</f>
        <v>#REF!</v>
      </c>
      <c r="Q6" s="10" t="e">
        <f>#REF!</f>
        <v>#REF!</v>
      </c>
      <c r="R6" s="10" t="e">
        <f>#REF!</f>
        <v>#REF!</v>
      </c>
      <c r="S6" s="11" t="e">
        <f t="shared" ref="S6:S13" si="1">SUM(N6:R6)</f>
        <v>#REF!</v>
      </c>
      <c r="T6" s="10"/>
      <c r="U6" s="10"/>
      <c r="V6" s="10" t="e">
        <f>#REF!</f>
        <v>#REF!</v>
      </c>
      <c r="W6" s="10" t="e">
        <f>#REF!</f>
        <v>#REF!</v>
      </c>
      <c r="X6" s="10" t="e">
        <f>#REF!</f>
        <v>#REF!</v>
      </c>
      <c r="Y6" s="11" t="e">
        <f t="shared" ref="Y6:Y13" si="2">SUM(T6:X6)</f>
        <v>#REF!</v>
      </c>
      <c r="Z6" s="9" t="s">
        <v>138</v>
      </c>
    </row>
    <row r="7" spans="1:26" s="2" customFormat="1" ht="20.100000000000001" customHeight="1">
      <c r="A7" s="7" t="s">
        <v>224</v>
      </c>
      <c r="B7" s="7" t="s">
        <v>238</v>
      </c>
      <c r="C7" s="6" t="s">
        <v>100</v>
      </c>
      <c r="D7" s="5">
        <v>9160</v>
      </c>
      <c r="E7" s="5" t="s">
        <v>59</v>
      </c>
      <c r="F7" s="9" t="e">
        <f>#REF!</f>
        <v>#REF!</v>
      </c>
      <c r="G7" s="8" t="e">
        <f>#REF!</f>
        <v>#REF!</v>
      </c>
      <c r="H7" s="10" t="e">
        <f>#REF!</f>
        <v>#REF!</v>
      </c>
      <c r="I7" s="10" t="e">
        <f>#REF!</f>
        <v>#REF!</v>
      </c>
      <c r="J7" s="10" t="e">
        <f>#REF!</f>
        <v>#REF!</v>
      </c>
      <c r="K7" s="10" t="e">
        <f>#REF!</f>
        <v>#REF!</v>
      </c>
      <c r="L7" s="10" t="e">
        <f>#REF!</f>
        <v>#REF!</v>
      </c>
      <c r="M7" s="11" t="e">
        <f t="shared" si="0"/>
        <v>#REF!</v>
      </c>
      <c r="N7" s="10"/>
      <c r="O7" s="10"/>
      <c r="P7" s="10" t="e">
        <f>#REF!</f>
        <v>#REF!</v>
      </c>
      <c r="Q7" s="10" t="e">
        <f>#REF!</f>
        <v>#REF!</v>
      </c>
      <c r="R7" s="10" t="e">
        <f>#REF!</f>
        <v>#REF!</v>
      </c>
      <c r="S7" s="11" t="e">
        <f t="shared" si="1"/>
        <v>#REF!</v>
      </c>
      <c r="T7" s="10"/>
      <c r="U7" s="10"/>
      <c r="V7" s="10" t="e">
        <f>#REF!</f>
        <v>#REF!</v>
      </c>
      <c r="W7" s="10" t="e">
        <f>#REF!</f>
        <v>#REF!</v>
      </c>
      <c r="X7" s="10" t="e">
        <f>#REF!</f>
        <v>#REF!</v>
      </c>
      <c r="Y7" s="11" t="e">
        <f t="shared" si="2"/>
        <v>#REF!</v>
      </c>
      <c r="Z7" s="9" t="s">
        <v>138</v>
      </c>
    </row>
    <row r="8" spans="1:26" s="2" customFormat="1" ht="20.100000000000001" customHeight="1">
      <c r="A8" s="5" t="s">
        <v>224</v>
      </c>
      <c r="B8" s="5" t="s">
        <v>229</v>
      </c>
      <c r="C8" s="6" t="s">
        <v>100</v>
      </c>
      <c r="D8" s="5">
        <v>6960</v>
      </c>
      <c r="E8" s="5" t="s">
        <v>59</v>
      </c>
      <c r="F8" s="8" t="e">
        <f>#REF!</f>
        <v>#REF!</v>
      </c>
      <c r="G8" s="8" t="e">
        <f>#REF!</f>
        <v>#REF!</v>
      </c>
      <c r="H8" s="10" t="e">
        <f>#REF!</f>
        <v>#REF!</v>
      </c>
      <c r="I8" s="10"/>
      <c r="J8" s="10" t="e">
        <f>#REF!</f>
        <v>#REF!</v>
      </c>
      <c r="K8" s="10" t="e">
        <f>#REF!</f>
        <v>#REF!</v>
      </c>
      <c r="L8" s="10" t="e">
        <f>#REF!</f>
        <v>#REF!</v>
      </c>
      <c r="M8" s="11" t="e">
        <f t="shared" si="0"/>
        <v>#REF!</v>
      </c>
      <c r="N8" s="10"/>
      <c r="O8" s="10"/>
      <c r="P8" s="10" t="e">
        <f>#REF!</f>
        <v>#REF!</v>
      </c>
      <c r="Q8" s="10" t="e">
        <f>#REF!</f>
        <v>#REF!</v>
      </c>
      <c r="R8" s="10" t="e">
        <f>#REF!</f>
        <v>#REF!</v>
      </c>
      <c r="S8" s="11" t="e">
        <f t="shared" si="1"/>
        <v>#REF!</v>
      </c>
      <c r="T8" s="10"/>
      <c r="U8" s="10"/>
      <c r="V8" s="10"/>
      <c r="W8" s="10"/>
      <c r="X8" s="10"/>
      <c r="Y8" s="11">
        <f t="shared" si="2"/>
        <v>0</v>
      </c>
      <c r="Z8" s="9" t="s">
        <v>138</v>
      </c>
    </row>
    <row r="9" spans="1:26" s="2" customFormat="1" ht="20.100000000000001" customHeight="1">
      <c r="A9" s="5" t="s">
        <v>224</v>
      </c>
      <c r="B9" s="5" t="s">
        <v>231</v>
      </c>
      <c r="C9" s="6" t="s">
        <v>62</v>
      </c>
      <c r="D9" s="5">
        <v>1500</v>
      </c>
      <c r="E9" s="5" t="s">
        <v>81</v>
      </c>
      <c r="F9" s="8" t="e">
        <f>#REF!</f>
        <v>#REF!</v>
      </c>
      <c r="G9" s="8" t="e">
        <f>#REF!</f>
        <v>#REF!</v>
      </c>
      <c r="H9" s="10"/>
      <c r="I9" s="10"/>
      <c r="J9" s="10" t="e">
        <f>#REF!</f>
        <v>#REF!</v>
      </c>
      <c r="K9" s="10" t="e">
        <f>#REF!</f>
        <v>#REF!</v>
      </c>
      <c r="L9" s="10" t="e">
        <f>#REF!</f>
        <v>#REF!</v>
      </c>
      <c r="M9" s="11" t="e">
        <f t="shared" si="0"/>
        <v>#REF!</v>
      </c>
      <c r="N9" s="10"/>
      <c r="O9" s="10"/>
      <c r="P9" s="10" t="e">
        <f>#REF!</f>
        <v>#REF!</v>
      </c>
      <c r="Q9" s="10" t="e">
        <f>#REF!</f>
        <v>#REF!</v>
      </c>
      <c r="R9" s="10" t="e">
        <f>#REF!</f>
        <v>#REF!</v>
      </c>
      <c r="S9" s="11" t="e">
        <f t="shared" si="1"/>
        <v>#REF!</v>
      </c>
      <c r="T9" s="10"/>
      <c r="U9" s="10"/>
      <c r="V9" s="10"/>
      <c r="W9" s="10"/>
      <c r="X9" s="10"/>
      <c r="Y9" s="11">
        <f t="shared" si="2"/>
        <v>0</v>
      </c>
      <c r="Z9" s="9" t="s">
        <v>138</v>
      </c>
    </row>
    <row r="10" spans="1:26" s="2" customFormat="1" ht="20.100000000000001" customHeight="1">
      <c r="A10" s="5" t="s">
        <v>224</v>
      </c>
      <c r="B10" s="5" t="s">
        <v>223</v>
      </c>
      <c r="C10" s="6" t="s">
        <v>34</v>
      </c>
      <c r="D10" s="5">
        <v>68431</v>
      </c>
      <c r="E10" s="7" t="s">
        <v>92</v>
      </c>
      <c r="F10" s="8" t="e">
        <f>#REF!</f>
        <v>#REF!</v>
      </c>
      <c r="G10" s="8" t="e">
        <f>#REF!</f>
        <v>#REF!</v>
      </c>
      <c r="H10" s="10"/>
      <c r="I10" s="10"/>
      <c r="J10" s="10" t="e">
        <f>#REF!</f>
        <v>#REF!</v>
      </c>
      <c r="K10" s="10" t="e">
        <f>#REF!</f>
        <v>#REF!</v>
      </c>
      <c r="L10" s="10" t="e">
        <f>#REF!</f>
        <v>#REF!</v>
      </c>
      <c r="M10" s="11" t="e">
        <f t="shared" si="0"/>
        <v>#REF!</v>
      </c>
      <c r="N10" s="10"/>
      <c r="O10" s="10"/>
      <c r="P10" s="10" t="e">
        <f>#REF!</f>
        <v>#REF!</v>
      </c>
      <c r="Q10" s="10" t="e">
        <f>#REF!</f>
        <v>#REF!</v>
      </c>
      <c r="R10" s="10" t="e">
        <f>#REF!</f>
        <v>#REF!</v>
      </c>
      <c r="S10" s="11" t="e">
        <f t="shared" si="1"/>
        <v>#REF!</v>
      </c>
      <c r="T10" s="10"/>
      <c r="U10" s="10"/>
      <c r="V10" s="10" t="e">
        <f>#REF!</f>
        <v>#REF!</v>
      </c>
      <c r="W10" s="10" t="e">
        <f>#REF!</f>
        <v>#REF!</v>
      </c>
      <c r="X10" s="10" t="e">
        <f>#REF!</f>
        <v>#REF!</v>
      </c>
      <c r="Y10" s="11" t="e">
        <f t="shared" si="2"/>
        <v>#REF!</v>
      </c>
      <c r="Z10" s="9" t="s">
        <v>74</v>
      </c>
    </row>
    <row r="11" spans="1:26" s="2" customFormat="1" ht="20.100000000000001" customHeight="1">
      <c r="A11" s="5" t="s">
        <v>224</v>
      </c>
      <c r="B11" s="5" t="s">
        <v>58</v>
      </c>
      <c r="C11" s="6" t="s">
        <v>45</v>
      </c>
      <c r="D11" s="5">
        <v>21338</v>
      </c>
      <c r="E11" s="5" t="s">
        <v>61</v>
      </c>
      <c r="F11" s="8" t="e">
        <f>#REF!</f>
        <v>#REF!</v>
      </c>
      <c r="G11" s="8" t="e">
        <f>#REF!</f>
        <v>#REF!</v>
      </c>
      <c r="H11" s="10"/>
      <c r="I11" s="10"/>
      <c r="J11" s="10" t="e">
        <f>#REF!</f>
        <v>#REF!</v>
      </c>
      <c r="K11" s="10" t="e">
        <f>#REF!</f>
        <v>#REF!</v>
      </c>
      <c r="L11" s="10" t="e">
        <f>#REF!</f>
        <v>#REF!</v>
      </c>
      <c r="M11" s="11" t="e">
        <f t="shared" si="0"/>
        <v>#REF!</v>
      </c>
      <c r="N11" s="10"/>
      <c r="O11" s="10"/>
      <c r="P11" s="10" t="e">
        <f>#REF!</f>
        <v>#REF!</v>
      </c>
      <c r="Q11" s="10" t="e">
        <f>#REF!</f>
        <v>#REF!</v>
      </c>
      <c r="R11" s="10" t="e">
        <f>#REF!</f>
        <v>#REF!</v>
      </c>
      <c r="S11" s="11" t="e">
        <f t="shared" si="1"/>
        <v>#REF!</v>
      </c>
      <c r="T11" s="10"/>
      <c r="U11" s="10"/>
      <c r="V11" s="10" t="e">
        <f>#REF!</f>
        <v>#REF!</v>
      </c>
      <c r="W11" s="10" t="e">
        <f>#REF!</f>
        <v>#REF!</v>
      </c>
      <c r="X11" s="10" t="e">
        <f>#REF!</f>
        <v>#REF!</v>
      </c>
      <c r="Y11" s="11" t="e">
        <f t="shared" si="2"/>
        <v>#REF!</v>
      </c>
      <c r="Z11" s="9" t="s">
        <v>60</v>
      </c>
    </row>
    <row r="12" spans="1:26" s="2" customFormat="1" ht="20.100000000000001" customHeight="1">
      <c r="A12" s="7" t="s">
        <v>224</v>
      </c>
      <c r="B12" s="7" t="s">
        <v>80</v>
      </c>
      <c r="C12" s="6" t="s">
        <v>35</v>
      </c>
      <c r="D12" s="5">
        <v>13631</v>
      </c>
      <c r="E12" s="5" t="s">
        <v>61</v>
      </c>
      <c r="F12" s="8" t="e">
        <f>#REF!</f>
        <v>#REF!</v>
      </c>
      <c r="G12" s="8" t="e">
        <f>#REF!</f>
        <v>#REF!</v>
      </c>
      <c r="H12" s="10"/>
      <c r="I12" s="10"/>
      <c r="J12" s="10" t="e">
        <f>#REF!</f>
        <v>#REF!</v>
      </c>
      <c r="K12" s="10" t="e">
        <f>#REF!</f>
        <v>#REF!</v>
      </c>
      <c r="L12" s="10" t="e">
        <f>#REF!</f>
        <v>#REF!</v>
      </c>
      <c r="M12" s="11" t="e">
        <f t="shared" si="0"/>
        <v>#REF!</v>
      </c>
      <c r="N12" s="10"/>
      <c r="O12" s="10"/>
      <c r="P12" s="10" t="e">
        <f>#REF!</f>
        <v>#REF!</v>
      </c>
      <c r="Q12" s="10" t="e">
        <f>#REF!</f>
        <v>#REF!</v>
      </c>
      <c r="R12" s="10" t="e">
        <f>#REF!</f>
        <v>#REF!</v>
      </c>
      <c r="S12" s="11" t="e">
        <f t="shared" si="1"/>
        <v>#REF!</v>
      </c>
      <c r="T12" s="10"/>
      <c r="U12" s="10"/>
      <c r="V12" s="10" t="e">
        <f>#REF!</f>
        <v>#REF!</v>
      </c>
      <c r="W12" s="10" t="e">
        <f>#REF!</f>
        <v>#REF!</v>
      </c>
      <c r="X12" s="10" t="e">
        <f>#REF!</f>
        <v>#REF!</v>
      </c>
      <c r="Y12" s="11" t="e">
        <f t="shared" si="2"/>
        <v>#REF!</v>
      </c>
      <c r="Z12" s="9" t="s">
        <v>60</v>
      </c>
    </row>
    <row r="13" spans="1:26" s="2" customFormat="1" ht="20.100000000000001" customHeight="1">
      <c r="A13" s="5" t="s">
        <v>224</v>
      </c>
      <c r="B13" s="5" t="s">
        <v>241</v>
      </c>
      <c r="C13" s="6" t="s">
        <v>46</v>
      </c>
      <c r="D13" s="5">
        <v>20981</v>
      </c>
      <c r="E13" s="7" t="s">
        <v>54</v>
      </c>
      <c r="F13" s="8" t="e">
        <f>#REF!</f>
        <v>#REF!</v>
      </c>
      <c r="G13" s="8" t="e">
        <f>#REF!</f>
        <v>#REF!</v>
      </c>
      <c r="H13" s="10"/>
      <c r="I13" s="10"/>
      <c r="J13" s="10" t="e">
        <f>#REF!</f>
        <v>#REF!</v>
      </c>
      <c r="K13" s="10" t="e">
        <f>#REF!</f>
        <v>#REF!</v>
      </c>
      <c r="L13" s="10" t="e">
        <f>#REF!</f>
        <v>#REF!</v>
      </c>
      <c r="M13" s="11" t="e">
        <f t="shared" si="0"/>
        <v>#REF!</v>
      </c>
      <c r="N13" s="10"/>
      <c r="O13" s="10"/>
      <c r="P13" s="10" t="e">
        <f>#REF!</f>
        <v>#REF!</v>
      </c>
      <c r="Q13" s="10" t="e">
        <f>#REF!</f>
        <v>#REF!</v>
      </c>
      <c r="R13" s="10" t="e">
        <f>#REF!</f>
        <v>#REF!</v>
      </c>
      <c r="S13" s="11" t="e">
        <f t="shared" si="1"/>
        <v>#REF!</v>
      </c>
      <c r="T13" s="10"/>
      <c r="U13" s="10"/>
      <c r="V13" s="10" t="e">
        <f>#REF!</f>
        <v>#REF!</v>
      </c>
      <c r="W13" s="10" t="e">
        <f>#REF!</f>
        <v>#REF!</v>
      </c>
      <c r="X13" s="10" t="e">
        <f>#REF!</f>
        <v>#REF!</v>
      </c>
      <c r="Y13" s="11" t="e">
        <f t="shared" si="2"/>
        <v>#REF!</v>
      </c>
      <c r="Z13" s="9" t="s">
        <v>60</v>
      </c>
    </row>
    <row r="14" spans="1:26" s="2" customFormat="1" ht="20.100000000000001" hidden="1" customHeight="1">
      <c r="A14" s="5"/>
      <c r="B14" s="5"/>
      <c r="C14" s="5"/>
      <c r="D14" s="5"/>
      <c r="E14" s="5"/>
      <c r="F14" s="8"/>
      <c r="G14" s="8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1"/>
      <c r="T14" s="10"/>
      <c r="U14" s="10"/>
      <c r="V14" s="10"/>
      <c r="W14" s="10"/>
      <c r="X14" s="10"/>
      <c r="Y14" s="11"/>
      <c r="Z14" s="9"/>
    </row>
    <row r="15" spans="1:26" s="14" customFormat="1" ht="20.100000000000001" customHeight="1">
      <c r="A15" s="193" t="s">
        <v>188</v>
      </c>
      <c r="B15" s="193"/>
      <c r="C15" s="193"/>
      <c r="D15" s="193"/>
      <c r="E15" s="193"/>
      <c r="F15" s="12" t="e">
        <f t="shared" ref="F15:Y15" si="3">SUM(F6:F14)</f>
        <v>#REF!</v>
      </c>
      <c r="G15" s="12" t="e">
        <f t="shared" si="3"/>
        <v>#REF!</v>
      </c>
      <c r="H15" s="12" t="e">
        <f t="shared" si="3"/>
        <v>#REF!</v>
      </c>
      <c r="I15" s="12" t="e">
        <f t="shared" si="3"/>
        <v>#REF!</v>
      </c>
      <c r="J15" s="12" t="e">
        <f t="shared" si="3"/>
        <v>#REF!</v>
      </c>
      <c r="K15" s="12" t="e">
        <f t="shared" si="3"/>
        <v>#REF!</v>
      </c>
      <c r="L15" s="12" t="e">
        <f t="shared" si="3"/>
        <v>#REF!</v>
      </c>
      <c r="M15" s="12" t="e">
        <f t="shared" si="3"/>
        <v>#REF!</v>
      </c>
      <c r="N15" s="12">
        <f t="shared" si="3"/>
        <v>0</v>
      </c>
      <c r="O15" s="12">
        <f t="shared" si="3"/>
        <v>0</v>
      </c>
      <c r="P15" s="12" t="e">
        <f t="shared" si="3"/>
        <v>#REF!</v>
      </c>
      <c r="Q15" s="12" t="e">
        <f t="shared" si="3"/>
        <v>#REF!</v>
      </c>
      <c r="R15" s="12" t="e">
        <f t="shared" si="3"/>
        <v>#REF!</v>
      </c>
      <c r="S15" s="12" t="e">
        <f t="shared" si="3"/>
        <v>#REF!</v>
      </c>
      <c r="T15" s="12">
        <f t="shared" si="3"/>
        <v>0</v>
      </c>
      <c r="U15" s="12">
        <f t="shared" si="3"/>
        <v>0</v>
      </c>
      <c r="V15" s="12" t="e">
        <f t="shared" si="3"/>
        <v>#REF!</v>
      </c>
      <c r="W15" s="12" t="e">
        <f t="shared" si="3"/>
        <v>#REF!</v>
      </c>
      <c r="X15" s="12" t="e">
        <f t="shared" si="3"/>
        <v>#REF!</v>
      </c>
      <c r="Y15" s="12" t="e">
        <f t="shared" si="3"/>
        <v>#REF!</v>
      </c>
      <c r="Z15" s="12"/>
    </row>
    <row r="16" spans="1:26">
      <c r="J16" s="15"/>
    </row>
    <row r="17" spans="10:10">
      <c r="J17" s="15"/>
    </row>
    <row r="18" spans="10:10">
      <c r="J18" s="15"/>
    </row>
    <row r="19" spans="10:10">
      <c r="J19" s="15"/>
    </row>
    <row r="20" spans="10:10">
      <c r="J20" s="15"/>
    </row>
    <row r="21" spans="10:10">
      <c r="J21" s="15"/>
    </row>
    <row r="22" spans="10:10">
      <c r="J22" s="15"/>
    </row>
    <row r="23" spans="10:10">
      <c r="J23" s="15"/>
    </row>
    <row r="24" spans="10:10">
      <c r="J24" s="15"/>
    </row>
    <row r="25" spans="10:10">
      <c r="J25" s="15"/>
    </row>
    <row r="26" spans="10:10">
      <c r="J26" s="15"/>
    </row>
    <row r="27" spans="10:10">
      <c r="J27" s="15"/>
    </row>
    <row r="28" spans="10:10">
      <c r="J28" s="15"/>
    </row>
  </sheetData>
  <mergeCells count="13">
    <mergeCell ref="A15:E15"/>
    <mergeCell ref="G4:G5"/>
    <mergeCell ref="A2:Z2"/>
    <mergeCell ref="N4:S4"/>
    <mergeCell ref="T4:Y4"/>
    <mergeCell ref="A4:A5"/>
    <mergeCell ref="B4:B5"/>
    <mergeCell ref="C4:C5"/>
    <mergeCell ref="Z4:Z5"/>
    <mergeCell ref="D4:D5"/>
    <mergeCell ref="E4:E5"/>
    <mergeCell ref="F4:F5"/>
    <mergeCell ref="H4:M4"/>
  </mergeCells>
  <phoneticPr fontId="38" type="noConversion"/>
  <pageMargins left="0.74805557727813721" right="0.74805557727813721" top="0.98430556058883667" bottom="0.98430556058883667" header="0.51138889789581299" footer="0.51138889789581299"/>
  <pageSetup paperSize="8" scale="9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6"/>
  <dimension ref="A1"/>
  <sheetViews>
    <sheetView zoomScaleNormal="100" workbookViewId="0">
      <selection activeCell="AO29" sqref="AO29"/>
    </sheetView>
  </sheetViews>
  <sheetFormatPr defaultColWidth="8.88671875" defaultRowHeight="13.5"/>
  <sheetData/>
  <phoneticPr fontId="38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7"/>
  <dimension ref="A1:R132"/>
  <sheetViews>
    <sheetView view="pageBreakPreview" zoomScale="80" zoomScaleSheetLayoutView="80" workbookViewId="0">
      <pane ySplit="5" topLeftCell="A6" activePane="bottomLeft" state="frozen"/>
      <selection pane="bottomLeft" sqref="A1:R1"/>
    </sheetView>
  </sheetViews>
  <sheetFormatPr defaultColWidth="8.88671875" defaultRowHeight="13.5"/>
  <cols>
    <col min="1" max="1" width="33.88671875" style="113" bestFit="1" customWidth="1"/>
    <col min="2" max="4" width="18.6640625" style="88" customWidth="1"/>
    <col min="5" max="5" width="41.6640625" style="88" customWidth="1"/>
    <col min="6" max="9" width="0" hidden="1" customWidth="1"/>
    <col min="10" max="10" width="11.5546875" hidden="1" bestFit="1" customWidth="1"/>
    <col min="11" max="14" width="16.5546875" customWidth="1"/>
    <col min="15" max="15" width="16.5546875" hidden="1" customWidth="1"/>
    <col min="16" max="17" width="16.5546875" customWidth="1"/>
    <col min="18" max="18" width="16.5546875" style="87" customWidth="1"/>
  </cols>
  <sheetData>
    <row r="1" spans="1:18" ht="33" customHeight="1">
      <c r="A1" s="201" t="s">
        <v>171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s="95" customFormat="1" ht="19.5" customHeight="1">
      <c r="A2" s="99"/>
      <c r="B2" s="94"/>
      <c r="C2" s="94"/>
      <c r="D2" s="94"/>
      <c r="E2" s="94"/>
      <c r="Q2" s="205" t="s">
        <v>339</v>
      </c>
      <c r="R2" s="206"/>
    </row>
    <row r="3" spans="1:18" ht="27">
      <c r="A3" s="208" t="s">
        <v>214</v>
      </c>
      <c r="B3" s="208" t="s">
        <v>227</v>
      </c>
      <c r="C3" s="208" t="s">
        <v>277</v>
      </c>
      <c r="D3" s="208" t="s">
        <v>107</v>
      </c>
      <c r="E3" s="208" t="s">
        <v>132</v>
      </c>
      <c r="F3" s="209" t="s">
        <v>157</v>
      </c>
      <c r="G3" s="209"/>
      <c r="H3" s="209"/>
      <c r="I3" s="209"/>
      <c r="J3" s="207" t="s">
        <v>361</v>
      </c>
      <c r="K3" s="207"/>
      <c r="L3" s="207"/>
      <c r="M3" s="207"/>
      <c r="N3" s="207"/>
      <c r="O3" s="207"/>
      <c r="P3" s="134" t="s">
        <v>388</v>
      </c>
      <c r="Q3" s="101" t="s">
        <v>353</v>
      </c>
      <c r="R3" s="204" t="s">
        <v>178</v>
      </c>
    </row>
    <row r="4" spans="1:18" ht="29.25" customHeight="1">
      <c r="A4" s="208"/>
      <c r="B4" s="208"/>
      <c r="C4" s="208"/>
      <c r="D4" s="208"/>
      <c r="E4" s="208"/>
      <c r="F4" s="89" t="s">
        <v>141</v>
      </c>
      <c r="G4" s="90" t="s">
        <v>129</v>
      </c>
      <c r="H4" s="90" t="s">
        <v>114</v>
      </c>
      <c r="I4" s="90" t="s">
        <v>128</v>
      </c>
      <c r="J4" s="90" t="s">
        <v>120</v>
      </c>
      <c r="K4" s="90" t="s">
        <v>112</v>
      </c>
      <c r="L4" s="90" t="s">
        <v>135</v>
      </c>
      <c r="M4" s="90" t="s">
        <v>137</v>
      </c>
      <c r="N4" s="90" t="s">
        <v>128</v>
      </c>
      <c r="O4" s="90" t="s">
        <v>78</v>
      </c>
      <c r="P4" s="133" t="s">
        <v>386</v>
      </c>
      <c r="Q4" s="91" t="s">
        <v>66</v>
      </c>
      <c r="R4" s="204"/>
    </row>
    <row r="5" spans="1:18" ht="29.25" customHeight="1">
      <c r="A5" s="208"/>
      <c r="B5" s="208"/>
      <c r="C5" s="208"/>
      <c r="D5" s="208"/>
      <c r="E5" s="208"/>
      <c r="F5" s="90" t="s">
        <v>201</v>
      </c>
      <c r="G5" s="90" t="s">
        <v>30</v>
      </c>
      <c r="H5" s="90" t="s">
        <v>140</v>
      </c>
      <c r="I5" s="90" t="s">
        <v>87</v>
      </c>
      <c r="J5" s="90" t="s">
        <v>99</v>
      </c>
      <c r="K5" s="90" t="s">
        <v>113</v>
      </c>
      <c r="L5" s="90" t="s">
        <v>220</v>
      </c>
      <c r="M5" s="90" t="s">
        <v>117</v>
      </c>
      <c r="N5" s="90" t="s">
        <v>87</v>
      </c>
      <c r="O5" s="90" t="s">
        <v>134</v>
      </c>
      <c r="P5" s="133" t="s">
        <v>387</v>
      </c>
      <c r="Q5" s="89" t="s">
        <v>76</v>
      </c>
      <c r="R5" s="204"/>
    </row>
    <row r="6" spans="1:18" ht="29.25" customHeight="1">
      <c r="A6" s="210" t="s">
        <v>295</v>
      </c>
      <c r="B6" s="114" t="s">
        <v>3</v>
      </c>
      <c r="C6" s="114" t="s">
        <v>43</v>
      </c>
      <c r="D6" s="114" t="s">
        <v>43</v>
      </c>
      <c r="E6" s="136" t="s">
        <v>392</v>
      </c>
      <c r="F6" s="115"/>
      <c r="G6" s="115"/>
      <c r="H6" s="115"/>
      <c r="I6" s="115"/>
      <c r="J6" s="115"/>
      <c r="K6" s="108" t="s">
        <v>169</v>
      </c>
      <c r="L6" s="115">
        <v>147600</v>
      </c>
      <c r="M6" s="108" t="s">
        <v>169</v>
      </c>
      <c r="N6" s="108" t="s">
        <v>169</v>
      </c>
      <c r="O6" s="108" t="s">
        <v>169</v>
      </c>
      <c r="P6" s="108" t="s">
        <v>169</v>
      </c>
      <c r="Q6" s="108" t="s">
        <v>169</v>
      </c>
      <c r="R6" s="104">
        <f t="shared" ref="R6:R20" si="0">SUM(F6:Q6)</f>
        <v>147600</v>
      </c>
    </row>
    <row r="7" spans="1:18" ht="29.25" customHeight="1">
      <c r="A7" s="210"/>
      <c r="B7" s="102" t="s">
        <v>2</v>
      </c>
      <c r="C7" s="102" t="s">
        <v>110</v>
      </c>
      <c r="D7" s="102" t="s">
        <v>110</v>
      </c>
      <c r="E7" s="119" t="s">
        <v>131</v>
      </c>
      <c r="F7" s="103"/>
      <c r="G7" s="103"/>
      <c r="H7" s="103"/>
      <c r="I7" s="103"/>
      <c r="J7" s="103"/>
      <c r="K7" s="108" t="s">
        <v>169</v>
      </c>
      <c r="L7" s="103">
        <v>200000</v>
      </c>
      <c r="M7" s="108" t="s">
        <v>169</v>
      </c>
      <c r="N7" s="108" t="s">
        <v>169</v>
      </c>
      <c r="O7" s="108" t="s">
        <v>169</v>
      </c>
      <c r="P7" s="108" t="s">
        <v>169</v>
      </c>
      <c r="Q7" s="108" t="s">
        <v>169</v>
      </c>
      <c r="R7" s="104">
        <f t="shared" si="0"/>
        <v>200000</v>
      </c>
    </row>
    <row r="8" spans="1:18" ht="29.25" customHeight="1">
      <c r="A8" s="210"/>
      <c r="B8" s="102" t="s">
        <v>2</v>
      </c>
      <c r="C8" s="102" t="s">
        <v>57</v>
      </c>
      <c r="D8" s="102" t="s">
        <v>88</v>
      </c>
      <c r="E8" s="119" t="s">
        <v>297</v>
      </c>
      <c r="F8" s="103"/>
      <c r="G8" s="103"/>
      <c r="H8" s="103"/>
      <c r="I8" s="103"/>
      <c r="J8" s="103"/>
      <c r="K8" s="108" t="s">
        <v>169</v>
      </c>
      <c r="L8" s="103">
        <v>60000</v>
      </c>
      <c r="M8" s="108" t="s">
        <v>169</v>
      </c>
      <c r="N8" s="108" t="s">
        <v>169</v>
      </c>
      <c r="O8" s="108" t="s">
        <v>169</v>
      </c>
      <c r="P8" s="108" t="s">
        <v>169</v>
      </c>
      <c r="Q8" s="108" t="s">
        <v>169</v>
      </c>
      <c r="R8" s="104">
        <f t="shared" si="0"/>
        <v>60000</v>
      </c>
    </row>
    <row r="9" spans="1:18" ht="29.25" customHeight="1">
      <c r="A9" s="210"/>
      <c r="B9" s="102" t="s">
        <v>9</v>
      </c>
      <c r="C9" s="102" t="s">
        <v>198</v>
      </c>
      <c r="D9" s="102" t="s">
        <v>176</v>
      </c>
      <c r="E9" s="119" t="s">
        <v>167</v>
      </c>
      <c r="F9" s="103"/>
      <c r="G9" s="103"/>
      <c r="H9" s="103"/>
      <c r="I9" s="103"/>
      <c r="J9" s="103"/>
      <c r="K9" s="108" t="s">
        <v>169</v>
      </c>
      <c r="L9" s="103">
        <v>40000</v>
      </c>
      <c r="M9" s="108" t="s">
        <v>169</v>
      </c>
      <c r="N9" s="108" t="s">
        <v>169</v>
      </c>
      <c r="O9" s="108" t="s">
        <v>169</v>
      </c>
      <c r="P9" s="108" t="s">
        <v>169</v>
      </c>
      <c r="Q9" s="108" t="s">
        <v>169</v>
      </c>
      <c r="R9" s="104">
        <f t="shared" si="0"/>
        <v>40000</v>
      </c>
    </row>
    <row r="10" spans="1:18" ht="29.25" customHeight="1">
      <c r="A10" s="210"/>
      <c r="B10" s="102" t="s">
        <v>9</v>
      </c>
      <c r="C10" s="102" t="s">
        <v>215</v>
      </c>
      <c r="D10" s="102" t="s">
        <v>215</v>
      </c>
      <c r="E10" s="119" t="s">
        <v>285</v>
      </c>
      <c r="F10" s="103"/>
      <c r="G10" s="103"/>
      <c r="H10" s="103"/>
      <c r="I10" s="103"/>
      <c r="J10" s="103"/>
      <c r="K10" s="108" t="s">
        <v>169</v>
      </c>
      <c r="L10" s="103">
        <v>20000</v>
      </c>
      <c r="M10" s="108" t="s">
        <v>169</v>
      </c>
      <c r="N10" s="108" t="s">
        <v>169</v>
      </c>
      <c r="O10" s="108" t="s">
        <v>169</v>
      </c>
      <c r="P10" s="108" t="s">
        <v>169</v>
      </c>
      <c r="Q10" s="108" t="s">
        <v>169</v>
      </c>
      <c r="R10" s="104">
        <f t="shared" si="0"/>
        <v>20000</v>
      </c>
    </row>
    <row r="11" spans="1:18" ht="29.25" customHeight="1">
      <c r="A11" s="210"/>
      <c r="B11" s="102" t="s">
        <v>4</v>
      </c>
      <c r="C11" s="102" t="s">
        <v>190</v>
      </c>
      <c r="D11" s="102" t="s">
        <v>226</v>
      </c>
      <c r="E11" s="119" t="s">
        <v>168</v>
      </c>
      <c r="F11" s="103"/>
      <c r="G11" s="103"/>
      <c r="H11" s="103"/>
      <c r="I11" s="103"/>
      <c r="J11" s="103"/>
      <c r="K11" s="108" t="s">
        <v>169</v>
      </c>
      <c r="L11" s="103">
        <v>50000</v>
      </c>
      <c r="M11" s="108" t="s">
        <v>169</v>
      </c>
      <c r="N11" s="108" t="s">
        <v>169</v>
      </c>
      <c r="O11" s="108" t="s">
        <v>169</v>
      </c>
      <c r="P11" s="108" t="s">
        <v>169</v>
      </c>
      <c r="Q11" s="108" t="s">
        <v>169</v>
      </c>
      <c r="R11" s="104">
        <f t="shared" si="0"/>
        <v>50000</v>
      </c>
    </row>
    <row r="12" spans="1:18" ht="29.25" customHeight="1">
      <c r="A12" s="210"/>
      <c r="B12" s="102" t="s">
        <v>4</v>
      </c>
      <c r="C12" s="102" t="s">
        <v>225</v>
      </c>
      <c r="D12" s="102" t="s">
        <v>225</v>
      </c>
      <c r="E12" s="119" t="s">
        <v>148</v>
      </c>
      <c r="F12" s="103"/>
      <c r="G12" s="103"/>
      <c r="H12" s="103"/>
      <c r="I12" s="103"/>
      <c r="J12" s="103"/>
      <c r="K12" s="108" t="s">
        <v>169</v>
      </c>
      <c r="L12" s="103">
        <v>89900</v>
      </c>
      <c r="M12" s="108" t="s">
        <v>169</v>
      </c>
      <c r="N12" s="108" t="s">
        <v>169</v>
      </c>
      <c r="O12" s="108" t="s">
        <v>169</v>
      </c>
      <c r="P12" s="108" t="s">
        <v>169</v>
      </c>
      <c r="Q12" s="108" t="s">
        <v>169</v>
      </c>
      <c r="R12" s="104">
        <f t="shared" si="0"/>
        <v>89900</v>
      </c>
    </row>
    <row r="13" spans="1:18" ht="29.25" customHeight="1">
      <c r="A13" s="210"/>
      <c r="B13" s="102" t="s">
        <v>4</v>
      </c>
      <c r="C13" s="102" t="s">
        <v>197</v>
      </c>
      <c r="D13" s="102" t="s">
        <v>197</v>
      </c>
      <c r="E13" s="119" t="s">
        <v>376</v>
      </c>
      <c r="F13" s="103"/>
      <c r="G13" s="103"/>
      <c r="H13" s="103"/>
      <c r="I13" s="103"/>
      <c r="J13" s="103"/>
      <c r="K13" s="108" t="s">
        <v>169</v>
      </c>
      <c r="L13" s="103">
        <v>90000</v>
      </c>
      <c r="M13" s="108" t="s">
        <v>169</v>
      </c>
      <c r="N13" s="108" t="s">
        <v>169</v>
      </c>
      <c r="O13" s="108" t="s">
        <v>169</v>
      </c>
      <c r="P13" s="108" t="s">
        <v>169</v>
      </c>
      <c r="Q13" s="108" t="s">
        <v>169</v>
      </c>
      <c r="R13" s="104">
        <f t="shared" si="0"/>
        <v>90000</v>
      </c>
    </row>
    <row r="14" spans="1:18" ht="29.25" customHeight="1">
      <c r="A14" s="210"/>
      <c r="B14" s="102" t="s">
        <v>8</v>
      </c>
      <c r="C14" s="102" t="s">
        <v>142</v>
      </c>
      <c r="D14" s="102" t="s">
        <v>142</v>
      </c>
      <c r="E14" s="120" t="s">
        <v>0</v>
      </c>
      <c r="F14" s="103"/>
      <c r="G14" s="103"/>
      <c r="H14" s="103"/>
      <c r="I14" s="103"/>
      <c r="J14" s="103"/>
      <c r="K14" s="108" t="s">
        <v>169</v>
      </c>
      <c r="L14" s="103">
        <v>30000</v>
      </c>
      <c r="M14" s="108" t="s">
        <v>169</v>
      </c>
      <c r="N14" s="108" t="s">
        <v>169</v>
      </c>
      <c r="O14" s="108" t="s">
        <v>169</v>
      </c>
      <c r="P14" s="108" t="s">
        <v>169</v>
      </c>
      <c r="Q14" s="108" t="s">
        <v>169</v>
      </c>
      <c r="R14" s="104">
        <f t="shared" si="0"/>
        <v>30000</v>
      </c>
    </row>
    <row r="15" spans="1:18" ht="29.25" customHeight="1">
      <c r="A15" s="210"/>
      <c r="B15" s="102" t="s">
        <v>8</v>
      </c>
      <c r="C15" s="102" t="s">
        <v>246</v>
      </c>
      <c r="D15" s="102" t="s">
        <v>106</v>
      </c>
      <c r="E15" s="120" t="s">
        <v>310</v>
      </c>
      <c r="F15" s="103"/>
      <c r="G15" s="103"/>
      <c r="H15" s="103"/>
      <c r="I15" s="103"/>
      <c r="J15" s="103"/>
      <c r="K15" s="108" t="s">
        <v>169</v>
      </c>
      <c r="L15" s="103">
        <v>20000</v>
      </c>
      <c r="M15" s="108" t="s">
        <v>169</v>
      </c>
      <c r="N15" s="108" t="s">
        <v>169</v>
      </c>
      <c r="O15" s="108" t="s">
        <v>169</v>
      </c>
      <c r="P15" s="108" t="s">
        <v>169</v>
      </c>
      <c r="Q15" s="108" t="s">
        <v>169</v>
      </c>
      <c r="R15" s="104">
        <f t="shared" si="0"/>
        <v>20000</v>
      </c>
    </row>
    <row r="16" spans="1:18" ht="29.25" customHeight="1">
      <c r="A16" s="210"/>
      <c r="B16" s="102" t="s">
        <v>8</v>
      </c>
      <c r="C16" s="102" t="s">
        <v>213</v>
      </c>
      <c r="D16" s="102" t="s">
        <v>136</v>
      </c>
      <c r="E16" s="120" t="s">
        <v>37</v>
      </c>
      <c r="F16" s="103"/>
      <c r="G16" s="103"/>
      <c r="H16" s="103"/>
      <c r="I16" s="103"/>
      <c r="J16" s="103"/>
      <c r="K16" s="108" t="s">
        <v>169</v>
      </c>
      <c r="L16" s="103">
        <v>34000</v>
      </c>
      <c r="M16" s="108" t="s">
        <v>169</v>
      </c>
      <c r="N16" s="108" t="s">
        <v>169</v>
      </c>
      <c r="O16" s="108" t="s">
        <v>169</v>
      </c>
      <c r="P16" s="108" t="s">
        <v>169</v>
      </c>
      <c r="Q16" s="108" t="s">
        <v>169</v>
      </c>
      <c r="R16" s="104">
        <f t="shared" si="0"/>
        <v>34000</v>
      </c>
    </row>
    <row r="17" spans="1:18" ht="29.25" customHeight="1">
      <c r="A17" s="210"/>
      <c r="B17" s="102" t="s">
        <v>8</v>
      </c>
      <c r="C17" s="102" t="s">
        <v>237</v>
      </c>
      <c r="D17" s="102" t="s">
        <v>237</v>
      </c>
      <c r="E17" s="120" t="s">
        <v>307</v>
      </c>
      <c r="F17" s="103"/>
      <c r="G17" s="103"/>
      <c r="H17" s="103"/>
      <c r="I17" s="103"/>
      <c r="J17" s="103"/>
      <c r="K17" s="108" t="s">
        <v>169</v>
      </c>
      <c r="L17" s="103">
        <v>25000</v>
      </c>
      <c r="M17" s="108" t="s">
        <v>169</v>
      </c>
      <c r="N17" s="108" t="s">
        <v>169</v>
      </c>
      <c r="O17" s="108" t="s">
        <v>169</v>
      </c>
      <c r="P17" s="108" t="s">
        <v>169</v>
      </c>
      <c r="Q17" s="108" t="s">
        <v>169</v>
      </c>
      <c r="R17" s="104">
        <f t="shared" si="0"/>
        <v>25000</v>
      </c>
    </row>
    <row r="18" spans="1:18" ht="29.25" customHeight="1">
      <c r="A18" s="210"/>
      <c r="B18" s="102" t="s">
        <v>8</v>
      </c>
      <c r="C18" s="102" t="s">
        <v>248</v>
      </c>
      <c r="D18" s="102" t="s">
        <v>248</v>
      </c>
      <c r="E18" s="120" t="s">
        <v>37</v>
      </c>
      <c r="F18" s="103"/>
      <c r="G18" s="103"/>
      <c r="H18" s="103"/>
      <c r="I18" s="103"/>
      <c r="J18" s="103"/>
      <c r="K18" s="108" t="s">
        <v>169</v>
      </c>
      <c r="L18" s="103">
        <v>32000</v>
      </c>
      <c r="M18" s="108" t="s">
        <v>169</v>
      </c>
      <c r="N18" s="108" t="s">
        <v>169</v>
      </c>
      <c r="O18" s="108" t="s">
        <v>169</v>
      </c>
      <c r="P18" s="108" t="s">
        <v>169</v>
      </c>
      <c r="Q18" s="108" t="s">
        <v>169</v>
      </c>
      <c r="R18" s="104">
        <f t="shared" si="0"/>
        <v>32000</v>
      </c>
    </row>
    <row r="19" spans="1:18" ht="29.25" customHeight="1">
      <c r="A19" s="210"/>
      <c r="B19" s="102" t="s">
        <v>8</v>
      </c>
      <c r="C19" s="102" t="s">
        <v>209</v>
      </c>
      <c r="D19" s="102" t="s">
        <v>209</v>
      </c>
      <c r="E19" s="120" t="s">
        <v>340</v>
      </c>
      <c r="F19" s="103"/>
      <c r="G19" s="103"/>
      <c r="H19" s="103"/>
      <c r="I19" s="103"/>
      <c r="J19" s="103"/>
      <c r="K19" s="108" t="s">
        <v>169</v>
      </c>
      <c r="L19" s="103">
        <v>25000</v>
      </c>
      <c r="M19" s="108" t="s">
        <v>169</v>
      </c>
      <c r="N19" s="108" t="s">
        <v>169</v>
      </c>
      <c r="O19" s="108" t="s">
        <v>169</v>
      </c>
      <c r="P19" s="108" t="s">
        <v>169</v>
      </c>
      <c r="Q19" s="108" t="s">
        <v>169</v>
      </c>
      <c r="R19" s="104">
        <f t="shared" si="0"/>
        <v>25000</v>
      </c>
    </row>
    <row r="20" spans="1:18" ht="29.25" customHeight="1">
      <c r="A20" s="210"/>
      <c r="B20" s="102" t="s">
        <v>6</v>
      </c>
      <c r="C20" s="102" t="s">
        <v>194</v>
      </c>
      <c r="D20" s="102" t="s">
        <v>194</v>
      </c>
      <c r="E20" s="102" t="s">
        <v>158</v>
      </c>
      <c r="F20" s="103"/>
      <c r="G20" s="103"/>
      <c r="H20" s="103"/>
      <c r="I20" s="103"/>
      <c r="J20" s="103"/>
      <c r="K20" s="108" t="s">
        <v>169</v>
      </c>
      <c r="L20" s="103">
        <v>50000</v>
      </c>
      <c r="M20" s="108" t="s">
        <v>169</v>
      </c>
      <c r="N20" s="108" t="s">
        <v>169</v>
      </c>
      <c r="O20" s="108" t="s">
        <v>169</v>
      </c>
      <c r="P20" s="108" t="s">
        <v>169</v>
      </c>
      <c r="Q20" s="108" t="s">
        <v>169</v>
      </c>
      <c r="R20" s="104">
        <f t="shared" si="0"/>
        <v>50000</v>
      </c>
    </row>
    <row r="21" spans="1:18" s="96" customFormat="1" ht="29.25" customHeight="1">
      <c r="A21" s="211" t="s">
        <v>1</v>
      </c>
      <c r="B21" s="211"/>
      <c r="C21" s="211"/>
      <c r="D21" s="211"/>
      <c r="E21" s="211"/>
      <c r="F21" s="107"/>
      <c r="G21" s="107"/>
      <c r="H21" s="107"/>
      <c r="I21" s="107"/>
      <c r="J21" s="107"/>
      <c r="K21" s="107">
        <f>SUM(K7:K20)</f>
        <v>0</v>
      </c>
      <c r="L21" s="107">
        <f>SUM(L6:L20)</f>
        <v>913500</v>
      </c>
      <c r="M21" s="107">
        <f>SUM(M7:M20)</f>
        <v>0</v>
      </c>
      <c r="N21" s="107">
        <f>SUM(N7:N20)</f>
        <v>0</v>
      </c>
      <c r="O21" s="107">
        <f t="shared" ref="O21:Q21" si="1">SUM(O7:O20)</f>
        <v>0</v>
      </c>
      <c r="P21" s="107">
        <f t="shared" si="1"/>
        <v>0</v>
      </c>
      <c r="Q21" s="107">
        <f t="shared" si="1"/>
        <v>0</v>
      </c>
      <c r="R21" s="107">
        <f>SUM(R6:R20)</f>
        <v>913500</v>
      </c>
    </row>
    <row r="22" spans="1:18" ht="29.25" customHeight="1">
      <c r="A22" s="202" t="s">
        <v>367</v>
      </c>
      <c r="B22" s="102" t="s">
        <v>3</v>
      </c>
      <c r="C22" s="108" t="s">
        <v>169</v>
      </c>
      <c r="D22" s="108" t="s">
        <v>169</v>
      </c>
      <c r="E22" s="102" t="s">
        <v>152</v>
      </c>
      <c r="F22" s="103"/>
      <c r="G22" s="103"/>
      <c r="H22" s="103"/>
      <c r="I22" s="103"/>
      <c r="J22" s="103"/>
      <c r="K22" s="108" t="s">
        <v>169</v>
      </c>
      <c r="L22" s="103">
        <v>82000</v>
      </c>
      <c r="M22" s="108" t="s">
        <v>169</v>
      </c>
      <c r="N22" s="108" t="s">
        <v>169</v>
      </c>
      <c r="O22" s="108" t="s">
        <v>169</v>
      </c>
      <c r="P22" s="108" t="s">
        <v>169</v>
      </c>
      <c r="Q22" s="108" t="s">
        <v>169</v>
      </c>
      <c r="R22" s="104">
        <f t="shared" ref="R22:R29" si="2">SUM(F22:Q22)</f>
        <v>82000</v>
      </c>
    </row>
    <row r="23" spans="1:18" ht="29.25" customHeight="1">
      <c r="A23" s="199"/>
      <c r="B23" s="102" t="s">
        <v>2</v>
      </c>
      <c r="C23" s="108" t="s">
        <v>169</v>
      </c>
      <c r="D23" s="108" t="s">
        <v>169</v>
      </c>
      <c r="E23" s="102" t="s">
        <v>156</v>
      </c>
      <c r="F23" s="103"/>
      <c r="G23" s="103"/>
      <c r="H23" s="103"/>
      <c r="I23" s="103"/>
      <c r="J23" s="103"/>
      <c r="K23" s="108" t="s">
        <v>169</v>
      </c>
      <c r="L23" s="103">
        <v>80000</v>
      </c>
      <c r="M23" s="108" t="s">
        <v>169</v>
      </c>
      <c r="N23" s="108" t="s">
        <v>169</v>
      </c>
      <c r="O23" s="108" t="s">
        <v>169</v>
      </c>
      <c r="P23" s="108" t="s">
        <v>169</v>
      </c>
      <c r="Q23" s="108" t="s">
        <v>169</v>
      </c>
      <c r="R23" s="104">
        <f t="shared" si="2"/>
        <v>80000</v>
      </c>
    </row>
    <row r="24" spans="1:18" ht="29.25" customHeight="1">
      <c r="A24" s="199"/>
      <c r="B24" s="102" t="s">
        <v>7</v>
      </c>
      <c r="C24" s="108" t="s">
        <v>169</v>
      </c>
      <c r="D24" s="108" t="s">
        <v>169</v>
      </c>
      <c r="E24" s="102" t="s">
        <v>154</v>
      </c>
      <c r="F24" s="103"/>
      <c r="G24" s="103"/>
      <c r="H24" s="103"/>
      <c r="I24" s="103"/>
      <c r="J24" s="103"/>
      <c r="K24" s="108" t="s">
        <v>169</v>
      </c>
      <c r="L24" s="103">
        <v>22000</v>
      </c>
      <c r="M24" s="108" t="s">
        <v>169</v>
      </c>
      <c r="N24" s="108" t="s">
        <v>169</v>
      </c>
      <c r="O24" s="108" t="s">
        <v>169</v>
      </c>
      <c r="P24" s="108" t="s">
        <v>169</v>
      </c>
      <c r="Q24" s="108" t="s">
        <v>169</v>
      </c>
      <c r="R24" s="104">
        <f t="shared" si="2"/>
        <v>22000</v>
      </c>
    </row>
    <row r="25" spans="1:18" ht="29.25" customHeight="1">
      <c r="A25" s="199"/>
      <c r="B25" s="102" t="s">
        <v>9</v>
      </c>
      <c r="C25" s="108" t="s">
        <v>169</v>
      </c>
      <c r="D25" s="108" t="s">
        <v>169</v>
      </c>
      <c r="E25" s="102" t="s">
        <v>163</v>
      </c>
      <c r="F25" s="103"/>
      <c r="G25" s="103"/>
      <c r="H25" s="103"/>
      <c r="I25" s="103"/>
      <c r="J25" s="103"/>
      <c r="K25" s="108" t="s">
        <v>169</v>
      </c>
      <c r="L25" s="103">
        <v>52000</v>
      </c>
      <c r="M25" s="108" t="s">
        <v>169</v>
      </c>
      <c r="N25" s="108" t="s">
        <v>169</v>
      </c>
      <c r="O25" s="108" t="s">
        <v>169</v>
      </c>
      <c r="P25" s="108" t="s">
        <v>169</v>
      </c>
      <c r="Q25" s="108" t="s">
        <v>169</v>
      </c>
      <c r="R25" s="104">
        <f t="shared" si="2"/>
        <v>52000</v>
      </c>
    </row>
    <row r="26" spans="1:18" ht="29.25" customHeight="1">
      <c r="A26" s="199"/>
      <c r="B26" s="102" t="s">
        <v>4</v>
      </c>
      <c r="C26" s="108" t="s">
        <v>169</v>
      </c>
      <c r="D26" s="108" t="s">
        <v>169</v>
      </c>
      <c r="E26" s="102" t="s">
        <v>153</v>
      </c>
      <c r="F26" s="103"/>
      <c r="G26" s="103"/>
      <c r="H26" s="103"/>
      <c r="I26" s="103"/>
      <c r="J26" s="103"/>
      <c r="K26" s="108" t="s">
        <v>169</v>
      </c>
      <c r="L26" s="103">
        <v>28000</v>
      </c>
      <c r="M26" s="108" t="s">
        <v>169</v>
      </c>
      <c r="N26" s="108" t="s">
        <v>169</v>
      </c>
      <c r="O26" s="108" t="s">
        <v>169</v>
      </c>
      <c r="P26" s="108" t="s">
        <v>169</v>
      </c>
      <c r="Q26" s="108" t="s">
        <v>169</v>
      </c>
      <c r="R26" s="104">
        <f t="shared" si="2"/>
        <v>28000</v>
      </c>
    </row>
    <row r="27" spans="1:18" ht="29.25" customHeight="1">
      <c r="A27" s="199"/>
      <c r="B27" s="102" t="s">
        <v>8</v>
      </c>
      <c r="C27" s="108" t="s">
        <v>169</v>
      </c>
      <c r="D27" s="108" t="s">
        <v>169</v>
      </c>
      <c r="E27" s="102" t="s">
        <v>160</v>
      </c>
      <c r="F27" s="103"/>
      <c r="G27" s="103"/>
      <c r="H27" s="103"/>
      <c r="I27" s="103"/>
      <c r="J27" s="103"/>
      <c r="K27" s="108" t="s">
        <v>169</v>
      </c>
      <c r="L27" s="103">
        <v>20000</v>
      </c>
      <c r="M27" s="108" t="s">
        <v>169</v>
      </c>
      <c r="N27" s="108" t="s">
        <v>169</v>
      </c>
      <c r="O27" s="108" t="s">
        <v>169</v>
      </c>
      <c r="P27" s="108" t="s">
        <v>169</v>
      </c>
      <c r="Q27" s="108" t="s">
        <v>169</v>
      </c>
      <c r="R27" s="104">
        <f t="shared" si="2"/>
        <v>20000</v>
      </c>
    </row>
    <row r="28" spans="1:18" ht="29.25" customHeight="1">
      <c r="A28" s="199"/>
      <c r="B28" s="102" t="s">
        <v>6</v>
      </c>
      <c r="C28" s="108" t="s">
        <v>169</v>
      </c>
      <c r="D28" s="108" t="s">
        <v>169</v>
      </c>
      <c r="E28" s="102" t="s">
        <v>256</v>
      </c>
      <c r="F28" s="103"/>
      <c r="G28" s="103"/>
      <c r="H28" s="103"/>
      <c r="I28" s="103"/>
      <c r="J28" s="103"/>
      <c r="K28" s="108" t="s">
        <v>169</v>
      </c>
      <c r="L28" s="103">
        <v>10000</v>
      </c>
      <c r="M28" s="108" t="s">
        <v>169</v>
      </c>
      <c r="N28" s="108" t="s">
        <v>169</v>
      </c>
      <c r="O28" s="108" t="s">
        <v>169</v>
      </c>
      <c r="P28" s="108" t="s">
        <v>169</v>
      </c>
      <c r="Q28" s="108" t="s">
        <v>169</v>
      </c>
      <c r="R28" s="104">
        <f t="shared" si="2"/>
        <v>10000</v>
      </c>
    </row>
    <row r="29" spans="1:18" ht="29.25" customHeight="1">
      <c r="A29" s="200"/>
      <c r="B29" s="102" t="s">
        <v>5</v>
      </c>
      <c r="C29" s="108" t="s">
        <v>169</v>
      </c>
      <c r="D29" s="108" t="s">
        <v>169</v>
      </c>
      <c r="E29" s="102" t="s">
        <v>260</v>
      </c>
      <c r="F29" s="103"/>
      <c r="G29" s="103"/>
      <c r="H29" s="103"/>
      <c r="I29" s="103"/>
      <c r="J29" s="103"/>
      <c r="K29" s="108" t="s">
        <v>169</v>
      </c>
      <c r="L29" s="103">
        <v>30000</v>
      </c>
      <c r="M29" s="108" t="s">
        <v>169</v>
      </c>
      <c r="N29" s="108" t="s">
        <v>169</v>
      </c>
      <c r="O29" s="108" t="s">
        <v>169</v>
      </c>
      <c r="P29" s="108" t="s">
        <v>169</v>
      </c>
      <c r="Q29" s="108" t="s">
        <v>169</v>
      </c>
      <c r="R29" s="104">
        <f t="shared" si="2"/>
        <v>30000</v>
      </c>
    </row>
    <row r="30" spans="1:18" s="96" customFormat="1" ht="29.25" customHeight="1">
      <c r="A30" s="211" t="s">
        <v>1</v>
      </c>
      <c r="B30" s="211"/>
      <c r="C30" s="211"/>
      <c r="D30" s="211"/>
      <c r="E30" s="211"/>
      <c r="F30" s="107"/>
      <c r="G30" s="107"/>
      <c r="H30" s="107"/>
      <c r="I30" s="107"/>
      <c r="J30" s="107"/>
      <c r="K30" s="107">
        <f>SUM(K22:K29)</f>
        <v>0</v>
      </c>
      <c r="L30" s="107">
        <f>SUM(L22:L29)</f>
        <v>324000</v>
      </c>
      <c r="M30" s="107">
        <f>SUM(M22:M29)</f>
        <v>0</v>
      </c>
      <c r="N30" s="107">
        <f>SUM(N22:N29)</f>
        <v>0</v>
      </c>
      <c r="O30" s="107">
        <f t="shared" ref="O30:P30" si="3">SUM(O22:O29)</f>
        <v>0</v>
      </c>
      <c r="P30" s="107">
        <f t="shared" si="3"/>
        <v>0</v>
      </c>
      <c r="Q30" s="107"/>
      <c r="R30" s="107">
        <f>SUM(R22:R29)</f>
        <v>324000</v>
      </c>
    </row>
    <row r="31" spans="1:18" s="96" customFormat="1" ht="29.25" customHeight="1">
      <c r="A31" s="196" t="s">
        <v>263</v>
      </c>
      <c r="B31" s="121" t="s">
        <v>3</v>
      </c>
      <c r="C31" s="108" t="s">
        <v>169</v>
      </c>
      <c r="D31" s="108" t="s">
        <v>169</v>
      </c>
      <c r="E31" s="102" t="s">
        <v>261</v>
      </c>
      <c r="F31" s="107"/>
      <c r="G31" s="107"/>
      <c r="H31" s="107"/>
      <c r="I31" s="107"/>
      <c r="J31" s="107"/>
      <c r="K31" s="108" t="s">
        <v>169</v>
      </c>
      <c r="L31" s="104">
        <v>12300</v>
      </c>
      <c r="M31" s="108" t="s">
        <v>169</v>
      </c>
      <c r="N31" s="108" t="s">
        <v>169</v>
      </c>
      <c r="O31" s="108" t="s">
        <v>169</v>
      </c>
      <c r="P31" s="108" t="s">
        <v>169</v>
      </c>
      <c r="Q31" s="108" t="s">
        <v>169</v>
      </c>
      <c r="R31" s="104">
        <f t="shared" ref="R31:R39" si="4">SUM(F31:Q31)</f>
        <v>12300</v>
      </c>
    </row>
    <row r="32" spans="1:18" s="96" customFormat="1" ht="29.25" customHeight="1">
      <c r="A32" s="197"/>
      <c r="B32" s="121" t="s">
        <v>2</v>
      </c>
      <c r="C32" s="108" t="s">
        <v>169</v>
      </c>
      <c r="D32" s="108" t="s">
        <v>169</v>
      </c>
      <c r="E32" s="122" t="s">
        <v>23</v>
      </c>
      <c r="F32" s="107"/>
      <c r="G32" s="107"/>
      <c r="H32" s="107"/>
      <c r="I32" s="107"/>
      <c r="J32" s="107"/>
      <c r="K32" s="108" t="s">
        <v>169</v>
      </c>
      <c r="L32" s="104">
        <v>229000</v>
      </c>
      <c r="M32" s="108" t="s">
        <v>169</v>
      </c>
      <c r="N32" s="108" t="s">
        <v>169</v>
      </c>
      <c r="O32" s="108" t="s">
        <v>169</v>
      </c>
      <c r="P32" s="108" t="s">
        <v>169</v>
      </c>
      <c r="Q32" s="108" t="s">
        <v>169</v>
      </c>
      <c r="R32" s="104">
        <f t="shared" si="4"/>
        <v>229000</v>
      </c>
    </row>
    <row r="33" spans="1:18" s="96" customFormat="1" ht="29.25" customHeight="1">
      <c r="A33" s="197"/>
      <c r="B33" s="121" t="s">
        <v>7</v>
      </c>
      <c r="C33" s="108" t="s">
        <v>169</v>
      </c>
      <c r="D33" s="108" t="s">
        <v>169</v>
      </c>
      <c r="E33" s="122" t="s">
        <v>253</v>
      </c>
      <c r="F33" s="107"/>
      <c r="G33" s="107"/>
      <c r="H33" s="107"/>
      <c r="I33" s="107"/>
      <c r="J33" s="107"/>
      <c r="K33" s="108" t="s">
        <v>169</v>
      </c>
      <c r="L33" s="104">
        <v>30800</v>
      </c>
      <c r="M33" s="108" t="s">
        <v>169</v>
      </c>
      <c r="N33" s="108" t="s">
        <v>169</v>
      </c>
      <c r="O33" s="108" t="s">
        <v>169</v>
      </c>
      <c r="P33" s="108" t="s">
        <v>169</v>
      </c>
      <c r="Q33" s="108" t="s">
        <v>169</v>
      </c>
      <c r="R33" s="104">
        <f t="shared" si="4"/>
        <v>30800</v>
      </c>
    </row>
    <row r="34" spans="1:18" s="96" customFormat="1" ht="29.25" customHeight="1">
      <c r="A34" s="197"/>
      <c r="B34" s="121" t="s">
        <v>9</v>
      </c>
      <c r="C34" s="108" t="s">
        <v>169</v>
      </c>
      <c r="D34" s="108" t="s">
        <v>169</v>
      </c>
      <c r="E34" s="122" t="s">
        <v>257</v>
      </c>
      <c r="F34" s="107"/>
      <c r="G34" s="107"/>
      <c r="H34" s="107"/>
      <c r="I34" s="107"/>
      <c r="J34" s="107"/>
      <c r="K34" s="108" t="s">
        <v>169</v>
      </c>
      <c r="L34" s="104">
        <v>34000</v>
      </c>
      <c r="M34" s="108" t="s">
        <v>169</v>
      </c>
      <c r="N34" s="108" t="s">
        <v>169</v>
      </c>
      <c r="O34" s="108" t="s">
        <v>169</v>
      </c>
      <c r="P34" s="108" t="s">
        <v>169</v>
      </c>
      <c r="Q34" s="108" t="s">
        <v>169</v>
      </c>
      <c r="R34" s="104">
        <f t="shared" si="4"/>
        <v>34000</v>
      </c>
    </row>
    <row r="35" spans="1:18" s="96" customFormat="1" ht="29.25" customHeight="1">
      <c r="A35" s="197"/>
      <c r="B35" s="121" t="s">
        <v>4</v>
      </c>
      <c r="C35" s="108" t="s">
        <v>169</v>
      </c>
      <c r="D35" s="108" t="s">
        <v>169</v>
      </c>
      <c r="E35" s="122" t="s">
        <v>262</v>
      </c>
      <c r="F35" s="107"/>
      <c r="G35" s="107"/>
      <c r="H35" s="107"/>
      <c r="I35" s="107"/>
      <c r="J35" s="107"/>
      <c r="K35" s="108" t="s">
        <v>169</v>
      </c>
      <c r="L35" s="104">
        <v>60000</v>
      </c>
      <c r="M35" s="108" t="s">
        <v>169</v>
      </c>
      <c r="N35" s="108" t="s">
        <v>169</v>
      </c>
      <c r="O35" s="108" t="s">
        <v>169</v>
      </c>
      <c r="P35" s="108" t="s">
        <v>169</v>
      </c>
      <c r="Q35" s="108" t="s">
        <v>169</v>
      </c>
      <c r="R35" s="104">
        <f t="shared" si="4"/>
        <v>60000</v>
      </c>
    </row>
    <row r="36" spans="1:18" s="96" customFormat="1" ht="29.25" customHeight="1">
      <c r="A36" s="197"/>
      <c r="B36" s="121" t="s">
        <v>8</v>
      </c>
      <c r="C36" s="108" t="s">
        <v>169</v>
      </c>
      <c r="D36" s="108" t="s">
        <v>169</v>
      </c>
      <c r="E36" s="122" t="s">
        <v>251</v>
      </c>
      <c r="F36" s="107"/>
      <c r="G36" s="107"/>
      <c r="H36" s="107"/>
      <c r="I36" s="107"/>
      <c r="J36" s="107"/>
      <c r="K36" s="108" t="s">
        <v>169</v>
      </c>
      <c r="L36" s="104">
        <v>107000</v>
      </c>
      <c r="M36" s="108" t="s">
        <v>169</v>
      </c>
      <c r="N36" s="108" t="s">
        <v>169</v>
      </c>
      <c r="O36" s="108" t="s">
        <v>169</v>
      </c>
      <c r="P36" s="108" t="s">
        <v>169</v>
      </c>
      <c r="Q36" s="108" t="s">
        <v>169</v>
      </c>
      <c r="R36" s="104">
        <f t="shared" si="4"/>
        <v>107000</v>
      </c>
    </row>
    <row r="37" spans="1:18" s="96" customFormat="1" ht="29.25" customHeight="1">
      <c r="A37" s="197"/>
      <c r="B37" s="121" t="s">
        <v>6</v>
      </c>
      <c r="C37" s="108" t="s">
        <v>169</v>
      </c>
      <c r="D37" s="108" t="s">
        <v>169</v>
      </c>
      <c r="E37" s="122" t="s">
        <v>378</v>
      </c>
      <c r="F37" s="107"/>
      <c r="G37" s="107"/>
      <c r="H37" s="107"/>
      <c r="I37" s="107"/>
      <c r="J37" s="107"/>
      <c r="K37" s="108" t="s">
        <v>169</v>
      </c>
      <c r="L37" s="104">
        <v>8200</v>
      </c>
      <c r="M37" s="108" t="s">
        <v>169</v>
      </c>
      <c r="N37" s="108" t="s">
        <v>169</v>
      </c>
      <c r="O37" s="108" t="s">
        <v>169</v>
      </c>
      <c r="P37" s="108" t="s">
        <v>169</v>
      </c>
      <c r="Q37" s="108" t="s">
        <v>169</v>
      </c>
      <c r="R37" s="104">
        <f t="shared" si="4"/>
        <v>8200</v>
      </c>
    </row>
    <row r="38" spans="1:18" s="96" customFormat="1" ht="29.25" customHeight="1">
      <c r="A38" s="197"/>
      <c r="B38" s="121" t="s">
        <v>10</v>
      </c>
      <c r="C38" s="108" t="s">
        <v>169</v>
      </c>
      <c r="D38" s="108" t="s">
        <v>169</v>
      </c>
      <c r="E38" s="122" t="s">
        <v>355</v>
      </c>
      <c r="F38" s="107"/>
      <c r="G38" s="107"/>
      <c r="H38" s="107"/>
      <c r="I38" s="107"/>
      <c r="J38" s="107"/>
      <c r="K38" s="108" t="s">
        <v>169</v>
      </c>
      <c r="L38" s="104">
        <v>9000</v>
      </c>
      <c r="M38" s="108" t="s">
        <v>169</v>
      </c>
      <c r="N38" s="108" t="s">
        <v>169</v>
      </c>
      <c r="O38" s="108" t="s">
        <v>169</v>
      </c>
      <c r="P38" s="108" t="s">
        <v>169</v>
      </c>
      <c r="Q38" s="108" t="s">
        <v>169</v>
      </c>
      <c r="R38" s="104">
        <f t="shared" si="4"/>
        <v>9000</v>
      </c>
    </row>
    <row r="39" spans="1:18" s="96" customFormat="1" ht="29.25" customHeight="1">
      <c r="A39" s="197"/>
      <c r="B39" s="121" t="s">
        <v>11</v>
      </c>
      <c r="C39" s="108" t="s">
        <v>169</v>
      </c>
      <c r="D39" s="108" t="s">
        <v>169</v>
      </c>
      <c r="E39" s="102" t="s">
        <v>19</v>
      </c>
      <c r="F39" s="107"/>
      <c r="G39" s="107"/>
      <c r="H39" s="107"/>
      <c r="I39" s="107"/>
      <c r="J39" s="107"/>
      <c r="K39" s="108" t="s">
        <v>169</v>
      </c>
      <c r="L39" s="104">
        <v>6400</v>
      </c>
      <c r="M39" s="108" t="s">
        <v>169</v>
      </c>
      <c r="N39" s="108" t="s">
        <v>169</v>
      </c>
      <c r="O39" s="108" t="s">
        <v>169</v>
      </c>
      <c r="P39" s="108" t="s">
        <v>169</v>
      </c>
      <c r="Q39" s="108" t="s">
        <v>169</v>
      </c>
      <c r="R39" s="104">
        <f t="shared" si="4"/>
        <v>6400</v>
      </c>
    </row>
    <row r="40" spans="1:18" s="96" customFormat="1" ht="29.25" customHeight="1">
      <c r="A40" s="211" t="s">
        <v>1</v>
      </c>
      <c r="B40" s="211"/>
      <c r="C40" s="211"/>
      <c r="D40" s="211"/>
      <c r="E40" s="211"/>
      <c r="F40" s="107"/>
      <c r="G40" s="107"/>
      <c r="H40" s="107"/>
      <c r="I40" s="107"/>
      <c r="J40" s="107"/>
      <c r="K40" s="107">
        <f t="shared" ref="K40:R40" si="5">SUM(K31:K39)</f>
        <v>0</v>
      </c>
      <c r="L40" s="107">
        <f t="shared" si="5"/>
        <v>496700</v>
      </c>
      <c r="M40" s="107">
        <f t="shared" si="5"/>
        <v>0</v>
      </c>
      <c r="N40" s="107">
        <f t="shared" si="5"/>
        <v>0</v>
      </c>
      <c r="O40" s="107">
        <f t="shared" ref="O40:P40" si="6">SUM(O31:O39)</f>
        <v>0</v>
      </c>
      <c r="P40" s="107">
        <f t="shared" si="6"/>
        <v>0</v>
      </c>
      <c r="Q40" s="107">
        <f t="shared" si="5"/>
        <v>0</v>
      </c>
      <c r="R40" s="107">
        <f t="shared" si="5"/>
        <v>496700</v>
      </c>
    </row>
    <row r="41" spans="1:18" ht="29.25" customHeight="1">
      <c r="A41" s="202" t="s">
        <v>330</v>
      </c>
      <c r="B41" s="102" t="s">
        <v>2</v>
      </c>
      <c r="C41" s="102" t="s">
        <v>105</v>
      </c>
      <c r="D41" s="102" t="s">
        <v>105</v>
      </c>
      <c r="E41" s="102" t="s">
        <v>309</v>
      </c>
      <c r="F41" s="103"/>
      <c r="G41" s="103"/>
      <c r="H41" s="103"/>
      <c r="I41" s="103"/>
      <c r="J41" s="103"/>
      <c r="K41" s="108" t="s">
        <v>169</v>
      </c>
      <c r="L41" s="103">
        <v>30000</v>
      </c>
      <c r="M41" s="108" t="s">
        <v>169</v>
      </c>
      <c r="N41" s="108" t="s">
        <v>169</v>
      </c>
      <c r="O41" s="108" t="s">
        <v>169</v>
      </c>
      <c r="P41" s="108" t="s">
        <v>169</v>
      </c>
      <c r="Q41" s="108" t="s">
        <v>169</v>
      </c>
      <c r="R41" s="104">
        <f>SUM(F41:Q41)</f>
        <v>30000</v>
      </c>
    </row>
    <row r="42" spans="1:18" ht="29.25" customHeight="1">
      <c r="A42" s="199"/>
      <c r="B42" s="102" t="s">
        <v>7</v>
      </c>
      <c r="C42" s="102" t="s">
        <v>299</v>
      </c>
      <c r="D42" s="102" t="s">
        <v>299</v>
      </c>
      <c r="E42" s="102" t="s">
        <v>343</v>
      </c>
      <c r="F42" s="103"/>
      <c r="G42" s="103"/>
      <c r="H42" s="103"/>
      <c r="I42" s="103"/>
      <c r="J42" s="103"/>
      <c r="K42" s="103">
        <v>11000</v>
      </c>
      <c r="L42" s="103">
        <v>130000</v>
      </c>
      <c r="M42" s="108" t="s">
        <v>169</v>
      </c>
      <c r="N42" s="108" t="s">
        <v>169</v>
      </c>
      <c r="O42" s="108" t="s">
        <v>169</v>
      </c>
      <c r="P42" s="108" t="s">
        <v>169</v>
      </c>
      <c r="Q42" s="108" t="s">
        <v>169</v>
      </c>
      <c r="R42" s="104">
        <f>SUM(F42:Q42)</f>
        <v>141000</v>
      </c>
    </row>
    <row r="43" spans="1:18" ht="29.25" customHeight="1">
      <c r="A43" s="199"/>
      <c r="B43" s="102" t="s">
        <v>9</v>
      </c>
      <c r="C43" s="102" t="s">
        <v>16</v>
      </c>
      <c r="D43" s="102" t="s">
        <v>16</v>
      </c>
      <c r="E43" s="105" t="s">
        <v>302</v>
      </c>
      <c r="F43" s="103"/>
      <c r="G43" s="103"/>
      <c r="H43" s="103"/>
      <c r="I43" s="103"/>
      <c r="J43" s="103"/>
      <c r="K43" s="108" t="s">
        <v>169</v>
      </c>
      <c r="L43" s="103">
        <v>130000</v>
      </c>
      <c r="M43" s="108" t="s">
        <v>169</v>
      </c>
      <c r="N43" s="108" t="s">
        <v>169</v>
      </c>
      <c r="O43" s="108" t="s">
        <v>169</v>
      </c>
      <c r="P43" s="108" t="s">
        <v>169</v>
      </c>
      <c r="Q43" s="108" t="s">
        <v>169</v>
      </c>
      <c r="R43" s="104">
        <f>SUM(F43:Q43)</f>
        <v>130000</v>
      </c>
    </row>
    <row r="44" spans="1:18" ht="29.25" customHeight="1">
      <c r="A44" s="202"/>
      <c r="B44" s="102" t="s">
        <v>9</v>
      </c>
      <c r="C44" s="108" t="s">
        <v>169</v>
      </c>
      <c r="D44" s="108" t="s">
        <v>169</v>
      </c>
      <c r="E44" s="105" t="s">
        <v>63</v>
      </c>
      <c r="F44" s="103"/>
      <c r="G44" s="103"/>
      <c r="H44" s="103"/>
      <c r="I44" s="103"/>
      <c r="J44" s="103"/>
      <c r="K44" s="108" t="s">
        <v>169</v>
      </c>
      <c r="L44" s="103"/>
      <c r="M44" s="108" t="s">
        <v>169</v>
      </c>
      <c r="N44" s="108" t="s">
        <v>169</v>
      </c>
      <c r="O44" s="103"/>
      <c r="P44" s="103">
        <v>30000</v>
      </c>
      <c r="Q44" s="103">
        <v>52000</v>
      </c>
      <c r="R44" s="104">
        <f>SUM(F44:Q44)</f>
        <v>82000</v>
      </c>
    </row>
    <row r="45" spans="1:18" ht="29.25" customHeight="1">
      <c r="A45" s="200"/>
      <c r="B45" s="102" t="s">
        <v>10</v>
      </c>
      <c r="C45" s="102" t="s">
        <v>278</v>
      </c>
      <c r="D45" s="102" t="s">
        <v>15</v>
      </c>
      <c r="E45" s="102" t="s">
        <v>172</v>
      </c>
      <c r="F45" s="103"/>
      <c r="G45" s="103"/>
      <c r="H45" s="103"/>
      <c r="I45" s="103"/>
      <c r="J45" s="103"/>
      <c r="K45" s="108" t="s">
        <v>169</v>
      </c>
      <c r="L45" s="103">
        <v>20000</v>
      </c>
      <c r="M45" s="108" t="s">
        <v>169</v>
      </c>
      <c r="N45" s="108" t="s">
        <v>169</v>
      </c>
      <c r="O45" s="108" t="s">
        <v>169</v>
      </c>
      <c r="P45" s="108" t="s">
        <v>169</v>
      </c>
      <c r="Q45" s="108" t="s">
        <v>169</v>
      </c>
      <c r="R45" s="104">
        <f>SUM(F45:Q45)</f>
        <v>20000</v>
      </c>
    </row>
    <row r="46" spans="1:18" s="96" customFormat="1" ht="29.25" customHeight="1">
      <c r="A46" s="211" t="s">
        <v>1</v>
      </c>
      <c r="B46" s="211"/>
      <c r="C46" s="211"/>
      <c r="D46" s="211"/>
      <c r="E46" s="211"/>
      <c r="F46" s="107"/>
      <c r="G46" s="107"/>
      <c r="H46" s="107"/>
      <c r="I46" s="107"/>
      <c r="J46" s="107"/>
      <c r="K46" s="107">
        <f t="shared" ref="K46:R46" si="7">SUM(K41:K45)</f>
        <v>11000</v>
      </c>
      <c r="L46" s="107">
        <f t="shared" si="7"/>
        <v>310000</v>
      </c>
      <c r="M46" s="107">
        <f t="shared" si="7"/>
        <v>0</v>
      </c>
      <c r="N46" s="107">
        <f t="shared" si="7"/>
        <v>0</v>
      </c>
      <c r="O46" s="107">
        <f t="shared" si="7"/>
        <v>0</v>
      </c>
      <c r="P46" s="107">
        <f t="shared" si="7"/>
        <v>30000</v>
      </c>
      <c r="Q46" s="107">
        <f t="shared" si="7"/>
        <v>52000</v>
      </c>
      <c r="R46" s="107">
        <f t="shared" si="7"/>
        <v>403000</v>
      </c>
    </row>
    <row r="47" spans="1:18" ht="29.25" customHeight="1">
      <c r="A47" s="202" t="s">
        <v>397</v>
      </c>
      <c r="B47" s="102" t="s">
        <v>3</v>
      </c>
      <c r="C47" s="102" t="s">
        <v>98</v>
      </c>
      <c r="D47" s="102" t="s">
        <v>98</v>
      </c>
      <c r="E47" s="102" t="s">
        <v>373</v>
      </c>
      <c r="F47" s="103"/>
      <c r="G47" s="103"/>
      <c r="H47" s="103"/>
      <c r="I47" s="103"/>
      <c r="J47" s="103"/>
      <c r="K47" s="108" t="s">
        <v>169</v>
      </c>
      <c r="L47" s="103">
        <v>50000</v>
      </c>
      <c r="M47" s="108" t="s">
        <v>169</v>
      </c>
      <c r="N47" s="108" t="s">
        <v>169</v>
      </c>
      <c r="O47" s="108" t="s">
        <v>169</v>
      </c>
      <c r="P47" s="108" t="s">
        <v>169</v>
      </c>
      <c r="Q47" s="108" t="s">
        <v>169</v>
      </c>
      <c r="R47" s="104">
        <f t="shared" ref="R47:R52" si="8">SUM(F47:Q47)</f>
        <v>50000</v>
      </c>
    </row>
    <row r="48" spans="1:18" ht="29.25" customHeight="1">
      <c r="A48" s="202"/>
      <c r="B48" s="102" t="s">
        <v>7</v>
      </c>
      <c r="C48" s="102" t="s">
        <v>243</v>
      </c>
      <c r="D48" s="102" t="s">
        <v>101</v>
      </c>
      <c r="E48" s="102" t="s">
        <v>342</v>
      </c>
      <c r="F48" s="103"/>
      <c r="G48" s="103"/>
      <c r="H48" s="103"/>
      <c r="I48" s="103"/>
      <c r="J48" s="103"/>
      <c r="K48" s="108" t="s">
        <v>169</v>
      </c>
      <c r="L48" s="103">
        <v>200000</v>
      </c>
      <c r="M48" s="108" t="s">
        <v>169</v>
      </c>
      <c r="N48" s="108" t="s">
        <v>169</v>
      </c>
      <c r="O48" s="108" t="s">
        <v>169</v>
      </c>
      <c r="P48" s="108" t="s">
        <v>169</v>
      </c>
      <c r="Q48" s="108" t="s">
        <v>169</v>
      </c>
      <c r="R48" s="104">
        <f t="shared" si="8"/>
        <v>200000</v>
      </c>
    </row>
    <row r="49" spans="1:18" ht="29.25" customHeight="1">
      <c r="A49" s="203"/>
      <c r="B49" s="102" t="s">
        <v>9</v>
      </c>
      <c r="C49" s="102" t="s">
        <v>216</v>
      </c>
      <c r="D49" s="102" t="s">
        <v>216</v>
      </c>
      <c r="E49" s="102" t="s">
        <v>322</v>
      </c>
      <c r="F49" s="103"/>
      <c r="G49" s="103"/>
      <c r="H49" s="103"/>
      <c r="I49" s="103"/>
      <c r="J49" s="103"/>
      <c r="K49" s="108" t="s">
        <v>169</v>
      </c>
      <c r="L49" s="103">
        <v>10000</v>
      </c>
      <c r="M49" s="108" t="s">
        <v>169</v>
      </c>
      <c r="N49" s="108" t="s">
        <v>169</v>
      </c>
      <c r="O49" s="108" t="s">
        <v>169</v>
      </c>
      <c r="P49" s="108" t="s">
        <v>169</v>
      </c>
      <c r="Q49" s="108" t="s">
        <v>169</v>
      </c>
      <c r="R49" s="104">
        <f t="shared" si="8"/>
        <v>10000</v>
      </c>
    </row>
    <row r="50" spans="1:18" ht="29.25" customHeight="1">
      <c r="A50" s="199"/>
      <c r="B50" s="102" t="s">
        <v>8</v>
      </c>
      <c r="C50" s="102" t="s">
        <v>177</v>
      </c>
      <c r="D50" s="102" t="s">
        <v>177</v>
      </c>
      <c r="E50" s="102" t="s">
        <v>317</v>
      </c>
      <c r="F50" s="103"/>
      <c r="G50" s="103"/>
      <c r="H50" s="103"/>
      <c r="I50" s="103"/>
      <c r="J50" s="103"/>
      <c r="K50" s="108" t="s">
        <v>169</v>
      </c>
      <c r="L50" s="103">
        <v>43700</v>
      </c>
      <c r="M50" s="108" t="s">
        <v>169</v>
      </c>
      <c r="N50" s="108" t="s">
        <v>169</v>
      </c>
      <c r="O50" s="108" t="s">
        <v>169</v>
      </c>
      <c r="P50" s="108" t="s">
        <v>169</v>
      </c>
      <c r="Q50" s="108" t="s">
        <v>169</v>
      </c>
      <c r="R50" s="104">
        <f t="shared" si="8"/>
        <v>43700</v>
      </c>
    </row>
    <row r="51" spans="1:18" ht="29.25" customHeight="1">
      <c r="A51" s="199"/>
      <c r="B51" s="102" t="s">
        <v>8</v>
      </c>
      <c r="C51" s="102" t="s">
        <v>184</v>
      </c>
      <c r="D51" s="102" t="s">
        <v>184</v>
      </c>
      <c r="E51" s="125" t="s">
        <v>26</v>
      </c>
      <c r="F51" s="103"/>
      <c r="G51" s="103"/>
      <c r="H51" s="103"/>
      <c r="I51" s="103"/>
      <c r="J51" s="103"/>
      <c r="K51" s="103">
        <v>30000</v>
      </c>
      <c r="L51" s="103"/>
      <c r="M51" s="108" t="s">
        <v>169</v>
      </c>
      <c r="N51" s="108" t="s">
        <v>169</v>
      </c>
      <c r="O51" s="108" t="s">
        <v>169</v>
      </c>
      <c r="P51" s="108" t="s">
        <v>169</v>
      </c>
      <c r="Q51" s="108" t="s">
        <v>169</v>
      </c>
      <c r="R51" s="104">
        <f t="shared" si="8"/>
        <v>30000</v>
      </c>
    </row>
    <row r="52" spans="1:18" ht="29.25" customHeight="1">
      <c r="A52" s="200"/>
      <c r="B52" s="102" t="s">
        <v>5</v>
      </c>
      <c r="C52" s="102" t="s">
        <v>210</v>
      </c>
      <c r="D52" s="102" t="s">
        <v>210</v>
      </c>
      <c r="E52" s="102" t="s">
        <v>317</v>
      </c>
      <c r="F52" s="103"/>
      <c r="G52" s="103"/>
      <c r="H52" s="103"/>
      <c r="I52" s="103"/>
      <c r="J52" s="103"/>
      <c r="K52" s="108" t="s">
        <v>169</v>
      </c>
      <c r="L52" s="103">
        <v>287000</v>
      </c>
      <c r="M52" s="108" t="s">
        <v>169</v>
      </c>
      <c r="N52" s="108" t="s">
        <v>169</v>
      </c>
      <c r="O52" s="108" t="s">
        <v>169</v>
      </c>
      <c r="P52" s="108" t="s">
        <v>169</v>
      </c>
      <c r="Q52" s="108" t="s">
        <v>169</v>
      </c>
      <c r="R52" s="104">
        <f t="shared" si="8"/>
        <v>287000</v>
      </c>
    </row>
    <row r="53" spans="1:18" s="96" customFormat="1" ht="29.25" customHeight="1">
      <c r="A53" s="211" t="s">
        <v>1</v>
      </c>
      <c r="B53" s="211"/>
      <c r="C53" s="211"/>
      <c r="D53" s="211"/>
      <c r="E53" s="211"/>
      <c r="F53" s="107"/>
      <c r="G53" s="107"/>
      <c r="H53" s="107"/>
      <c r="I53" s="107"/>
      <c r="J53" s="107"/>
      <c r="K53" s="107">
        <f t="shared" ref="K53:R53" si="9">SUM(K47:K52)</f>
        <v>30000</v>
      </c>
      <c r="L53" s="107">
        <f t="shared" si="9"/>
        <v>590700</v>
      </c>
      <c r="M53" s="107">
        <f t="shared" si="9"/>
        <v>0</v>
      </c>
      <c r="N53" s="107">
        <f t="shared" si="9"/>
        <v>0</v>
      </c>
      <c r="O53" s="107">
        <f t="shared" si="9"/>
        <v>0</v>
      </c>
      <c r="P53" s="107">
        <f t="shared" si="9"/>
        <v>0</v>
      </c>
      <c r="Q53" s="107">
        <f t="shared" si="9"/>
        <v>0</v>
      </c>
      <c r="R53" s="107">
        <f t="shared" si="9"/>
        <v>620700</v>
      </c>
    </row>
    <row r="54" spans="1:18" ht="29.25" customHeight="1">
      <c r="A54" s="202" t="s">
        <v>398</v>
      </c>
      <c r="B54" s="102" t="s">
        <v>3</v>
      </c>
      <c r="C54" s="102" t="s">
        <v>108</v>
      </c>
      <c r="D54" s="102" t="s">
        <v>108</v>
      </c>
      <c r="E54" s="102" t="s">
        <v>360</v>
      </c>
      <c r="F54" s="103"/>
      <c r="G54" s="103"/>
      <c r="H54" s="103"/>
      <c r="I54" s="103"/>
      <c r="J54" s="103"/>
      <c r="K54" s="108" t="s">
        <v>169</v>
      </c>
      <c r="L54" s="103">
        <v>5000</v>
      </c>
      <c r="M54" s="108" t="s">
        <v>169</v>
      </c>
      <c r="N54" s="108" t="s">
        <v>169</v>
      </c>
      <c r="O54" s="108" t="s">
        <v>169</v>
      </c>
      <c r="P54" s="108" t="s">
        <v>169</v>
      </c>
      <c r="Q54" s="108" t="s">
        <v>169</v>
      </c>
      <c r="R54" s="104">
        <f t="shared" ref="R54:R71" si="10">SUM(F54:Q54)</f>
        <v>5000</v>
      </c>
    </row>
    <row r="55" spans="1:18" ht="29.25" customHeight="1">
      <c r="A55" s="199"/>
      <c r="B55" s="102" t="s">
        <v>3</v>
      </c>
      <c r="C55" s="102" t="s">
        <v>27</v>
      </c>
      <c r="D55" s="102" t="s">
        <v>27</v>
      </c>
      <c r="E55" s="102" t="s">
        <v>296</v>
      </c>
      <c r="F55" s="103"/>
      <c r="G55" s="103"/>
      <c r="H55" s="103"/>
      <c r="I55" s="103"/>
      <c r="J55" s="103"/>
      <c r="K55" s="108" t="s">
        <v>169</v>
      </c>
      <c r="L55" s="103">
        <v>41000</v>
      </c>
      <c r="M55" s="108" t="s">
        <v>169</v>
      </c>
      <c r="N55" s="108" t="s">
        <v>169</v>
      </c>
      <c r="O55" s="108" t="s">
        <v>169</v>
      </c>
      <c r="P55" s="108" t="s">
        <v>169</v>
      </c>
      <c r="Q55" s="108" t="s">
        <v>169</v>
      </c>
      <c r="R55" s="104">
        <f t="shared" si="10"/>
        <v>41000</v>
      </c>
    </row>
    <row r="56" spans="1:18" ht="29.25" customHeight="1">
      <c r="A56" s="199"/>
      <c r="B56" s="102" t="s">
        <v>2</v>
      </c>
      <c r="C56" s="102" t="s">
        <v>250</v>
      </c>
      <c r="D56" s="102" t="s">
        <v>250</v>
      </c>
      <c r="E56" s="102" t="s">
        <v>360</v>
      </c>
      <c r="F56" s="103"/>
      <c r="G56" s="103"/>
      <c r="H56" s="103"/>
      <c r="I56" s="103"/>
      <c r="J56" s="103"/>
      <c r="K56" s="108" t="s">
        <v>169</v>
      </c>
      <c r="L56" s="103">
        <v>16500</v>
      </c>
      <c r="M56" s="108" t="s">
        <v>169</v>
      </c>
      <c r="N56" s="108" t="s">
        <v>169</v>
      </c>
      <c r="O56" s="108" t="s">
        <v>169</v>
      </c>
      <c r="P56" s="108" t="s">
        <v>169</v>
      </c>
      <c r="Q56" s="108" t="s">
        <v>169</v>
      </c>
      <c r="R56" s="104">
        <f t="shared" si="10"/>
        <v>16500</v>
      </c>
    </row>
    <row r="57" spans="1:18" ht="29.25" customHeight="1">
      <c r="A57" s="199"/>
      <c r="B57" s="102" t="s">
        <v>2</v>
      </c>
      <c r="C57" s="102" t="s">
        <v>193</v>
      </c>
      <c r="D57" s="102" t="s">
        <v>193</v>
      </c>
      <c r="E57" s="102" t="s">
        <v>347</v>
      </c>
      <c r="F57" s="103"/>
      <c r="G57" s="103"/>
      <c r="H57" s="103"/>
      <c r="I57" s="103"/>
      <c r="J57" s="103"/>
      <c r="K57" s="108" t="s">
        <v>169</v>
      </c>
      <c r="L57" s="103">
        <v>13000</v>
      </c>
      <c r="M57" s="108" t="s">
        <v>169</v>
      </c>
      <c r="N57" s="108" t="s">
        <v>169</v>
      </c>
      <c r="O57" s="108" t="s">
        <v>169</v>
      </c>
      <c r="P57" s="108" t="s">
        <v>169</v>
      </c>
      <c r="Q57" s="108" t="s">
        <v>169</v>
      </c>
      <c r="R57" s="104">
        <f t="shared" si="10"/>
        <v>13000</v>
      </c>
    </row>
    <row r="58" spans="1:18" ht="29.25" customHeight="1">
      <c r="A58" s="199"/>
      <c r="B58" s="102" t="s">
        <v>2</v>
      </c>
      <c r="C58" s="102" t="s">
        <v>146</v>
      </c>
      <c r="D58" s="102" t="s">
        <v>146</v>
      </c>
      <c r="E58" s="102" t="s">
        <v>374</v>
      </c>
      <c r="F58" s="103"/>
      <c r="G58" s="103"/>
      <c r="H58" s="103"/>
      <c r="I58" s="103"/>
      <c r="J58" s="103"/>
      <c r="K58" s="108" t="s">
        <v>169</v>
      </c>
      <c r="L58" s="103">
        <v>15000</v>
      </c>
      <c r="M58" s="108" t="s">
        <v>169</v>
      </c>
      <c r="N58" s="108" t="s">
        <v>169</v>
      </c>
      <c r="O58" s="108" t="s">
        <v>169</v>
      </c>
      <c r="P58" s="108" t="s">
        <v>169</v>
      </c>
      <c r="Q58" s="108" t="s">
        <v>169</v>
      </c>
      <c r="R58" s="104">
        <f t="shared" si="10"/>
        <v>15000</v>
      </c>
    </row>
    <row r="59" spans="1:18" ht="29.25" customHeight="1">
      <c r="A59" s="199"/>
      <c r="B59" s="102" t="s">
        <v>2</v>
      </c>
      <c r="C59" s="102" t="s">
        <v>185</v>
      </c>
      <c r="D59" s="102" t="s">
        <v>185</v>
      </c>
      <c r="E59" s="102" t="s">
        <v>313</v>
      </c>
      <c r="F59" s="103"/>
      <c r="G59" s="103"/>
      <c r="H59" s="103"/>
      <c r="I59" s="103"/>
      <c r="J59" s="103"/>
      <c r="K59" s="108" t="s">
        <v>169</v>
      </c>
      <c r="L59" s="103">
        <v>13000</v>
      </c>
      <c r="M59" s="108" t="s">
        <v>169</v>
      </c>
      <c r="N59" s="108" t="s">
        <v>169</v>
      </c>
      <c r="O59" s="108" t="s">
        <v>169</v>
      </c>
      <c r="P59" s="108" t="s">
        <v>169</v>
      </c>
      <c r="Q59" s="108" t="s">
        <v>169</v>
      </c>
      <c r="R59" s="104">
        <f t="shared" si="10"/>
        <v>13000</v>
      </c>
    </row>
    <row r="60" spans="1:18" ht="29.25" customHeight="1">
      <c r="A60" s="199"/>
      <c r="B60" s="102" t="s">
        <v>7</v>
      </c>
      <c r="C60" s="102" t="s">
        <v>217</v>
      </c>
      <c r="D60" s="102" t="s">
        <v>217</v>
      </c>
      <c r="E60" s="102" t="s">
        <v>360</v>
      </c>
      <c r="F60" s="103"/>
      <c r="G60" s="103"/>
      <c r="H60" s="103"/>
      <c r="I60" s="103"/>
      <c r="J60" s="103"/>
      <c r="K60" s="108" t="s">
        <v>169</v>
      </c>
      <c r="L60" s="103">
        <v>20000</v>
      </c>
      <c r="M60" s="108" t="s">
        <v>169</v>
      </c>
      <c r="N60" s="108" t="s">
        <v>169</v>
      </c>
      <c r="O60" s="108" t="s">
        <v>169</v>
      </c>
      <c r="P60" s="108" t="s">
        <v>169</v>
      </c>
      <c r="Q60" s="108" t="s">
        <v>169</v>
      </c>
      <c r="R60" s="104">
        <f t="shared" si="10"/>
        <v>20000</v>
      </c>
    </row>
    <row r="61" spans="1:18" ht="29.25" customHeight="1">
      <c r="A61" s="202"/>
      <c r="B61" s="102" t="s">
        <v>7</v>
      </c>
      <c r="C61" s="102" t="s">
        <v>222</v>
      </c>
      <c r="D61" s="102" t="s">
        <v>222</v>
      </c>
      <c r="E61" s="102" t="s">
        <v>377</v>
      </c>
      <c r="F61" s="103"/>
      <c r="G61" s="103"/>
      <c r="H61" s="103"/>
      <c r="I61" s="103"/>
      <c r="J61" s="103"/>
      <c r="K61" s="108" t="s">
        <v>169</v>
      </c>
      <c r="L61" s="103">
        <v>12000</v>
      </c>
      <c r="M61" s="108" t="s">
        <v>169</v>
      </c>
      <c r="N61" s="108" t="s">
        <v>169</v>
      </c>
      <c r="O61" s="108" t="s">
        <v>169</v>
      </c>
      <c r="P61" s="108" t="s">
        <v>169</v>
      </c>
      <c r="Q61" s="108" t="s">
        <v>169</v>
      </c>
      <c r="R61" s="104">
        <f t="shared" si="10"/>
        <v>12000</v>
      </c>
    </row>
    <row r="62" spans="1:18" ht="29.25" customHeight="1">
      <c r="A62" s="203"/>
      <c r="B62" s="102" t="s">
        <v>7</v>
      </c>
      <c r="C62" s="102" t="s">
        <v>94</v>
      </c>
      <c r="D62" s="102" t="s">
        <v>94</v>
      </c>
      <c r="E62" s="102" t="s">
        <v>357</v>
      </c>
      <c r="F62" s="103"/>
      <c r="G62" s="103"/>
      <c r="H62" s="103"/>
      <c r="I62" s="103"/>
      <c r="J62" s="103"/>
      <c r="K62" s="108" t="s">
        <v>169</v>
      </c>
      <c r="L62" s="103">
        <v>9000</v>
      </c>
      <c r="M62" s="108" t="s">
        <v>169</v>
      </c>
      <c r="N62" s="108" t="s">
        <v>169</v>
      </c>
      <c r="O62" s="108" t="s">
        <v>169</v>
      </c>
      <c r="P62" s="108" t="s">
        <v>169</v>
      </c>
      <c r="Q62" s="108" t="s">
        <v>169</v>
      </c>
      <c r="R62" s="104">
        <f t="shared" si="10"/>
        <v>9000</v>
      </c>
    </row>
    <row r="63" spans="1:18" ht="29.25" customHeight="1">
      <c r="A63" s="199"/>
      <c r="B63" s="102" t="s">
        <v>9</v>
      </c>
      <c r="C63" s="102" t="s">
        <v>218</v>
      </c>
      <c r="D63" s="102" t="s">
        <v>183</v>
      </c>
      <c r="E63" s="102" t="s">
        <v>288</v>
      </c>
      <c r="F63" s="103"/>
      <c r="G63" s="103"/>
      <c r="H63" s="103"/>
      <c r="I63" s="103"/>
      <c r="J63" s="103"/>
      <c r="K63" s="108" t="s">
        <v>169</v>
      </c>
      <c r="L63" s="103">
        <v>71900</v>
      </c>
      <c r="M63" s="108" t="s">
        <v>169</v>
      </c>
      <c r="N63" s="108" t="s">
        <v>169</v>
      </c>
      <c r="O63" s="108" t="s">
        <v>169</v>
      </c>
      <c r="P63" s="108" t="s">
        <v>169</v>
      </c>
      <c r="Q63" s="108" t="s">
        <v>169</v>
      </c>
      <c r="R63" s="104">
        <f t="shared" si="10"/>
        <v>71900</v>
      </c>
    </row>
    <row r="64" spans="1:18" ht="29.25" customHeight="1">
      <c r="A64" s="199"/>
      <c r="B64" s="119" t="s">
        <v>9</v>
      </c>
      <c r="C64" s="119" t="s">
        <v>212</v>
      </c>
      <c r="D64" s="119" t="s">
        <v>212</v>
      </c>
      <c r="E64" s="119" t="s">
        <v>324</v>
      </c>
      <c r="F64" s="103"/>
      <c r="G64" s="103"/>
      <c r="H64" s="103"/>
      <c r="I64" s="103"/>
      <c r="J64" s="103"/>
      <c r="K64" s="108" t="s">
        <v>169</v>
      </c>
      <c r="L64" s="103">
        <v>10000</v>
      </c>
      <c r="M64" s="108" t="s">
        <v>169</v>
      </c>
      <c r="N64" s="108" t="s">
        <v>169</v>
      </c>
      <c r="O64" s="108" t="s">
        <v>169</v>
      </c>
      <c r="P64" s="108" t="s">
        <v>169</v>
      </c>
      <c r="Q64" s="108" t="s">
        <v>169</v>
      </c>
      <c r="R64" s="104">
        <f t="shared" si="10"/>
        <v>10000</v>
      </c>
    </row>
    <row r="65" spans="1:18" ht="29.25" customHeight="1">
      <c r="A65" s="199"/>
      <c r="B65" s="102" t="s">
        <v>9</v>
      </c>
      <c r="C65" s="102" t="s">
        <v>186</v>
      </c>
      <c r="D65" s="102" t="s">
        <v>186</v>
      </c>
      <c r="E65" s="102" t="s">
        <v>324</v>
      </c>
      <c r="F65" s="103"/>
      <c r="G65" s="103"/>
      <c r="H65" s="103"/>
      <c r="I65" s="103"/>
      <c r="J65" s="103"/>
      <c r="K65" s="108" t="s">
        <v>169</v>
      </c>
      <c r="L65" s="103">
        <v>10000</v>
      </c>
      <c r="M65" s="108" t="s">
        <v>169</v>
      </c>
      <c r="N65" s="108" t="s">
        <v>169</v>
      </c>
      <c r="O65" s="108" t="s">
        <v>169</v>
      </c>
      <c r="P65" s="108" t="s">
        <v>169</v>
      </c>
      <c r="Q65" s="108" t="s">
        <v>169</v>
      </c>
      <c r="R65" s="104">
        <f t="shared" si="10"/>
        <v>10000</v>
      </c>
    </row>
    <row r="66" spans="1:18" ht="29.25" customHeight="1">
      <c r="A66" s="202"/>
      <c r="B66" s="102" t="s">
        <v>9</v>
      </c>
      <c r="C66" s="102" t="s">
        <v>228</v>
      </c>
      <c r="D66" s="102" t="s">
        <v>228</v>
      </c>
      <c r="E66" s="137" t="s">
        <v>402</v>
      </c>
      <c r="F66" s="103"/>
      <c r="G66" s="103"/>
      <c r="H66" s="103"/>
      <c r="I66" s="103"/>
      <c r="J66" s="103"/>
      <c r="K66" s="108" t="s">
        <v>169</v>
      </c>
      <c r="L66" s="103">
        <v>20000</v>
      </c>
      <c r="M66" s="108" t="s">
        <v>169</v>
      </c>
      <c r="N66" s="108" t="s">
        <v>169</v>
      </c>
      <c r="O66" s="108" t="s">
        <v>169</v>
      </c>
      <c r="P66" s="108" t="s">
        <v>169</v>
      </c>
      <c r="Q66" s="108" t="s">
        <v>169</v>
      </c>
      <c r="R66" s="104">
        <f t="shared" si="10"/>
        <v>20000</v>
      </c>
    </row>
    <row r="67" spans="1:18" ht="29.25" customHeight="1">
      <c r="A67" s="199"/>
      <c r="B67" s="102" t="s">
        <v>4</v>
      </c>
      <c r="C67" s="102" t="s">
        <v>208</v>
      </c>
      <c r="D67" s="102" t="s">
        <v>208</v>
      </c>
      <c r="E67" s="102" t="s">
        <v>296</v>
      </c>
      <c r="F67" s="103"/>
      <c r="G67" s="103"/>
      <c r="H67" s="103"/>
      <c r="I67" s="103"/>
      <c r="J67" s="103"/>
      <c r="K67" s="108" t="s">
        <v>169</v>
      </c>
      <c r="L67" s="103">
        <v>35000</v>
      </c>
      <c r="M67" s="108" t="s">
        <v>169</v>
      </c>
      <c r="N67" s="108" t="s">
        <v>169</v>
      </c>
      <c r="O67" s="108" t="s">
        <v>169</v>
      </c>
      <c r="P67" s="108" t="s">
        <v>169</v>
      </c>
      <c r="Q67" s="108" t="s">
        <v>169</v>
      </c>
      <c r="R67" s="104">
        <f t="shared" si="10"/>
        <v>35000</v>
      </c>
    </row>
    <row r="68" spans="1:18" ht="29.25" customHeight="1">
      <c r="A68" s="199"/>
      <c r="B68" s="119" t="s">
        <v>4</v>
      </c>
      <c r="C68" s="119" t="s">
        <v>225</v>
      </c>
      <c r="D68" s="119" t="s">
        <v>225</v>
      </c>
      <c r="E68" s="119" t="s">
        <v>296</v>
      </c>
      <c r="F68" s="103"/>
      <c r="G68" s="103"/>
      <c r="H68" s="103"/>
      <c r="I68" s="103"/>
      <c r="J68" s="103"/>
      <c r="K68" s="108" t="s">
        <v>169</v>
      </c>
      <c r="L68" s="103">
        <v>39000</v>
      </c>
      <c r="M68" s="108" t="s">
        <v>169</v>
      </c>
      <c r="N68" s="108" t="s">
        <v>169</v>
      </c>
      <c r="O68" s="108" t="s">
        <v>169</v>
      </c>
      <c r="P68" s="108" t="s">
        <v>169</v>
      </c>
      <c r="Q68" s="108" t="s">
        <v>169</v>
      </c>
      <c r="R68" s="104">
        <f t="shared" si="10"/>
        <v>39000</v>
      </c>
    </row>
    <row r="69" spans="1:18" ht="29.25" customHeight="1">
      <c r="A69" s="199"/>
      <c r="B69" s="102" t="s">
        <v>8</v>
      </c>
      <c r="C69" s="102" t="s">
        <v>180</v>
      </c>
      <c r="D69" s="102" t="s">
        <v>180</v>
      </c>
      <c r="E69" s="102" t="s">
        <v>296</v>
      </c>
      <c r="F69" s="103"/>
      <c r="G69" s="103"/>
      <c r="H69" s="103"/>
      <c r="I69" s="103"/>
      <c r="J69" s="103"/>
      <c r="K69" s="108" t="s">
        <v>169</v>
      </c>
      <c r="L69" s="103">
        <v>66000</v>
      </c>
      <c r="M69" s="108" t="s">
        <v>169</v>
      </c>
      <c r="N69" s="108" t="s">
        <v>169</v>
      </c>
      <c r="O69" s="108" t="s">
        <v>169</v>
      </c>
      <c r="P69" s="108" t="s">
        <v>169</v>
      </c>
      <c r="Q69" s="108" t="s">
        <v>169</v>
      </c>
      <c r="R69" s="104">
        <f t="shared" si="10"/>
        <v>66000</v>
      </c>
    </row>
    <row r="70" spans="1:18" ht="29.25" customHeight="1">
      <c r="A70" s="199"/>
      <c r="B70" s="102" t="s">
        <v>10</v>
      </c>
      <c r="C70" s="102" t="s">
        <v>44</v>
      </c>
      <c r="D70" s="102" t="s">
        <v>44</v>
      </c>
      <c r="E70" s="102" t="s">
        <v>329</v>
      </c>
      <c r="F70" s="103"/>
      <c r="G70" s="103"/>
      <c r="H70" s="103"/>
      <c r="I70" s="103"/>
      <c r="J70" s="103"/>
      <c r="K70" s="108" t="s">
        <v>169</v>
      </c>
      <c r="L70" s="103">
        <v>20000</v>
      </c>
      <c r="M70" s="108" t="s">
        <v>169</v>
      </c>
      <c r="N70" s="108" t="s">
        <v>169</v>
      </c>
      <c r="O70" s="108" t="s">
        <v>169</v>
      </c>
      <c r="P70" s="108" t="s">
        <v>169</v>
      </c>
      <c r="Q70" s="108" t="s">
        <v>169</v>
      </c>
      <c r="R70" s="104">
        <f t="shared" si="10"/>
        <v>20000</v>
      </c>
    </row>
    <row r="71" spans="1:18" ht="29.25" customHeight="1">
      <c r="A71" s="200"/>
      <c r="B71" s="102" t="s">
        <v>10</v>
      </c>
      <c r="C71" s="102" t="s">
        <v>279</v>
      </c>
      <c r="D71" s="102" t="s">
        <v>279</v>
      </c>
      <c r="E71" s="102" t="s">
        <v>329</v>
      </c>
      <c r="F71" s="103"/>
      <c r="G71" s="103"/>
      <c r="H71" s="103"/>
      <c r="I71" s="103"/>
      <c r="J71" s="103"/>
      <c r="K71" s="108" t="s">
        <v>169</v>
      </c>
      <c r="L71" s="103">
        <v>10000</v>
      </c>
      <c r="M71" s="108" t="s">
        <v>169</v>
      </c>
      <c r="N71" s="108" t="s">
        <v>169</v>
      </c>
      <c r="O71" s="108" t="s">
        <v>169</v>
      </c>
      <c r="P71" s="108" t="s">
        <v>169</v>
      </c>
      <c r="Q71" s="108" t="s">
        <v>169</v>
      </c>
      <c r="R71" s="104">
        <f t="shared" si="10"/>
        <v>10000</v>
      </c>
    </row>
    <row r="72" spans="1:18" s="96" customFormat="1" ht="29.25" customHeight="1">
      <c r="A72" s="211" t="s">
        <v>1</v>
      </c>
      <c r="B72" s="211"/>
      <c r="C72" s="211"/>
      <c r="D72" s="211"/>
      <c r="E72" s="211"/>
      <c r="F72" s="107"/>
      <c r="G72" s="107"/>
      <c r="H72" s="107"/>
      <c r="I72" s="107"/>
      <c r="J72" s="107"/>
      <c r="K72" s="108" t="s">
        <v>169</v>
      </c>
      <c r="L72" s="107">
        <f>SUM(L54:L71)</f>
        <v>426400</v>
      </c>
      <c r="M72" s="107">
        <f>SUM(M54:M71)</f>
        <v>0</v>
      </c>
      <c r="N72" s="107">
        <f>SUM(N54:N71)</f>
        <v>0</v>
      </c>
      <c r="O72" s="107">
        <f t="shared" ref="O72:Q72" si="11">SUM(O54:O71)</f>
        <v>0</v>
      </c>
      <c r="P72" s="107">
        <f t="shared" si="11"/>
        <v>0</v>
      </c>
      <c r="Q72" s="107">
        <f t="shared" si="11"/>
        <v>0</v>
      </c>
      <c r="R72" s="107">
        <f>SUM(R54:R71)</f>
        <v>426400</v>
      </c>
    </row>
    <row r="73" spans="1:18" ht="29.25" customHeight="1">
      <c r="A73" s="202" t="s">
        <v>399</v>
      </c>
      <c r="B73" s="102" t="s">
        <v>2</v>
      </c>
      <c r="C73" s="102" t="s">
        <v>242</v>
      </c>
      <c r="D73" s="102" t="s">
        <v>242</v>
      </c>
      <c r="E73" s="102" t="s">
        <v>280</v>
      </c>
      <c r="F73" s="103"/>
      <c r="G73" s="103"/>
      <c r="H73" s="103"/>
      <c r="I73" s="103"/>
      <c r="J73" s="103"/>
      <c r="K73" s="108" t="s">
        <v>169</v>
      </c>
      <c r="L73" s="103">
        <v>60000</v>
      </c>
      <c r="M73" s="108" t="s">
        <v>169</v>
      </c>
      <c r="N73" s="108" t="s">
        <v>169</v>
      </c>
      <c r="O73" s="108" t="s">
        <v>169</v>
      </c>
      <c r="P73" s="108" t="s">
        <v>169</v>
      </c>
      <c r="Q73" s="108" t="s">
        <v>169</v>
      </c>
      <c r="R73" s="104">
        <f>SUM(F73:Q73)</f>
        <v>60000</v>
      </c>
    </row>
    <row r="74" spans="1:18" ht="29.25" customHeight="1">
      <c r="A74" s="203"/>
      <c r="B74" s="102" t="s">
        <v>9</v>
      </c>
      <c r="C74" s="137" t="s">
        <v>401</v>
      </c>
      <c r="D74" s="102" t="s">
        <v>235</v>
      </c>
      <c r="E74" s="102" t="s">
        <v>308</v>
      </c>
      <c r="F74" s="103"/>
      <c r="G74" s="103"/>
      <c r="H74" s="103"/>
      <c r="I74" s="103"/>
      <c r="J74" s="103"/>
      <c r="K74" s="108" t="s">
        <v>169</v>
      </c>
      <c r="L74" s="103">
        <v>20000</v>
      </c>
      <c r="M74" s="108" t="s">
        <v>169</v>
      </c>
      <c r="N74" s="108" t="s">
        <v>169</v>
      </c>
      <c r="O74" s="108" t="s">
        <v>169</v>
      </c>
      <c r="P74" s="108" t="s">
        <v>169</v>
      </c>
      <c r="Q74" s="108" t="s">
        <v>169</v>
      </c>
      <c r="R74" s="104">
        <f>SUM(F74:Q74)</f>
        <v>20000</v>
      </c>
    </row>
    <row r="75" spans="1:18" ht="29.25" customHeight="1">
      <c r="A75" s="203"/>
      <c r="B75" s="137" t="s">
        <v>394</v>
      </c>
      <c r="C75" s="137" t="s">
        <v>393</v>
      </c>
      <c r="D75" s="137" t="s">
        <v>395</v>
      </c>
      <c r="E75" s="137" t="s">
        <v>396</v>
      </c>
      <c r="F75" s="103"/>
      <c r="G75" s="103"/>
      <c r="H75" s="103"/>
      <c r="I75" s="103"/>
      <c r="J75" s="103"/>
      <c r="K75" s="108" t="s">
        <v>169</v>
      </c>
      <c r="L75" s="103">
        <v>65000</v>
      </c>
      <c r="M75" s="108" t="s">
        <v>169</v>
      </c>
      <c r="N75" s="108" t="s">
        <v>169</v>
      </c>
      <c r="O75" s="108" t="s">
        <v>169</v>
      </c>
      <c r="P75" s="108" t="s">
        <v>169</v>
      </c>
      <c r="Q75" s="108" t="s">
        <v>169</v>
      </c>
      <c r="R75" s="104">
        <f t="shared" ref="R75" si="12">SUM(F75:Q75)</f>
        <v>65000</v>
      </c>
    </row>
    <row r="76" spans="1:18" ht="29.25" customHeight="1">
      <c r="A76" s="199"/>
      <c r="B76" s="102" t="s">
        <v>11</v>
      </c>
      <c r="C76" s="108" t="s">
        <v>169</v>
      </c>
      <c r="D76" s="108" t="s">
        <v>169</v>
      </c>
      <c r="E76" s="102" t="s">
        <v>300</v>
      </c>
      <c r="F76" s="103"/>
      <c r="G76" s="103"/>
      <c r="H76" s="103"/>
      <c r="I76" s="103"/>
      <c r="J76" s="103"/>
      <c r="K76" s="108" t="s">
        <v>169</v>
      </c>
      <c r="L76" s="103">
        <v>40000</v>
      </c>
      <c r="M76" s="108" t="s">
        <v>169</v>
      </c>
      <c r="N76" s="108" t="s">
        <v>169</v>
      </c>
      <c r="O76" s="108" t="s">
        <v>169</v>
      </c>
      <c r="P76" s="108" t="s">
        <v>169</v>
      </c>
      <c r="Q76" s="108" t="s">
        <v>169</v>
      </c>
      <c r="R76" s="104">
        <f>SUM(F76:Q76)</f>
        <v>40000</v>
      </c>
    </row>
    <row r="77" spans="1:18" ht="29.25" customHeight="1">
      <c r="A77" s="200"/>
      <c r="B77" s="102" t="s">
        <v>11</v>
      </c>
      <c r="C77" s="108" t="s">
        <v>169</v>
      </c>
      <c r="D77" s="108" t="s">
        <v>169</v>
      </c>
      <c r="E77" s="102" t="s">
        <v>348</v>
      </c>
      <c r="F77" s="103"/>
      <c r="G77" s="103"/>
      <c r="H77" s="103"/>
      <c r="I77" s="103"/>
      <c r="J77" s="103"/>
      <c r="K77" s="108" t="s">
        <v>169</v>
      </c>
      <c r="L77" s="103">
        <v>60000</v>
      </c>
      <c r="M77" s="108" t="s">
        <v>169</v>
      </c>
      <c r="N77" s="108" t="s">
        <v>169</v>
      </c>
      <c r="O77" s="108" t="s">
        <v>169</v>
      </c>
      <c r="P77" s="108" t="s">
        <v>169</v>
      </c>
      <c r="Q77" s="108" t="s">
        <v>169</v>
      </c>
      <c r="R77" s="104">
        <f>SUM(F77:Q77)</f>
        <v>60000</v>
      </c>
    </row>
    <row r="78" spans="1:18" s="96" customFormat="1" ht="29.25" customHeight="1">
      <c r="A78" s="211" t="s">
        <v>1</v>
      </c>
      <c r="B78" s="211"/>
      <c r="C78" s="211"/>
      <c r="D78" s="211"/>
      <c r="E78" s="211"/>
      <c r="F78" s="107"/>
      <c r="G78" s="107"/>
      <c r="H78" s="107"/>
      <c r="I78" s="107"/>
      <c r="J78" s="107"/>
      <c r="K78" s="107">
        <f>SUM(K73:K77)</f>
        <v>0</v>
      </c>
      <c r="L78" s="107">
        <f>SUM(L73:L77)</f>
        <v>245000</v>
      </c>
      <c r="M78" s="107">
        <f>SUM(M73:M77)</f>
        <v>0</v>
      </c>
      <c r="N78" s="107">
        <f>SUM(N73:N77)</f>
        <v>0</v>
      </c>
      <c r="O78" s="107">
        <f t="shared" ref="O78:P78" si="13">SUM(O73:O77)</f>
        <v>0</v>
      </c>
      <c r="P78" s="107">
        <f t="shared" si="13"/>
        <v>0</v>
      </c>
      <c r="Q78" s="107"/>
      <c r="R78" s="107">
        <f>SUM(R73:R77)</f>
        <v>245000</v>
      </c>
    </row>
    <row r="79" spans="1:18" ht="29.25" customHeight="1">
      <c r="A79" s="202" t="s">
        <v>400</v>
      </c>
      <c r="B79" s="102" t="s">
        <v>3</v>
      </c>
      <c r="C79" s="102" t="s">
        <v>247</v>
      </c>
      <c r="D79" s="102" t="s">
        <v>247</v>
      </c>
      <c r="E79" s="102" t="s">
        <v>161</v>
      </c>
      <c r="F79" s="103"/>
      <c r="G79" s="103"/>
      <c r="H79" s="103"/>
      <c r="I79" s="103"/>
      <c r="J79" s="103"/>
      <c r="K79" s="108" t="s">
        <v>169</v>
      </c>
      <c r="L79" s="103">
        <v>40000</v>
      </c>
      <c r="M79" s="108" t="s">
        <v>169</v>
      </c>
      <c r="N79" s="103">
        <v>40000</v>
      </c>
      <c r="O79" s="103"/>
      <c r="P79" s="108" t="s">
        <v>169</v>
      </c>
      <c r="Q79" s="108" t="s">
        <v>169</v>
      </c>
      <c r="R79" s="104">
        <f t="shared" ref="R79:R88" si="14">SUM(F79:Q79)</f>
        <v>80000</v>
      </c>
    </row>
    <row r="80" spans="1:18" ht="29.25" customHeight="1">
      <c r="A80" s="203"/>
      <c r="B80" s="102" t="s">
        <v>3</v>
      </c>
      <c r="C80" s="102" t="s">
        <v>96</v>
      </c>
      <c r="D80" s="102" t="s">
        <v>96</v>
      </c>
      <c r="E80" s="105" t="s">
        <v>266</v>
      </c>
      <c r="F80" s="103"/>
      <c r="G80" s="103"/>
      <c r="H80" s="103"/>
      <c r="I80" s="103"/>
      <c r="J80" s="103"/>
      <c r="K80" s="108" t="s">
        <v>169</v>
      </c>
      <c r="L80" s="103">
        <v>70000</v>
      </c>
      <c r="M80" s="108" t="s">
        <v>169</v>
      </c>
      <c r="N80" s="108" t="s">
        <v>169</v>
      </c>
      <c r="O80" s="108" t="s">
        <v>169</v>
      </c>
      <c r="P80" s="108" t="s">
        <v>169</v>
      </c>
      <c r="Q80" s="108" t="s">
        <v>169</v>
      </c>
      <c r="R80" s="104">
        <f t="shared" si="14"/>
        <v>70000</v>
      </c>
    </row>
    <row r="81" spans="1:18" ht="29.25" customHeight="1">
      <c r="A81" s="203"/>
      <c r="B81" s="102" t="s">
        <v>2</v>
      </c>
      <c r="C81" s="102" t="s">
        <v>174</v>
      </c>
      <c r="D81" s="102" t="s">
        <v>174</v>
      </c>
      <c r="E81" s="102" t="s">
        <v>150</v>
      </c>
      <c r="F81" s="103"/>
      <c r="G81" s="103"/>
      <c r="H81" s="103"/>
      <c r="I81" s="103"/>
      <c r="J81" s="103"/>
      <c r="K81" s="108" t="s">
        <v>169</v>
      </c>
      <c r="L81" s="103">
        <v>20000</v>
      </c>
      <c r="M81" s="108" t="s">
        <v>169</v>
      </c>
      <c r="N81" s="108" t="s">
        <v>169</v>
      </c>
      <c r="O81" s="108" t="s">
        <v>169</v>
      </c>
      <c r="P81" s="108" t="s">
        <v>169</v>
      </c>
      <c r="Q81" s="108" t="s">
        <v>169</v>
      </c>
      <c r="R81" s="104">
        <f t="shared" si="14"/>
        <v>20000</v>
      </c>
    </row>
    <row r="82" spans="1:18" ht="29.25" customHeight="1">
      <c r="A82" s="203"/>
      <c r="B82" s="102" t="s">
        <v>2</v>
      </c>
      <c r="C82" s="102" t="s">
        <v>193</v>
      </c>
      <c r="D82" s="102" t="s">
        <v>193</v>
      </c>
      <c r="E82" s="102" t="s">
        <v>161</v>
      </c>
      <c r="F82" s="103"/>
      <c r="G82" s="103"/>
      <c r="H82" s="103"/>
      <c r="I82" s="103"/>
      <c r="J82" s="103"/>
      <c r="K82" s="108" t="s">
        <v>169</v>
      </c>
      <c r="L82" s="103">
        <v>22000</v>
      </c>
      <c r="M82" s="108" t="s">
        <v>169</v>
      </c>
      <c r="N82" s="108" t="s">
        <v>169</v>
      </c>
      <c r="O82" s="108" t="s">
        <v>169</v>
      </c>
      <c r="P82" s="108" t="s">
        <v>169</v>
      </c>
      <c r="Q82" s="108" t="s">
        <v>169</v>
      </c>
      <c r="R82" s="104">
        <f t="shared" si="14"/>
        <v>22000</v>
      </c>
    </row>
    <row r="83" spans="1:18" ht="29.25" customHeight="1">
      <c r="A83" s="203"/>
      <c r="B83" s="102" t="s">
        <v>2</v>
      </c>
      <c r="C83" s="102" t="s">
        <v>185</v>
      </c>
      <c r="D83" s="102" t="s">
        <v>185</v>
      </c>
      <c r="E83" s="102" t="s">
        <v>287</v>
      </c>
      <c r="F83" s="103"/>
      <c r="G83" s="103"/>
      <c r="H83" s="103"/>
      <c r="I83" s="103"/>
      <c r="J83" s="103"/>
      <c r="K83" s="108" t="s">
        <v>169</v>
      </c>
      <c r="L83" s="103">
        <v>10000</v>
      </c>
      <c r="M83" s="108" t="s">
        <v>169</v>
      </c>
      <c r="N83" s="108" t="s">
        <v>169</v>
      </c>
      <c r="O83" s="108" t="s">
        <v>169</v>
      </c>
      <c r="P83" s="108" t="s">
        <v>169</v>
      </c>
      <c r="Q83" s="108" t="s">
        <v>169</v>
      </c>
      <c r="R83" s="104">
        <f t="shared" si="14"/>
        <v>10000</v>
      </c>
    </row>
    <row r="84" spans="1:18" ht="29.25" customHeight="1">
      <c r="A84" s="203"/>
      <c r="B84" s="102" t="s">
        <v>2</v>
      </c>
      <c r="C84" s="102" t="s">
        <v>119</v>
      </c>
      <c r="D84" s="102" t="s">
        <v>119</v>
      </c>
      <c r="E84" s="102" t="s">
        <v>382</v>
      </c>
      <c r="F84" s="103"/>
      <c r="G84" s="103"/>
      <c r="H84" s="103"/>
      <c r="I84" s="103"/>
      <c r="J84" s="103"/>
      <c r="K84" s="108" t="s">
        <v>169</v>
      </c>
      <c r="L84" s="103">
        <v>10000</v>
      </c>
      <c r="M84" s="108" t="s">
        <v>169</v>
      </c>
      <c r="N84" s="108" t="s">
        <v>169</v>
      </c>
      <c r="O84" s="108" t="s">
        <v>169</v>
      </c>
      <c r="P84" s="108" t="s">
        <v>169</v>
      </c>
      <c r="Q84" s="108" t="s">
        <v>169</v>
      </c>
      <c r="R84" s="104">
        <f t="shared" si="14"/>
        <v>10000</v>
      </c>
    </row>
    <row r="85" spans="1:18" ht="29.25" customHeight="1">
      <c r="A85" s="203"/>
      <c r="B85" s="102" t="s">
        <v>7</v>
      </c>
      <c r="C85" s="102" t="s">
        <v>179</v>
      </c>
      <c r="D85" s="102" t="s">
        <v>179</v>
      </c>
      <c r="E85" s="102" t="s">
        <v>375</v>
      </c>
      <c r="F85" s="103"/>
      <c r="G85" s="103"/>
      <c r="H85" s="103"/>
      <c r="I85" s="103"/>
      <c r="J85" s="103"/>
      <c r="K85" s="108" t="s">
        <v>169</v>
      </c>
      <c r="L85" s="103">
        <v>110000</v>
      </c>
      <c r="M85" s="108" t="s">
        <v>169</v>
      </c>
      <c r="N85" s="108" t="s">
        <v>169</v>
      </c>
      <c r="O85" s="108" t="s">
        <v>169</v>
      </c>
      <c r="P85" s="108" t="s">
        <v>169</v>
      </c>
      <c r="Q85" s="108" t="s">
        <v>169</v>
      </c>
      <c r="R85" s="104">
        <f t="shared" si="14"/>
        <v>110000</v>
      </c>
    </row>
    <row r="86" spans="1:18" ht="29.25" customHeight="1">
      <c r="A86" s="202"/>
      <c r="B86" s="102" t="s">
        <v>7</v>
      </c>
      <c r="C86" s="102" t="s">
        <v>189</v>
      </c>
      <c r="D86" s="102" t="s">
        <v>189</v>
      </c>
      <c r="E86" s="102" t="s">
        <v>371</v>
      </c>
      <c r="F86" s="103"/>
      <c r="G86" s="103"/>
      <c r="H86" s="103"/>
      <c r="I86" s="103"/>
      <c r="J86" s="103"/>
      <c r="K86" s="108" t="s">
        <v>169</v>
      </c>
      <c r="L86" s="103">
        <v>100000</v>
      </c>
      <c r="M86" s="108" t="s">
        <v>169</v>
      </c>
      <c r="N86" s="108" t="s">
        <v>169</v>
      </c>
      <c r="O86" s="108" t="s">
        <v>169</v>
      </c>
      <c r="P86" s="108" t="s">
        <v>169</v>
      </c>
      <c r="Q86" s="108" t="s">
        <v>169</v>
      </c>
      <c r="R86" s="104">
        <f t="shared" si="14"/>
        <v>100000</v>
      </c>
    </row>
    <row r="87" spans="1:18" ht="29.25" customHeight="1">
      <c r="A87" s="203"/>
      <c r="B87" s="102" t="s">
        <v>9</v>
      </c>
      <c r="C87" s="102" t="s">
        <v>245</v>
      </c>
      <c r="D87" s="102" t="s">
        <v>245</v>
      </c>
      <c r="E87" s="102" t="s">
        <v>325</v>
      </c>
      <c r="F87" s="103"/>
      <c r="G87" s="103"/>
      <c r="H87" s="103"/>
      <c r="I87" s="103"/>
      <c r="J87" s="103"/>
      <c r="K87" s="108" t="s">
        <v>169</v>
      </c>
      <c r="L87" s="103">
        <v>55000</v>
      </c>
      <c r="M87" s="108" t="s">
        <v>169</v>
      </c>
      <c r="N87" s="108" t="s">
        <v>169</v>
      </c>
      <c r="O87" s="108" t="s">
        <v>169</v>
      </c>
      <c r="P87" s="108" t="s">
        <v>169</v>
      </c>
      <c r="Q87" s="108" t="s">
        <v>169</v>
      </c>
      <c r="R87" s="104">
        <f t="shared" si="14"/>
        <v>55000</v>
      </c>
    </row>
    <row r="88" spans="1:18" ht="29.25" customHeight="1">
      <c r="A88" s="203"/>
      <c r="B88" s="102" t="s">
        <v>6</v>
      </c>
      <c r="C88" s="102" t="s">
        <v>192</v>
      </c>
      <c r="D88" s="102" t="s">
        <v>192</v>
      </c>
      <c r="E88" s="102" t="s">
        <v>368</v>
      </c>
      <c r="F88" s="103"/>
      <c r="G88" s="103"/>
      <c r="H88" s="103"/>
      <c r="I88" s="103"/>
      <c r="J88" s="103"/>
      <c r="K88" s="108" t="s">
        <v>169</v>
      </c>
      <c r="L88" s="103">
        <v>140000</v>
      </c>
      <c r="M88" s="108" t="s">
        <v>169</v>
      </c>
      <c r="N88" s="103">
        <v>30000</v>
      </c>
      <c r="O88" s="103"/>
      <c r="P88" s="103"/>
      <c r="Q88" s="108" t="s">
        <v>169</v>
      </c>
      <c r="R88" s="104">
        <f t="shared" si="14"/>
        <v>170000</v>
      </c>
    </row>
    <row r="89" spans="1:18" ht="29.25" customHeight="1">
      <c r="A89" s="203"/>
      <c r="B89" s="125" t="s">
        <v>6</v>
      </c>
      <c r="C89" s="125" t="s">
        <v>205</v>
      </c>
      <c r="D89" s="125" t="s">
        <v>205</v>
      </c>
      <c r="E89" s="125" t="s">
        <v>325</v>
      </c>
      <c r="F89" s="103"/>
      <c r="G89" s="103"/>
      <c r="H89" s="103"/>
      <c r="I89" s="103"/>
      <c r="J89" s="103"/>
      <c r="K89" s="108" t="s">
        <v>169</v>
      </c>
      <c r="L89" s="103">
        <v>40000</v>
      </c>
      <c r="M89" s="108" t="s">
        <v>169</v>
      </c>
      <c r="N89" s="108" t="s">
        <v>169</v>
      </c>
      <c r="O89" s="108" t="s">
        <v>169</v>
      </c>
      <c r="P89" s="108" t="s">
        <v>169</v>
      </c>
      <c r="Q89" s="108" t="s">
        <v>169</v>
      </c>
      <c r="R89" s="104">
        <f t="shared" ref="R89" si="15">SUM(F89:Q89)</f>
        <v>40000</v>
      </c>
    </row>
    <row r="90" spans="1:18" s="96" customFormat="1" ht="29.25" customHeight="1">
      <c r="A90" s="211" t="s">
        <v>1</v>
      </c>
      <c r="B90" s="211"/>
      <c r="C90" s="211"/>
      <c r="D90" s="211"/>
      <c r="E90" s="211"/>
      <c r="F90" s="107"/>
      <c r="G90" s="107"/>
      <c r="H90" s="107"/>
      <c r="I90" s="107"/>
      <c r="J90" s="107"/>
      <c r="K90" s="107">
        <f t="shared" ref="K90:R90" si="16">SUM(K79:K89)</f>
        <v>0</v>
      </c>
      <c r="L90" s="107">
        <f t="shared" si="16"/>
        <v>617000</v>
      </c>
      <c r="M90" s="107">
        <f t="shared" si="16"/>
        <v>0</v>
      </c>
      <c r="N90" s="107">
        <f t="shared" si="16"/>
        <v>70000</v>
      </c>
      <c r="O90" s="107">
        <f t="shared" si="16"/>
        <v>0</v>
      </c>
      <c r="P90" s="107">
        <f t="shared" si="16"/>
        <v>0</v>
      </c>
      <c r="Q90" s="107">
        <f t="shared" si="16"/>
        <v>0</v>
      </c>
      <c r="R90" s="107">
        <f t="shared" si="16"/>
        <v>687000</v>
      </c>
    </row>
    <row r="91" spans="1:18" s="96" customFormat="1" ht="29.25" customHeight="1">
      <c r="A91" s="198" t="s">
        <v>304</v>
      </c>
      <c r="B91" s="102" t="s">
        <v>2</v>
      </c>
      <c r="C91" s="108" t="s">
        <v>169</v>
      </c>
      <c r="D91" s="108" t="s">
        <v>169</v>
      </c>
      <c r="E91" s="102" t="s">
        <v>304</v>
      </c>
      <c r="F91" s="104"/>
      <c r="G91" s="104"/>
      <c r="H91" s="104"/>
      <c r="I91" s="104"/>
      <c r="J91" s="104"/>
      <c r="K91" s="108" t="s">
        <v>169</v>
      </c>
      <c r="L91" s="108" t="s">
        <v>169</v>
      </c>
      <c r="M91" s="108" t="s">
        <v>169</v>
      </c>
      <c r="N91" s="104">
        <v>86200</v>
      </c>
      <c r="O91" s="107"/>
      <c r="P91" s="108" t="s">
        <v>169</v>
      </c>
      <c r="Q91" s="108" t="s">
        <v>169</v>
      </c>
      <c r="R91" s="104">
        <f t="shared" ref="R91:R98" si="17">SUM(F91:Q91)</f>
        <v>86200</v>
      </c>
    </row>
    <row r="92" spans="1:18" s="96" customFormat="1" ht="29.25" customHeight="1">
      <c r="A92" s="199"/>
      <c r="B92" s="102" t="s">
        <v>7</v>
      </c>
      <c r="C92" s="108" t="s">
        <v>169</v>
      </c>
      <c r="D92" s="108" t="s">
        <v>169</v>
      </c>
      <c r="E92" s="102" t="s">
        <v>304</v>
      </c>
      <c r="F92" s="104"/>
      <c r="G92" s="104"/>
      <c r="H92" s="104"/>
      <c r="I92" s="104"/>
      <c r="J92" s="104"/>
      <c r="K92" s="108" t="s">
        <v>169</v>
      </c>
      <c r="L92" s="108" t="s">
        <v>169</v>
      </c>
      <c r="M92" s="108" t="s">
        <v>169</v>
      </c>
      <c r="N92" s="104">
        <v>27900</v>
      </c>
      <c r="O92" s="107"/>
      <c r="P92" s="108" t="s">
        <v>169</v>
      </c>
      <c r="Q92" s="108" t="s">
        <v>169</v>
      </c>
      <c r="R92" s="104">
        <f t="shared" si="17"/>
        <v>27900</v>
      </c>
    </row>
    <row r="93" spans="1:18" s="96" customFormat="1" ht="29.25" customHeight="1">
      <c r="A93" s="199"/>
      <c r="B93" s="102" t="s">
        <v>9</v>
      </c>
      <c r="C93" s="108" t="s">
        <v>169</v>
      </c>
      <c r="D93" s="108" t="s">
        <v>169</v>
      </c>
      <c r="E93" s="102" t="s">
        <v>304</v>
      </c>
      <c r="F93" s="104"/>
      <c r="G93" s="104"/>
      <c r="H93" s="104"/>
      <c r="I93" s="104"/>
      <c r="J93" s="104"/>
      <c r="K93" s="108" t="s">
        <v>169</v>
      </c>
      <c r="L93" s="108" t="s">
        <v>169</v>
      </c>
      <c r="M93" s="108" t="s">
        <v>169</v>
      </c>
      <c r="N93" s="104">
        <v>21600</v>
      </c>
      <c r="O93" s="107"/>
      <c r="P93" s="108" t="s">
        <v>169</v>
      </c>
      <c r="Q93" s="108" t="s">
        <v>169</v>
      </c>
      <c r="R93" s="104">
        <f t="shared" si="17"/>
        <v>21600</v>
      </c>
    </row>
    <row r="94" spans="1:18" s="96" customFormat="1" ht="29.25" customHeight="1">
      <c r="A94" s="199"/>
      <c r="B94" s="102" t="s">
        <v>4</v>
      </c>
      <c r="C94" s="108" t="s">
        <v>169</v>
      </c>
      <c r="D94" s="108" t="s">
        <v>169</v>
      </c>
      <c r="E94" s="102" t="s">
        <v>304</v>
      </c>
      <c r="F94" s="104"/>
      <c r="G94" s="104"/>
      <c r="H94" s="104"/>
      <c r="I94" s="104"/>
      <c r="J94" s="104"/>
      <c r="K94" s="108" t="s">
        <v>169</v>
      </c>
      <c r="L94" s="108" t="s">
        <v>169</v>
      </c>
      <c r="M94" s="108" t="s">
        <v>169</v>
      </c>
      <c r="N94" s="104">
        <v>15100</v>
      </c>
      <c r="O94" s="107"/>
      <c r="P94" s="108" t="s">
        <v>169</v>
      </c>
      <c r="Q94" s="108" t="s">
        <v>169</v>
      </c>
      <c r="R94" s="104">
        <f t="shared" si="17"/>
        <v>15100</v>
      </c>
    </row>
    <row r="95" spans="1:18" s="96" customFormat="1" ht="29.25" customHeight="1">
      <c r="A95" s="199"/>
      <c r="B95" s="102" t="s">
        <v>8</v>
      </c>
      <c r="C95" s="108" t="s">
        <v>169</v>
      </c>
      <c r="D95" s="108" t="s">
        <v>169</v>
      </c>
      <c r="E95" s="102" t="s">
        <v>304</v>
      </c>
      <c r="F95" s="104"/>
      <c r="G95" s="104"/>
      <c r="H95" s="104"/>
      <c r="I95" s="104"/>
      <c r="J95" s="104"/>
      <c r="K95" s="108" t="s">
        <v>169</v>
      </c>
      <c r="L95" s="108" t="s">
        <v>169</v>
      </c>
      <c r="M95" s="108" t="s">
        <v>169</v>
      </c>
      <c r="N95" s="104">
        <v>19800</v>
      </c>
      <c r="O95" s="107"/>
      <c r="P95" s="108" t="s">
        <v>169</v>
      </c>
      <c r="Q95" s="108" t="s">
        <v>169</v>
      </c>
      <c r="R95" s="104">
        <f t="shared" si="17"/>
        <v>19800</v>
      </c>
    </row>
    <row r="96" spans="1:18" s="96" customFormat="1" ht="29.25" customHeight="1">
      <c r="A96" s="199"/>
      <c r="B96" s="102" t="s">
        <v>5</v>
      </c>
      <c r="C96" s="108" t="s">
        <v>169</v>
      </c>
      <c r="D96" s="108" t="s">
        <v>169</v>
      </c>
      <c r="E96" s="102" t="s">
        <v>304</v>
      </c>
      <c r="F96" s="104"/>
      <c r="G96" s="104"/>
      <c r="H96" s="104"/>
      <c r="I96" s="104"/>
      <c r="J96" s="104"/>
      <c r="K96" s="108" t="s">
        <v>169</v>
      </c>
      <c r="L96" s="108" t="s">
        <v>169</v>
      </c>
      <c r="M96" s="108" t="s">
        <v>169</v>
      </c>
      <c r="N96" s="104">
        <v>9700</v>
      </c>
      <c r="O96" s="107"/>
      <c r="P96" s="108" t="s">
        <v>169</v>
      </c>
      <c r="Q96" s="108" t="s">
        <v>169</v>
      </c>
      <c r="R96" s="104">
        <f t="shared" si="17"/>
        <v>9700</v>
      </c>
    </row>
    <row r="97" spans="1:18" s="96" customFormat="1" ht="29.25" customHeight="1">
      <c r="A97" s="199"/>
      <c r="B97" s="102" t="s">
        <v>10</v>
      </c>
      <c r="C97" s="108" t="s">
        <v>169</v>
      </c>
      <c r="D97" s="108" t="s">
        <v>169</v>
      </c>
      <c r="E97" s="102" t="s">
        <v>304</v>
      </c>
      <c r="F97" s="104"/>
      <c r="G97" s="104"/>
      <c r="H97" s="104"/>
      <c r="I97" s="104"/>
      <c r="J97" s="104"/>
      <c r="K97" s="108" t="s">
        <v>169</v>
      </c>
      <c r="L97" s="108" t="s">
        <v>169</v>
      </c>
      <c r="M97" s="108" t="s">
        <v>169</v>
      </c>
      <c r="N97" s="104">
        <v>2500</v>
      </c>
      <c r="O97" s="107"/>
      <c r="P97" s="108" t="s">
        <v>169</v>
      </c>
      <c r="Q97" s="108" t="s">
        <v>169</v>
      </c>
      <c r="R97" s="104">
        <f t="shared" si="17"/>
        <v>2500</v>
      </c>
    </row>
    <row r="98" spans="1:18" s="96" customFormat="1" ht="29.25" customHeight="1">
      <c r="A98" s="200"/>
      <c r="B98" s="102" t="s">
        <v>11</v>
      </c>
      <c r="C98" s="108" t="s">
        <v>169</v>
      </c>
      <c r="D98" s="108" t="s">
        <v>169</v>
      </c>
      <c r="E98" s="102" t="s">
        <v>304</v>
      </c>
      <c r="F98" s="104"/>
      <c r="G98" s="104"/>
      <c r="H98" s="104"/>
      <c r="I98" s="104"/>
      <c r="J98" s="104"/>
      <c r="K98" s="108" t="s">
        <v>169</v>
      </c>
      <c r="L98" s="108" t="s">
        <v>169</v>
      </c>
      <c r="M98" s="108" t="s">
        <v>169</v>
      </c>
      <c r="N98" s="104">
        <v>2300</v>
      </c>
      <c r="O98" s="107"/>
      <c r="P98" s="108" t="s">
        <v>169</v>
      </c>
      <c r="Q98" s="108" t="s">
        <v>169</v>
      </c>
      <c r="R98" s="104">
        <f t="shared" si="17"/>
        <v>2300</v>
      </c>
    </row>
    <row r="99" spans="1:18" s="96" customFormat="1" ht="29.25" customHeight="1">
      <c r="A99" s="211" t="s">
        <v>1</v>
      </c>
      <c r="B99" s="211"/>
      <c r="C99" s="211"/>
      <c r="D99" s="211"/>
      <c r="E99" s="211"/>
      <c r="F99" s="107"/>
      <c r="G99" s="107"/>
      <c r="H99" s="107"/>
      <c r="I99" s="107"/>
      <c r="J99" s="107"/>
      <c r="K99" s="107">
        <f t="shared" ref="K99:R99" si="18">SUM(K91:K98)</f>
        <v>0</v>
      </c>
      <c r="L99" s="107">
        <f t="shared" si="18"/>
        <v>0</v>
      </c>
      <c r="M99" s="107">
        <f t="shared" si="18"/>
        <v>0</v>
      </c>
      <c r="N99" s="107">
        <f t="shared" si="18"/>
        <v>185100</v>
      </c>
      <c r="O99" s="107">
        <f t="shared" si="18"/>
        <v>0</v>
      </c>
      <c r="P99" s="107">
        <f t="shared" si="18"/>
        <v>0</v>
      </c>
      <c r="Q99" s="107">
        <f t="shared" si="18"/>
        <v>0</v>
      </c>
      <c r="R99" s="107">
        <f t="shared" si="18"/>
        <v>185100</v>
      </c>
    </row>
    <row r="100" spans="1:18" s="96" customFormat="1" ht="29.25" customHeight="1">
      <c r="A100" s="211" t="s">
        <v>265</v>
      </c>
      <c r="B100" s="126" t="s">
        <v>267</v>
      </c>
      <c r="C100" s="108" t="s">
        <v>169</v>
      </c>
      <c r="D100" s="108" t="s">
        <v>169</v>
      </c>
      <c r="E100" s="127" t="s">
        <v>22</v>
      </c>
      <c r="F100" s="107"/>
      <c r="G100" s="107"/>
      <c r="H100" s="107"/>
      <c r="I100" s="107"/>
      <c r="J100" s="107"/>
      <c r="K100" s="108" t="s">
        <v>169</v>
      </c>
      <c r="L100" s="108" t="s">
        <v>169</v>
      </c>
      <c r="M100" s="108" t="s">
        <v>169</v>
      </c>
      <c r="N100" s="108" t="s">
        <v>169</v>
      </c>
      <c r="O100" s="108" t="s">
        <v>169</v>
      </c>
      <c r="P100" s="108" t="s">
        <v>169</v>
      </c>
      <c r="Q100" s="104">
        <v>6600</v>
      </c>
      <c r="R100" s="104">
        <f t="shared" ref="R100:R109" si="19">SUM(F100:Q100)</f>
        <v>6600</v>
      </c>
    </row>
    <row r="101" spans="1:18" s="96" customFormat="1" ht="29.25" customHeight="1">
      <c r="A101" s="211"/>
      <c r="B101" s="126" t="s">
        <v>268</v>
      </c>
      <c r="C101" s="108" t="s">
        <v>169</v>
      </c>
      <c r="D101" s="108" t="s">
        <v>169</v>
      </c>
      <c r="E101" s="127" t="s">
        <v>383</v>
      </c>
      <c r="F101" s="107"/>
      <c r="G101" s="107"/>
      <c r="H101" s="107"/>
      <c r="I101" s="107"/>
      <c r="J101" s="107"/>
      <c r="K101" s="108" t="s">
        <v>169</v>
      </c>
      <c r="L101" s="108" t="s">
        <v>169</v>
      </c>
      <c r="M101" s="108" t="s">
        <v>169</v>
      </c>
      <c r="N101" s="108" t="s">
        <v>169</v>
      </c>
      <c r="O101" s="108" t="s">
        <v>169</v>
      </c>
      <c r="P101" s="108" t="s">
        <v>169</v>
      </c>
      <c r="Q101" s="104">
        <v>12000</v>
      </c>
      <c r="R101" s="104">
        <f t="shared" si="19"/>
        <v>12000</v>
      </c>
    </row>
    <row r="102" spans="1:18" s="96" customFormat="1" ht="29.25" customHeight="1">
      <c r="A102" s="211"/>
      <c r="B102" s="126" t="s">
        <v>269</v>
      </c>
      <c r="C102" s="108" t="s">
        <v>169</v>
      </c>
      <c r="D102" s="108" t="s">
        <v>169</v>
      </c>
      <c r="E102" s="128" t="s">
        <v>21</v>
      </c>
      <c r="F102" s="107"/>
      <c r="G102" s="107"/>
      <c r="H102" s="107"/>
      <c r="I102" s="107"/>
      <c r="J102" s="107"/>
      <c r="K102" s="108" t="s">
        <v>169</v>
      </c>
      <c r="L102" s="108" t="s">
        <v>169</v>
      </c>
      <c r="M102" s="108" t="s">
        <v>169</v>
      </c>
      <c r="N102" s="108" t="s">
        <v>169</v>
      </c>
      <c r="O102" s="108" t="s">
        <v>169</v>
      </c>
      <c r="P102" s="108" t="s">
        <v>169</v>
      </c>
      <c r="Q102" s="104">
        <v>5700</v>
      </c>
      <c r="R102" s="104">
        <f t="shared" si="19"/>
        <v>5700</v>
      </c>
    </row>
    <row r="103" spans="1:18" s="96" customFormat="1" ht="29.25" customHeight="1">
      <c r="A103" s="211"/>
      <c r="B103" s="126" t="s">
        <v>270</v>
      </c>
      <c r="C103" s="108" t="s">
        <v>169</v>
      </c>
      <c r="D103" s="108" t="s">
        <v>169</v>
      </c>
      <c r="E103" s="127" t="s">
        <v>24</v>
      </c>
      <c r="F103" s="107"/>
      <c r="G103" s="107"/>
      <c r="H103" s="107"/>
      <c r="I103" s="107"/>
      <c r="J103" s="107"/>
      <c r="K103" s="108" t="s">
        <v>169</v>
      </c>
      <c r="L103" s="108" t="s">
        <v>169</v>
      </c>
      <c r="M103" s="108" t="s">
        <v>169</v>
      </c>
      <c r="N103" s="108" t="s">
        <v>169</v>
      </c>
      <c r="O103" s="108" t="s">
        <v>169</v>
      </c>
      <c r="P103" s="108" t="s">
        <v>169</v>
      </c>
      <c r="Q103" s="104">
        <v>8600</v>
      </c>
      <c r="R103" s="104">
        <f t="shared" si="19"/>
        <v>8600</v>
      </c>
    </row>
    <row r="104" spans="1:18" s="96" customFormat="1" ht="29.25" customHeight="1">
      <c r="A104" s="211"/>
      <c r="B104" s="126" t="s">
        <v>271</v>
      </c>
      <c r="C104" s="108" t="s">
        <v>169</v>
      </c>
      <c r="D104" s="108" t="s">
        <v>169</v>
      </c>
      <c r="E104" s="129" t="s">
        <v>17</v>
      </c>
      <c r="F104" s="107"/>
      <c r="G104" s="107"/>
      <c r="H104" s="107"/>
      <c r="I104" s="107"/>
      <c r="J104" s="107"/>
      <c r="K104" s="108" t="s">
        <v>169</v>
      </c>
      <c r="L104" s="108" t="s">
        <v>169</v>
      </c>
      <c r="M104" s="108" t="s">
        <v>169</v>
      </c>
      <c r="N104" s="108" t="s">
        <v>169</v>
      </c>
      <c r="O104" s="108" t="s">
        <v>169</v>
      </c>
      <c r="P104" s="108" t="s">
        <v>169</v>
      </c>
      <c r="Q104" s="104">
        <v>12900</v>
      </c>
      <c r="R104" s="104">
        <f t="shared" si="19"/>
        <v>12900</v>
      </c>
    </row>
    <row r="105" spans="1:18" s="96" customFormat="1" ht="29.25" customHeight="1">
      <c r="A105" s="211"/>
      <c r="B105" s="126" t="s">
        <v>272</v>
      </c>
      <c r="C105" s="108" t="s">
        <v>169</v>
      </c>
      <c r="D105" s="108" t="s">
        <v>169</v>
      </c>
      <c r="E105" s="127" t="s">
        <v>18</v>
      </c>
      <c r="F105" s="107"/>
      <c r="G105" s="107"/>
      <c r="H105" s="107"/>
      <c r="I105" s="107"/>
      <c r="J105" s="107"/>
      <c r="K105" s="108" t="s">
        <v>169</v>
      </c>
      <c r="L105" s="108" t="s">
        <v>169</v>
      </c>
      <c r="M105" s="108" t="s">
        <v>169</v>
      </c>
      <c r="N105" s="108" t="s">
        <v>169</v>
      </c>
      <c r="O105" s="108" t="s">
        <v>169</v>
      </c>
      <c r="P105" s="108" t="s">
        <v>169</v>
      </c>
      <c r="Q105" s="104">
        <v>6100</v>
      </c>
      <c r="R105" s="104">
        <f t="shared" si="19"/>
        <v>6100</v>
      </c>
    </row>
    <row r="106" spans="1:18" s="96" customFormat="1" ht="29.25" customHeight="1">
      <c r="A106" s="211"/>
      <c r="B106" s="126" t="s">
        <v>273</v>
      </c>
      <c r="C106" s="108" t="s">
        <v>169</v>
      </c>
      <c r="D106" s="108" t="s">
        <v>169</v>
      </c>
      <c r="E106" s="127" t="s">
        <v>384</v>
      </c>
      <c r="F106" s="107"/>
      <c r="G106" s="107"/>
      <c r="H106" s="107"/>
      <c r="I106" s="107"/>
      <c r="J106" s="107"/>
      <c r="K106" s="108" t="s">
        <v>169</v>
      </c>
      <c r="L106" s="108" t="s">
        <v>169</v>
      </c>
      <c r="M106" s="108" t="s">
        <v>169</v>
      </c>
      <c r="N106" s="108" t="s">
        <v>169</v>
      </c>
      <c r="O106" s="108" t="s">
        <v>169</v>
      </c>
      <c r="P106" s="108" t="s">
        <v>169</v>
      </c>
      <c r="Q106" s="104">
        <v>3700</v>
      </c>
      <c r="R106" s="104">
        <f t="shared" si="19"/>
        <v>3700</v>
      </c>
    </row>
    <row r="107" spans="1:18" s="96" customFormat="1" ht="29.25" customHeight="1">
      <c r="A107" s="211"/>
      <c r="B107" s="126" t="s">
        <v>274</v>
      </c>
      <c r="C107" s="108" t="s">
        <v>169</v>
      </c>
      <c r="D107" s="108" t="s">
        <v>169</v>
      </c>
      <c r="E107" s="127" t="s">
        <v>25</v>
      </c>
      <c r="F107" s="107"/>
      <c r="G107" s="107"/>
      <c r="H107" s="107"/>
      <c r="I107" s="107"/>
      <c r="J107" s="107"/>
      <c r="K107" s="108" t="s">
        <v>169</v>
      </c>
      <c r="L107" s="108" t="s">
        <v>169</v>
      </c>
      <c r="M107" s="108" t="s">
        <v>169</v>
      </c>
      <c r="N107" s="108" t="s">
        <v>169</v>
      </c>
      <c r="O107" s="108" t="s">
        <v>169</v>
      </c>
      <c r="P107" s="108" t="s">
        <v>169</v>
      </c>
      <c r="Q107" s="104">
        <v>6400</v>
      </c>
      <c r="R107" s="104">
        <f t="shared" si="19"/>
        <v>6400</v>
      </c>
    </row>
    <row r="108" spans="1:18" s="96" customFormat="1" ht="29.25" customHeight="1">
      <c r="A108" s="211"/>
      <c r="B108" s="126" t="s">
        <v>275</v>
      </c>
      <c r="C108" s="108" t="s">
        <v>169</v>
      </c>
      <c r="D108" s="108" t="s">
        <v>169</v>
      </c>
      <c r="E108" s="130" t="s">
        <v>20</v>
      </c>
      <c r="F108" s="107"/>
      <c r="G108" s="107"/>
      <c r="H108" s="107"/>
      <c r="I108" s="107"/>
      <c r="J108" s="107"/>
      <c r="K108" s="108" t="s">
        <v>169</v>
      </c>
      <c r="L108" s="108" t="s">
        <v>169</v>
      </c>
      <c r="M108" s="108" t="s">
        <v>169</v>
      </c>
      <c r="N108" s="108" t="s">
        <v>169</v>
      </c>
      <c r="O108" s="108" t="s">
        <v>169</v>
      </c>
      <c r="P108" s="108" t="s">
        <v>169</v>
      </c>
      <c r="Q108" s="104">
        <v>1500</v>
      </c>
      <c r="R108" s="104">
        <f t="shared" si="19"/>
        <v>1500</v>
      </c>
    </row>
    <row r="109" spans="1:18" s="96" customFormat="1" ht="29.25" customHeight="1">
      <c r="A109" s="211"/>
      <c r="B109" s="102" t="s">
        <v>14</v>
      </c>
      <c r="C109" s="108" t="s">
        <v>169</v>
      </c>
      <c r="D109" s="108" t="s">
        <v>169</v>
      </c>
      <c r="E109" s="102" t="s">
        <v>358</v>
      </c>
      <c r="F109" s="103"/>
      <c r="G109" s="103"/>
      <c r="H109" s="103"/>
      <c r="I109" s="103"/>
      <c r="J109" s="103"/>
      <c r="K109" s="108" t="s">
        <v>169</v>
      </c>
      <c r="L109" s="103">
        <v>280000</v>
      </c>
      <c r="M109" s="108" t="s">
        <v>169</v>
      </c>
      <c r="N109" s="108" t="s">
        <v>169</v>
      </c>
      <c r="O109" s="108" t="s">
        <v>169</v>
      </c>
      <c r="P109" s="108" t="s">
        <v>169</v>
      </c>
      <c r="Q109" s="108" t="s">
        <v>169</v>
      </c>
      <c r="R109" s="104">
        <f t="shared" si="19"/>
        <v>280000</v>
      </c>
    </row>
    <row r="110" spans="1:18" s="96" customFormat="1" ht="29.25" customHeight="1">
      <c r="A110" s="211" t="s">
        <v>276</v>
      </c>
      <c r="B110" s="211"/>
      <c r="C110" s="211"/>
      <c r="D110" s="211"/>
      <c r="E110" s="211"/>
      <c r="F110" s="107"/>
      <c r="G110" s="107"/>
      <c r="H110" s="107"/>
      <c r="I110" s="107"/>
      <c r="J110" s="107"/>
      <c r="K110" s="107">
        <f>SUM(K100:K109)</f>
        <v>0</v>
      </c>
      <c r="L110" s="107">
        <f>SUM(L100:L109)</f>
        <v>280000</v>
      </c>
      <c r="M110" s="107">
        <f>SUM(M100:M109)</f>
        <v>0</v>
      </c>
      <c r="N110" s="107">
        <f>SUM(N100:N109)</f>
        <v>0</v>
      </c>
      <c r="O110" s="107">
        <f t="shared" ref="O110:P110" si="20">SUM(O100:O109)</f>
        <v>0</v>
      </c>
      <c r="P110" s="107">
        <f t="shared" si="20"/>
        <v>0</v>
      </c>
      <c r="Q110" s="107">
        <f>SUM(Q100:Q109)</f>
        <v>63500</v>
      </c>
      <c r="R110" s="107">
        <f>SUM(R100:R109)</f>
        <v>343500</v>
      </c>
    </row>
    <row r="111" spans="1:18" ht="29.25" customHeight="1">
      <c r="A111" s="106" t="s">
        <v>291</v>
      </c>
      <c r="B111" s="102" t="s">
        <v>2</v>
      </c>
      <c r="C111" s="102" t="s">
        <v>241</v>
      </c>
      <c r="D111" s="102" t="s">
        <v>241</v>
      </c>
      <c r="E111" s="102" t="s">
        <v>159</v>
      </c>
      <c r="F111" s="103"/>
      <c r="G111" s="103"/>
      <c r="H111" s="103"/>
      <c r="I111" s="103"/>
      <c r="J111" s="103"/>
      <c r="K111" s="108" t="s">
        <v>169</v>
      </c>
      <c r="L111" s="103">
        <v>20000</v>
      </c>
      <c r="M111" s="108" t="s">
        <v>169</v>
      </c>
      <c r="N111" s="108" t="s">
        <v>169</v>
      </c>
      <c r="O111" s="108" t="s">
        <v>169</v>
      </c>
      <c r="P111" s="108" t="s">
        <v>169</v>
      </c>
      <c r="Q111" s="108" t="s">
        <v>169</v>
      </c>
      <c r="R111" s="104">
        <f t="shared" ref="R111:R116" si="21">SUM(F111:Q111)</f>
        <v>20000</v>
      </c>
    </row>
    <row r="112" spans="1:18" ht="29.25" customHeight="1">
      <c r="A112" s="124" t="s">
        <v>282</v>
      </c>
      <c r="B112" s="102" t="s">
        <v>7</v>
      </c>
      <c r="C112" s="125" t="s">
        <v>240</v>
      </c>
      <c r="D112" s="125" t="s">
        <v>240</v>
      </c>
      <c r="E112" s="125" t="s">
        <v>335</v>
      </c>
      <c r="F112" s="103"/>
      <c r="G112" s="103"/>
      <c r="H112" s="103"/>
      <c r="I112" s="103"/>
      <c r="J112" s="103"/>
      <c r="K112" s="108" t="s">
        <v>169</v>
      </c>
      <c r="L112" s="108" t="s">
        <v>169</v>
      </c>
      <c r="M112" s="108" t="s">
        <v>169</v>
      </c>
      <c r="N112" s="103">
        <v>20000</v>
      </c>
      <c r="O112" s="103"/>
      <c r="P112" s="108" t="s">
        <v>169</v>
      </c>
      <c r="Q112" s="108" t="s">
        <v>169</v>
      </c>
      <c r="R112" s="104">
        <f t="shared" si="21"/>
        <v>20000</v>
      </c>
    </row>
    <row r="113" spans="1:18" ht="29.25" customHeight="1">
      <c r="A113" s="123" t="s">
        <v>359</v>
      </c>
      <c r="B113" s="102" t="s">
        <v>9</v>
      </c>
      <c r="C113" s="125" t="s">
        <v>196</v>
      </c>
      <c r="D113" s="125" t="s">
        <v>72</v>
      </c>
      <c r="E113" s="125" t="s">
        <v>301</v>
      </c>
      <c r="F113" s="103"/>
      <c r="G113" s="103"/>
      <c r="H113" s="103"/>
      <c r="I113" s="103"/>
      <c r="J113" s="103"/>
      <c r="K113" s="108" t="s">
        <v>169</v>
      </c>
      <c r="L113" s="108" t="s">
        <v>169</v>
      </c>
      <c r="M113" s="108" t="s">
        <v>169</v>
      </c>
      <c r="N113" s="103">
        <v>6500</v>
      </c>
      <c r="O113" s="103"/>
      <c r="P113" s="108" t="s">
        <v>169</v>
      </c>
      <c r="Q113" s="108" t="s">
        <v>169</v>
      </c>
      <c r="R113" s="104">
        <f t="shared" si="21"/>
        <v>6500</v>
      </c>
    </row>
    <row r="114" spans="1:18" ht="29.25" customHeight="1">
      <c r="A114" s="106" t="s">
        <v>123</v>
      </c>
      <c r="B114" s="102" t="s">
        <v>2</v>
      </c>
      <c r="C114" s="102" t="s">
        <v>232</v>
      </c>
      <c r="D114" s="102" t="s">
        <v>97</v>
      </c>
      <c r="E114" s="102" t="s">
        <v>314</v>
      </c>
      <c r="F114" s="103"/>
      <c r="G114" s="103"/>
      <c r="H114" s="103"/>
      <c r="I114" s="103"/>
      <c r="J114" s="103"/>
      <c r="K114" s="108" t="s">
        <v>169</v>
      </c>
      <c r="L114" s="108" t="s">
        <v>169</v>
      </c>
      <c r="M114" s="108" t="s">
        <v>169</v>
      </c>
      <c r="N114" s="108" t="s">
        <v>169</v>
      </c>
      <c r="O114" s="108" t="s">
        <v>169</v>
      </c>
      <c r="P114" s="108" t="s">
        <v>169</v>
      </c>
      <c r="Q114" s="103">
        <v>8000</v>
      </c>
      <c r="R114" s="104">
        <f t="shared" si="21"/>
        <v>8000</v>
      </c>
    </row>
    <row r="115" spans="1:18" ht="29.25" customHeight="1">
      <c r="A115" s="106" t="s">
        <v>318</v>
      </c>
      <c r="B115" s="102" t="s">
        <v>6</v>
      </c>
      <c r="C115" s="102" t="s">
        <v>181</v>
      </c>
      <c r="D115" s="102" t="s">
        <v>95</v>
      </c>
      <c r="E115" s="102" t="s">
        <v>356</v>
      </c>
      <c r="F115" s="103"/>
      <c r="G115" s="103"/>
      <c r="H115" s="103"/>
      <c r="I115" s="103"/>
      <c r="J115" s="103"/>
      <c r="K115" s="103">
        <v>5000</v>
      </c>
      <c r="L115" s="103">
        <v>70000</v>
      </c>
      <c r="M115" s="108" t="s">
        <v>169</v>
      </c>
      <c r="N115" s="108" t="s">
        <v>169</v>
      </c>
      <c r="O115" s="108" t="s">
        <v>169</v>
      </c>
      <c r="P115" s="108" t="s">
        <v>169</v>
      </c>
      <c r="Q115" s="103">
        <v>2000</v>
      </c>
      <c r="R115" s="104">
        <f t="shared" si="21"/>
        <v>77000</v>
      </c>
    </row>
    <row r="116" spans="1:18" ht="29.25" customHeight="1">
      <c r="A116" s="106" t="s">
        <v>143</v>
      </c>
      <c r="B116" s="102" t="s">
        <v>6</v>
      </c>
      <c r="C116" s="108" t="s">
        <v>169</v>
      </c>
      <c r="D116" s="108" t="s">
        <v>169</v>
      </c>
      <c r="E116" s="102" t="s">
        <v>149</v>
      </c>
      <c r="F116" s="103"/>
      <c r="G116" s="103"/>
      <c r="H116" s="103"/>
      <c r="I116" s="103"/>
      <c r="J116" s="103"/>
      <c r="K116" s="103">
        <v>8000</v>
      </c>
      <c r="L116" s="103">
        <v>150000</v>
      </c>
      <c r="M116" s="103">
        <v>5000</v>
      </c>
      <c r="N116" s="108" t="s">
        <v>169</v>
      </c>
      <c r="O116" s="108" t="s">
        <v>169</v>
      </c>
      <c r="P116" s="108" t="s">
        <v>169</v>
      </c>
      <c r="Q116" s="108" t="s">
        <v>169</v>
      </c>
      <c r="R116" s="104">
        <f t="shared" si="21"/>
        <v>163000</v>
      </c>
    </row>
    <row r="117" spans="1:18" s="96" customFormat="1" ht="29.25" customHeight="1">
      <c r="A117" s="211" t="s">
        <v>1</v>
      </c>
      <c r="B117" s="211"/>
      <c r="C117" s="211"/>
      <c r="D117" s="211"/>
      <c r="E117" s="211"/>
      <c r="F117" s="107"/>
      <c r="G117" s="107"/>
      <c r="H117" s="107"/>
      <c r="I117" s="107"/>
      <c r="J117" s="107"/>
      <c r="K117" s="107">
        <f t="shared" ref="K117:R117" si="22">SUM(K111:K116)</f>
        <v>13000</v>
      </c>
      <c r="L117" s="107">
        <f t="shared" si="22"/>
        <v>240000</v>
      </c>
      <c r="M117" s="107">
        <f t="shared" si="22"/>
        <v>5000</v>
      </c>
      <c r="N117" s="107">
        <f t="shared" si="22"/>
        <v>26500</v>
      </c>
      <c r="O117" s="107">
        <f t="shared" ref="O117:P117" si="23">SUM(O111:O116)</f>
        <v>0</v>
      </c>
      <c r="P117" s="107">
        <f t="shared" si="23"/>
        <v>0</v>
      </c>
      <c r="Q117" s="107">
        <f t="shared" si="22"/>
        <v>10000</v>
      </c>
      <c r="R117" s="107">
        <f t="shared" si="22"/>
        <v>294500</v>
      </c>
    </row>
    <row r="118" spans="1:18" s="100" customFormat="1" ht="29.25" customHeight="1">
      <c r="A118" s="212" t="s">
        <v>187</v>
      </c>
      <c r="B118" s="212"/>
      <c r="C118" s="212"/>
      <c r="D118" s="212"/>
      <c r="E118" s="212"/>
      <c r="F118" s="109"/>
      <c r="G118" s="109"/>
      <c r="H118" s="109"/>
      <c r="I118" s="109"/>
      <c r="J118" s="109"/>
      <c r="K118" s="109">
        <f t="shared" ref="K118:R118" si="24">SUM(K21,K30,K40,K46,K53,K72,K78,K90,K99,K110,K117)</f>
        <v>54000</v>
      </c>
      <c r="L118" s="109">
        <f t="shared" si="24"/>
        <v>4443300</v>
      </c>
      <c r="M118" s="109">
        <f t="shared" si="24"/>
        <v>5000</v>
      </c>
      <c r="N118" s="109">
        <f t="shared" si="24"/>
        <v>281600</v>
      </c>
      <c r="O118" s="109">
        <f t="shared" si="24"/>
        <v>0</v>
      </c>
      <c r="P118" s="109">
        <f t="shared" si="24"/>
        <v>30000</v>
      </c>
      <c r="Q118" s="109">
        <f t="shared" si="24"/>
        <v>125500</v>
      </c>
      <c r="R118" s="109">
        <f t="shared" si="24"/>
        <v>4939400</v>
      </c>
    </row>
    <row r="119" spans="1:18">
      <c r="A119" s="99"/>
      <c r="B119" s="94"/>
      <c r="C119" s="94"/>
      <c r="D119" s="94"/>
      <c r="E119" s="94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3"/>
      <c r="Q119" s="93"/>
      <c r="R119" s="97"/>
    </row>
    <row r="120" spans="1:18">
      <c r="A120" s="99"/>
      <c r="B120" s="94"/>
      <c r="C120" s="94"/>
      <c r="D120" s="94"/>
      <c r="E120" s="94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3"/>
      <c r="Q120" s="93"/>
      <c r="R120" s="97"/>
    </row>
    <row r="121" spans="1:18">
      <c r="A121" s="99"/>
      <c r="B121" s="94"/>
      <c r="C121" s="94"/>
      <c r="D121" s="94"/>
      <c r="E121" s="94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7"/>
    </row>
    <row r="122" spans="1:18">
      <c r="A122" s="99"/>
      <c r="B122" s="94"/>
      <c r="C122" s="94"/>
      <c r="D122" s="94"/>
      <c r="E122" s="94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3"/>
      <c r="Q122" s="93"/>
      <c r="R122" s="97"/>
    </row>
    <row r="123" spans="1:18">
      <c r="A123" s="99"/>
      <c r="B123" s="94"/>
      <c r="C123" s="94"/>
      <c r="D123" s="94"/>
      <c r="E123" s="94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3"/>
      <c r="Q123" s="93"/>
      <c r="R123" s="97"/>
    </row>
    <row r="124" spans="1:18">
      <c r="A124" s="99"/>
      <c r="B124" s="94"/>
      <c r="C124" s="94"/>
      <c r="D124" s="94"/>
      <c r="E124" s="94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3"/>
      <c r="Q124" s="93"/>
      <c r="R124" s="97"/>
    </row>
    <row r="125" spans="1:18">
      <c r="A125" s="99"/>
      <c r="B125" s="94"/>
      <c r="C125" s="94"/>
      <c r="D125" s="94"/>
      <c r="E125" s="94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97"/>
    </row>
    <row r="126" spans="1:18">
      <c r="A126" s="99"/>
      <c r="B126" s="94"/>
      <c r="C126" s="94"/>
      <c r="D126" s="94"/>
      <c r="E126" s="94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7"/>
    </row>
    <row r="127" spans="1:18">
      <c r="A127" s="99"/>
      <c r="B127" s="94"/>
      <c r="C127" s="94"/>
      <c r="D127" s="94"/>
      <c r="E127" s="94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7"/>
    </row>
    <row r="128" spans="1:18">
      <c r="A128" s="99"/>
      <c r="B128" s="94"/>
      <c r="C128" s="94"/>
      <c r="D128" s="94"/>
      <c r="E128" s="94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3"/>
      <c r="Q128" s="93"/>
      <c r="R128" s="97"/>
    </row>
    <row r="129" spans="6:18">
      <c r="F129" s="92"/>
      <c r="G129" s="92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8"/>
    </row>
    <row r="130" spans="6:18">
      <c r="F130" s="92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8"/>
    </row>
    <row r="131" spans="6:18"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8"/>
    </row>
    <row r="132" spans="6:18"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8"/>
    </row>
  </sheetData>
  <autoFilter ref="A5:R80">
    <filterColumn colId="15"/>
  </autoFilter>
  <mergeCells count="32">
    <mergeCell ref="A110:E110"/>
    <mergeCell ref="A117:E117"/>
    <mergeCell ref="A118:E118"/>
    <mergeCell ref="A100:A109"/>
    <mergeCell ref="A21:E21"/>
    <mergeCell ref="A30:E30"/>
    <mergeCell ref="A40:E40"/>
    <mergeCell ref="A46:E46"/>
    <mergeCell ref="A53:E53"/>
    <mergeCell ref="A72:E72"/>
    <mergeCell ref="A78:E78"/>
    <mergeCell ref="A90:E90"/>
    <mergeCell ref="A99:E99"/>
    <mergeCell ref="A54:A71"/>
    <mergeCell ref="A73:A77"/>
    <mergeCell ref="A79:A89"/>
    <mergeCell ref="A31:A39"/>
    <mergeCell ref="A91:A98"/>
    <mergeCell ref="A1:R1"/>
    <mergeCell ref="A22:A29"/>
    <mergeCell ref="A41:A45"/>
    <mergeCell ref="A47:A52"/>
    <mergeCell ref="R3:R5"/>
    <mergeCell ref="Q2:R2"/>
    <mergeCell ref="J3:O3"/>
    <mergeCell ref="A3:A5"/>
    <mergeCell ref="B3:B5"/>
    <mergeCell ref="C3:C5"/>
    <mergeCell ref="D3:D5"/>
    <mergeCell ref="E3:E5"/>
    <mergeCell ref="F3:I3"/>
    <mergeCell ref="A6:A20"/>
  </mergeCells>
  <phoneticPr fontId="38" type="noConversion"/>
  <printOptions horizontalCentered="1"/>
  <pageMargins left="0.19685039370078741" right="0.27559055118110237" top="0.55118110236220474" bottom="0.74803149606299213" header="0.31496062992125984" footer="0.31496062992125984"/>
  <pageSetup paperSize="8" scale="50" orientation="portrait" r:id="rId1"/>
  <rowBreaks count="1" manualBreakCount="1">
    <brk id="69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</vt:i4>
      </vt:variant>
    </vt:vector>
  </HeadingPairs>
  <TitlesOfParts>
    <vt:vector size="9" baseType="lpstr">
      <vt:lpstr>배정내역</vt:lpstr>
      <vt:lpstr>직청별배정 세부내역</vt:lpstr>
      <vt:lpstr>19년도 소요예산(0109)</vt:lpstr>
      <vt:lpstr>19년도 소요예산(0107)</vt:lpstr>
      <vt:lpstr>19년도 소요예산(0104)</vt:lpstr>
      <vt:lpstr>요약</vt:lpstr>
      <vt:lpstr>Sheet4</vt:lpstr>
      <vt:lpstr>항목별 세부내역</vt:lpstr>
      <vt:lpstr>'직청별배정 세부내역'!Print_Titles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krpost</dc:creator>
  <cp:lastModifiedBy>dw2013</cp:lastModifiedBy>
  <cp:revision>650</cp:revision>
  <cp:lastPrinted>2019-08-01T00:33:42Z</cp:lastPrinted>
  <dcterms:created xsi:type="dcterms:W3CDTF">2001-01-18T08:22:01Z</dcterms:created>
  <dcterms:modified xsi:type="dcterms:W3CDTF">2019-08-02T00:02:48Z</dcterms:modified>
</cp:coreProperties>
</file>