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440" windowHeight="13500" tabRatio="1000"/>
  </bookViews>
  <sheets>
    <sheet name="보급내역(총)" sheetId="16" r:id="rId1"/>
    <sheet name="수요조사" sheetId="1" state="hidden" r:id="rId2"/>
    <sheet name="대형지폐계수기" sheetId="2" state="hidden" r:id="rId3"/>
    <sheet name="지폐결속기(대속)" sheetId="5" r:id="rId4"/>
    <sheet name="지폐결속기(소속)" sheetId="6" r:id="rId5"/>
    <sheet name="위조지폐탐지기" sheetId="10" state="hidden" r:id="rId6"/>
    <sheet name="자동주화포장기" sheetId="3" r:id="rId7"/>
    <sheet name="자동주화계수기" sheetId="4" r:id="rId8"/>
    <sheet name="수표발행기(자동)" sheetId="8" r:id="rId9"/>
    <sheet name="수표발행기(수동)" sheetId="9" r:id="rId10"/>
    <sheet name="제본천공기" sheetId="11" r:id="rId11"/>
    <sheet name="천공기" sheetId="12" state="hidden" r:id="rId12"/>
    <sheet name="문서세단기" sheetId="13" r:id="rId13"/>
    <sheet name="cd세단기" sheetId="15" r:id="rId14"/>
    <sheet name="수표발행매수" sheetId="18" state="hidden" r:id="rId15"/>
  </sheets>
  <definedNames>
    <definedName name="_xlnm._FilterDatabase" localSheetId="1" hidden="1">수요조사!$A$8:$AY$88</definedName>
    <definedName name="_xlnm._FilterDatabase" localSheetId="8" hidden="1">'수표발행기(자동)'!$A$5:$N$39</definedName>
    <definedName name="_xlnm._FilterDatabase" localSheetId="14" hidden="1">수표발행매수!$A$1:$C$340</definedName>
    <definedName name="_xlnm._FilterDatabase" localSheetId="7" hidden="1">자동주화계수기!$A$6:$J$20</definedName>
    <definedName name="_xlnm.Print_Titles" localSheetId="1">수요조사!$5:$8</definedName>
    <definedName name="보급기준">#REF!</definedName>
  </definedNames>
  <calcPr calcId="125725"/>
  <fileRecoveryPr autoRecover="0"/>
</workbook>
</file>

<file path=xl/calcChain.xml><?xml version="1.0" encoding="utf-8"?>
<calcChain xmlns="http://schemas.openxmlformats.org/spreadsheetml/2006/main">
  <c r="F19" i="4"/>
  <c r="O6" i="16" l="1"/>
  <c r="O7"/>
  <c r="O8"/>
  <c r="O9"/>
  <c r="O10"/>
  <c r="O11"/>
  <c r="O12"/>
  <c r="O13"/>
  <c r="O14"/>
  <c r="O15"/>
  <c r="O16"/>
  <c r="P5"/>
  <c r="I10" i="3"/>
  <c r="F10"/>
  <c r="F7" i="9"/>
  <c r="I7" s="1"/>
  <c r="P7" i="16"/>
  <c r="P8"/>
  <c r="P9"/>
  <c r="P10"/>
  <c r="P11"/>
  <c r="P12"/>
  <c r="P13"/>
  <c r="P14"/>
  <c r="P15"/>
  <c r="P16"/>
  <c r="P6"/>
  <c r="M17"/>
  <c r="L17"/>
  <c r="K17"/>
  <c r="E21" i="13"/>
  <c r="G21"/>
  <c r="H21"/>
  <c r="E14" i="15"/>
  <c r="F14"/>
  <c r="G14"/>
  <c r="H14"/>
  <c r="I14"/>
  <c r="D14"/>
  <c r="I7"/>
  <c r="I8"/>
  <c r="I9"/>
  <c r="I10"/>
  <c r="I11"/>
  <c r="I12"/>
  <c r="I13"/>
  <c r="I6"/>
  <c r="F7"/>
  <c r="F8"/>
  <c r="F9"/>
  <c r="F10"/>
  <c r="F11"/>
  <c r="F12"/>
  <c r="F13"/>
  <c r="F6"/>
  <c r="F7" i="13"/>
  <c r="F8"/>
  <c r="I8" s="1"/>
  <c r="F9"/>
  <c r="F10"/>
  <c r="F11"/>
  <c r="F12"/>
  <c r="I12" s="1"/>
  <c r="I21" s="1"/>
  <c r="F13"/>
  <c r="F14"/>
  <c r="F15"/>
  <c r="F16"/>
  <c r="I16" s="1"/>
  <c r="F17"/>
  <c r="F18"/>
  <c r="F19"/>
  <c r="F20"/>
  <c r="I20" s="1"/>
  <c r="F6"/>
  <c r="I7"/>
  <c r="I9"/>
  <c r="I10"/>
  <c r="I11"/>
  <c r="I13"/>
  <c r="I14"/>
  <c r="I15"/>
  <c r="I17"/>
  <c r="I18"/>
  <c r="I19"/>
  <c r="I6"/>
  <c r="D21"/>
  <c r="E20" i="4"/>
  <c r="G20"/>
  <c r="H20"/>
  <c r="J18" i="10"/>
  <c r="I18"/>
  <c r="H18"/>
  <c r="G18"/>
  <c r="F18"/>
  <c r="E18"/>
  <c r="D18"/>
  <c r="F21" i="13" l="1"/>
  <c r="E17" i="12"/>
  <c r="G17"/>
  <c r="H17"/>
  <c r="D17"/>
  <c r="I10"/>
  <c r="F7"/>
  <c r="I7" s="1"/>
  <c r="F8"/>
  <c r="I8" s="1"/>
  <c r="F9"/>
  <c r="I9" s="1"/>
  <c r="F10"/>
  <c r="F11"/>
  <c r="I11" s="1"/>
  <c r="F12"/>
  <c r="I12" s="1"/>
  <c r="F13"/>
  <c r="I13" s="1"/>
  <c r="F14"/>
  <c r="I14" s="1"/>
  <c r="F15"/>
  <c r="F16"/>
  <c r="I16" s="1"/>
  <c r="F6"/>
  <c r="I6" s="1"/>
  <c r="I9" i="11"/>
  <c r="H9"/>
  <c r="G9"/>
  <c r="F9"/>
  <c r="E9"/>
  <c r="D9"/>
  <c r="I8"/>
  <c r="F7"/>
  <c r="I7" s="1"/>
  <c r="F8"/>
  <c r="F6"/>
  <c r="I6" s="1"/>
  <c r="F8" i="9"/>
  <c r="I8" s="1"/>
  <c r="F9"/>
  <c r="E10"/>
  <c r="G10"/>
  <c r="H10"/>
  <c r="D10"/>
  <c r="I9"/>
  <c r="F6"/>
  <c r="I6" s="1"/>
  <c r="I10" l="1"/>
  <c r="F10"/>
  <c r="F17" i="12"/>
  <c r="I15"/>
  <c r="I17" s="1"/>
  <c r="E39" i="8"/>
  <c r="G39"/>
  <c r="H39"/>
  <c r="J39"/>
  <c r="K7"/>
  <c r="K8"/>
  <c r="D8" s="1"/>
  <c r="K9"/>
  <c r="D9" s="1"/>
  <c r="K10"/>
  <c r="K11"/>
  <c r="K12"/>
  <c r="D12" s="1"/>
  <c r="K13"/>
  <c r="D13" s="1"/>
  <c r="K14"/>
  <c r="K15"/>
  <c r="K16"/>
  <c r="D16" s="1"/>
  <c r="K17"/>
  <c r="D17" s="1"/>
  <c r="K18"/>
  <c r="K19"/>
  <c r="K20"/>
  <c r="D20" s="1"/>
  <c r="K21"/>
  <c r="D21" s="1"/>
  <c r="K22"/>
  <c r="K23"/>
  <c r="K24"/>
  <c r="D24" s="1"/>
  <c r="F24" s="1"/>
  <c r="I24" s="1"/>
  <c r="K25"/>
  <c r="D25" s="1"/>
  <c r="K26"/>
  <c r="K27"/>
  <c r="K28"/>
  <c r="K29"/>
  <c r="D29" s="1"/>
  <c r="K30"/>
  <c r="D30" s="1"/>
  <c r="K31"/>
  <c r="K32"/>
  <c r="D32" s="1"/>
  <c r="K33"/>
  <c r="D33" s="1"/>
  <c r="K34"/>
  <c r="D34" s="1"/>
  <c r="K35"/>
  <c r="K36"/>
  <c r="K37"/>
  <c r="D37" s="1"/>
  <c r="K38"/>
  <c r="D38" s="1"/>
  <c r="K6"/>
  <c r="D6" s="1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6"/>
  <c r="F8" i="6"/>
  <c r="I8" s="1"/>
  <c r="F9"/>
  <c r="I9" s="1"/>
  <c r="F10"/>
  <c r="I10" s="1"/>
  <c r="F11"/>
  <c r="I11" s="1"/>
  <c r="F7"/>
  <c r="J12"/>
  <c r="H12"/>
  <c r="G12"/>
  <c r="E12"/>
  <c r="D12"/>
  <c r="D27" i="8" l="1"/>
  <c r="F27" s="1"/>
  <c r="I27" s="1"/>
  <c r="D23"/>
  <c r="F23" s="1"/>
  <c r="I23" s="1"/>
  <c r="D19"/>
  <c r="F19" s="1"/>
  <c r="I19" s="1"/>
  <c r="D15"/>
  <c r="F15" s="1"/>
  <c r="I15" s="1"/>
  <c r="D11"/>
  <c r="F11" s="1"/>
  <c r="I11" s="1"/>
  <c r="D7"/>
  <c r="F7" s="1"/>
  <c r="I7" s="1"/>
  <c r="F38"/>
  <c r="I38" s="1"/>
  <c r="F34"/>
  <c r="I34" s="1"/>
  <c r="F30"/>
  <c r="I30" s="1"/>
  <c r="F14"/>
  <c r="I14" s="1"/>
  <c r="D35"/>
  <c r="F35" s="1"/>
  <c r="I35" s="1"/>
  <c r="D31"/>
  <c r="F31" s="1"/>
  <c r="I31" s="1"/>
  <c r="D26"/>
  <c r="F26" s="1"/>
  <c r="I26" s="1"/>
  <c r="D22"/>
  <c r="F22" s="1"/>
  <c r="I22" s="1"/>
  <c r="D18"/>
  <c r="F18" s="1"/>
  <c r="I18" s="1"/>
  <c r="D14"/>
  <c r="D10"/>
  <c r="F10" s="1"/>
  <c r="I10" s="1"/>
  <c r="F36"/>
  <c r="I36" s="1"/>
  <c r="F32"/>
  <c r="I32" s="1"/>
  <c r="F28"/>
  <c r="I28" s="1"/>
  <c r="F20"/>
  <c r="I20" s="1"/>
  <c r="F16"/>
  <c r="I16" s="1"/>
  <c r="F12"/>
  <c r="I12" s="1"/>
  <c r="F8"/>
  <c r="I8" s="1"/>
  <c r="F37"/>
  <c r="I37" s="1"/>
  <c r="F33"/>
  <c r="I33" s="1"/>
  <c r="F29"/>
  <c r="I29" s="1"/>
  <c r="F25"/>
  <c r="I25" s="1"/>
  <c r="F21"/>
  <c r="I21" s="1"/>
  <c r="F17"/>
  <c r="I17" s="1"/>
  <c r="F13"/>
  <c r="I13" s="1"/>
  <c r="F9"/>
  <c r="I9" s="1"/>
  <c r="F6"/>
  <c r="F12" i="6"/>
  <c r="I7"/>
  <c r="I12" s="1"/>
  <c r="D39" i="8" l="1"/>
  <c r="I6"/>
  <c r="I39" s="1"/>
  <c r="F39"/>
  <c r="I11" i="5"/>
  <c r="J12"/>
  <c r="H12"/>
  <c r="G12"/>
  <c r="E12"/>
  <c r="D12"/>
  <c r="F8"/>
  <c r="I8" s="1"/>
  <c r="F9"/>
  <c r="I9" s="1"/>
  <c r="F10"/>
  <c r="I10" s="1"/>
  <c r="F11"/>
  <c r="F7"/>
  <c r="J20" i="4"/>
  <c r="D20"/>
  <c r="I17"/>
  <c r="I19"/>
  <c r="F8"/>
  <c r="I8" s="1"/>
  <c r="F9"/>
  <c r="I9" s="1"/>
  <c r="F10"/>
  <c r="I10" s="1"/>
  <c r="F11"/>
  <c r="I11" s="1"/>
  <c r="F12"/>
  <c r="I12" s="1"/>
  <c r="F13"/>
  <c r="I13" s="1"/>
  <c r="F14"/>
  <c r="I14" s="1"/>
  <c r="F15"/>
  <c r="I15" s="1"/>
  <c r="F16"/>
  <c r="I16" s="1"/>
  <c r="F17"/>
  <c r="F18"/>
  <c r="I18" s="1"/>
  <c r="F7"/>
  <c r="E16" i="3"/>
  <c r="G16"/>
  <c r="H16"/>
  <c r="D16"/>
  <c r="F8"/>
  <c r="I8" s="1"/>
  <c r="F9"/>
  <c r="I9" s="1"/>
  <c r="F11"/>
  <c r="I11" s="1"/>
  <c r="F12"/>
  <c r="I12" s="1"/>
  <c r="F13"/>
  <c r="I13" s="1"/>
  <c r="F14"/>
  <c r="I14" s="1"/>
  <c r="F15"/>
  <c r="I15" s="1"/>
  <c r="F7"/>
  <c r="I7" i="4" l="1"/>
  <c r="I20" s="1"/>
  <c r="F20"/>
  <c r="F16" i="3"/>
  <c r="F12" i="5"/>
  <c r="I7" i="3"/>
  <c r="I16" s="1"/>
  <c r="I7" i="5"/>
  <c r="I12" s="1"/>
  <c r="F8" i="2"/>
  <c r="I8" s="1"/>
  <c r="F9"/>
  <c r="I9" s="1"/>
  <c r="F10"/>
  <c r="I10" s="1"/>
  <c r="F11"/>
  <c r="I11" s="1"/>
  <c r="F12"/>
  <c r="I12" s="1"/>
  <c r="H13" l="1"/>
  <c r="G13"/>
  <c r="E13"/>
  <c r="D13"/>
  <c r="F7"/>
  <c r="I7" s="1"/>
  <c r="I17" i="16"/>
  <c r="H17"/>
  <c r="G17"/>
  <c r="E17"/>
  <c r="D17"/>
  <c r="C17"/>
  <c r="J16"/>
  <c r="F16"/>
  <c r="J15"/>
  <c r="F15"/>
  <c r="J14"/>
  <c r="F14"/>
  <c r="J13"/>
  <c r="F13"/>
  <c r="J12"/>
  <c r="F12"/>
  <c r="J11"/>
  <c r="F11"/>
  <c r="J10"/>
  <c r="F10"/>
  <c r="J9"/>
  <c r="F9"/>
  <c r="J8"/>
  <c r="F8"/>
  <c r="J7"/>
  <c r="F7"/>
  <c r="J6"/>
  <c r="F6"/>
  <c r="J5"/>
  <c r="F5"/>
  <c r="F17" l="1"/>
  <c r="I13" i="2"/>
  <c r="F13"/>
  <c r="O5" i="16"/>
  <c r="O17" s="1"/>
  <c r="J17"/>
  <c r="P17" l="1"/>
  <c r="AL91" i="1" l="1"/>
  <c r="AJ91"/>
  <c r="AH91"/>
  <c r="AF91"/>
  <c r="AD91"/>
  <c r="AB91"/>
  <c r="AB93" s="1"/>
  <c r="X91"/>
  <c r="Z91"/>
  <c r="V91"/>
  <c r="T91"/>
  <c r="R91"/>
  <c r="P91"/>
  <c r="N91"/>
  <c r="L91"/>
  <c r="J91"/>
  <c r="F91"/>
  <c r="H91"/>
  <c r="D91"/>
  <c r="AP91"/>
  <c r="AN91"/>
  <c r="AT91"/>
  <c r="AR91"/>
  <c r="AV91"/>
  <c r="AX91"/>
  <c r="AN93" l="1"/>
  <c r="P93"/>
  <c r="AF93"/>
  <c r="H93"/>
  <c r="AR93"/>
  <c r="L93"/>
  <c r="A91"/>
  <c r="T93"/>
  <c r="AJ93"/>
  <c r="AV93"/>
  <c r="D93"/>
  <c r="X93"/>
  <c r="B93" l="1"/>
</calcChain>
</file>

<file path=xl/comments1.xml><?xml version="1.0" encoding="utf-8"?>
<comments xmlns="http://schemas.openxmlformats.org/spreadsheetml/2006/main">
  <authors>
    <author>User_3</author>
    <author>금융팀장</author>
    <author>서무</author>
  </authors>
  <commentList>
    <comment ref="AN62" authorId="0">
      <text>
        <r>
          <rPr>
            <b/>
            <sz val="9"/>
            <color indexed="8"/>
            <rFont val="굴림"/>
            <family val="3"/>
            <charset val="129"/>
          </rPr>
          <t>고장이 나서 사용이 안되고 있음</t>
        </r>
      </text>
    </comment>
    <comment ref="AT62" authorId="0">
      <text>
        <r>
          <rPr>
            <b/>
            <sz val="9"/>
            <color indexed="8"/>
            <rFont val="굴림"/>
            <family val="3"/>
            <charset val="129"/>
          </rPr>
          <t>2003.11.13 보급된 우편용 사용-현재 과열로 고장남</t>
        </r>
      </text>
    </comment>
    <comment ref="AA80" authorId="1">
      <text>
        <r>
          <rPr>
            <sz val="9"/>
            <color indexed="81"/>
            <rFont val="돋움"/>
            <family val="3"/>
            <charset val="129"/>
          </rPr>
          <t>자동수표발행기가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수표발행업무량이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많지않아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수표발행기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잉크가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수동발행기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요청함</t>
        </r>
      </text>
    </comment>
    <comment ref="AU81" authorId="1">
      <text>
        <r>
          <rPr>
            <b/>
            <sz val="9"/>
            <color indexed="81"/>
            <rFont val="Tahoma"/>
            <family val="2"/>
          </rPr>
          <t>365</t>
        </r>
        <r>
          <rPr>
            <b/>
            <sz val="9"/>
            <color indexed="81"/>
            <rFont val="돋움"/>
            <family val="3"/>
            <charset val="129"/>
          </rPr>
          <t>기기가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</t>
        </r>
        <r>
          <rPr>
            <b/>
            <sz val="9"/>
            <color indexed="81"/>
            <rFont val="Tahoma"/>
            <family val="2"/>
          </rPr>
          <t xml:space="preserve"> CD</t>
        </r>
        <r>
          <rPr>
            <b/>
            <sz val="9"/>
            <color indexed="81"/>
            <rFont val="돋움"/>
            <family val="3"/>
            <charset val="129"/>
          </rPr>
          <t>명세표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세단기는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미설치</t>
        </r>
      </text>
    </comment>
    <comment ref="B83" authorId="2">
      <text>
        <r>
          <rPr>
            <sz val="9"/>
            <color indexed="81"/>
            <rFont val="돋움"/>
            <family val="3"/>
            <charset val="129"/>
          </rPr>
          <t>자동수표발행기</t>
        </r>
        <r>
          <rPr>
            <sz val="9"/>
            <color indexed="81"/>
            <rFont val="Tahoma"/>
            <family val="2"/>
          </rPr>
          <t xml:space="preserve">(2013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고장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서무</author>
  </authors>
  <commentList>
    <comment ref="C9" authorId="0">
      <text>
        <r>
          <rPr>
            <sz val="9"/>
            <color indexed="81"/>
            <rFont val="돋움"/>
            <family val="3"/>
            <charset val="129"/>
          </rPr>
          <t>자산현황에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comments3.xml><?xml version="1.0" encoding="utf-8"?>
<comments xmlns="http://schemas.openxmlformats.org/spreadsheetml/2006/main">
  <authors>
    <author>서무</author>
  </authors>
  <commentList>
    <comment ref="B8" authorId="0">
      <text>
        <r>
          <rPr>
            <b/>
            <sz val="9"/>
            <color indexed="81"/>
            <rFont val="돋움"/>
            <family val="3"/>
            <charset val="129"/>
          </rPr>
          <t>우특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</text>
    </comment>
  </commentList>
</comments>
</file>

<file path=xl/comments4.xml><?xml version="1.0" encoding="utf-8"?>
<comments xmlns="http://schemas.openxmlformats.org/spreadsheetml/2006/main">
  <authors>
    <author>서무</author>
  </authors>
  <commentList>
    <comment ref="A28" authorId="0">
      <text>
        <r>
          <rPr>
            <b/>
            <sz val="9"/>
            <color indexed="81"/>
            <rFont val="Tahoma"/>
            <family val="2"/>
          </rPr>
          <t xml:space="preserve">2018 </t>
        </r>
        <r>
          <rPr>
            <b/>
            <sz val="9"/>
            <color indexed="81"/>
            <rFont val="돋움"/>
            <family val="3"/>
            <charset val="129"/>
          </rPr>
          <t>수표자동배서기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 xml:space="preserve">2018 </t>
        </r>
        <r>
          <rPr>
            <b/>
            <sz val="9"/>
            <color indexed="81"/>
            <rFont val="돋움"/>
            <family val="3"/>
            <charset val="129"/>
          </rPr>
          <t>수표자동배서기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서무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자동수표발행기</t>
        </r>
        <r>
          <rPr>
            <sz val="9"/>
            <color indexed="81"/>
            <rFont val="Tahoma"/>
            <family val="2"/>
          </rPr>
          <t xml:space="preserve">(2013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고장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서무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2009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천공페이드기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보급됨</t>
        </r>
        <r>
          <rPr>
            <b/>
            <sz val="9"/>
            <color indexed="81"/>
            <rFont val="Tahoma"/>
            <family val="2"/>
          </rPr>
          <t xml:space="preserve"> -&gt; 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서무</author>
  </authors>
  <commentList>
    <comment ref="B11" authorId="0">
      <text>
        <r>
          <rPr>
            <b/>
            <sz val="9"/>
            <color indexed="81"/>
            <rFont val="돋움"/>
            <family val="3"/>
            <charset val="129"/>
          </rPr>
          <t>우특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돋움"/>
            <family val="3"/>
            <charset val="129"/>
          </rPr>
          <t>우특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<sst xmlns="http://schemas.openxmlformats.org/spreadsheetml/2006/main" count="2591" uniqueCount="944">
  <si>
    <t>국   명</t>
  </si>
  <si>
    <t>보급연도</t>
  </si>
  <si>
    <t>문서세단기</t>
  </si>
  <si>
    <t>정수</t>
  </si>
  <si>
    <t>자동</t>
  </si>
  <si>
    <t>수동</t>
  </si>
  <si>
    <t>보고자</t>
  </si>
  <si>
    <t>총괄국</t>
  </si>
  <si>
    <t>교체</t>
  </si>
  <si>
    <t>수량</t>
  </si>
  <si>
    <t>신규</t>
  </si>
  <si>
    <t>소속</t>
  </si>
  <si>
    <t>대속</t>
  </si>
  <si>
    <t>소속국</t>
  </si>
  <si>
    <t>* 소형 지폐계수기 및 지폐분류기는 우정사업조달센터, 프린팅장비(복사기,복합기)는 우정사업정보센터 보급으로 조사대상 제외</t>
  </si>
  <si>
    <t>6. 위조지폐탐지기(6년)</t>
  </si>
  <si>
    <t>9. 문서세단기(11년)</t>
  </si>
  <si>
    <t>7. 제본천공기(9년)</t>
  </si>
  <si>
    <t>5. 수표발행기(5년)</t>
  </si>
  <si>
    <t xml:space="preserve"> 4. 지폐결속기(5년)</t>
  </si>
  <si>
    <t>2. 자동 주화포장기(5년)</t>
  </si>
  <si>
    <t>* (  ) 안은 교체대상분 내용년수임</t>
  </si>
  <si>
    <t xml:space="preserve">     '19. 금융장비 수요 조사</t>
  </si>
  <si>
    <t>CD명세표 세단기</t>
  </si>
  <si>
    <t>1. (대형)지폐계수기(5년)</t>
  </si>
  <si>
    <t>3. 자동 주화계수기/분류기(6년)</t>
  </si>
  <si>
    <t>8. 천공기-천공페이드기(5년)</t>
  </si>
  <si>
    <t>도포</t>
  </si>
  <si>
    <t>신영신</t>
  </si>
  <si>
    <t>영암</t>
  </si>
  <si>
    <t>오인천</t>
  </si>
  <si>
    <t>신북</t>
  </si>
  <si>
    <t>담양</t>
  </si>
  <si>
    <t>담양금성</t>
  </si>
  <si>
    <t>안희</t>
  </si>
  <si>
    <t>완도</t>
  </si>
  <si>
    <t>소안</t>
  </si>
  <si>
    <t>박경필</t>
  </si>
  <si>
    <t>청산도</t>
  </si>
  <si>
    <t>윤태웅</t>
  </si>
  <si>
    <t>넙도</t>
  </si>
  <si>
    <t>최경환</t>
  </si>
  <si>
    <t>순천</t>
  </si>
  <si>
    <t>강명미</t>
  </si>
  <si>
    <t>별량</t>
  </si>
  <si>
    <t>강선구</t>
  </si>
  <si>
    <t>순천황전</t>
  </si>
  <si>
    <t>방춘매</t>
  </si>
  <si>
    <t>해룡</t>
  </si>
  <si>
    <t>정유진</t>
  </si>
  <si>
    <t>장흥</t>
  </si>
  <si>
    <t>회진</t>
  </si>
  <si>
    <t>진선애</t>
  </si>
  <si>
    <t>장흥안양</t>
  </si>
  <si>
    <t>정정희</t>
  </si>
  <si>
    <t>장흥관산</t>
  </si>
  <si>
    <t>이만교</t>
  </si>
  <si>
    <t>장성</t>
  </si>
  <si>
    <t>사가</t>
  </si>
  <si>
    <t>영광</t>
  </si>
  <si>
    <t>최희정</t>
  </si>
  <si>
    <t>백수</t>
  </si>
  <si>
    <t>심준오</t>
  </si>
  <si>
    <t>홍농</t>
  </si>
  <si>
    <t>이지연</t>
  </si>
  <si>
    <t>함평</t>
  </si>
  <si>
    <t>학교</t>
  </si>
  <si>
    <t>최상섭</t>
  </si>
  <si>
    <t>나산</t>
  </si>
  <si>
    <t>장수량</t>
  </si>
  <si>
    <t>함평해보</t>
  </si>
  <si>
    <t>모지연</t>
  </si>
  <si>
    <t>서광주</t>
  </si>
  <si>
    <t>고순애</t>
  </si>
  <si>
    <t>광주풍암마재</t>
  </si>
  <si>
    <t>박현영</t>
  </si>
  <si>
    <t>광주광천동</t>
  </si>
  <si>
    <t>이양희</t>
  </si>
  <si>
    <t>광주풍암동</t>
  </si>
  <si>
    <t>김은미</t>
  </si>
  <si>
    <t>광주농성동</t>
  </si>
  <si>
    <t>최경남</t>
  </si>
  <si>
    <t>나주</t>
  </si>
  <si>
    <t>김애선</t>
  </si>
  <si>
    <t>남평</t>
  </si>
  <si>
    <t>이정희</t>
  </si>
  <si>
    <t>다시</t>
  </si>
  <si>
    <t>이수민</t>
  </si>
  <si>
    <t>세지</t>
  </si>
  <si>
    <t>홍수영</t>
  </si>
  <si>
    <t>노안</t>
  </si>
  <si>
    <t>임대필</t>
  </si>
  <si>
    <t>화순</t>
  </si>
  <si>
    <t>임은정</t>
  </si>
  <si>
    <t>화순춘양</t>
  </si>
  <si>
    <t>조영균</t>
  </si>
  <si>
    <t>광양</t>
  </si>
  <si>
    <t>이윤희</t>
  </si>
  <si>
    <t>광양태인동</t>
  </si>
  <si>
    <t>서은영</t>
  </si>
  <si>
    <t>옥룡</t>
  </si>
  <si>
    <t>박경자</t>
  </si>
  <si>
    <t>엄다</t>
  </si>
  <si>
    <t>추명희</t>
  </si>
  <si>
    <t>목포</t>
  </si>
  <si>
    <t>목포옥암동</t>
  </si>
  <si>
    <t>김성은</t>
  </si>
  <si>
    <t>암태</t>
  </si>
  <si>
    <t>김경옥</t>
  </si>
  <si>
    <t>흑산도</t>
  </si>
  <si>
    <t>류정규</t>
  </si>
  <si>
    <t>하의</t>
  </si>
  <si>
    <t>박정호</t>
  </si>
  <si>
    <t>압해</t>
  </si>
  <si>
    <t>이영미</t>
  </si>
  <si>
    <t>목포하당동</t>
  </si>
  <si>
    <t>채희영</t>
  </si>
  <si>
    <t>강진</t>
  </si>
  <si>
    <t>영업과</t>
  </si>
  <si>
    <t>이경철</t>
  </si>
  <si>
    <t>북광주</t>
  </si>
  <si>
    <t>본촌동</t>
  </si>
  <si>
    <t>이현영</t>
  </si>
  <si>
    <t>운암동</t>
  </si>
  <si>
    <t>서창현</t>
  </si>
  <si>
    <t>양산동</t>
  </si>
  <si>
    <t>홍영기</t>
  </si>
  <si>
    <t>북구청</t>
  </si>
  <si>
    <t>이형일</t>
  </si>
  <si>
    <t>우산동</t>
  </si>
  <si>
    <t>이정미</t>
  </si>
  <si>
    <t>문흥동</t>
  </si>
  <si>
    <t>양대승</t>
  </si>
  <si>
    <t>여수</t>
  </si>
  <si>
    <t>장수영</t>
  </si>
  <si>
    <t>여수봉산동</t>
  </si>
  <si>
    <t>이하나</t>
  </si>
  <si>
    <t>여수신기동</t>
  </si>
  <si>
    <t>최영선</t>
  </si>
  <si>
    <t>여수국동</t>
  </si>
  <si>
    <t>신민경</t>
  </si>
  <si>
    <t>여수개도</t>
  </si>
  <si>
    <t>이미영</t>
  </si>
  <si>
    <t>여수삼일동</t>
  </si>
  <si>
    <t>박미자</t>
  </si>
  <si>
    <t>2011.4.30</t>
  </si>
  <si>
    <t>강우진</t>
  </si>
  <si>
    <t>정아연</t>
  </si>
  <si>
    <t>2008.12.24</t>
  </si>
  <si>
    <t>2003.11.10</t>
  </si>
  <si>
    <t>김명수</t>
  </si>
  <si>
    <t>2013.12.31.</t>
  </si>
  <si>
    <t>강진선</t>
  </si>
  <si>
    <t xml:space="preserve"> </t>
  </si>
  <si>
    <t>문정원</t>
  </si>
  <si>
    <t>최은영</t>
  </si>
  <si>
    <t>무안</t>
  </si>
  <si>
    <t>김현경</t>
  </si>
  <si>
    <t>고흥</t>
  </si>
  <si>
    <t>이숙영</t>
  </si>
  <si>
    <t>포두</t>
  </si>
  <si>
    <t>서은열</t>
  </si>
  <si>
    <t>예정단가</t>
    <phoneticPr fontId="42" type="noConversion"/>
  </si>
  <si>
    <t>예정금액</t>
    <phoneticPr fontId="42" type="noConversion"/>
  </si>
  <si>
    <t>광주</t>
  </si>
  <si>
    <t>2012
2016</t>
  </si>
  <si>
    <t>2012
2017</t>
  </si>
  <si>
    <t>광주월산동</t>
  </si>
  <si>
    <t>박소영</t>
  </si>
  <si>
    <t>광주대촌동</t>
  </si>
  <si>
    <t>김향순</t>
  </si>
  <si>
    <t>광주방림동</t>
  </si>
  <si>
    <t>안소현</t>
  </si>
  <si>
    <t>광주지원동</t>
  </si>
  <si>
    <t>김경아</t>
  </si>
  <si>
    <t>광주진월동</t>
  </si>
  <si>
    <t>최현옥</t>
  </si>
  <si>
    <t>심일호</t>
  </si>
  <si>
    <t>광주유촌동</t>
  </si>
  <si>
    <t>순천</t>
    <phoneticPr fontId="42" type="noConversion"/>
  </si>
  <si>
    <t>낙안</t>
    <phoneticPr fontId="42" type="noConversion"/>
  </si>
  <si>
    <t>최미영</t>
    <phoneticPr fontId="42" type="noConversion"/>
  </si>
  <si>
    <t>정용기</t>
    <phoneticPr fontId="42" type="noConversion"/>
  </si>
  <si>
    <t>삼계</t>
    <phoneticPr fontId="42" type="noConversion"/>
  </si>
  <si>
    <t>김석현</t>
    <phoneticPr fontId="42" type="noConversion"/>
  </si>
  <si>
    <t>신흥</t>
    <phoneticPr fontId="42" type="noConversion"/>
  </si>
  <si>
    <t>장인환</t>
    <phoneticPr fontId="42" type="noConversion"/>
  </si>
  <si>
    <t>약수</t>
    <phoneticPr fontId="42" type="noConversion"/>
  </si>
  <si>
    <t>진영숙</t>
    <phoneticPr fontId="42" type="noConversion"/>
  </si>
  <si>
    <t>장성</t>
    <phoneticPr fontId="42" type="noConversion"/>
  </si>
  <si>
    <t>제75군사</t>
    <phoneticPr fontId="42" type="noConversion"/>
  </si>
  <si>
    <t>장흥</t>
    <phoneticPr fontId="42" type="noConversion"/>
  </si>
  <si>
    <t>장흥장동</t>
    <phoneticPr fontId="42" type="noConversion"/>
  </si>
  <si>
    <t>안혜정</t>
    <phoneticPr fontId="42" type="noConversion"/>
  </si>
  <si>
    <t>함평</t>
    <phoneticPr fontId="42" type="noConversion"/>
  </si>
  <si>
    <t>영업과</t>
    <phoneticPr fontId="42" type="noConversion"/>
  </si>
  <si>
    <t>임현석</t>
    <phoneticPr fontId="42" type="noConversion"/>
  </si>
  <si>
    <t>순번</t>
  </si>
  <si>
    <t>구      분</t>
  </si>
  <si>
    <t>청    구</t>
  </si>
  <si>
    <t>반    영</t>
  </si>
  <si>
    <t>구매(보급) 내역</t>
  </si>
  <si>
    <t>미보급 내역</t>
  </si>
  <si>
    <t>비    고</t>
  </si>
  <si>
    <t>내용년수 
경과</t>
  </si>
  <si>
    <t>고장 및
 상태불량</t>
  </si>
  <si>
    <t xml:space="preserve"> 합계</t>
  </si>
  <si>
    <t>고장 및
상태불량</t>
  </si>
  <si>
    <t>추가/신규</t>
  </si>
  <si>
    <t>합계</t>
  </si>
  <si>
    <t>소요예산</t>
  </si>
  <si>
    <t>(대형)지폐계수기</t>
    <phoneticPr fontId="42" type="noConversion"/>
  </si>
  <si>
    <t>지폐결속기(대속)</t>
    <phoneticPr fontId="42" type="noConversion"/>
  </si>
  <si>
    <t>지폐결속기(소속)</t>
    <phoneticPr fontId="42" type="noConversion"/>
  </si>
  <si>
    <t>위조지폐탐지기</t>
    <phoneticPr fontId="42" type="noConversion"/>
  </si>
  <si>
    <t>자동주화포장기</t>
  </si>
  <si>
    <t>자동주화계수기</t>
    <phoneticPr fontId="42" type="noConversion"/>
  </si>
  <si>
    <t>수표자동발행기
(수표자동배서기)</t>
    <phoneticPr fontId="42" type="noConversion"/>
  </si>
  <si>
    <t>수표수동발행기</t>
  </si>
  <si>
    <t>제본천공기</t>
  </si>
  <si>
    <t>천공기
(전동페이드기)</t>
  </si>
  <si>
    <t>CD명세표세단기
(전표전용세단기)</t>
  </si>
  <si>
    <t>합 계</t>
  </si>
  <si>
    <t>□ 장비명 : (대형)지폐계수기(5년)</t>
    <phoneticPr fontId="42" type="noConversion"/>
  </si>
  <si>
    <t>내용년수 경과 교체보급대상</t>
  </si>
  <si>
    <t>추가
소요
대수
(B)</t>
  </si>
  <si>
    <t>신규
소요
대수
(C)</t>
  </si>
  <si>
    <t>보급수량
(A+B+C)</t>
  </si>
  <si>
    <t>교체 반영</t>
  </si>
  <si>
    <t>소계
(A)</t>
  </si>
  <si>
    <t>고장 및 상태불량</t>
  </si>
  <si>
    <t>계</t>
  </si>
  <si>
    <t>2019년 금융장비 보급내역</t>
    <phoneticPr fontId="42" type="noConversion"/>
  </si>
  <si>
    <t>현금잔류한도 7천만 원 미만(47,467,821원)</t>
    <phoneticPr fontId="42" type="noConversion"/>
  </si>
  <si>
    <t>내용년수경과</t>
    <phoneticPr fontId="42" type="noConversion"/>
  </si>
  <si>
    <t>광주광산</t>
  </si>
  <si>
    <t>광주비아동</t>
  </si>
  <si>
    <t>광주신창동</t>
  </si>
  <si>
    <t>비고
( 추가/신규소요/미반영 사유)</t>
    <phoneticPr fontId="42" type="noConversion"/>
  </si>
  <si>
    <t>* 6급 이하관서 주화 관련 장비 1대만 보유 가능</t>
    <phoneticPr fontId="42" type="noConversion"/>
  </si>
  <si>
    <t>여수</t>
    <phoneticPr fontId="42" type="noConversion"/>
  </si>
  <si>
    <t>여수개도</t>
    <phoneticPr fontId="42" type="noConversion"/>
  </si>
  <si>
    <t>서광주</t>
    <phoneticPr fontId="42" type="noConversion"/>
  </si>
  <si>
    <t>광주농성동</t>
    <phoneticPr fontId="42" type="noConversion"/>
  </si>
  <si>
    <t>광주임곡동</t>
  </si>
  <si>
    <t>광주본량동</t>
  </si>
  <si>
    <t>광주운남동</t>
  </si>
  <si>
    <t>광주월곡동</t>
  </si>
  <si>
    <t>광주하남동</t>
  </si>
  <si>
    <t>신규</t>
    <phoneticPr fontId="42" type="noConversion"/>
  </si>
  <si>
    <t>목포</t>
    <phoneticPr fontId="42" type="noConversion"/>
  </si>
  <si>
    <t>흑산도</t>
    <phoneticPr fontId="42" type="noConversion"/>
  </si>
  <si>
    <t>□ 장비명 : 주화계수기(6년)</t>
    <phoneticPr fontId="42" type="noConversion"/>
  </si>
  <si>
    <t>□ 장비명 : 주화포장기(6년)</t>
    <phoneticPr fontId="42" type="noConversion"/>
  </si>
  <si>
    <t>월업무량 미달(월 4,465건 /잔류현금한도 71,168,106)</t>
    <phoneticPr fontId="42" type="noConversion"/>
  </si>
  <si>
    <t>월업무량 미달(월 1,977건 / 자금잔류한도 51,718,993원)</t>
    <phoneticPr fontId="42" type="noConversion"/>
  </si>
  <si>
    <t>□ 장비명 : 지폐결속기(소속)(5년)</t>
    <phoneticPr fontId="42" type="noConversion"/>
  </si>
  <si>
    <t>수신고 15,330백만원
현금잔류한도 100,437,805원</t>
    <phoneticPr fontId="42" type="noConversion"/>
  </si>
  <si>
    <t>순천</t>
    <phoneticPr fontId="42" type="noConversion"/>
  </si>
  <si>
    <t>낙안</t>
    <phoneticPr fontId="42" type="noConversion"/>
  </si>
  <si>
    <t>삼계</t>
    <phoneticPr fontId="42" type="noConversion"/>
  </si>
  <si>
    <t>신흥</t>
    <phoneticPr fontId="42" type="noConversion"/>
  </si>
  <si>
    <t>약수</t>
    <phoneticPr fontId="42" type="noConversion"/>
  </si>
  <si>
    <t>장성</t>
    <phoneticPr fontId="42" type="noConversion"/>
  </si>
  <si>
    <t>제75군사</t>
    <phoneticPr fontId="42" type="noConversion"/>
  </si>
  <si>
    <t>함평</t>
    <phoneticPr fontId="42" type="noConversion"/>
  </si>
  <si>
    <t>강진</t>
    <phoneticPr fontId="42" type="noConversion"/>
  </si>
  <si>
    <t>월업무량 미달(월 1,977건)</t>
    <phoneticPr fontId="42" type="noConversion"/>
  </si>
  <si>
    <t>함평</t>
    <phoneticPr fontId="42" type="noConversion"/>
  </si>
  <si>
    <t>목포창평동</t>
  </si>
  <si>
    <t>지도</t>
  </si>
  <si>
    <t>안좌</t>
  </si>
  <si>
    <t>비금</t>
  </si>
  <si>
    <t>자은도</t>
  </si>
  <si>
    <t>목포산정동</t>
  </si>
  <si>
    <t>임자</t>
  </si>
  <si>
    <t>장산</t>
  </si>
  <si>
    <t>도초</t>
  </si>
  <si>
    <t>목포양동</t>
  </si>
  <si>
    <t>비금도고출장소</t>
  </si>
  <si>
    <t>팔금</t>
  </si>
  <si>
    <t>신의</t>
  </si>
  <si>
    <t>증도</t>
  </si>
  <si>
    <t>흑산가거도</t>
  </si>
  <si>
    <t>목포용해동</t>
  </si>
  <si>
    <t>목포유달산</t>
  </si>
  <si>
    <t>목포삼학도</t>
  </si>
  <si>
    <t>홍도</t>
  </si>
  <si>
    <t>목포죽교동</t>
  </si>
  <si>
    <t>목포석현동</t>
  </si>
  <si>
    <t>목포연산동</t>
  </si>
  <si>
    <t>장평</t>
  </si>
  <si>
    <t>장흥대덕</t>
  </si>
  <si>
    <t>장흥용산</t>
  </si>
  <si>
    <t>유치</t>
  </si>
  <si>
    <t>장흥장동</t>
  </si>
  <si>
    <t>장흥부산</t>
  </si>
  <si>
    <t>광주충장로</t>
  </si>
  <si>
    <t>광주학동</t>
  </si>
  <si>
    <t>광주법원</t>
  </si>
  <si>
    <t>광주산수동</t>
  </si>
  <si>
    <t>광주무등로</t>
  </si>
  <si>
    <t>광주백운동</t>
  </si>
  <si>
    <t>광주삼정</t>
  </si>
  <si>
    <t>광주봉선동</t>
  </si>
  <si>
    <t>광주월산5동</t>
  </si>
  <si>
    <t>병영</t>
  </si>
  <si>
    <t>성전</t>
  </si>
  <si>
    <t>도암</t>
  </si>
  <si>
    <t>마량</t>
  </si>
  <si>
    <t>칠량</t>
  </si>
  <si>
    <t>군동</t>
  </si>
  <si>
    <t>작천</t>
  </si>
  <si>
    <t>옴천</t>
  </si>
  <si>
    <t>강진대구</t>
  </si>
  <si>
    <t>신전</t>
  </si>
  <si>
    <t>구례</t>
  </si>
  <si>
    <t>토지</t>
  </si>
  <si>
    <t>구례산동</t>
  </si>
  <si>
    <t>광의</t>
  </si>
  <si>
    <t>간전</t>
  </si>
  <si>
    <t>구례마산</t>
  </si>
  <si>
    <t>문척</t>
  </si>
  <si>
    <t>용방</t>
  </si>
  <si>
    <t>보성조성</t>
  </si>
  <si>
    <t>보성</t>
  </si>
  <si>
    <t>벌교</t>
  </si>
  <si>
    <t>복내</t>
  </si>
  <si>
    <t>회천</t>
  </si>
  <si>
    <t>예당</t>
  </si>
  <si>
    <t>율어</t>
  </si>
  <si>
    <t>문덕</t>
  </si>
  <si>
    <t>겸백</t>
  </si>
  <si>
    <t>미력</t>
  </si>
  <si>
    <t>웅치</t>
  </si>
  <si>
    <t>노동</t>
  </si>
  <si>
    <t>법성포</t>
  </si>
  <si>
    <t>군남</t>
  </si>
  <si>
    <t>염산</t>
  </si>
  <si>
    <t>낙월</t>
  </si>
  <si>
    <t>대마</t>
  </si>
  <si>
    <t>묘량</t>
  </si>
  <si>
    <t>불갑</t>
  </si>
  <si>
    <t>영광군서</t>
  </si>
  <si>
    <t>담양대전</t>
  </si>
  <si>
    <t>창평</t>
  </si>
  <si>
    <t>용면</t>
  </si>
  <si>
    <t>담양가사문학</t>
  </si>
  <si>
    <t>무정</t>
  </si>
  <si>
    <t>수북</t>
  </si>
  <si>
    <t>담양대덕</t>
  </si>
  <si>
    <t>고서</t>
  </si>
  <si>
    <t>담양봉산</t>
  </si>
  <si>
    <t>월산</t>
  </si>
  <si>
    <t>영산포</t>
  </si>
  <si>
    <t>빛가람</t>
  </si>
  <si>
    <t>공산</t>
  </si>
  <si>
    <t>반남</t>
  </si>
  <si>
    <t>나주동강</t>
  </si>
  <si>
    <t>다도</t>
  </si>
  <si>
    <t>봉황</t>
  </si>
  <si>
    <t>문평</t>
  </si>
  <si>
    <t>나주금천</t>
  </si>
  <si>
    <t>산포</t>
  </si>
  <si>
    <t>왕곡</t>
  </si>
  <si>
    <t>나주성북동</t>
  </si>
  <si>
    <t>송지</t>
  </si>
  <si>
    <t>해남북평</t>
  </si>
  <si>
    <t>해남</t>
  </si>
  <si>
    <t>우수영</t>
  </si>
  <si>
    <t>화산</t>
  </si>
  <si>
    <t>해남황산</t>
  </si>
  <si>
    <t>해남화원</t>
  </si>
  <si>
    <t>현산</t>
  </si>
  <si>
    <t>산이</t>
  </si>
  <si>
    <t>해남옥천</t>
  </si>
  <si>
    <t>계곡</t>
  </si>
  <si>
    <t>해남마산</t>
  </si>
  <si>
    <t>해남삼산</t>
  </si>
  <si>
    <t>해남북일</t>
  </si>
  <si>
    <t>여수소라</t>
  </si>
  <si>
    <t>돌산</t>
  </si>
  <si>
    <t>거문도</t>
  </si>
  <si>
    <t>여수남면</t>
  </si>
  <si>
    <t>여수화양</t>
  </si>
  <si>
    <t>화정</t>
  </si>
  <si>
    <t>율촌</t>
  </si>
  <si>
    <t>여수교동</t>
  </si>
  <si>
    <t>여수봉계동</t>
  </si>
  <si>
    <t>초도</t>
  </si>
  <si>
    <t>연도</t>
  </si>
  <si>
    <t>여수죽포</t>
  </si>
  <si>
    <t>여수문수동</t>
  </si>
  <si>
    <t>여수여서동</t>
  </si>
  <si>
    <t>여수미평동</t>
  </si>
  <si>
    <t>여수선원동</t>
  </si>
  <si>
    <t>여수소호동</t>
  </si>
  <si>
    <t>여수동문동</t>
  </si>
  <si>
    <t>주암</t>
  </si>
  <si>
    <t>송광</t>
  </si>
  <si>
    <t>순천서면</t>
  </si>
  <si>
    <t>낙안</t>
  </si>
  <si>
    <t>상사</t>
  </si>
  <si>
    <t>월등</t>
  </si>
  <si>
    <t>순천외서</t>
  </si>
  <si>
    <t>순천행동</t>
  </si>
  <si>
    <t>승주</t>
  </si>
  <si>
    <t>순천삼산동</t>
  </si>
  <si>
    <t>순천남정동</t>
  </si>
  <si>
    <t>순천연향동</t>
  </si>
  <si>
    <t>순천왕조동</t>
  </si>
  <si>
    <t>순천조례동</t>
  </si>
  <si>
    <t>순천조곡동</t>
  </si>
  <si>
    <t>삼계</t>
  </si>
  <si>
    <t>약수</t>
  </si>
  <si>
    <t>삼서</t>
  </si>
  <si>
    <t>신흥</t>
  </si>
  <si>
    <t>진원</t>
  </si>
  <si>
    <t>북상</t>
  </si>
  <si>
    <t>황룡</t>
  </si>
  <si>
    <t>장성남면</t>
  </si>
  <si>
    <t>동화</t>
  </si>
  <si>
    <t>서삼</t>
  </si>
  <si>
    <t>제75군사</t>
  </si>
  <si>
    <t>곡성</t>
  </si>
  <si>
    <t>옥과</t>
  </si>
  <si>
    <t>석곡</t>
  </si>
  <si>
    <t>입면</t>
  </si>
  <si>
    <t>삼기</t>
  </si>
  <si>
    <t>곡성오곡</t>
  </si>
  <si>
    <t>죽곡</t>
  </si>
  <si>
    <t>겸면</t>
  </si>
  <si>
    <t>곡성오산</t>
  </si>
  <si>
    <t>목사동</t>
  </si>
  <si>
    <t>고달</t>
  </si>
  <si>
    <t>영암학산</t>
  </si>
  <si>
    <t>군서</t>
  </si>
  <si>
    <t>시종</t>
  </si>
  <si>
    <t>미암</t>
  </si>
  <si>
    <t>삼호</t>
  </si>
  <si>
    <t>금정</t>
  </si>
  <si>
    <t>서호</t>
  </si>
  <si>
    <t>덕진</t>
  </si>
  <si>
    <t>노화</t>
  </si>
  <si>
    <t>금일</t>
  </si>
  <si>
    <t>신지</t>
  </si>
  <si>
    <t>완도군외</t>
  </si>
  <si>
    <t>약산</t>
  </si>
  <si>
    <t>완도보길</t>
  </si>
  <si>
    <t>완도고금</t>
  </si>
  <si>
    <t>완도금당</t>
  </si>
  <si>
    <t>완도생일</t>
  </si>
  <si>
    <t>완도넙도출장소</t>
  </si>
  <si>
    <t>나로도</t>
  </si>
  <si>
    <t>도양</t>
  </si>
  <si>
    <t>과역</t>
  </si>
  <si>
    <t>소록</t>
  </si>
  <si>
    <t>고흥금산</t>
  </si>
  <si>
    <t>점암</t>
  </si>
  <si>
    <t>도화</t>
  </si>
  <si>
    <t>동강</t>
  </si>
  <si>
    <t>대서</t>
  </si>
  <si>
    <t>도덕</t>
  </si>
  <si>
    <t>남양</t>
  </si>
  <si>
    <t>고흥동일</t>
  </si>
  <si>
    <t>고흥풍양</t>
  </si>
  <si>
    <t>고흥영남</t>
  </si>
  <si>
    <t>월야</t>
  </si>
  <si>
    <t>손불</t>
  </si>
  <si>
    <t>함평신광</t>
  </si>
  <si>
    <t>함평대동</t>
  </si>
  <si>
    <t>동복</t>
  </si>
  <si>
    <t>능주</t>
  </si>
  <si>
    <t>이양</t>
  </si>
  <si>
    <t>화순이서</t>
  </si>
  <si>
    <t>화순동면</t>
  </si>
  <si>
    <t>북면</t>
  </si>
  <si>
    <t>사평</t>
  </si>
  <si>
    <t>도곡</t>
  </si>
  <si>
    <t>한천</t>
  </si>
  <si>
    <t>화순청풍</t>
  </si>
  <si>
    <t>화순도암</t>
  </si>
  <si>
    <t>남악</t>
  </si>
  <si>
    <t>망운</t>
  </si>
  <si>
    <t>일로</t>
  </si>
  <si>
    <t>해제</t>
  </si>
  <si>
    <t>몽탄</t>
  </si>
  <si>
    <t>청계</t>
  </si>
  <si>
    <t>삼향</t>
  </si>
  <si>
    <t>현경</t>
  </si>
  <si>
    <t>운남</t>
  </si>
  <si>
    <t>진도</t>
  </si>
  <si>
    <t>진도임회</t>
  </si>
  <si>
    <t>조도</t>
  </si>
  <si>
    <t>고군</t>
  </si>
  <si>
    <t>의신</t>
  </si>
  <si>
    <t>지산</t>
  </si>
  <si>
    <t>군내</t>
  </si>
  <si>
    <t>광주매곡동</t>
  </si>
  <si>
    <t>광주본촌동</t>
  </si>
  <si>
    <t>광주효죽동</t>
  </si>
  <si>
    <t>광주오치동</t>
  </si>
  <si>
    <t>광주운암동</t>
  </si>
  <si>
    <t>광주양산동</t>
  </si>
  <si>
    <t>광주북구청</t>
  </si>
  <si>
    <t>광주두암동</t>
  </si>
  <si>
    <t>광주우산동</t>
  </si>
  <si>
    <t>광주두암1동</t>
  </si>
  <si>
    <t>광주문흥동</t>
  </si>
  <si>
    <t>광주일곡동</t>
  </si>
  <si>
    <t>광주동림동</t>
  </si>
  <si>
    <t>광주상무1동</t>
  </si>
  <si>
    <t>광주서창동</t>
  </si>
  <si>
    <t>광주금호동</t>
  </si>
  <si>
    <t>광주치평동</t>
  </si>
  <si>
    <t>광주무진로</t>
  </si>
  <si>
    <t>광주동천동</t>
  </si>
  <si>
    <t>광주하남2지구</t>
  </si>
  <si>
    <t>광주송정동</t>
  </si>
  <si>
    <t>광주삼도동</t>
  </si>
  <si>
    <t>광주평동</t>
  </si>
  <si>
    <t>광주동곡동</t>
  </si>
  <si>
    <t>광주신가동</t>
  </si>
  <si>
    <t>광주첨단동</t>
  </si>
  <si>
    <t>광양진상</t>
  </si>
  <si>
    <t>광양목성</t>
  </si>
  <si>
    <t>진월</t>
  </si>
  <si>
    <t>광양성황동</t>
  </si>
  <si>
    <t>옥곡</t>
  </si>
  <si>
    <t>다압</t>
  </si>
  <si>
    <t>봉강</t>
  </si>
  <si>
    <t>광양제철</t>
  </si>
  <si>
    <t>광양금호</t>
  </si>
  <si>
    <t>광양광영</t>
  </si>
  <si>
    <t>고흥두원출장소</t>
  </si>
  <si>
    <t>관서</t>
  </si>
  <si>
    <t>계정레벨2</t>
  </si>
  <si>
    <t>메트릭</t>
  </si>
  <si>
    <t>발행건수</t>
  </si>
  <si>
    <t>발행금액</t>
  </si>
  <si>
    <t>지급건수</t>
  </si>
  <si>
    <t>지급금액</t>
  </si>
  <si>
    <t>유지수표수</t>
  </si>
  <si>
    <t>수표유지잔액</t>
  </si>
  <si>
    <t>500033</t>
  </si>
  <si>
    <t>1211010200</t>
  </si>
  <si>
    <t>자기앞수표</t>
  </si>
  <si>
    <t>500249</t>
  </si>
  <si>
    <t>500496</t>
  </si>
  <si>
    <t>500538</t>
  </si>
  <si>
    <t>500876</t>
  </si>
  <si>
    <t>500934</t>
  </si>
  <si>
    <t>500959</t>
  </si>
  <si>
    <t>501148</t>
  </si>
  <si>
    <t>501213</t>
  </si>
  <si>
    <t>501262</t>
  </si>
  <si>
    <t>501437</t>
  </si>
  <si>
    <t>501452</t>
  </si>
  <si>
    <t>501817</t>
  </si>
  <si>
    <t>502062</t>
  </si>
  <si>
    <t>502831</t>
  </si>
  <si>
    <t>503169</t>
  </si>
  <si>
    <t>503177</t>
  </si>
  <si>
    <t>503185</t>
  </si>
  <si>
    <t>503193</t>
  </si>
  <si>
    <t>503383</t>
  </si>
  <si>
    <t>503425</t>
  </si>
  <si>
    <t>503508</t>
  </si>
  <si>
    <t>503615</t>
  </si>
  <si>
    <t>503664</t>
  </si>
  <si>
    <t>503755</t>
  </si>
  <si>
    <t>503813</t>
  </si>
  <si>
    <t>503904</t>
  </si>
  <si>
    <t>503979</t>
  </si>
  <si>
    <t>504134</t>
  </si>
  <si>
    <t>500058</t>
  </si>
  <si>
    <t>500595</t>
  </si>
  <si>
    <t>500678</t>
  </si>
  <si>
    <t>500751</t>
  </si>
  <si>
    <t>501098</t>
  </si>
  <si>
    <t>501155</t>
  </si>
  <si>
    <t>502112</t>
  </si>
  <si>
    <t>502138</t>
  </si>
  <si>
    <t>502989</t>
  </si>
  <si>
    <t>503144</t>
  </si>
  <si>
    <t>500066</t>
  </si>
  <si>
    <t>500470</t>
  </si>
  <si>
    <t>501221</t>
  </si>
  <si>
    <t>501585</t>
  </si>
  <si>
    <t>502096</t>
  </si>
  <si>
    <t>503086</t>
  </si>
  <si>
    <t>503391</t>
  </si>
  <si>
    <t>503474</t>
  </si>
  <si>
    <t>503524</t>
  </si>
  <si>
    <t>503540</t>
  </si>
  <si>
    <t>503599</t>
  </si>
  <si>
    <t>503771</t>
  </si>
  <si>
    <t>503847</t>
  </si>
  <si>
    <t>503920</t>
  </si>
  <si>
    <t>504001</t>
  </si>
  <si>
    <t>500165</t>
  </si>
  <si>
    <t>500728</t>
  </si>
  <si>
    <t>500777</t>
  </si>
  <si>
    <t>501015</t>
  </si>
  <si>
    <t>501122</t>
  </si>
  <si>
    <t>501270</t>
  </si>
  <si>
    <t>501445</t>
  </si>
  <si>
    <t>502385</t>
  </si>
  <si>
    <t>502781</t>
  </si>
  <si>
    <t>503029</t>
  </si>
  <si>
    <t>503110</t>
  </si>
  <si>
    <t>500199</t>
  </si>
  <si>
    <t>501544</t>
  </si>
  <si>
    <t>501726</t>
  </si>
  <si>
    <t>502088</t>
  </si>
  <si>
    <t>502351</t>
  </si>
  <si>
    <t>502369</t>
  </si>
  <si>
    <t>502518</t>
  </si>
  <si>
    <t>502625</t>
  </si>
  <si>
    <t>500132</t>
  </si>
  <si>
    <t>500207</t>
  </si>
  <si>
    <t>500371</t>
  </si>
  <si>
    <t>500603</t>
  </si>
  <si>
    <t>501338</t>
  </si>
  <si>
    <t>501387</t>
  </si>
  <si>
    <t>501734</t>
  </si>
  <si>
    <t>501908</t>
  </si>
  <si>
    <t>501973</t>
  </si>
  <si>
    <t>502542</t>
  </si>
  <si>
    <t>502559</t>
  </si>
  <si>
    <t>502708</t>
  </si>
  <si>
    <t>500264</t>
  </si>
  <si>
    <t>500363</t>
  </si>
  <si>
    <t>500769</t>
  </si>
  <si>
    <t>501411</t>
  </si>
  <si>
    <t>501619</t>
  </si>
  <si>
    <t>501783</t>
  </si>
  <si>
    <t>501999</t>
  </si>
  <si>
    <t>502310</t>
  </si>
  <si>
    <t>502336</t>
  </si>
  <si>
    <t>502427</t>
  </si>
  <si>
    <t>502435</t>
  </si>
  <si>
    <t>500116</t>
  </si>
  <si>
    <t>500280</t>
  </si>
  <si>
    <t>500504</t>
  </si>
  <si>
    <t>502278</t>
  </si>
  <si>
    <t>502286</t>
  </si>
  <si>
    <t>502294</t>
  </si>
  <si>
    <t>502419</t>
  </si>
  <si>
    <t>502526</t>
  </si>
  <si>
    <t>502591</t>
  </si>
  <si>
    <t>502609</t>
  </si>
  <si>
    <t>502724</t>
  </si>
  <si>
    <t>502732</t>
  </si>
  <si>
    <t>500041</t>
  </si>
  <si>
    <t>500298</t>
  </si>
  <si>
    <t>500389</t>
  </si>
  <si>
    <t>500850</t>
  </si>
  <si>
    <t>500942</t>
  </si>
  <si>
    <t>500975</t>
  </si>
  <si>
    <t>501510</t>
  </si>
  <si>
    <t>501791</t>
  </si>
  <si>
    <t>501825</t>
  </si>
  <si>
    <t>501981</t>
  </si>
  <si>
    <t>502013</t>
  </si>
  <si>
    <t>502187</t>
  </si>
  <si>
    <t>502195</t>
  </si>
  <si>
    <t>502377</t>
  </si>
  <si>
    <t>502393</t>
  </si>
  <si>
    <t>502757</t>
  </si>
  <si>
    <t>503870</t>
  </si>
  <si>
    <t>500074</t>
  </si>
  <si>
    <t>500157</t>
  </si>
  <si>
    <t>500306</t>
  </si>
  <si>
    <t>500520</t>
  </si>
  <si>
    <t>501064</t>
  </si>
  <si>
    <t>501288</t>
  </si>
  <si>
    <t>501353</t>
  </si>
  <si>
    <t>501767</t>
  </si>
  <si>
    <t>501809</t>
  </si>
  <si>
    <t>501924</t>
  </si>
  <si>
    <t>501932</t>
  </si>
  <si>
    <t>502104</t>
  </si>
  <si>
    <t>502716</t>
  </si>
  <si>
    <t>503011</t>
  </si>
  <si>
    <t>500124</t>
  </si>
  <si>
    <t>500181</t>
  </si>
  <si>
    <t>500314</t>
  </si>
  <si>
    <t>500652</t>
  </si>
  <si>
    <t>500827</t>
  </si>
  <si>
    <t>501171</t>
  </si>
  <si>
    <t>501189</t>
  </si>
  <si>
    <t>501478</t>
  </si>
  <si>
    <t>501718</t>
  </si>
  <si>
    <t>501858</t>
  </si>
  <si>
    <t>502021</t>
  </si>
  <si>
    <t>502237</t>
  </si>
  <si>
    <t>502690</t>
  </si>
  <si>
    <t>503094</t>
  </si>
  <si>
    <t>503219</t>
  </si>
  <si>
    <t>503300</t>
  </si>
  <si>
    <t>503433</t>
  </si>
  <si>
    <t>503649</t>
  </si>
  <si>
    <t>503854</t>
  </si>
  <si>
    <t>503862</t>
  </si>
  <si>
    <t>503953</t>
  </si>
  <si>
    <t>504076</t>
  </si>
  <si>
    <t>504159</t>
  </si>
  <si>
    <t>504191</t>
  </si>
  <si>
    <t>500322</t>
  </si>
  <si>
    <t>500892</t>
  </si>
  <si>
    <t>500900</t>
  </si>
  <si>
    <t>501601</t>
  </si>
  <si>
    <t>501676</t>
  </si>
  <si>
    <t>501775</t>
  </si>
  <si>
    <t>501866</t>
  </si>
  <si>
    <t>501957</t>
  </si>
  <si>
    <t>502633</t>
  </si>
  <si>
    <t>502799</t>
  </si>
  <si>
    <t>502807</t>
  </si>
  <si>
    <t>502864</t>
  </si>
  <si>
    <t>503458</t>
  </si>
  <si>
    <t>503466</t>
  </si>
  <si>
    <t>503706</t>
  </si>
  <si>
    <t>503805</t>
  </si>
  <si>
    <t>503896</t>
  </si>
  <si>
    <t>503946</t>
  </si>
  <si>
    <t>504183</t>
  </si>
  <si>
    <t>500082</t>
  </si>
  <si>
    <t>500330</t>
  </si>
  <si>
    <t>500629</t>
  </si>
  <si>
    <t>501536</t>
  </si>
  <si>
    <t>501635</t>
  </si>
  <si>
    <t>501874</t>
  </si>
  <si>
    <t>502070</t>
  </si>
  <si>
    <t>502179</t>
  </si>
  <si>
    <t>502245</t>
  </si>
  <si>
    <t>502260</t>
  </si>
  <si>
    <t>502302</t>
  </si>
  <si>
    <t>502567</t>
  </si>
  <si>
    <t>900530</t>
  </si>
  <si>
    <t>500348</t>
  </si>
  <si>
    <t>500702</t>
  </si>
  <si>
    <t>500744</t>
  </si>
  <si>
    <t>501502</t>
  </si>
  <si>
    <t>501528</t>
  </si>
  <si>
    <t>502450</t>
  </si>
  <si>
    <t>502468</t>
  </si>
  <si>
    <t>502534</t>
  </si>
  <si>
    <t>502641</t>
  </si>
  <si>
    <t>502765</t>
  </si>
  <si>
    <t>502773</t>
  </si>
  <si>
    <t>500108</t>
  </si>
  <si>
    <t>500355</t>
  </si>
  <si>
    <t>500793</t>
  </si>
  <si>
    <t>501429</t>
  </si>
  <si>
    <t>501494</t>
  </si>
  <si>
    <t>501643</t>
  </si>
  <si>
    <t>501692</t>
  </si>
  <si>
    <t>501742</t>
  </si>
  <si>
    <t>501841</t>
  </si>
  <si>
    <t>501882</t>
  </si>
  <si>
    <t>502500</t>
  </si>
  <si>
    <t>500405</t>
  </si>
  <si>
    <t>500884</t>
  </si>
  <si>
    <t>500991</t>
  </si>
  <si>
    <t>501049</t>
  </si>
  <si>
    <t>501239</t>
  </si>
  <si>
    <t>501627</t>
  </si>
  <si>
    <t>501650</t>
  </si>
  <si>
    <t>502039</t>
  </si>
  <si>
    <t>502658</t>
  </si>
  <si>
    <t>502849</t>
  </si>
  <si>
    <t>502856</t>
  </si>
  <si>
    <t>503201</t>
  </si>
  <si>
    <t>503672</t>
  </si>
  <si>
    <t>500397</t>
  </si>
  <si>
    <t>500413</t>
  </si>
  <si>
    <t>500439</t>
  </si>
  <si>
    <t>500454</t>
  </si>
  <si>
    <t>500835</t>
  </si>
  <si>
    <t>500868</t>
  </si>
  <si>
    <t>501023</t>
  </si>
  <si>
    <t>501320</t>
  </si>
  <si>
    <t>501379</t>
  </si>
  <si>
    <t>501403</t>
  </si>
  <si>
    <t>501759</t>
  </si>
  <si>
    <t>502047</t>
  </si>
  <si>
    <t>502252</t>
  </si>
  <si>
    <t>502740</t>
  </si>
  <si>
    <t>502880</t>
  </si>
  <si>
    <t>503045</t>
  </si>
  <si>
    <t>503292</t>
  </si>
  <si>
    <t>500421</t>
  </si>
  <si>
    <t>500686</t>
  </si>
  <si>
    <t>500694</t>
  </si>
  <si>
    <t>501080</t>
  </si>
  <si>
    <t>501205</t>
  </si>
  <si>
    <t>501551</t>
  </si>
  <si>
    <t>501940</t>
  </si>
  <si>
    <t>502005</t>
  </si>
  <si>
    <t>502815</t>
  </si>
  <si>
    <t>500173</t>
  </si>
  <si>
    <t>500272</t>
  </si>
  <si>
    <t>500546</t>
  </si>
  <si>
    <t>500918</t>
  </si>
  <si>
    <t>501312</t>
  </si>
  <si>
    <t>501361</t>
  </si>
  <si>
    <t>501460</t>
  </si>
  <si>
    <t>501577</t>
  </si>
  <si>
    <t>501965</t>
  </si>
  <si>
    <t>502203</t>
  </si>
  <si>
    <t>502344</t>
  </si>
  <si>
    <t>502575</t>
  </si>
  <si>
    <t>502583</t>
  </si>
  <si>
    <t>500231</t>
  </si>
  <si>
    <t>500587</t>
  </si>
  <si>
    <t>500611</t>
  </si>
  <si>
    <t>500785</t>
  </si>
  <si>
    <t>501130</t>
  </si>
  <si>
    <t>501296</t>
  </si>
  <si>
    <t>501569</t>
  </si>
  <si>
    <t>501890</t>
  </si>
  <si>
    <t>502492</t>
  </si>
  <si>
    <t>503268</t>
  </si>
  <si>
    <t>500645</t>
  </si>
  <si>
    <t>500801</t>
  </si>
  <si>
    <t>501056</t>
  </si>
  <si>
    <t>501668</t>
  </si>
  <si>
    <t>501700</t>
  </si>
  <si>
    <t>501916</t>
  </si>
  <si>
    <t>502161</t>
  </si>
  <si>
    <t>500017</t>
  </si>
  <si>
    <t>502674</t>
  </si>
  <si>
    <t>502682</t>
  </si>
  <si>
    <t>502997</t>
  </si>
  <si>
    <t>503359</t>
  </si>
  <si>
    <t>503375</t>
  </si>
  <si>
    <t>503532</t>
  </si>
  <si>
    <t>503656</t>
  </si>
  <si>
    <t>503698</t>
  </si>
  <si>
    <t>503730</t>
  </si>
  <si>
    <t>503797</t>
  </si>
  <si>
    <t>503888</t>
  </si>
  <si>
    <t>504027</t>
  </si>
  <si>
    <t>504050</t>
  </si>
  <si>
    <t>502211</t>
  </si>
  <si>
    <t>502443</t>
  </si>
  <si>
    <t>502872</t>
  </si>
  <si>
    <t>503607</t>
  </si>
  <si>
    <t>503839</t>
  </si>
  <si>
    <t>504035</t>
  </si>
  <si>
    <t>504043</t>
  </si>
  <si>
    <t>504068</t>
  </si>
  <si>
    <t>504092</t>
  </si>
  <si>
    <t>504100</t>
  </si>
  <si>
    <t>504142</t>
  </si>
  <si>
    <t>504175</t>
  </si>
  <si>
    <t>500223</t>
  </si>
  <si>
    <t>500561</t>
  </si>
  <si>
    <t>500579</t>
  </si>
  <si>
    <t>500819</t>
  </si>
  <si>
    <t>501197</t>
  </si>
  <si>
    <t>501304</t>
  </si>
  <si>
    <t>502229</t>
  </si>
  <si>
    <t>502401</t>
  </si>
  <si>
    <t>502617</t>
  </si>
  <si>
    <t>503565</t>
  </si>
  <si>
    <t>503938</t>
  </si>
  <si>
    <t>503961</t>
  </si>
  <si>
    <t>504118</t>
  </si>
  <si>
    <t>504126</t>
  </si>
  <si>
    <t>504167</t>
  </si>
  <si>
    <t>500140</t>
  </si>
  <si>
    <t>500215</t>
  </si>
  <si>
    <t>501247</t>
  </si>
  <si>
    <t>501486</t>
  </si>
  <si>
    <t>501684</t>
  </si>
  <si>
    <t>501833</t>
  </si>
  <si>
    <t>502153</t>
  </si>
  <si>
    <t>502328</t>
  </si>
  <si>
    <t>503078</t>
  </si>
  <si>
    <t>503490</t>
  </si>
  <si>
    <t>503516</t>
  </si>
  <si>
    <t>503573</t>
  </si>
  <si>
    <t>503995</t>
  </si>
  <si>
    <t>자기앞수표 
발행건수</t>
    <phoneticPr fontId="42" type="noConversion"/>
  </si>
  <si>
    <t>완도넙도출장소</t>
    <phoneticPr fontId="42" type="noConversion"/>
  </si>
  <si>
    <t>월 업무량</t>
    <phoneticPr fontId="42" type="noConversion"/>
  </si>
  <si>
    <t>'19. 1분기 업무량</t>
    <phoneticPr fontId="42" type="noConversion"/>
  </si>
  <si>
    <t>'19. 2분기 업무량</t>
    <phoneticPr fontId="42" type="noConversion"/>
  </si>
  <si>
    <t>01-1. 계정과목별월별유지현황(청)_자기앞수표-&gt;관서</t>
  </si>
  <si>
    <t>리포트 필터:</t>
  </si>
  <si>
    <t>("201901" 와 "201906" 사이 기준년월 (ID)) 와 (계정레벨2 = 1211010200:자기앞수표) 와 (기준년월 (ID) &gt; "200012")</t>
  </si>
  <si>
    <t xml:space="preserve">수표 
발행매수(월) </t>
    <phoneticPr fontId="42" type="noConversion"/>
  </si>
  <si>
    <t>업무량 및 수표발행매수(건)</t>
    <phoneticPr fontId="42" type="noConversion"/>
  </si>
  <si>
    <t>2018년 기보급</t>
    <phoneticPr fontId="42" type="noConversion"/>
  </si>
  <si>
    <t>□ 장비명 : 수표발행기(자동) 5년</t>
    <phoneticPr fontId="42" type="noConversion"/>
  </si>
  <si>
    <t>□ 장비명 : 수표발행기(수동) 10년</t>
    <phoneticPr fontId="42" type="noConversion"/>
  </si>
  <si>
    <t>장흥</t>
    <phoneticPr fontId="42" type="noConversion"/>
  </si>
  <si>
    <t>장흥장동</t>
    <phoneticPr fontId="42" type="noConversion"/>
  </si>
  <si>
    <t>신규</t>
    <phoneticPr fontId="42" type="noConversion"/>
  </si>
  <si>
    <t>자동배서기 수동배서기로 교체</t>
    <phoneticPr fontId="42" type="noConversion"/>
  </si>
  <si>
    <t>□ 장비명 : 제본천공기(9년)</t>
    <phoneticPr fontId="42" type="noConversion"/>
  </si>
  <si>
    <t>보급 대상 아님(5급 이상 관서 보급)</t>
    <phoneticPr fontId="42" type="noConversion"/>
  </si>
  <si>
    <t>광주월산동, 광주진월동, 담양금성 자산현황에 없음 / 내용년수 경과 여부 확인</t>
    <phoneticPr fontId="42" type="noConversion"/>
  </si>
  <si>
    <t>□ 장비명 : 천공기(전동페이드기)</t>
    <phoneticPr fontId="42" type="noConversion"/>
  </si>
  <si>
    <t>□ 장비명 : 문서세단기(11년)</t>
    <phoneticPr fontId="42" type="noConversion"/>
  </si>
  <si>
    <t>담양</t>
    <phoneticPr fontId="42" type="noConversion"/>
  </si>
  <si>
    <t>담양금성</t>
    <phoneticPr fontId="42" type="noConversion"/>
  </si>
  <si>
    <t>신흥</t>
    <phoneticPr fontId="42" type="noConversion"/>
  </si>
  <si>
    <t>2015. 주화계수기 보급</t>
    <phoneticPr fontId="42" type="noConversion"/>
  </si>
  <si>
    <t>2014. 주화계수기 보급</t>
    <phoneticPr fontId="42" type="noConversion"/>
  </si>
  <si>
    <t>2019. 금융장비 청구 및 보급내역</t>
    <phoneticPr fontId="42" type="noConversion"/>
  </si>
  <si>
    <t>□ 장비명 : 위조지폐탐지기(5년)</t>
    <phoneticPr fontId="42" type="noConversion"/>
  </si>
  <si>
    <t>내용연수 미경과(수리 후 사용중)</t>
    <phoneticPr fontId="42" type="noConversion"/>
  </si>
  <si>
    <t>북광주</t>
    <phoneticPr fontId="42" type="noConversion"/>
  </si>
  <si>
    <t>문흥동</t>
    <phoneticPr fontId="42" type="noConversion"/>
  </si>
  <si>
    <t>장흥</t>
    <phoneticPr fontId="42" type="noConversion"/>
  </si>
  <si>
    <t>장흥관산</t>
    <phoneticPr fontId="42" type="noConversion"/>
  </si>
  <si>
    <t>365코너 문서세단기 미보급됨</t>
    <phoneticPr fontId="42" type="noConversion"/>
  </si>
  <si>
    <t>내용년수 미경과, 수리비용한계 초과 아님</t>
    <phoneticPr fontId="42" type="noConversion"/>
  </si>
  <si>
    <t>신규</t>
    <phoneticPr fontId="42" type="noConversion"/>
  </si>
  <si>
    <t>광주운남동</t>
    <phoneticPr fontId="42" type="noConversion"/>
  </si>
  <si>
    <t>□ 장비명 : 지폐결속기(대속)(10년)</t>
    <phoneticPr fontId="42" type="noConversion"/>
  </si>
  <si>
    <t>5급 이상 관서 보급</t>
    <phoneticPr fontId="42" type="noConversion"/>
  </si>
  <si>
    <t>우선순위 배제(5급 이상관서 우선 보급)</t>
    <phoneticPr fontId="42" type="noConversion"/>
  </si>
  <si>
    <t>월업무량 미달(1분기 월평균 업무량 751건)</t>
    <phoneticPr fontId="42" type="noConversion"/>
  </si>
  <si>
    <t>우선순위 배제(업무량 등 고려)</t>
    <phoneticPr fontId="42" type="noConversion"/>
  </si>
  <si>
    <t>신규</t>
    <phoneticPr fontId="42" type="noConversion"/>
  </si>
  <si>
    <t>월 업무량 미달, 내용연수 미경과</t>
    <phoneticPr fontId="42" type="noConversion"/>
  </si>
  <si>
    <t>우선 순위 보급(월 업무량 순)</t>
    <phoneticPr fontId="42" type="noConversion"/>
  </si>
  <si>
    <t>수표자동발행기 보급관서</t>
    <phoneticPr fontId="42" type="noConversion"/>
  </si>
  <si>
    <t>우선 순위 배제(전량 미보급)</t>
    <phoneticPr fontId="42" type="noConversion"/>
  </si>
  <si>
    <t>내용년수 미경과(수리한계비용 미초과)</t>
    <phoneticPr fontId="42" type="noConversion"/>
  </si>
  <si>
    <t>주화관련 장비 기보급 관서</t>
    <phoneticPr fontId="42" type="noConversion"/>
  </si>
  <si>
    <t>월 업무량 미달 관서</t>
    <phoneticPr fontId="42" type="noConversion"/>
  </si>
  <si>
    <t>수요조사 내역</t>
    <phoneticPr fontId="42" type="noConversion"/>
  </si>
  <si>
    <t>교체</t>
    <phoneticPr fontId="42" type="noConversion"/>
  </si>
  <si>
    <t>신규</t>
    <phoneticPr fontId="42" type="noConversion"/>
  </si>
  <si>
    <t>단가</t>
    <phoneticPr fontId="42" type="noConversion"/>
  </si>
  <si>
    <t>미보급사유</t>
    <phoneticPr fontId="42" type="noConversion"/>
  </si>
  <si>
    <t>(단위 : 대, 원)</t>
    <phoneticPr fontId="42" type="noConversion"/>
  </si>
  <si>
    <t>5급 이상 관서 보급</t>
    <phoneticPr fontId="42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</si>
</sst>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_ ;_ * \-#,##0_ ;_ * &quot;-&quot;_ ;_ @_ "/>
    <numFmt numFmtId="177" formatCode="_ * #,##0.00_ ;_ * \-#,##0.00_ ;_ * &quot;-&quot;??_ ;_ @_ "/>
    <numFmt numFmtId="178" formatCode="0_ "/>
    <numFmt numFmtId="179" formatCode="000000\-0000000"/>
    <numFmt numFmtId="180" formatCode="#,##0.0;[Red]\-#,##0.0"/>
    <numFmt numFmtId="181" formatCode="#,##0_);[Red]\(#,##0\)"/>
    <numFmt numFmtId="182" formatCode="#,##0_ "/>
    <numFmt numFmtId="183" formatCode="0_);[Red]\(0\)"/>
  </numFmts>
  <fonts count="8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u/>
      <sz val="10"/>
      <color indexed="14"/>
      <name val="돋움체"/>
      <family val="3"/>
      <charset val="129"/>
    </font>
    <font>
      <sz val="14"/>
      <color indexed="8"/>
      <name val="한컴바탕"/>
      <family val="1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color indexed="8"/>
      <name val="돋움"/>
      <family val="3"/>
      <charset val="129"/>
    </font>
    <font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ajor"/>
    </font>
    <font>
      <sz val="2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rgb="FF003366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b/>
      <sz val="11"/>
      <color rgb="FF003366"/>
      <name val="HY태백B"/>
      <family val="3"/>
      <charset val="129"/>
    </font>
    <font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FF"/>
      <name val="돋움"/>
      <family val="3"/>
      <charset val="129"/>
    </font>
    <font>
      <b/>
      <sz val="9"/>
      <color rgb="FFFFFFFF"/>
      <name val="돋움"/>
      <family val="3"/>
      <charset val="129"/>
    </font>
    <font>
      <sz val="9"/>
      <color rgb="FFC6C3C6"/>
      <name val="돋움"/>
      <family val="3"/>
      <charset val="129"/>
    </font>
    <font>
      <sz val="9"/>
      <name val="돋움"/>
      <family val="3"/>
      <charset val="129"/>
    </font>
    <font>
      <b/>
      <sz val="9"/>
      <color rgb="FF0000FF"/>
      <name val="돋움"/>
      <family val="3"/>
      <charset val="129"/>
    </font>
    <font>
      <b/>
      <sz val="9"/>
      <name val="돋움"/>
      <family val="3"/>
      <charset val="129"/>
    </font>
    <font>
      <sz val="9"/>
      <name val="맑은 고딕"/>
      <family val="3"/>
      <charset val="129"/>
    </font>
    <font>
      <sz val="18"/>
      <name val="Tahoma"/>
      <family val="2"/>
    </font>
    <font>
      <sz val="10"/>
      <name val="바탕"/>
      <family val="1"/>
      <charset val="129"/>
    </font>
    <font>
      <sz val="8"/>
      <name val="Tahoma"/>
      <family val="2"/>
    </font>
    <font>
      <sz val="11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FFD8"/>
        <bgColor indexed="64"/>
      </patternFill>
    </fill>
    <fill>
      <patternFill patternType="solid">
        <fgColor rgb="FFD0EAED"/>
        <bgColor indexed="64"/>
      </patternFill>
    </fill>
    <fill>
      <patternFill patternType="solid">
        <fgColor rgb="FFF4DDE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3659C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C6C3C6"/>
      </left>
      <right/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/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1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41" fontId="6" fillId="0" borderId="0" applyNumberFormat="0" applyFont="0" applyFill="0" applyBorder="0" applyAlignment="0" applyProtection="0"/>
    <xf numFmtId="0" fontId="3" fillId="0" borderId="0"/>
    <xf numFmtId="41" fontId="41" fillId="0" borderId="0" applyNumberFormat="0" applyFont="0" applyFill="0" applyBorder="0" applyAlignment="0" applyProtection="0"/>
    <xf numFmtId="0" fontId="3" fillId="0" borderId="0"/>
    <xf numFmtId="0" fontId="2" fillId="0" borderId="0" applyNumberFormat="0" applyFont="0" applyFill="0" applyBorder="0" applyAlignment="0" applyProtection="0"/>
    <xf numFmtId="0" fontId="5" fillId="0" borderId="0"/>
    <xf numFmtId="176" fontId="41" fillId="0" borderId="0" applyNumberFormat="0" applyFont="0" applyFill="0" applyBorder="0" applyAlignment="0" applyProtection="0"/>
    <xf numFmtId="0" fontId="5" fillId="0" borderId="0"/>
    <xf numFmtId="0" fontId="6" fillId="0" borderId="0" applyNumberFormat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1" fontId="41" fillId="0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0" fillId="0" borderId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1" fillId="0" borderId="0" applyFill="0" applyBorder="0" applyAlignment="0" applyProtection="0"/>
    <xf numFmtId="2" fontId="11" fillId="0" borderId="0" applyFill="0" applyBorder="0" applyAlignment="0" applyProtection="0"/>
    <xf numFmtId="38" fontId="12" fillId="2" borderId="0" applyNumberFormat="0" applyBorder="0" applyAlignment="0" applyProtection="0"/>
    <xf numFmtId="0" fontId="13" fillId="0" borderId="0">
      <alignment horizontal="left"/>
    </xf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0" fontId="12" fillId="2" borderId="3" applyNumberFormat="0" applyBorder="0" applyAlignment="0" applyProtection="0"/>
    <xf numFmtId="0" fontId="16" fillId="0" borderId="4"/>
    <xf numFmtId="0" fontId="2" fillId="0" borderId="0"/>
    <xf numFmtId="0" fontId="3" fillId="0" borderId="0"/>
    <xf numFmtId="10" fontId="3" fillId="0" borderId="0" applyFont="0" applyFill="0" applyBorder="0" applyAlignment="0" applyProtection="0"/>
    <xf numFmtId="0" fontId="16" fillId="0" borderId="0"/>
    <xf numFmtId="0" fontId="11" fillId="0" borderId="5" applyNumberFormat="0" applyFill="0" applyAlignment="0" applyProtection="0"/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9" borderId="6" applyNumberForma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41" fillId="4" borderId="7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31" borderId="0" applyNumberFormat="0" applyBorder="0" applyAlignment="0" applyProtection="0">
      <alignment vertical="center"/>
    </xf>
    <xf numFmtId="0" fontId="9" fillId="0" borderId="0"/>
    <xf numFmtId="0" fontId="23" fillId="0" borderId="0" applyNumberFormat="0" applyFill="0" applyBorder="0" applyAlignment="0" applyProtection="0">
      <alignment vertical="center"/>
    </xf>
    <xf numFmtId="0" fontId="24" fillId="32" borderId="8" applyNumberFormat="0" applyAlignment="0" applyProtection="0">
      <alignment vertical="center"/>
    </xf>
    <xf numFmtId="41" fontId="41" fillId="0" borderId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" fillId="0" borderId="0"/>
    <xf numFmtId="0" fontId="33" fillId="29" borderId="14" applyNumberFormat="0" applyAlignment="0" applyProtection="0">
      <alignment vertical="center"/>
    </xf>
    <xf numFmtId="41" fontId="41" fillId="0" borderId="0" applyFont="0" applyFill="0" applyBorder="0" applyAlignment="0" applyProtection="0"/>
    <xf numFmtId="180" fontId="2" fillId="0" borderId="0" applyFont="0" applyFill="0" applyBorder="0" applyAlignment="0" applyProtection="0"/>
    <xf numFmtId="44" fontId="4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6" fillId="0" borderId="0"/>
    <xf numFmtId="41" fontId="61" fillId="0" borderId="0"/>
    <xf numFmtId="0" fontId="61" fillId="0" borderId="0"/>
    <xf numFmtId="41" fontId="41" fillId="0" borderId="0">
      <alignment vertical="center"/>
    </xf>
    <xf numFmtId="0" fontId="1" fillId="0" borderId="0">
      <alignment vertical="center"/>
    </xf>
    <xf numFmtId="9" fontId="82" fillId="0" borderId="0" applyFont="0" applyFill="0" applyBorder="0" applyAlignment="0" applyProtection="0">
      <alignment vertical="center"/>
    </xf>
  </cellStyleXfs>
  <cellXfs count="315">
    <xf numFmtId="0" fontId="0" fillId="0" borderId="0" xfId="0" applyNumberFormat="1" applyFont="1"/>
    <xf numFmtId="0" fontId="34" fillId="0" borderId="0" xfId="0" applyNumberFormat="1" applyFont="1" applyAlignment="1">
      <alignment horizontal="center"/>
    </xf>
    <xf numFmtId="0" fontId="35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 applyProtection="1"/>
    <xf numFmtId="0" fontId="37" fillId="0" borderId="0" xfId="0" applyNumberFormat="1" applyFont="1" applyFill="1" applyBorder="1" applyAlignment="1" applyProtection="1"/>
    <xf numFmtId="0" fontId="38" fillId="0" borderId="0" xfId="0" applyNumberFormat="1" applyFont="1" applyAlignment="1">
      <alignment horizontal="center"/>
    </xf>
    <xf numFmtId="0" fontId="35" fillId="34" borderId="0" xfId="0" applyNumberFormat="1" applyFont="1" applyFill="1" applyAlignment="1">
      <alignment horizontal="center" vertical="center"/>
    </xf>
    <xf numFmtId="41" fontId="41" fillId="0" borderId="0" xfId="186"/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 applyFill="1" applyAlignment="1">
      <alignment horizontal="center"/>
    </xf>
    <xf numFmtId="0" fontId="6" fillId="34" borderId="0" xfId="0" applyNumberFormat="1" applyFont="1" applyFill="1" applyAlignment="1">
      <alignment horizontal="center"/>
    </xf>
    <xf numFmtId="0" fontId="48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center"/>
    </xf>
    <xf numFmtId="0" fontId="50" fillId="0" borderId="3" xfId="0" applyNumberFormat="1" applyFont="1" applyFill="1" applyBorder="1" applyAlignment="1">
      <alignment horizontal="center" vertical="center"/>
    </xf>
    <xf numFmtId="0" fontId="50" fillId="0" borderId="3" xfId="0" applyNumberFormat="1" applyFont="1" applyFill="1" applyBorder="1" applyAlignment="1">
      <alignment horizontal="center" vertical="center" wrapText="1"/>
    </xf>
    <xf numFmtId="0" fontId="50" fillId="0" borderId="3" xfId="0" applyNumberFormat="1" applyFont="1" applyFill="1" applyBorder="1" applyAlignment="1" applyProtection="1">
      <alignment horizontal="center" vertical="center" wrapText="1"/>
    </xf>
    <xf numFmtId="0" fontId="50" fillId="0" borderId="3" xfId="0" applyNumberFormat="1" applyFont="1" applyFill="1" applyBorder="1" applyAlignment="1" applyProtection="1">
      <alignment horizontal="center" vertical="center"/>
    </xf>
    <xf numFmtId="0" fontId="50" fillId="34" borderId="3" xfId="0" applyNumberFormat="1" applyFont="1" applyFill="1" applyBorder="1" applyAlignment="1" applyProtection="1">
      <alignment horizontal="center" vertical="center"/>
    </xf>
    <xf numFmtId="0" fontId="50" fillId="34" borderId="3" xfId="0" applyNumberFormat="1" applyFont="1" applyFill="1" applyBorder="1" applyAlignment="1">
      <alignment horizontal="center" vertical="center"/>
    </xf>
    <xf numFmtId="0" fontId="48" fillId="0" borderId="3" xfId="0" applyNumberFormat="1" applyFont="1" applyFill="1" applyBorder="1" applyAlignment="1" applyProtection="1">
      <alignment horizontal="center" vertical="center"/>
    </xf>
    <xf numFmtId="0" fontId="48" fillId="4" borderId="3" xfId="0" applyNumberFormat="1" applyFont="1" applyFill="1" applyBorder="1" applyAlignment="1">
      <alignment horizontal="center" vertical="center"/>
    </xf>
    <xf numFmtId="0" fontId="48" fillId="4" borderId="3" xfId="0" applyNumberFormat="1" applyFont="1" applyFill="1" applyBorder="1" applyAlignment="1">
      <alignment horizontal="center" vertical="center" wrapText="1"/>
    </xf>
    <xf numFmtId="0" fontId="50" fillId="35" borderId="3" xfId="0" applyNumberFormat="1" applyFont="1" applyFill="1" applyBorder="1" applyAlignment="1">
      <alignment horizontal="center" vertical="center" wrapText="1"/>
    </xf>
    <xf numFmtId="0" fontId="50" fillId="35" borderId="3" xfId="0" applyNumberFormat="1" applyFont="1" applyFill="1" applyBorder="1" applyAlignment="1" applyProtection="1">
      <alignment horizontal="center" vertical="center"/>
    </xf>
    <xf numFmtId="0" fontId="48" fillId="35" borderId="3" xfId="0" applyNumberFormat="1" applyFont="1" applyFill="1" applyBorder="1" applyAlignment="1" applyProtection="1">
      <alignment horizontal="center" vertical="center"/>
    </xf>
    <xf numFmtId="0" fontId="51" fillId="0" borderId="3" xfId="0" applyNumberFormat="1" applyFont="1" applyFill="1" applyBorder="1" applyAlignment="1">
      <alignment horizontal="center" vertical="center"/>
    </xf>
    <xf numFmtId="0" fontId="51" fillId="0" borderId="3" xfId="0" applyNumberFormat="1" applyFont="1" applyFill="1" applyBorder="1" applyAlignment="1" applyProtection="1">
      <alignment horizontal="center" vertical="center"/>
    </xf>
    <xf numFmtId="14" fontId="51" fillId="0" borderId="3" xfId="0" applyNumberFormat="1" applyFont="1" applyFill="1" applyBorder="1" applyAlignment="1">
      <alignment horizontal="center" vertical="center"/>
    </xf>
    <xf numFmtId="0" fontId="50" fillId="35" borderId="3" xfId="0" applyNumberFormat="1" applyFont="1" applyFill="1" applyBorder="1" applyAlignment="1">
      <alignment horizontal="center" vertical="center"/>
    </xf>
    <xf numFmtId="0" fontId="48" fillId="0" borderId="3" xfId="0" applyNumberFormat="1" applyFont="1" applyFill="1" applyBorder="1" applyAlignment="1">
      <alignment horizontal="center" vertical="center"/>
    </xf>
    <xf numFmtId="0" fontId="49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/>
    <xf numFmtId="0" fontId="50" fillId="0" borderId="0" xfId="0" applyNumberFormat="1" applyFont="1" applyBorder="1" applyAlignment="1">
      <alignment horizontal="center" vertical="center"/>
    </xf>
    <xf numFmtId="181" fontId="0" fillId="0" borderId="0" xfId="0" applyNumberFormat="1" applyFont="1"/>
    <xf numFmtId="0" fontId="53" fillId="0" borderId="0" xfId="0" applyNumberFormat="1" applyFont="1" applyAlignment="1">
      <alignment horizontal="center" vertical="center"/>
    </xf>
    <xf numFmtId="0" fontId="63" fillId="0" borderId="0" xfId="210" applyNumberFormat="1" applyFont="1" applyFill="1" applyBorder="1" applyAlignment="1" applyProtection="1">
      <alignment vertical="center"/>
    </xf>
    <xf numFmtId="0" fontId="64" fillId="0" borderId="0" xfId="210" applyNumberFormat="1" applyFont="1" applyFill="1" applyBorder="1" applyAlignment="1" applyProtection="1">
      <alignment horizontal="left"/>
    </xf>
    <xf numFmtId="0" fontId="64" fillId="0" borderId="0" xfId="210" applyNumberFormat="1" applyFont="1" applyFill="1" applyBorder="1" applyAlignment="1" applyProtection="1">
      <alignment horizontal="center"/>
    </xf>
    <xf numFmtId="0" fontId="64" fillId="0" borderId="0" xfId="210" applyNumberFormat="1" applyFont="1" applyFill="1" applyBorder="1" applyAlignment="1" applyProtection="1"/>
    <xf numFmtId="0" fontId="65" fillId="0" borderId="0" xfId="210" applyNumberFormat="1" applyFont="1" applyFill="1" applyBorder="1" applyAlignment="1" applyProtection="1">
      <alignment horizontal="left" wrapText="1"/>
    </xf>
    <xf numFmtId="182" fontId="66" fillId="39" borderId="42" xfId="210" applyNumberFormat="1" applyFont="1" applyFill="1" applyBorder="1" applyAlignment="1" applyProtection="1">
      <alignment horizontal="center" vertical="center" wrapText="1"/>
    </xf>
    <xf numFmtId="0" fontId="67" fillId="40" borderId="16" xfId="210" applyNumberFormat="1" applyFont="1" applyFill="1" applyBorder="1" applyAlignment="1">
      <alignment horizontal="center" vertical="center"/>
    </xf>
    <xf numFmtId="182" fontId="67" fillId="41" borderId="16" xfId="210" applyNumberFormat="1" applyFont="1" applyFill="1" applyBorder="1" applyAlignment="1" applyProtection="1">
      <alignment horizontal="center" vertical="center"/>
    </xf>
    <xf numFmtId="182" fontId="67" fillId="40" borderId="16" xfId="216" applyNumberFormat="1" applyFont="1" applyFill="1" applyBorder="1" applyAlignment="1" applyProtection="1">
      <alignment horizontal="center" vertical="center"/>
    </xf>
    <xf numFmtId="0" fontId="67" fillId="41" borderId="16" xfId="210" applyNumberFormat="1" applyFont="1" applyFill="1" applyBorder="1" applyAlignment="1" applyProtection="1">
      <alignment horizontal="left" vertical="center"/>
    </xf>
    <xf numFmtId="0" fontId="67" fillId="40" borderId="38" xfId="210" applyNumberFormat="1" applyFont="1" applyFill="1" applyBorder="1" applyAlignment="1" applyProtection="1">
      <alignment horizontal="left" vertical="center" wrapText="1"/>
    </xf>
    <xf numFmtId="0" fontId="66" fillId="40" borderId="46" xfId="210" applyNumberFormat="1" applyFont="1" applyFill="1" applyBorder="1" applyAlignment="1" applyProtection="1">
      <alignment horizontal="center" vertical="center"/>
    </xf>
    <xf numFmtId="0" fontId="66" fillId="40" borderId="47" xfId="210" applyNumberFormat="1" applyFont="1" applyFill="1" applyBorder="1" applyAlignment="1" applyProtection="1">
      <alignment horizontal="left" vertical="center" wrapText="1"/>
    </xf>
    <xf numFmtId="181" fontId="36" fillId="0" borderId="3" xfId="0" applyNumberFormat="1" applyFont="1" applyFill="1" applyBorder="1"/>
    <xf numFmtId="181" fontId="36" fillId="0" borderId="3" xfId="0" applyNumberFormat="1" applyFont="1" applyFill="1" applyBorder="1" applyAlignment="1">
      <alignment horizontal="center"/>
    </xf>
    <xf numFmtId="181" fontId="41" fillId="0" borderId="3" xfId="186" applyNumberFormat="1" applyBorder="1"/>
    <xf numFmtId="181" fontId="36" fillId="0" borderId="3" xfId="0" applyNumberFormat="1" applyFont="1" applyFill="1" applyBorder="1" applyAlignment="1" applyProtection="1">
      <alignment horizontal="center"/>
    </xf>
    <xf numFmtId="181" fontId="35" fillId="0" borderId="3" xfId="0" applyNumberFormat="1" applyFont="1" applyBorder="1" applyAlignment="1">
      <alignment horizontal="center"/>
    </xf>
    <xf numFmtId="41" fontId="41" fillId="0" borderId="3" xfId="186" applyBorder="1"/>
    <xf numFmtId="0" fontId="68" fillId="0" borderId="15" xfId="0" applyNumberFormat="1" applyFont="1" applyFill="1" applyBorder="1" applyAlignment="1" applyProtection="1">
      <alignment horizontal="center" vertical="center"/>
    </xf>
    <xf numFmtId="0" fontId="68" fillId="0" borderId="21" xfId="0" applyNumberFormat="1" applyFont="1" applyFill="1" applyBorder="1" applyAlignment="1" applyProtection="1">
      <alignment horizontal="center" vertical="center"/>
    </xf>
    <xf numFmtId="0" fontId="68" fillId="0" borderId="16" xfId="0" applyNumberFormat="1" applyFont="1" applyFill="1" applyBorder="1" applyAlignment="1" applyProtection="1">
      <alignment horizontal="center" vertical="center"/>
    </xf>
    <xf numFmtId="0" fontId="69" fillId="0" borderId="16" xfId="0" applyNumberFormat="1" applyFont="1" applyFill="1" applyBorder="1" applyAlignment="1">
      <alignment horizontal="center"/>
    </xf>
    <xf numFmtId="0" fontId="69" fillId="0" borderId="15" xfId="0" applyNumberFormat="1" applyFont="1" applyFill="1" applyBorder="1" applyAlignment="1">
      <alignment horizontal="center"/>
    </xf>
    <xf numFmtId="0" fontId="0" fillId="0" borderId="3" xfId="0" applyNumberFormat="1" applyFont="1" applyBorder="1"/>
    <xf numFmtId="0" fontId="70" fillId="0" borderId="3" xfId="0" applyNumberFormat="1" applyFont="1" applyBorder="1"/>
    <xf numFmtId="0" fontId="71" fillId="40" borderId="46" xfId="210" applyNumberFormat="1" applyFont="1" applyFill="1" applyBorder="1" applyAlignment="1" applyProtection="1">
      <alignment horizontal="center" vertical="center"/>
    </xf>
    <xf numFmtId="0" fontId="70" fillId="0" borderId="3" xfId="0" applyNumberFormat="1" applyFont="1" applyBorder="1" applyAlignment="1">
      <alignment horizontal="center"/>
    </xf>
    <xf numFmtId="0" fontId="71" fillId="40" borderId="47" xfId="210" applyNumberFormat="1" applyFont="1" applyFill="1" applyBorder="1" applyAlignment="1" applyProtection="1">
      <alignment horizontal="center" vertical="center" wrapText="1"/>
    </xf>
    <xf numFmtId="0" fontId="69" fillId="42" borderId="15" xfId="0" applyNumberFormat="1" applyFont="1" applyFill="1" applyBorder="1" applyAlignment="1">
      <alignment horizontal="center"/>
    </xf>
    <xf numFmtId="0" fontId="69" fillId="42" borderId="16" xfId="0" applyNumberFormat="1" applyFont="1" applyFill="1" applyBorder="1" applyAlignment="1">
      <alignment horizontal="center"/>
    </xf>
    <xf numFmtId="0" fontId="68" fillId="42" borderId="16" xfId="0" applyNumberFormat="1" applyFont="1" applyFill="1" applyBorder="1" applyAlignment="1" applyProtection="1">
      <alignment horizontal="center" vertical="center"/>
    </xf>
    <xf numFmtId="0" fontId="70" fillId="42" borderId="3" xfId="0" applyNumberFormat="1" applyFont="1" applyFill="1" applyBorder="1" applyAlignment="1">
      <alignment horizontal="center"/>
    </xf>
    <xf numFmtId="0" fontId="0" fillId="0" borderId="0" xfId="0" applyNumberFormat="1"/>
    <xf numFmtId="0" fontId="68" fillId="42" borderId="15" xfId="0" applyNumberFormat="1" applyFont="1" applyFill="1" applyBorder="1" applyAlignment="1" applyProtection="1">
      <alignment horizontal="center" vertical="center"/>
    </xf>
    <xf numFmtId="182" fontId="66" fillId="39" borderId="40" xfId="210" applyNumberFormat="1" applyFont="1" applyFill="1" applyBorder="1" applyAlignment="1" applyProtection="1">
      <alignment horizontal="center" vertical="center" wrapText="1"/>
    </xf>
    <xf numFmtId="0" fontId="71" fillId="40" borderId="19" xfId="210" applyNumberFormat="1" applyFont="1" applyFill="1" applyBorder="1" applyAlignment="1" applyProtection="1">
      <alignment horizontal="center" vertical="center"/>
    </xf>
    <xf numFmtId="0" fontId="68" fillId="0" borderId="3" xfId="0" applyNumberFormat="1" applyFont="1" applyFill="1" applyBorder="1" applyAlignment="1">
      <alignment horizontal="center"/>
    </xf>
    <xf numFmtId="0" fontId="68" fillId="0" borderId="3" xfId="0" applyNumberFormat="1" applyFont="1" applyFill="1" applyBorder="1" applyAlignment="1" applyProtection="1">
      <alignment horizontal="center" vertical="center"/>
    </xf>
    <xf numFmtId="0" fontId="68" fillId="0" borderId="3" xfId="0" applyNumberFormat="1" applyFont="1" applyFill="1" applyBorder="1" applyAlignment="1">
      <alignment horizontal="center" vertical="center"/>
    </xf>
    <xf numFmtId="0" fontId="68" fillId="34" borderId="3" xfId="0" applyNumberFormat="1" applyFont="1" applyFill="1" applyBorder="1" applyAlignment="1">
      <alignment horizontal="center" vertical="center"/>
    </xf>
    <xf numFmtId="182" fontId="67" fillId="34" borderId="16" xfId="216" applyNumberFormat="1" applyFont="1" applyFill="1" applyBorder="1" applyAlignment="1" applyProtection="1">
      <alignment horizontal="center" vertical="center"/>
    </xf>
    <xf numFmtId="182" fontId="66" fillId="34" borderId="46" xfId="210" applyNumberFormat="1" applyFont="1" applyFill="1" applyBorder="1" applyAlignment="1" applyProtection="1">
      <alignment horizontal="center" vertical="center"/>
    </xf>
    <xf numFmtId="0" fontId="36" fillId="0" borderId="3" xfId="0" applyNumberFormat="1" applyFont="1" applyFill="1" applyBorder="1"/>
    <xf numFmtId="0" fontId="36" fillId="0" borderId="3" xfId="0" applyNumberFormat="1" applyFont="1" applyFill="1" applyBorder="1" applyAlignment="1">
      <alignment horizontal="center"/>
    </xf>
    <xf numFmtId="0" fontId="36" fillId="0" borderId="3" xfId="0" applyNumberFormat="1" applyFont="1" applyFill="1" applyBorder="1" applyAlignment="1" applyProtection="1">
      <alignment horizontal="center"/>
    </xf>
    <xf numFmtId="0" fontId="70" fillId="0" borderId="0" xfId="0" applyNumberFormat="1" applyFont="1" applyAlignment="1">
      <alignment vertical="center"/>
    </xf>
    <xf numFmtId="0" fontId="70" fillId="0" borderId="3" xfId="0" applyNumberFormat="1" applyFont="1" applyBorder="1" applyAlignment="1">
      <alignment vertical="center"/>
    </xf>
    <xf numFmtId="0" fontId="68" fillId="0" borderId="24" xfId="0" applyNumberFormat="1" applyFont="1" applyFill="1" applyBorder="1" applyAlignment="1">
      <alignment horizontal="center" vertical="center"/>
    </xf>
    <xf numFmtId="0" fontId="70" fillId="0" borderId="24" xfId="0" applyNumberFormat="1" applyFont="1" applyBorder="1" applyAlignment="1">
      <alignment vertical="center"/>
    </xf>
    <xf numFmtId="0" fontId="71" fillId="40" borderId="47" xfId="210" applyNumberFormat="1" applyFont="1" applyFill="1" applyBorder="1" applyAlignment="1" applyProtection="1">
      <alignment horizontal="center" vertical="center"/>
    </xf>
    <xf numFmtId="0" fontId="70" fillId="0" borderId="37" xfId="0" applyNumberFormat="1" applyFont="1" applyBorder="1" applyAlignment="1">
      <alignment vertical="center" shrinkToFit="1"/>
    </xf>
    <xf numFmtId="0" fontId="70" fillId="0" borderId="53" xfId="0" applyNumberFormat="1" applyFont="1" applyBorder="1" applyAlignment="1">
      <alignment vertical="center" shrinkToFit="1"/>
    </xf>
    <xf numFmtId="0" fontId="0" fillId="0" borderId="3" xfId="0" applyNumberFormat="1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70" fillId="0" borderId="3" xfId="0" applyNumberFormat="1" applyFont="1" applyBorder="1" applyAlignment="1">
      <alignment vertical="center" wrapText="1"/>
    </xf>
    <xf numFmtId="0" fontId="50" fillId="42" borderId="3" xfId="0" applyNumberFormat="1" applyFont="1" applyFill="1" applyBorder="1" applyAlignment="1">
      <alignment horizontal="center" vertical="center"/>
    </xf>
    <xf numFmtId="0" fontId="68" fillId="0" borderId="3" xfId="0" applyNumberFormat="1" applyFont="1" applyFill="1" applyBorder="1" applyAlignment="1">
      <alignment horizontal="center" vertical="center" wrapText="1"/>
    </xf>
    <xf numFmtId="0" fontId="68" fillId="34" borderId="3" xfId="0" applyNumberFormat="1" applyFont="1" applyFill="1" applyBorder="1" applyAlignment="1" applyProtection="1">
      <alignment horizontal="center" vertical="center"/>
    </xf>
    <xf numFmtId="0" fontId="68" fillId="0" borderId="37" xfId="0" applyNumberFormat="1" applyFont="1" applyFill="1" applyBorder="1" applyAlignment="1">
      <alignment vertical="center"/>
    </xf>
    <xf numFmtId="0" fontId="68" fillId="0" borderId="37" xfId="0" applyNumberFormat="1" applyFont="1" applyFill="1" applyBorder="1" applyAlignment="1" applyProtection="1">
      <alignment vertical="center"/>
    </xf>
    <xf numFmtId="0" fontId="68" fillId="43" borderId="3" xfId="0" applyNumberFormat="1" applyFont="1" applyFill="1" applyBorder="1" applyAlignment="1">
      <alignment horizontal="center"/>
    </xf>
    <xf numFmtId="0" fontId="69" fillId="0" borderId="3" xfId="0" applyNumberFormat="1" applyFont="1" applyFill="1" applyBorder="1" applyAlignment="1">
      <alignment horizontal="center" vertical="center"/>
    </xf>
    <xf numFmtId="0" fontId="69" fillId="34" borderId="3" xfId="0" applyNumberFormat="1" applyFont="1" applyFill="1" applyBorder="1" applyAlignment="1">
      <alignment horizontal="center" vertical="center"/>
    </xf>
    <xf numFmtId="0" fontId="72" fillId="0" borderId="54" xfId="0" applyNumberFormat="1" applyFont="1" applyBorder="1" applyAlignment="1">
      <alignment horizontal="left" vertical="center" wrapText="1"/>
    </xf>
    <xf numFmtId="0" fontId="72" fillId="0" borderId="55" xfId="0" applyNumberFormat="1" applyFont="1" applyBorder="1" applyAlignment="1">
      <alignment horizontal="left" vertical="center" wrapText="1"/>
    </xf>
    <xf numFmtId="0" fontId="71" fillId="40" borderId="45" xfId="210" applyNumberFormat="1" applyFont="1" applyFill="1" applyBorder="1" applyAlignment="1" applyProtection="1">
      <alignment horizontal="center" vertical="center"/>
    </xf>
    <xf numFmtId="0" fontId="71" fillId="40" borderId="46" xfId="210" applyNumberFormat="1" applyFont="1" applyFill="1" applyBorder="1" applyAlignment="1" applyProtection="1">
      <alignment horizontal="center" vertical="center"/>
    </xf>
    <xf numFmtId="182" fontId="66" fillId="39" borderId="40" xfId="210" applyNumberFormat="1" applyFont="1" applyFill="1" applyBorder="1" applyAlignment="1" applyProtection="1">
      <alignment horizontal="center" vertical="center" wrapText="1"/>
    </xf>
    <xf numFmtId="0" fontId="71" fillId="40" borderId="19" xfId="210" applyNumberFormat="1" applyFont="1" applyFill="1" applyBorder="1" applyAlignment="1" applyProtection="1">
      <alignment horizontal="center" vertical="center"/>
    </xf>
    <xf numFmtId="0" fontId="74" fillId="44" borderId="58" xfId="0" applyFont="1" applyFill="1" applyBorder="1" applyAlignment="1">
      <alignment horizontal="center" vertical="center"/>
    </xf>
    <xf numFmtId="0" fontId="73" fillId="44" borderId="58" xfId="0" applyFont="1" applyFill="1" applyBorder="1" applyAlignment="1">
      <alignment horizontal="center" wrapText="1"/>
    </xf>
    <xf numFmtId="0" fontId="73" fillId="44" borderId="59" xfId="0" applyFont="1" applyFill="1" applyBorder="1" applyAlignment="1">
      <alignment horizontal="center" wrapText="1"/>
    </xf>
    <xf numFmtId="0" fontId="72" fillId="0" borderId="54" xfId="0" applyFont="1" applyBorder="1" applyAlignment="1">
      <alignment horizontal="left" vertical="center" wrapText="1"/>
    </xf>
    <xf numFmtId="3" fontId="75" fillId="0" borderId="54" xfId="0" applyNumberFormat="1" applyFont="1" applyBorder="1" applyAlignment="1">
      <alignment horizontal="right" vertical="center"/>
    </xf>
    <xf numFmtId="3" fontId="75" fillId="0" borderId="61" xfId="0" applyNumberFormat="1" applyFont="1" applyBorder="1" applyAlignment="1">
      <alignment horizontal="right" vertical="center"/>
    </xf>
    <xf numFmtId="3" fontId="77" fillId="0" borderId="54" xfId="0" applyNumberFormat="1" applyFont="1" applyBorder="1" applyAlignment="1">
      <alignment horizontal="right" vertical="center"/>
    </xf>
    <xf numFmtId="3" fontId="77" fillId="0" borderId="61" xfId="0" applyNumberFormat="1" applyFont="1" applyBorder="1" applyAlignment="1">
      <alignment horizontal="right" vertical="center"/>
    </xf>
    <xf numFmtId="0" fontId="0" fillId="0" borderId="0" xfId="0" applyNumberFormat="1" applyAlignment="1">
      <alignment wrapText="1"/>
    </xf>
    <xf numFmtId="182" fontId="70" fillId="0" borderId="3" xfId="0" applyNumberFormat="1" applyFont="1" applyBorder="1"/>
    <xf numFmtId="182" fontId="66" fillId="39" borderId="3" xfId="210" applyNumberFormat="1" applyFont="1" applyFill="1" applyBorder="1" applyAlignment="1" applyProtection="1">
      <alignment horizontal="center" vertical="center" wrapText="1"/>
    </xf>
    <xf numFmtId="0" fontId="78" fillId="0" borderId="3" xfId="0" applyNumberFormat="1" applyFont="1" applyBorder="1" applyAlignment="1">
      <alignment vertical="center" shrinkToFit="1"/>
    </xf>
    <xf numFmtId="0" fontId="80" fillId="0" borderId="0" xfId="0" applyFont="1" applyAlignment="1"/>
    <xf numFmtId="182" fontId="70" fillId="0" borderId="24" xfId="0" applyNumberFormat="1" applyFont="1" applyBorder="1"/>
    <xf numFmtId="178" fontId="70" fillId="0" borderId="3" xfId="0" applyNumberFormat="1" applyFont="1" applyBorder="1"/>
    <xf numFmtId="178" fontId="70" fillId="0" borderId="24" xfId="0" applyNumberFormat="1" applyFont="1" applyBorder="1"/>
    <xf numFmtId="0" fontId="56" fillId="37" borderId="3" xfId="0" applyNumberFormat="1" applyFont="1" applyFill="1" applyBorder="1" applyAlignment="1" applyProtection="1">
      <alignment horizontal="center" vertical="center" wrapText="1"/>
    </xf>
    <xf numFmtId="182" fontId="66" fillId="39" borderId="24" xfId="210" applyNumberFormat="1" applyFont="1" applyFill="1" applyBorder="1" applyAlignment="1" applyProtection="1">
      <alignment horizontal="center" vertical="center" wrapText="1"/>
    </xf>
    <xf numFmtId="0" fontId="70" fillId="0" borderId="3" xfId="0" applyNumberFormat="1" applyFont="1" applyBorder="1" applyAlignment="1">
      <alignment horizontal="center" vertical="center"/>
    </xf>
    <xf numFmtId="0" fontId="50" fillId="0" borderId="3" xfId="0" applyNumberFormat="1" applyFont="1" applyFill="1" applyBorder="1" applyAlignment="1">
      <alignment horizontal="center"/>
    </xf>
    <xf numFmtId="0" fontId="49" fillId="0" borderId="3" xfId="0" applyNumberFormat="1" applyFont="1" applyBorder="1" applyAlignment="1">
      <alignment horizontal="center"/>
    </xf>
    <xf numFmtId="0" fontId="49" fillId="0" borderId="3" xfId="0" applyNumberFormat="1" applyFont="1" applyBorder="1" applyAlignment="1">
      <alignment horizontal="center" vertical="center"/>
    </xf>
    <xf numFmtId="0" fontId="83" fillId="0" borderId="3" xfId="0" applyNumberFormat="1" applyFont="1" applyFill="1" applyBorder="1" applyAlignment="1">
      <alignment horizontal="center" vertical="center"/>
    </xf>
    <xf numFmtId="0" fontId="70" fillId="34" borderId="30" xfId="0" applyNumberFormat="1" applyFont="1" applyFill="1" applyBorder="1" applyAlignment="1" applyProtection="1">
      <alignment horizontal="center" vertical="center"/>
    </xf>
    <xf numFmtId="0" fontId="70" fillId="34" borderId="3" xfId="0" applyNumberFormat="1" applyFont="1" applyFill="1" applyBorder="1" applyAlignment="1" applyProtection="1">
      <alignment horizontal="center" vertical="center"/>
    </xf>
    <xf numFmtId="0" fontId="67" fillId="35" borderId="16" xfId="210" applyNumberFormat="1" applyFont="1" applyFill="1" applyBorder="1" applyAlignment="1">
      <alignment horizontal="center" vertical="center"/>
    </xf>
    <xf numFmtId="0" fontId="68" fillId="0" borderId="34" xfId="0" applyNumberFormat="1" applyFont="1" applyFill="1" applyBorder="1" applyAlignment="1">
      <alignment horizontal="center" vertical="center"/>
    </xf>
    <xf numFmtId="0" fontId="70" fillId="0" borderId="24" xfId="0" applyNumberFormat="1" applyFont="1" applyBorder="1" applyAlignment="1">
      <alignment horizontal="center" vertical="center"/>
    </xf>
    <xf numFmtId="0" fontId="68" fillId="0" borderId="65" xfId="0" applyNumberFormat="1" applyFont="1" applyFill="1" applyBorder="1" applyAlignment="1">
      <alignment horizontal="center" vertical="center"/>
    </xf>
    <xf numFmtId="0" fontId="68" fillId="0" borderId="24" xfId="0" applyNumberFormat="1" applyFont="1" applyFill="1" applyBorder="1" applyAlignment="1" applyProtection="1">
      <alignment horizontal="center" vertical="center"/>
    </xf>
    <xf numFmtId="0" fontId="71" fillId="40" borderId="46" xfId="210" applyNumberFormat="1" applyFont="1" applyFill="1" applyBorder="1" applyAlignment="1" applyProtection="1">
      <alignment horizontal="center" vertical="center"/>
    </xf>
    <xf numFmtId="41" fontId="0" fillId="0" borderId="0" xfId="0" applyNumberFormat="1" applyFont="1"/>
    <xf numFmtId="0" fontId="55" fillId="0" borderId="35" xfId="0" applyNumberFormat="1" applyFont="1" applyFill="1" applyBorder="1" applyAlignment="1" applyProtection="1">
      <alignment horizontal="center" vertical="center"/>
    </xf>
    <xf numFmtId="0" fontId="52" fillId="0" borderId="0" xfId="0" applyNumberFormat="1" applyFont="1" applyAlignment="1">
      <alignment horizontal="center" vertical="center"/>
    </xf>
    <xf numFmtId="0" fontId="48" fillId="4" borderId="3" xfId="0" applyNumberFormat="1" applyFont="1" applyFill="1" applyBorder="1" applyAlignment="1">
      <alignment horizontal="center" vertical="center" wrapText="1"/>
    </xf>
    <xf numFmtId="0" fontId="48" fillId="4" borderId="3" xfId="0" applyNumberFormat="1" applyFont="1" applyFill="1" applyBorder="1" applyAlignment="1" applyProtection="1">
      <alignment horizontal="center" vertical="center" wrapText="1"/>
    </xf>
    <xf numFmtId="0" fontId="48" fillId="36" borderId="3" xfId="0" applyNumberFormat="1" applyFont="1" applyFill="1" applyBorder="1" applyAlignment="1" applyProtection="1">
      <alignment horizontal="center" vertical="center" wrapText="1"/>
    </xf>
    <xf numFmtId="0" fontId="48" fillId="4" borderId="3" xfId="0" applyNumberFormat="1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 applyProtection="1">
      <alignment horizontal="left" vertical="center"/>
    </xf>
    <xf numFmtId="0" fontId="40" fillId="0" borderId="0" xfId="0" applyNumberFormat="1" applyFont="1" applyFill="1" applyBorder="1" applyAlignment="1" applyProtection="1">
      <alignment horizontal="left" vertical="center"/>
    </xf>
    <xf numFmtId="0" fontId="66" fillId="39" borderId="21" xfId="210" applyNumberFormat="1" applyFont="1" applyFill="1" applyBorder="1" applyAlignment="1" applyProtection="1">
      <alignment horizontal="center" vertical="center" wrapText="1"/>
    </xf>
    <xf numFmtId="0" fontId="66" fillId="39" borderId="42" xfId="210" applyNumberFormat="1" applyFont="1" applyFill="1" applyBorder="1" applyAlignment="1" applyProtection="1">
      <alignment horizontal="center" vertical="center" wrapText="1"/>
    </xf>
    <xf numFmtId="0" fontId="66" fillId="40" borderId="45" xfId="210" applyNumberFormat="1" applyFont="1" applyFill="1" applyBorder="1" applyAlignment="1" applyProtection="1">
      <alignment horizontal="center" vertical="center"/>
    </xf>
    <xf numFmtId="0" fontId="66" fillId="40" borderId="46" xfId="210" applyNumberFormat="1" applyFont="1" applyFill="1" applyBorder="1" applyAlignment="1" applyProtection="1">
      <alignment horizontal="center" vertical="center"/>
    </xf>
    <xf numFmtId="0" fontId="62" fillId="0" borderId="0" xfId="210" applyNumberFormat="1" applyFont="1" applyFill="1" applyBorder="1" applyAlignment="1" applyProtection="1">
      <alignment horizontal="center"/>
    </xf>
    <xf numFmtId="182" fontId="66" fillId="39" borderId="23" xfId="210" applyNumberFormat="1" applyFont="1" applyFill="1" applyBorder="1" applyAlignment="1" applyProtection="1">
      <alignment horizontal="center" vertical="center"/>
    </xf>
    <xf numFmtId="182" fontId="66" fillId="39" borderId="20" xfId="210" applyNumberFormat="1" applyFont="1" applyFill="1" applyBorder="1" applyAlignment="1" applyProtection="1">
      <alignment horizontal="center" vertical="center"/>
    </xf>
    <xf numFmtId="182" fontId="66" fillId="39" borderId="41" xfId="210" applyNumberFormat="1" applyFont="1" applyFill="1" applyBorder="1" applyAlignment="1" applyProtection="1">
      <alignment horizontal="center" vertical="center"/>
    </xf>
    <xf numFmtId="182" fontId="66" fillId="39" borderId="22" xfId="210" applyNumberFormat="1" applyFont="1" applyFill="1" applyBorder="1" applyAlignment="1" applyProtection="1">
      <alignment horizontal="center" vertical="center"/>
    </xf>
    <xf numFmtId="182" fontId="66" fillId="39" borderId="21" xfId="210" applyNumberFormat="1" applyFont="1" applyFill="1" applyBorder="1" applyAlignment="1" applyProtection="1">
      <alignment horizontal="center" vertical="center"/>
    </xf>
    <xf numFmtId="182" fontId="66" fillId="39" borderId="42" xfId="210" applyNumberFormat="1" applyFont="1" applyFill="1" applyBorder="1" applyAlignment="1" applyProtection="1">
      <alignment horizontal="center" vertical="center"/>
    </xf>
    <xf numFmtId="182" fontId="66" fillId="39" borderId="22" xfId="210" applyNumberFormat="1" applyFont="1" applyFill="1" applyBorder="1" applyAlignment="1" applyProtection="1">
      <alignment horizontal="center" vertical="center" wrapText="1"/>
    </xf>
    <xf numFmtId="182" fontId="66" fillId="39" borderId="21" xfId="210" applyNumberFormat="1" applyFont="1" applyFill="1" applyBorder="1" applyAlignment="1" applyProtection="1">
      <alignment horizontal="center" vertical="center" wrapText="1"/>
    </xf>
    <xf numFmtId="182" fontId="66" fillId="39" borderId="42" xfId="210" applyNumberFormat="1" applyFont="1" applyFill="1" applyBorder="1" applyAlignment="1" applyProtection="1">
      <alignment horizontal="center" vertical="center" wrapText="1"/>
    </xf>
    <xf numFmtId="182" fontId="66" fillId="39" borderId="22" xfId="216" applyNumberFormat="1" applyFont="1" applyFill="1" applyBorder="1" applyAlignment="1">
      <alignment horizontal="center" vertical="center" wrapText="1"/>
    </xf>
    <xf numFmtId="182" fontId="66" fillId="39" borderId="21" xfId="216" applyNumberFormat="1" applyFont="1" applyFill="1" applyBorder="1" applyAlignment="1">
      <alignment horizontal="center" vertical="center"/>
    </xf>
    <xf numFmtId="182" fontId="66" fillId="39" borderId="42" xfId="216" applyNumberFormat="1" applyFont="1" applyFill="1" applyBorder="1" applyAlignment="1">
      <alignment horizontal="center" vertical="center"/>
    </xf>
    <xf numFmtId="0" fontId="66" fillId="39" borderId="44" xfId="210" applyNumberFormat="1" applyFont="1" applyFill="1" applyBorder="1" applyAlignment="1">
      <alignment horizontal="center" vertical="center" wrapText="1"/>
    </xf>
    <xf numFmtId="0" fontId="66" fillId="39" borderId="38" xfId="210" applyNumberFormat="1" applyFont="1" applyFill="1" applyBorder="1" applyAlignment="1">
      <alignment horizontal="center" vertical="center" wrapText="1"/>
    </xf>
    <xf numFmtId="0" fontId="66" fillId="39" borderId="43" xfId="210" applyNumberFormat="1" applyFont="1" applyFill="1" applyBorder="1" applyAlignment="1">
      <alignment horizontal="center" vertical="center" wrapText="1"/>
    </xf>
    <xf numFmtId="0" fontId="66" fillId="39" borderId="40" xfId="210" applyNumberFormat="1" applyFont="1" applyFill="1" applyBorder="1" applyAlignment="1" applyProtection="1">
      <alignment horizontal="center" vertical="center" wrapText="1"/>
    </xf>
    <xf numFmtId="0" fontId="71" fillId="40" borderId="45" xfId="210" applyNumberFormat="1" applyFont="1" applyFill="1" applyBorder="1" applyAlignment="1" applyProtection="1">
      <alignment horizontal="center" vertical="center"/>
    </xf>
    <xf numFmtId="0" fontId="71" fillId="40" borderId="46" xfId="210" applyNumberFormat="1" applyFont="1" applyFill="1" applyBorder="1" applyAlignment="1" applyProtection="1">
      <alignment horizontal="center" vertical="center"/>
    </xf>
    <xf numFmtId="182" fontId="66" fillId="39" borderId="39" xfId="210" applyNumberFormat="1" applyFont="1" applyFill="1" applyBorder="1" applyAlignment="1" applyProtection="1">
      <alignment horizontal="center" vertical="center"/>
    </xf>
    <xf numFmtId="182" fontId="66" fillId="39" borderId="40" xfId="210" applyNumberFormat="1" applyFont="1" applyFill="1" applyBorder="1" applyAlignment="1" applyProtection="1">
      <alignment horizontal="center" vertical="center"/>
    </xf>
    <xf numFmtId="182" fontId="66" fillId="39" borderId="40" xfId="210" applyNumberFormat="1" applyFont="1" applyFill="1" applyBorder="1" applyAlignment="1" applyProtection="1">
      <alignment horizontal="center" vertical="center" wrapText="1"/>
    </xf>
    <xf numFmtId="182" fontId="66" fillId="39" borderId="40" xfId="216" applyNumberFormat="1" applyFont="1" applyFill="1" applyBorder="1" applyAlignment="1">
      <alignment horizontal="center" vertical="center"/>
    </xf>
    <xf numFmtId="0" fontId="66" fillId="39" borderId="48" xfId="210" applyNumberFormat="1" applyFont="1" applyFill="1" applyBorder="1" applyAlignment="1">
      <alignment horizontal="center" vertical="center" wrapText="1"/>
    </xf>
    <xf numFmtId="0" fontId="68" fillId="0" borderId="0" xfId="0" applyNumberFormat="1" applyFont="1" applyFill="1" applyBorder="1" applyAlignment="1" applyProtection="1">
      <alignment horizontal="left" vertical="center"/>
    </xf>
    <xf numFmtId="0" fontId="71" fillId="40" borderId="18" xfId="210" applyNumberFormat="1" applyFont="1" applyFill="1" applyBorder="1" applyAlignment="1" applyProtection="1">
      <alignment horizontal="center" vertical="center"/>
    </xf>
    <xf numFmtId="0" fontId="71" fillId="40" borderId="19" xfId="210" applyNumberFormat="1" applyFont="1" applyFill="1" applyBorder="1" applyAlignment="1" applyProtection="1">
      <alignment horizontal="center" vertical="center"/>
    </xf>
    <xf numFmtId="0" fontId="66" fillId="39" borderId="62" xfId="210" applyNumberFormat="1" applyFont="1" applyFill="1" applyBorder="1" applyAlignment="1">
      <alignment horizontal="center" vertical="center" wrapText="1"/>
    </xf>
    <xf numFmtId="0" fontId="66" fillId="39" borderId="63" xfId="210" applyNumberFormat="1" applyFont="1" applyFill="1" applyBorder="1" applyAlignment="1">
      <alignment horizontal="center" vertical="center" wrapText="1"/>
    </xf>
    <xf numFmtId="0" fontId="66" fillId="39" borderId="64" xfId="210" applyNumberFormat="1" applyFont="1" applyFill="1" applyBorder="1" applyAlignment="1">
      <alignment horizontal="center" vertical="center" wrapText="1"/>
    </xf>
    <xf numFmtId="0" fontId="66" fillId="39" borderId="25" xfId="210" applyNumberFormat="1" applyFont="1" applyFill="1" applyBorder="1" applyAlignment="1">
      <alignment horizontal="center" vertical="center" wrapText="1"/>
    </xf>
    <xf numFmtId="0" fontId="66" fillId="39" borderId="26" xfId="210" applyNumberFormat="1" applyFont="1" applyFill="1" applyBorder="1" applyAlignment="1">
      <alignment horizontal="center" vertical="center" wrapText="1"/>
    </xf>
    <xf numFmtId="0" fontId="66" fillId="39" borderId="27" xfId="210" applyNumberFormat="1" applyFont="1" applyFill="1" applyBorder="1" applyAlignment="1">
      <alignment horizontal="center" vertical="center" wrapText="1"/>
    </xf>
    <xf numFmtId="182" fontId="66" fillId="39" borderId="3" xfId="210" applyNumberFormat="1" applyFont="1" applyFill="1" applyBorder="1" applyAlignment="1" applyProtection="1">
      <alignment horizontal="center" vertical="center"/>
    </xf>
    <xf numFmtId="182" fontId="66" fillId="39" borderId="3" xfId="210" applyNumberFormat="1" applyFont="1" applyFill="1" applyBorder="1" applyAlignment="1" applyProtection="1">
      <alignment horizontal="center" vertical="center" wrapText="1"/>
    </xf>
    <xf numFmtId="182" fontId="66" fillId="39" borderId="3" xfId="216" applyNumberFormat="1" applyFont="1" applyFill="1" applyBorder="1" applyAlignment="1">
      <alignment horizontal="center" vertical="center" wrapText="1"/>
    </xf>
    <xf numFmtId="182" fontId="66" fillId="39" borderId="3" xfId="216" applyNumberFormat="1" applyFont="1" applyFill="1" applyBorder="1" applyAlignment="1">
      <alignment horizontal="center" vertical="center"/>
    </xf>
    <xf numFmtId="0" fontId="66" fillId="39" borderId="3" xfId="210" applyNumberFormat="1" applyFont="1" applyFill="1" applyBorder="1" applyAlignment="1">
      <alignment horizontal="center" vertical="center" wrapText="1"/>
    </xf>
    <xf numFmtId="0" fontId="66" fillId="39" borderId="3" xfId="210" applyNumberFormat="1" applyFont="1" applyFill="1" applyBorder="1" applyAlignment="1" applyProtection="1">
      <alignment horizontal="center" vertical="center" wrapText="1"/>
    </xf>
    <xf numFmtId="182" fontId="66" fillId="39" borderId="24" xfId="210" applyNumberFormat="1" applyFont="1" applyFill="1" applyBorder="1" applyAlignment="1" applyProtection="1">
      <alignment horizontal="center" vertical="center"/>
    </xf>
    <xf numFmtId="182" fontId="66" fillId="39" borderId="24" xfId="210" applyNumberFormat="1" applyFont="1" applyFill="1" applyBorder="1" applyAlignment="1" applyProtection="1">
      <alignment horizontal="center" vertical="center" wrapText="1"/>
    </xf>
    <xf numFmtId="182" fontId="66" fillId="39" borderId="24" xfId="216" applyNumberFormat="1" applyFont="1" applyFill="1" applyBorder="1" applyAlignment="1">
      <alignment horizontal="center" vertical="center"/>
    </xf>
    <xf numFmtId="0" fontId="66" fillId="39" borderId="24" xfId="210" applyNumberFormat="1" applyFont="1" applyFill="1" applyBorder="1" applyAlignment="1">
      <alignment horizontal="center" vertical="center" wrapText="1"/>
    </xf>
    <xf numFmtId="0" fontId="66" fillId="39" borderId="24" xfId="210" applyNumberFormat="1" applyFont="1" applyFill="1" applyBorder="1" applyAlignment="1" applyProtection="1">
      <alignment horizontal="center" vertical="center" wrapText="1"/>
    </xf>
    <xf numFmtId="0" fontId="71" fillId="40" borderId="66" xfId="210" applyNumberFormat="1" applyFont="1" applyFill="1" applyBorder="1" applyAlignment="1" applyProtection="1">
      <alignment horizontal="center" vertical="center"/>
    </xf>
    <xf numFmtId="0" fontId="72" fillId="0" borderId="55" xfId="0" applyFont="1" applyBorder="1" applyAlignment="1">
      <alignment horizontal="left" vertical="center" wrapText="1"/>
    </xf>
    <xf numFmtId="0" fontId="72" fillId="0" borderId="57" xfId="0" applyFont="1" applyBorder="1" applyAlignment="1">
      <alignment horizontal="left" vertical="center" wrapText="1"/>
    </xf>
    <xf numFmtId="0" fontId="73" fillId="44" borderId="55" xfId="0" applyFont="1" applyFill="1" applyBorder="1" applyAlignment="1">
      <alignment horizontal="left" vertical="center" wrapText="1"/>
    </xf>
    <xf numFmtId="0" fontId="73" fillId="44" borderId="57" xfId="0" applyFont="1" applyFill="1" applyBorder="1" applyAlignment="1">
      <alignment horizontal="left" vertical="center" wrapText="1"/>
    </xf>
    <xf numFmtId="0" fontId="72" fillId="0" borderId="54" xfId="0" applyFont="1" applyBorder="1" applyAlignment="1">
      <alignment horizontal="left" vertical="center" wrapText="1"/>
    </xf>
    <xf numFmtId="0" fontId="72" fillId="0" borderId="60" xfId="0" applyFont="1" applyBorder="1" applyAlignment="1">
      <alignment horizontal="left" vertical="center" wrapText="1"/>
    </xf>
    <xf numFmtId="0" fontId="76" fillId="0" borderId="55" xfId="0" applyFont="1" applyBorder="1" applyAlignment="1">
      <alignment horizontal="left" vertical="center"/>
    </xf>
    <xf numFmtId="0" fontId="76" fillId="0" borderId="57" xfId="0" applyFont="1" applyBorder="1" applyAlignment="1">
      <alignment horizontal="left" vertical="center"/>
    </xf>
    <xf numFmtId="0" fontId="76" fillId="0" borderId="56" xfId="0" applyFont="1" applyBorder="1" applyAlignment="1">
      <alignment horizontal="left" vertical="center"/>
    </xf>
    <xf numFmtId="0" fontId="79" fillId="0" borderId="0" xfId="0" applyFont="1" applyAlignment="1"/>
    <xf numFmtId="0" fontId="81" fillId="0" borderId="0" xfId="0" applyFont="1" applyAlignment="1">
      <alignment wrapText="1"/>
    </xf>
    <xf numFmtId="0" fontId="51" fillId="34" borderId="3" xfId="0" applyNumberFormat="1" applyFont="1" applyFill="1" applyBorder="1" applyAlignment="1">
      <alignment horizontal="center" vertical="center"/>
    </xf>
    <xf numFmtId="0" fontId="51" fillId="34" borderId="3" xfId="0" applyNumberFormat="1" applyFont="1" applyFill="1" applyBorder="1" applyAlignment="1" applyProtection="1">
      <alignment horizontal="center" vertical="center"/>
    </xf>
    <xf numFmtId="0" fontId="0" fillId="34" borderId="0" xfId="0" applyNumberFormat="1" applyFont="1" applyFill="1"/>
    <xf numFmtId="0" fontId="50" fillId="34" borderId="3" xfId="0" applyNumberFormat="1" applyFont="1" applyFill="1" applyBorder="1" applyAlignment="1">
      <alignment horizontal="center" vertical="center" wrapText="1"/>
    </xf>
    <xf numFmtId="0" fontId="36" fillId="34" borderId="0" xfId="0" applyNumberFormat="1" applyFont="1" applyFill="1" applyAlignment="1">
      <alignment horizontal="center"/>
    </xf>
    <xf numFmtId="0" fontId="36" fillId="34" borderId="0" xfId="0" applyNumberFormat="1" applyFont="1" applyFill="1" applyBorder="1" applyAlignment="1" applyProtection="1">
      <alignment horizontal="center" vertical="center"/>
    </xf>
    <xf numFmtId="0" fontId="35" fillId="34" borderId="0" xfId="0" applyNumberFormat="1" applyFont="1" applyFill="1" applyAlignment="1">
      <alignment horizontal="center"/>
    </xf>
    <xf numFmtId="0" fontId="68" fillId="34" borderId="30" xfId="0" applyNumberFormat="1" applyFont="1" applyFill="1" applyBorder="1" applyAlignment="1">
      <alignment vertical="center"/>
    </xf>
    <xf numFmtId="0" fontId="68" fillId="34" borderId="3" xfId="0" applyNumberFormat="1" applyFont="1" applyFill="1" applyBorder="1" applyAlignment="1">
      <alignment vertical="center"/>
    </xf>
    <xf numFmtId="0" fontId="68" fillId="34" borderId="30" xfId="0" applyNumberFormat="1" applyFont="1" applyFill="1" applyBorder="1" applyAlignment="1" applyProtection="1">
      <alignment vertical="center"/>
    </xf>
    <xf numFmtId="0" fontId="68" fillId="34" borderId="3" xfId="0" applyNumberFormat="1" applyFont="1" applyFill="1" applyBorder="1" applyAlignment="1" applyProtection="1">
      <alignment vertical="center"/>
    </xf>
    <xf numFmtId="0" fontId="68" fillId="34" borderId="52" xfId="0" applyNumberFormat="1" applyFont="1" applyFill="1" applyBorder="1" applyAlignment="1">
      <alignment vertical="center"/>
    </xf>
    <xf numFmtId="0" fontId="68" fillId="34" borderId="24" xfId="0" applyNumberFormat="1" applyFont="1" applyFill="1" applyBorder="1" applyAlignment="1">
      <alignment vertical="center"/>
    </xf>
    <xf numFmtId="0" fontId="68" fillId="34" borderId="24" xfId="0" applyNumberFormat="1" applyFont="1" applyFill="1" applyBorder="1" applyAlignment="1">
      <alignment horizontal="center" vertical="center"/>
    </xf>
    <xf numFmtId="0" fontId="68" fillId="34" borderId="30" xfId="0" applyNumberFormat="1" applyFont="1" applyFill="1" applyBorder="1" applyAlignment="1">
      <alignment horizontal="center" vertical="center"/>
    </xf>
    <xf numFmtId="0" fontId="68" fillId="34" borderId="3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82" fontId="70" fillId="0" borderId="3" xfId="0" applyNumberFormat="1" applyFont="1" applyBorder="1" applyAlignment="1">
      <alignment horizontal="right" vertical="center"/>
    </xf>
    <xf numFmtId="178" fontId="70" fillId="0" borderId="3" xfId="0" applyNumberFormat="1" applyFont="1" applyBorder="1" applyAlignment="1">
      <alignment horizontal="right" vertical="center"/>
    </xf>
    <xf numFmtId="0" fontId="78" fillId="0" borderId="3" xfId="0" applyNumberFormat="1" applyFont="1" applyBorder="1" applyAlignment="1">
      <alignment horizontal="left" vertical="center" wrapText="1" shrinkToFit="1"/>
    </xf>
    <xf numFmtId="0" fontId="54" fillId="0" borderId="3" xfId="0" applyNumberFormat="1" applyFont="1" applyBorder="1" applyAlignment="1">
      <alignment horizontal="center" vertical="center"/>
    </xf>
    <xf numFmtId="0" fontId="56" fillId="0" borderId="3" xfId="0" applyNumberFormat="1" applyFont="1" applyFill="1" applyBorder="1" applyAlignment="1">
      <alignment horizontal="center" vertical="center"/>
    </xf>
    <xf numFmtId="0" fontId="56" fillId="0" borderId="3" xfId="0" applyNumberFormat="1" applyFont="1" applyFill="1" applyBorder="1" applyAlignment="1">
      <alignment horizontal="center" vertical="center" wrapText="1"/>
    </xf>
    <xf numFmtId="0" fontId="56" fillId="37" borderId="3" xfId="0" applyNumberFormat="1" applyFont="1" applyFill="1" applyBorder="1" applyAlignment="1" applyProtection="1">
      <alignment horizontal="center" vertical="center"/>
    </xf>
    <xf numFmtId="41" fontId="56" fillId="38" borderId="3" xfId="213" applyNumberFormat="1" applyFont="1" applyFill="1" applyBorder="1" applyAlignment="1" applyProtection="1">
      <alignment vertical="center"/>
    </xf>
    <xf numFmtId="0" fontId="54" fillId="0" borderId="3" xfId="0" applyNumberFormat="1" applyFont="1" applyBorder="1" applyAlignment="1">
      <alignment horizontal="center" vertical="center" wrapText="1"/>
    </xf>
    <xf numFmtId="0" fontId="70" fillId="0" borderId="3" xfId="0" applyNumberFormat="1" applyFont="1" applyBorder="1" applyAlignment="1">
      <alignment horizontal="left" vertical="center"/>
    </xf>
    <xf numFmtId="0" fontId="54" fillId="0" borderId="32" xfId="0" applyNumberFormat="1" applyFont="1" applyBorder="1" applyAlignment="1">
      <alignment horizontal="center" vertical="center"/>
    </xf>
    <xf numFmtId="0" fontId="56" fillId="0" borderId="32" xfId="0" applyNumberFormat="1" applyFont="1" applyFill="1" applyBorder="1" applyAlignment="1">
      <alignment horizontal="center" vertical="center"/>
    </xf>
    <xf numFmtId="0" fontId="56" fillId="0" borderId="32" xfId="0" applyNumberFormat="1" applyFont="1" applyFill="1" applyBorder="1" applyAlignment="1">
      <alignment horizontal="center" vertical="center" wrapText="1"/>
    </xf>
    <xf numFmtId="0" fontId="56" fillId="37" borderId="32" xfId="0" applyNumberFormat="1" applyFont="1" applyFill="1" applyBorder="1" applyAlignment="1" applyProtection="1">
      <alignment horizontal="center" vertical="center"/>
    </xf>
    <xf numFmtId="41" fontId="56" fillId="38" borderId="32" xfId="213" applyNumberFormat="1" applyFont="1" applyFill="1" applyBorder="1" applyAlignment="1" applyProtection="1">
      <alignment vertical="center"/>
    </xf>
    <xf numFmtId="0" fontId="55" fillId="0" borderId="29" xfId="0" applyNumberFormat="1" applyFont="1" applyFill="1" applyBorder="1" applyAlignment="1" applyProtection="1">
      <alignment horizontal="center" vertical="center"/>
    </xf>
    <xf numFmtId="0" fontId="54" fillId="0" borderId="49" xfId="0" applyNumberFormat="1" applyFont="1" applyBorder="1" applyAlignment="1">
      <alignment horizontal="center" vertical="center"/>
    </xf>
    <xf numFmtId="0" fontId="54" fillId="0" borderId="30" xfId="0" applyNumberFormat="1" applyFont="1" applyBorder="1" applyAlignment="1">
      <alignment horizontal="center" vertical="center"/>
    </xf>
    <xf numFmtId="0" fontId="54" fillId="0" borderId="52" xfId="0" applyNumberFormat="1" applyFont="1" applyBorder="1" applyAlignment="1">
      <alignment horizontal="center" vertical="center"/>
    </xf>
    <xf numFmtId="0" fontId="54" fillId="0" borderId="24" xfId="0" applyNumberFormat="1" applyFont="1" applyBorder="1" applyAlignment="1">
      <alignment horizontal="center" vertical="center" wrapText="1"/>
    </xf>
    <xf numFmtId="0" fontId="56" fillId="0" borderId="24" xfId="0" applyNumberFormat="1" applyFont="1" applyFill="1" applyBorder="1" applyAlignment="1">
      <alignment horizontal="center" vertical="center"/>
    </xf>
    <xf numFmtId="0" fontId="56" fillId="0" borderId="24" xfId="0" applyNumberFormat="1" applyFont="1" applyFill="1" applyBorder="1" applyAlignment="1">
      <alignment horizontal="center" vertical="center" wrapText="1"/>
    </xf>
    <xf numFmtId="0" fontId="56" fillId="37" borderId="24" xfId="0" applyNumberFormat="1" applyFont="1" applyFill="1" applyBorder="1" applyAlignment="1" applyProtection="1">
      <alignment horizontal="center" vertical="center"/>
    </xf>
    <xf numFmtId="0" fontId="56" fillId="37" borderId="24" xfId="0" applyNumberFormat="1" applyFont="1" applyFill="1" applyBorder="1" applyAlignment="1" applyProtection="1">
      <alignment horizontal="center" vertical="center" wrapText="1"/>
    </xf>
    <xf numFmtId="41" fontId="56" fillId="38" borderId="24" xfId="213" applyNumberFormat="1" applyFont="1" applyFill="1" applyBorder="1" applyAlignment="1" applyProtection="1">
      <alignment vertical="center"/>
    </xf>
    <xf numFmtId="0" fontId="58" fillId="0" borderId="45" xfId="0" applyNumberFormat="1" applyFont="1" applyFill="1" applyBorder="1" applyAlignment="1" applyProtection="1">
      <alignment horizontal="center" vertical="center"/>
    </xf>
    <xf numFmtId="0" fontId="58" fillId="0" borderId="46" xfId="0" applyNumberFormat="1" applyFont="1" applyFill="1" applyBorder="1" applyAlignment="1" applyProtection="1">
      <alignment horizontal="center" vertical="center"/>
    </xf>
    <xf numFmtId="0" fontId="58" fillId="0" borderId="46" xfId="0" applyNumberFormat="1" applyFont="1" applyFill="1" applyBorder="1" applyAlignment="1" applyProtection="1">
      <alignment horizontal="center" vertical="center"/>
    </xf>
    <xf numFmtId="0" fontId="59" fillId="37" borderId="46" xfId="0" quotePrefix="1" applyNumberFormat="1" applyFont="1" applyFill="1" applyBorder="1" applyAlignment="1" applyProtection="1">
      <alignment horizontal="center" vertical="center"/>
    </xf>
    <xf numFmtId="41" fontId="56" fillId="38" borderId="46" xfId="213" applyNumberFormat="1" applyFont="1" applyFill="1" applyBorder="1" applyAlignment="1" applyProtection="1">
      <alignment vertical="center"/>
    </xf>
    <xf numFmtId="0" fontId="56" fillId="37" borderId="25" xfId="0" applyNumberFormat="1" applyFont="1" applyFill="1" applyBorder="1" applyAlignment="1" applyProtection="1">
      <alignment horizontal="center" vertical="center" wrapText="1"/>
    </xf>
    <xf numFmtId="0" fontId="56" fillId="37" borderId="68" xfId="0" applyNumberFormat="1" applyFont="1" applyFill="1" applyBorder="1" applyAlignment="1" applyProtection="1">
      <alignment horizontal="center" vertical="center" wrapText="1"/>
    </xf>
    <xf numFmtId="0" fontId="56" fillId="37" borderId="62" xfId="0" applyNumberFormat="1" applyFont="1" applyFill="1" applyBorder="1" applyAlignment="1" applyProtection="1">
      <alignment horizontal="center" vertical="center" wrapText="1"/>
    </xf>
    <xf numFmtId="0" fontId="59" fillId="37" borderId="66" xfId="0" quotePrefix="1" applyNumberFormat="1" applyFont="1" applyFill="1" applyBorder="1" applyAlignment="1" applyProtection="1">
      <alignment horizontal="center" vertical="center"/>
    </xf>
    <xf numFmtId="0" fontId="56" fillId="37" borderId="49" xfId="0" applyNumberFormat="1" applyFont="1" applyFill="1" applyBorder="1" applyAlignment="1" applyProtection="1">
      <alignment horizontal="center" vertical="center" wrapText="1"/>
    </xf>
    <xf numFmtId="0" fontId="56" fillId="37" borderId="50" xfId="0" applyNumberFormat="1" applyFont="1" applyFill="1" applyBorder="1" applyAlignment="1" applyProtection="1">
      <alignment horizontal="center" vertical="center" wrapText="1"/>
    </xf>
    <xf numFmtId="0" fontId="56" fillId="37" borderId="30" xfId="0" applyNumberFormat="1" applyFont="1" applyFill="1" applyBorder="1" applyAlignment="1" applyProtection="1">
      <alignment horizontal="center" vertical="center" wrapText="1"/>
    </xf>
    <xf numFmtId="0" fontId="56" fillId="37" borderId="37" xfId="0" applyNumberFormat="1" applyFont="1" applyFill="1" applyBorder="1" applyAlignment="1" applyProtection="1">
      <alignment horizontal="center" vertical="center" wrapText="1"/>
    </xf>
    <xf numFmtId="0" fontId="56" fillId="37" borderId="52" xfId="0" applyNumberFormat="1" applyFont="1" applyFill="1" applyBorder="1" applyAlignment="1" applyProtection="1">
      <alignment horizontal="center" vertical="center" wrapText="1"/>
    </xf>
    <xf numFmtId="0" fontId="56" fillId="37" borderId="53" xfId="0" applyNumberFormat="1" applyFont="1" applyFill="1" applyBorder="1" applyAlignment="1" applyProtection="1">
      <alignment horizontal="center" vertical="center" wrapText="1"/>
    </xf>
    <xf numFmtId="0" fontId="59" fillId="37" borderId="45" xfId="0" quotePrefix="1" applyNumberFormat="1" applyFont="1" applyFill="1" applyBorder="1" applyAlignment="1" applyProtection="1">
      <alignment horizontal="center" vertical="center"/>
    </xf>
    <xf numFmtId="0" fontId="59" fillId="37" borderId="47" xfId="0" quotePrefix="1" applyNumberFormat="1" applyFont="1" applyFill="1" applyBorder="1" applyAlignment="1" applyProtection="1">
      <alignment horizontal="center" vertical="center"/>
    </xf>
    <xf numFmtId="0" fontId="56" fillId="38" borderId="49" xfId="0" applyNumberFormat="1" applyFont="1" applyFill="1" applyBorder="1" applyAlignment="1" applyProtection="1">
      <alignment horizontal="center" vertical="center"/>
    </xf>
    <xf numFmtId="41" fontId="56" fillId="38" borderId="50" xfId="0" applyNumberFormat="1" applyFont="1" applyFill="1" applyBorder="1" applyAlignment="1" applyProtection="1">
      <alignment horizontal="center" vertical="center"/>
    </xf>
    <xf numFmtId="0" fontId="56" fillId="38" borderId="30" xfId="0" applyNumberFormat="1" applyFont="1" applyFill="1" applyBorder="1" applyAlignment="1" applyProtection="1">
      <alignment horizontal="center" vertical="center"/>
    </xf>
    <xf numFmtId="41" fontId="56" fillId="38" borderId="37" xfId="0" applyNumberFormat="1" applyFont="1" applyFill="1" applyBorder="1" applyAlignment="1" applyProtection="1">
      <alignment horizontal="center" vertical="center"/>
    </xf>
    <xf numFmtId="0" fontId="56" fillId="38" borderId="52" xfId="0" applyNumberFormat="1" applyFont="1" applyFill="1" applyBorder="1" applyAlignment="1" applyProtection="1">
      <alignment horizontal="center" vertical="center"/>
    </xf>
    <xf numFmtId="41" fontId="56" fillId="38" borderId="53" xfId="0" applyNumberFormat="1" applyFont="1" applyFill="1" applyBorder="1" applyAlignment="1" applyProtection="1">
      <alignment horizontal="center" vertical="center"/>
    </xf>
    <xf numFmtId="0" fontId="58" fillId="38" borderId="45" xfId="0" applyNumberFormat="1" applyFont="1" applyFill="1" applyBorder="1" applyAlignment="1" applyProtection="1">
      <alignment horizontal="center" vertical="center"/>
    </xf>
    <xf numFmtId="41" fontId="58" fillId="38" borderId="47" xfId="186" applyNumberFormat="1" applyFont="1" applyFill="1" applyBorder="1" applyAlignment="1" applyProtection="1">
      <alignment horizontal="center" vertical="center"/>
    </xf>
    <xf numFmtId="0" fontId="55" fillId="0" borderId="28" xfId="0" applyNumberFormat="1" applyFont="1" applyFill="1" applyBorder="1" applyAlignment="1" applyProtection="1">
      <alignment horizontal="center" vertical="center"/>
    </xf>
    <xf numFmtId="0" fontId="55" fillId="37" borderId="29" xfId="0" applyNumberFormat="1" applyFont="1" applyFill="1" applyBorder="1" applyAlignment="1" applyProtection="1">
      <alignment horizontal="center" vertical="center"/>
    </xf>
    <xf numFmtId="0" fontId="55" fillId="37" borderId="33" xfId="0" applyNumberFormat="1" applyFont="1" applyFill="1" applyBorder="1" applyAlignment="1" applyProtection="1">
      <alignment horizontal="center" vertical="center"/>
    </xf>
    <xf numFmtId="0" fontId="55" fillId="37" borderId="28" xfId="0" applyNumberFormat="1" applyFont="1" applyFill="1" applyBorder="1" applyAlignment="1" applyProtection="1">
      <alignment horizontal="center" vertical="center"/>
    </xf>
    <xf numFmtId="0" fontId="55" fillId="37" borderId="35" xfId="0" applyNumberFormat="1" applyFont="1" applyFill="1" applyBorder="1" applyAlignment="1" applyProtection="1">
      <alignment horizontal="center" vertical="center"/>
    </xf>
    <xf numFmtId="0" fontId="55" fillId="38" borderId="28" xfId="0" applyNumberFormat="1" applyFont="1" applyFill="1" applyBorder="1" applyAlignment="1" applyProtection="1">
      <alignment horizontal="center" vertical="center"/>
    </xf>
    <xf numFmtId="0" fontId="55" fillId="38" borderId="29" xfId="0" applyNumberFormat="1" applyFont="1" applyFill="1" applyBorder="1" applyAlignment="1" applyProtection="1">
      <alignment horizontal="center" vertical="center"/>
    </xf>
    <xf numFmtId="0" fontId="55" fillId="38" borderId="35" xfId="0" applyNumberFormat="1" applyFont="1" applyFill="1" applyBorder="1" applyAlignment="1" applyProtection="1">
      <alignment horizontal="center" vertical="center"/>
    </xf>
    <xf numFmtId="0" fontId="55" fillId="0" borderId="31" xfId="0" applyNumberFormat="1" applyFont="1" applyFill="1" applyBorder="1" applyAlignment="1" applyProtection="1">
      <alignment horizontal="center" vertical="center"/>
    </xf>
    <xf numFmtId="0" fontId="55" fillId="0" borderId="17" xfId="0" applyNumberFormat="1" applyFont="1" applyFill="1" applyBorder="1" applyAlignment="1" applyProtection="1">
      <alignment horizontal="center" vertical="center"/>
    </xf>
    <xf numFmtId="0" fontId="55" fillId="0" borderId="17" xfId="0" applyNumberFormat="1" applyFont="1" applyFill="1" applyBorder="1" applyAlignment="1" applyProtection="1">
      <alignment horizontal="center" vertical="center" wrapText="1"/>
    </xf>
    <xf numFmtId="0" fontId="55" fillId="0" borderId="17" xfId="0" applyNumberFormat="1" applyFont="1" applyFill="1" applyBorder="1" applyAlignment="1" applyProtection="1">
      <alignment horizontal="center" vertical="center"/>
    </xf>
    <xf numFmtId="0" fontId="55" fillId="37" borderId="17" xfId="0" applyNumberFormat="1" applyFont="1" applyFill="1" applyBorder="1" applyAlignment="1" applyProtection="1">
      <alignment horizontal="center" vertical="center" wrapText="1"/>
    </xf>
    <xf numFmtId="0" fontId="55" fillId="37" borderId="67" xfId="0" applyNumberFormat="1" applyFont="1" applyFill="1" applyBorder="1" applyAlignment="1" applyProtection="1">
      <alignment horizontal="center" vertical="center"/>
    </xf>
    <xf numFmtId="0" fontId="55" fillId="37" borderId="31" xfId="0" applyNumberFormat="1" applyFont="1" applyFill="1" applyBorder="1" applyAlignment="1" applyProtection="1">
      <alignment horizontal="center" vertical="center"/>
    </xf>
    <xf numFmtId="0" fontId="55" fillId="37" borderId="51" xfId="0" applyNumberFormat="1" applyFont="1" applyFill="1" applyBorder="1" applyAlignment="1" applyProtection="1">
      <alignment horizontal="center" vertical="center"/>
    </xf>
    <xf numFmtId="0" fontId="55" fillId="38" borderId="31" xfId="0" applyNumberFormat="1" applyFont="1" applyFill="1" applyBorder="1" applyAlignment="1" applyProtection="1">
      <alignment horizontal="center" vertical="center"/>
    </xf>
    <xf numFmtId="0" fontId="55" fillId="38" borderId="17" xfId="0" applyNumberFormat="1" applyFont="1" applyFill="1" applyBorder="1" applyAlignment="1" applyProtection="1">
      <alignment horizontal="center" vertical="center" wrapText="1"/>
    </xf>
    <xf numFmtId="0" fontId="55" fillId="38" borderId="51" xfId="0" applyNumberFormat="1" applyFont="1" applyFill="1" applyBorder="1" applyAlignment="1" applyProtection="1">
      <alignment horizontal="center" vertical="center"/>
    </xf>
    <xf numFmtId="0" fontId="55" fillId="0" borderId="36" xfId="0" applyNumberFormat="1" applyFont="1" applyFill="1" applyBorder="1" applyAlignment="1" applyProtection="1">
      <alignment horizontal="center" vertical="center"/>
    </xf>
    <xf numFmtId="0" fontId="55" fillId="0" borderId="69" xfId="0" applyNumberFormat="1" applyFont="1" applyFill="1" applyBorder="1" applyAlignment="1" applyProtection="1">
      <alignment horizontal="center" vertical="center"/>
    </xf>
    <xf numFmtId="0" fontId="57" fillId="0" borderId="70" xfId="0" applyNumberFormat="1" applyFont="1" applyFill="1" applyBorder="1" applyAlignment="1" applyProtection="1">
      <alignment vertical="center"/>
    </xf>
    <xf numFmtId="0" fontId="57" fillId="0" borderId="71" xfId="0" applyNumberFormat="1" applyFont="1" applyFill="1" applyBorder="1" applyAlignment="1" applyProtection="1">
      <alignment vertical="center"/>
    </xf>
    <xf numFmtId="0" fontId="57" fillId="0" borderId="71" xfId="0" applyNumberFormat="1" applyFont="1" applyFill="1" applyBorder="1" applyAlignment="1" applyProtection="1">
      <alignment vertical="center" wrapText="1"/>
    </xf>
    <xf numFmtId="0" fontId="57" fillId="0" borderId="72" xfId="0" applyNumberFormat="1" applyFont="1" applyFill="1" applyBorder="1" applyAlignment="1" applyProtection="1">
      <alignment vertical="center"/>
    </xf>
    <xf numFmtId="0" fontId="60" fillId="0" borderId="73" xfId="0" applyNumberFormat="1" applyFont="1" applyFill="1" applyBorder="1" applyAlignment="1" applyProtection="1">
      <alignment vertical="center"/>
    </xf>
    <xf numFmtId="0" fontId="55" fillId="0" borderId="31" xfId="0" applyNumberFormat="1" applyFont="1" applyFill="1" applyBorder="1" applyAlignment="1" applyProtection="1">
      <alignment horizontal="center" vertical="center"/>
    </xf>
    <xf numFmtId="0" fontId="55" fillId="0" borderId="51" xfId="0" applyNumberFormat="1" applyFont="1" applyFill="1" applyBorder="1" applyAlignment="1" applyProtection="1">
      <alignment horizontal="center" vertical="center"/>
    </xf>
    <xf numFmtId="0" fontId="56" fillId="0" borderId="49" xfId="0" applyNumberFormat="1" applyFont="1" applyFill="1" applyBorder="1" applyAlignment="1" applyProtection="1">
      <alignment horizontal="center" vertical="center"/>
    </xf>
    <xf numFmtId="41" fontId="56" fillId="0" borderId="50" xfId="213" applyNumberFormat="1" applyFont="1" applyFill="1" applyBorder="1" applyAlignment="1" applyProtection="1">
      <alignment horizontal="left" vertical="center" shrinkToFit="1"/>
    </xf>
    <xf numFmtId="0" fontId="56" fillId="0" borderId="30" xfId="0" applyNumberFormat="1" applyFont="1" applyFill="1" applyBorder="1" applyAlignment="1" applyProtection="1">
      <alignment horizontal="center" vertical="center"/>
    </xf>
    <xf numFmtId="41" fontId="56" fillId="0" borderId="37" xfId="213" applyNumberFormat="1" applyFont="1" applyFill="1" applyBorder="1" applyAlignment="1" applyProtection="1">
      <alignment horizontal="left" vertical="center" shrinkToFit="1"/>
    </xf>
    <xf numFmtId="0" fontId="56" fillId="0" borderId="52" xfId="0" applyNumberFormat="1" applyFont="1" applyFill="1" applyBorder="1" applyAlignment="1" applyProtection="1">
      <alignment horizontal="center" vertical="center"/>
    </xf>
    <xf numFmtId="41" fontId="56" fillId="0" borderId="53" xfId="213" applyNumberFormat="1" applyFont="1" applyFill="1" applyBorder="1" applyAlignment="1" applyProtection="1">
      <alignment horizontal="left" vertical="center" shrinkToFit="1"/>
    </xf>
    <xf numFmtId="0" fontId="59" fillId="0" borderId="45" xfId="0" applyNumberFormat="1" applyFont="1" applyFill="1" applyBorder="1" applyAlignment="1" applyProtection="1">
      <alignment horizontal="center" vertical="center"/>
    </xf>
    <xf numFmtId="41" fontId="59" fillId="0" borderId="47" xfId="213" applyNumberFormat="1" applyFont="1" applyFill="1" applyBorder="1" applyAlignment="1" applyProtection="1">
      <alignment horizontal="left" vertical="center" shrinkToFit="1"/>
    </xf>
    <xf numFmtId="0" fontId="54" fillId="0" borderId="0" xfId="0" applyNumberFormat="1" applyFont="1" applyAlignment="1">
      <alignment horizontal="right" vertical="center"/>
    </xf>
    <xf numFmtId="0" fontId="70" fillId="0" borderId="24" xfId="0" applyNumberFormat="1" applyFont="1" applyBorder="1" applyAlignment="1">
      <alignment horizontal="center"/>
    </xf>
    <xf numFmtId="183" fontId="68" fillId="0" borderId="3" xfId="0" applyNumberFormat="1" applyFont="1" applyFill="1" applyBorder="1" applyAlignment="1">
      <alignment horizontal="center" vertical="center"/>
    </xf>
    <xf numFmtId="183" fontId="70" fillId="0" borderId="3" xfId="0" applyNumberFormat="1" applyFont="1" applyBorder="1" applyAlignment="1">
      <alignment horizontal="center" vertical="center"/>
    </xf>
    <xf numFmtId="183" fontId="70" fillId="0" borderId="3" xfId="0" applyNumberFormat="1" applyFont="1" applyBorder="1" applyAlignment="1">
      <alignment horizontal="center"/>
    </xf>
    <xf numFmtId="0" fontId="49" fillId="34" borderId="3" xfId="0" applyNumberFormat="1" applyFont="1" applyFill="1" applyBorder="1" applyAlignment="1">
      <alignment horizontal="center"/>
    </xf>
  </cellXfs>
  <cellStyles count="221">
    <cellStyle name="??&amp;O?&amp;H?_x0008__x000f__x0007_?_x0007__x0001__x0001_" xfId="1"/>
    <cellStyle name="??&amp;O?&amp;H?_x0008_??_x0007__x0001__x0001_" xfId="2"/>
    <cellStyle name="?W?_laroux" xfId="3"/>
    <cellStyle name="_2-4.상반기실적부문별요약" xfId="4"/>
    <cellStyle name="_2-4.상반기실적부문별요약(표지및목차포함)" xfId="5"/>
    <cellStyle name="_2-4.상반기실적부문별요약(표지및목차포함)_1" xfId="6"/>
    <cellStyle name="_2-4.상반기실적부문별요약(표지및목차포함)_1_우특손익" xfId="7"/>
    <cellStyle name="_2-4.상반기실적부문별요약(표지및목차포함)_1_재배정목록" xfId="8"/>
    <cellStyle name="_2-4.상반기실적부문별요약(표지및목차포함)_1_재배정목록_재배정목록" xfId="9"/>
    <cellStyle name="_2-4.상반기실적부문별요약(표지및목차포함)_우특손익" xfId="10"/>
    <cellStyle name="_2-4.상반기실적부문별요약(표지및목차포함)_우특손익_재배정목록" xfId="11"/>
    <cellStyle name="_2-4.상반기실적부문별요약(표지및목차포함)_재배정목록" xfId="12"/>
    <cellStyle name="_2-4.상반기실적부문별요약(표지및목차포함)_재배정목록_예특손익" xfId="13"/>
    <cellStyle name="_2-4.상반기실적부문별요약_1" xfId="14"/>
    <cellStyle name="_2-4.상반기실적부문별요약_1_예특손익" xfId="15"/>
    <cellStyle name="_2-4.상반기실적부문별요약_1_우특손익" xfId="16"/>
    <cellStyle name="_2-4.상반기실적부문별요약_1_우특손익_재배정목록" xfId="17"/>
    <cellStyle name="_2-4.상반기실적부문별요약_1_재배정목록" xfId="18"/>
    <cellStyle name="_2-4.상반기실적부문별요약_우특손익" xfId="19"/>
    <cellStyle name="_2-4.상반기실적부문별요약_재배정목록" xfId="20"/>
    <cellStyle name="_'99상반기경영개선활동결과(게시용)" xfId="21"/>
    <cellStyle name="_'99상반기경영개선활동결과(게시용)_우특손익" xfId="22"/>
    <cellStyle name="_'99상반기경영개선활동결과(게시용)_재배정목록" xfId="23"/>
    <cellStyle name="_경영개선활동상반기실적(990708)" xfId="24"/>
    <cellStyle name="_경영개선활동상반기실적(990708)_1" xfId="25"/>
    <cellStyle name="_경영개선활동상반기실적(990708)_1_우특손익" xfId="26"/>
    <cellStyle name="_경영개선활동상반기실적(990708)_1_재배정목록" xfId="27"/>
    <cellStyle name="_경영개선활동상반기실적(990708)_2" xfId="28"/>
    <cellStyle name="_경영개선활동상반기실적(990708)_2_우특손익" xfId="29"/>
    <cellStyle name="_경영개선활동상반기실적(990708)_2_재배정목록" xfId="30"/>
    <cellStyle name="_경영개선활동상반기실적(990708)_우특손익" xfId="31"/>
    <cellStyle name="_경영개선활동상반기실적(990708)_재배정목록" xfId="32"/>
    <cellStyle name="_경영개선활성화방안(990802)" xfId="33"/>
    <cellStyle name="_경영개선활성화방안(990802)_1" xfId="34"/>
    <cellStyle name="_경영개선활성화방안(990802)_1_우특손익" xfId="35"/>
    <cellStyle name="_경영개선활성화방안(990802)_1_재배정목록" xfId="36"/>
    <cellStyle name="_경영개선활성화방안(990802)_우특손익" xfId="37"/>
    <cellStyle name="_경영개선활성화방안(990802)_재배정목록" xfId="38"/>
    <cellStyle name="_별첨(계획서및실적서양식)" xfId="39"/>
    <cellStyle name="_별첨(계획서및실적서양식)_1" xfId="40"/>
    <cellStyle name="_별첨(계획서및실적서양식)_1_우특손익" xfId="41"/>
    <cellStyle name="_별첨(계획서및실적서양식)_1_재배정목록" xfId="42"/>
    <cellStyle name="_별첨(계획서및실적서양식)_우특손익" xfId="43"/>
    <cellStyle name="_별첨(계획서및실적서양식)_재배정목록" xfId="44"/>
    <cellStyle name="_양식" xfId="45"/>
    <cellStyle name="_양식_1" xfId="46"/>
    <cellStyle name="_양식_1_우특손익" xfId="47"/>
    <cellStyle name="_양식_1_재배정목록" xfId="48"/>
    <cellStyle name="_양식_2" xfId="49"/>
    <cellStyle name="_양식_2_우특손익" xfId="50"/>
    <cellStyle name="_양식_2_재배정목록" xfId="51"/>
    <cellStyle name="_양식_우특손익" xfId="52"/>
    <cellStyle name="_양식_재배정목록" xfId="53"/>
    <cellStyle name="_우특손익" xfId="54"/>
    <cellStyle name="_유첨3(서식)" xfId="55"/>
    <cellStyle name="_유첨3(서식)_1" xfId="56"/>
    <cellStyle name="_유첨3(서식)_1_우특손익" xfId="57"/>
    <cellStyle name="_유첨3(서식)_1_재배정목록" xfId="58"/>
    <cellStyle name="_유첨3(서식)_우특손익" xfId="59"/>
    <cellStyle name="_유첨3(서식)_재배정목록" xfId="60"/>
    <cellStyle name="_재배정목록" xfId="61"/>
    <cellStyle name="_지정과제1분기실적(확정990408)" xfId="62"/>
    <cellStyle name="_지정과제1분기실적(확정990408)_1" xfId="63"/>
    <cellStyle name="_지정과제1분기실적(확정990408)_1_우특손익" xfId="64"/>
    <cellStyle name="_지정과제1분기실적(확정990408)_1_재배정목록" xfId="65"/>
    <cellStyle name="_지정과제1분기실적(확정990408)_우특손익" xfId="66"/>
    <cellStyle name="_지정과제1분기실적(확정990408)_재배정목록" xfId="67"/>
    <cellStyle name="_지정과제2차심의list" xfId="68"/>
    <cellStyle name="_지정과제2차심의list_1" xfId="69"/>
    <cellStyle name="_지정과제2차심의list_1_우특손익" xfId="70"/>
    <cellStyle name="_지정과제2차심의list_1_재배정목록" xfId="71"/>
    <cellStyle name="_지정과제2차심의list_2" xfId="72"/>
    <cellStyle name="_지정과제2차심의list_2_우특손익" xfId="73"/>
    <cellStyle name="_지정과제2차심의list_2_재배정목록" xfId="74"/>
    <cellStyle name="_지정과제2차심의list_우특손익" xfId="75"/>
    <cellStyle name="_지정과제2차심의list_재배정목록" xfId="76"/>
    <cellStyle name="_지정과제2차심의결과" xfId="77"/>
    <cellStyle name="_지정과제2차심의결과(금액조정후최종)" xfId="78"/>
    <cellStyle name="_지정과제2차심의결과(금액조정후최종)_1" xfId="79"/>
    <cellStyle name="_지정과제2차심의결과(금액조정후최종)_1_경영개선실적보고(전주공장)" xfId="80"/>
    <cellStyle name="_지정과제2차심의결과(금액조정후최종)_1_경영개선실적보고(전주공장)_우특손익" xfId="81"/>
    <cellStyle name="_지정과제2차심의결과(금액조정후최종)_1_경영개선실적보고(전주공장)_재배정목록" xfId="82"/>
    <cellStyle name="_지정과제2차심의결과(금액조정후최종)_1_별첨1_2" xfId="83"/>
    <cellStyle name="_지정과제2차심의결과(금액조정후최종)_1_별첨1_2_우특손익" xfId="84"/>
    <cellStyle name="_지정과제2차심의결과(금액조정후최종)_1_별첨1_2_재배정목록" xfId="85"/>
    <cellStyle name="_지정과제2차심의결과(금액조정후최종)_1_우특손익" xfId="86"/>
    <cellStyle name="_지정과제2차심의결과(금액조정후최종)_1_재배정목록" xfId="87"/>
    <cellStyle name="_지정과제2차심의결과(금액조정후최종)_1_제안과제집계표(공장전체)" xfId="88"/>
    <cellStyle name="_지정과제2차심의결과(금액조정후최종)_1_제안과제집계표(공장전체)_우특손익" xfId="89"/>
    <cellStyle name="_지정과제2차심의결과(금액조정후최종)_1_제안과제집계표(공장전체)_재배정목록" xfId="90"/>
    <cellStyle name="_지정과제2차심의결과(금액조정후최종)_경영개선실적보고(전주공장)" xfId="91"/>
    <cellStyle name="_지정과제2차심의결과(금액조정후최종)_경영개선실적보고(전주공장)_우특손익" xfId="92"/>
    <cellStyle name="_지정과제2차심의결과(금액조정후최종)_경영개선실적보고(전주공장)_재배정목록" xfId="93"/>
    <cellStyle name="_지정과제2차심의결과(금액조정후최종)_별첨1_2" xfId="94"/>
    <cellStyle name="_지정과제2차심의결과(금액조정후최종)_별첨1_2_우특손익" xfId="95"/>
    <cellStyle name="_지정과제2차심의결과(금액조정후최종)_별첨1_2_재배정목록" xfId="96"/>
    <cellStyle name="_지정과제2차심의결과(금액조정후최종)_우특손익" xfId="97"/>
    <cellStyle name="_지정과제2차심의결과(금액조정후최종)_재배정목록" xfId="98"/>
    <cellStyle name="_지정과제2차심의결과(금액조정후최종)_제안과제집계표(공장전체)" xfId="99"/>
    <cellStyle name="_지정과제2차심의결과(금액조정후최종)_제안과제집계표(공장전체)_우특손익" xfId="100"/>
    <cellStyle name="_지정과제2차심의결과(금액조정후최종)_제안과제집계표(공장전체)_재배정목록" xfId="101"/>
    <cellStyle name="_지정과제2차심의결과_1" xfId="102"/>
    <cellStyle name="_지정과제2차심의결과_1_우특손익" xfId="103"/>
    <cellStyle name="_지정과제2차심의결과_1_재배정목록" xfId="104"/>
    <cellStyle name="_지정과제2차심의결과_우특손익" xfId="105"/>
    <cellStyle name="_지정과제2차심의결과_재배정목록" xfId="106"/>
    <cellStyle name="_집중관리(981231)" xfId="107"/>
    <cellStyle name="_집중관리(981231)_1" xfId="108"/>
    <cellStyle name="_집중관리(981231)_1_우특손익" xfId="109"/>
    <cellStyle name="_집중관리(981231)_1_재배정목록" xfId="110"/>
    <cellStyle name="_집중관리(981231)_우특손익" xfId="111"/>
    <cellStyle name="_집중관리(981231)_재배정목록" xfId="112"/>
    <cellStyle name="_집중관리(지정과제및 양식)" xfId="113"/>
    <cellStyle name="_집중관리(지정과제및 양식)_1" xfId="114"/>
    <cellStyle name="_집중관리(지정과제및 양식)_1_우특손익" xfId="115"/>
    <cellStyle name="_집중관리(지정과제및 양식)_1_재배정목록" xfId="116"/>
    <cellStyle name="_집중관리(지정과제및 양식)_우특손익" xfId="117"/>
    <cellStyle name="_집중관리(지정과제및 양식)_재배정목록" xfId="118"/>
    <cellStyle name="’E‰Y [0.00]_laroux" xfId="119"/>
    <cellStyle name="’E‰Y_laroux" xfId="120"/>
    <cellStyle name="20% - 강조색1" xfId="121" builtinId="30" customBuiltin="1"/>
    <cellStyle name="20% - 강조색2" xfId="122" builtinId="34" customBuiltin="1"/>
    <cellStyle name="20% - 강조색3" xfId="123" builtinId="38" customBuiltin="1"/>
    <cellStyle name="20% - 강조색4" xfId="124" builtinId="42" customBuiltin="1"/>
    <cellStyle name="20% - 강조색5" xfId="125" builtinId="46" customBuiltin="1"/>
    <cellStyle name="20% - 강조색6" xfId="126" builtinId="50" customBuiltin="1"/>
    <cellStyle name="20% - 강조색6 2" xfId="127"/>
    <cellStyle name="40% - 강조색1" xfId="128" builtinId="31" customBuiltin="1"/>
    <cellStyle name="40% - 강조색1 2" xfId="129"/>
    <cellStyle name="40% - 강조색2" xfId="130" builtinId="35" customBuiltin="1"/>
    <cellStyle name="40% - 강조색3" xfId="131" builtinId="39" customBuiltin="1"/>
    <cellStyle name="40% - 강조색4" xfId="132" builtinId="43" customBuiltin="1"/>
    <cellStyle name="40% - 강조색5" xfId="133" builtinId="47" customBuiltin="1"/>
    <cellStyle name="40% - 강조색6" xfId="134" builtinId="51" customBuiltin="1"/>
    <cellStyle name="60% - 강조색1" xfId="135" builtinId="32" customBuiltin="1"/>
    <cellStyle name="60% - 강조색2" xfId="136" builtinId="36" customBuiltin="1"/>
    <cellStyle name="60% - 강조색3" xfId="137" builtinId="40" customBuiltin="1"/>
    <cellStyle name="60% - 강조색4" xfId="138" builtinId="44" customBuiltin="1"/>
    <cellStyle name="60% - 강조색5" xfId="139" builtinId="48" customBuiltin="1"/>
    <cellStyle name="60% - 강조색6" xfId="140" builtinId="52" customBuiltin="1"/>
    <cellStyle name="AeE­ [0]_INQUIRY ¿μ¾÷AßAø " xfId="141"/>
    <cellStyle name="AeE­_INQUIRY ¿μ¾÷AßAø " xfId="142"/>
    <cellStyle name="ALIGNMENT" xfId="143"/>
    <cellStyle name="AÞ¸¶ [0]_INQUIRY ¿μ¾÷AßAø " xfId="144"/>
    <cellStyle name="AÞ¸¶_INQUIRY ¿μ¾÷AßAø " xfId="145"/>
    <cellStyle name="C￥AØ_¿μ¾÷CoE² " xfId="146"/>
    <cellStyle name="category" xfId="147"/>
    <cellStyle name="Comma [0]_ SG&amp;A Bridge " xfId="148"/>
    <cellStyle name="Comma_ SG&amp;A Bridge " xfId="149"/>
    <cellStyle name="Currency [0]_ SG&amp;A Bridge " xfId="150"/>
    <cellStyle name="Currency_ SG&amp;A Bridge " xfId="151"/>
    <cellStyle name="Date" xfId="152"/>
    <cellStyle name="Fixed" xfId="153"/>
    <cellStyle name="Grey" xfId="154"/>
    <cellStyle name="HEADER" xfId="155"/>
    <cellStyle name="Header1" xfId="156"/>
    <cellStyle name="Header2" xfId="157"/>
    <cellStyle name="HEADING1" xfId="158"/>
    <cellStyle name="HEADING2" xfId="159"/>
    <cellStyle name="Input [yellow]" xfId="160"/>
    <cellStyle name="Model" xfId="161"/>
    <cellStyle name="Normal - Style1" xfId="162"/>
    <cellStyle name="Normal_ SG&amp;A Bridge " xfId="163"/>
    <cellStyle name="Percent [2]" xfId="164"/>
    <cellStyle name="subhead" xfId="165"/>
    <cellStyle name="Total" xfId="166"/>
    <cellStyle name="강조색1" xfId="167" builtinId="29" customBuiltin="1"/>
    <cellStyle name="강조색2" xfId="168" builtinId="33" customBuiltin="1"/>
    <cellStyle name="강조색3" xfId="169" builtinId="37" customBuiltin="1"/>
    <cellStyle name="강조색4" xfId="170" builtinId="41" customBuiltin="1"/>
    <cellStyle name="강조색5" xfId="171" builtinId="45" customBuiltin="1"/>
    <cellStyle name="강조색6" xfId="172" builtinId="49" customBuiltin="1"/>
    <cellStyle name="경고문" xfId="173" builtinId="11" customBuiltin="1"/>
    <cellStyle name="계산" xfId="174" builtinId="22" customBuiltin="1"/>
    <cellStyle name="나쁨" xfId="175" builtinId="27" customBuiltin="1"/>
    <cellStyle name="뒤에 오는 하이퍼링크_방문월실적" xfId="176"/>
    <cellStyle name="똿뗦먛귟 [0.00]_PRODUCT DETAIL Q1" xfId="177"/>
    <cellStyle name="똿뗦먛귟_PRODUCT DETAIL Q1" xfId="178"/>
    <cellStyle name="메모" xfId="179" builtinId="10" customBuiltin="1"/>
    <cellStyle name="믅됞 [0.00]_PRODUCT DETAIL Q1" xfId="180"/>
    <cellStyle name="믅됞_PRODUCT DETAIL Q1" xfId="181"/>
    <cellStyle name="백분율 2" xfId="220"/>
    <cellStyle name="보통" xfId="182" builtinId="28" customBuiltin="1"/>
    <cellStyle name="뷭?_BOOKSHIP" xfId="183"/>
    <cellStyle name="설명 텍스트" xfId="184" builtinId="53" customBuiltin="1"/>
    <cellStyle name="셀 확인" xfId="185" builtinId="23" customBuiltin="1"/>
    <cellStyle name="쉼표 [0]" xfId="186" builtinId="6"/>
    <cellStyle name="쉼표 [0] 2" xfId="187"/>
    <cellStyle name="쉼표 [0] 2 2" xfId="216"/>
    <cellStyle name="쉼표 [0] 3" xfId="188"/>
    <cellStyle name="쉼표 [0] 3 2" xfId="218"/>
    <cellStyle name="쉼표 [0] 4" xfId="189"/>
    <cellStyle name="쉼표 [0] 5" xfId="190"/>
    <cellStyle name="스타일 1" xfId="191"/>
    <cellStyle name="스타일 2" xfId="192"/>
    <cellStyle name="스타일 3" xfId="193"/>
    <cellStyle name="스타일 4" xfId="194"/>
    <cellStyle name="스타일 5" xfId="195"/>
    <cellStyle name="연결된 셀" xfId="196" builtinId="24" customBuiltin="1"/>
    <cellStyle name="요약" xfId="197" builtinId="25" customBuiltin="1"/>
    <cellStyle name="입력" xfId="198" builtinId="20" customBuiltin="1"/>
    <cellStyle name="제목" xfId="199" builtinId="15" customBuiltin="1"/>
    <cellStyle name="제목 1" xfId="200" builtinId="16" customBuiltin="1"/>
    <cellStyle name="제목 2" xfId="201" builtinId="17" customBuiltin="1"/>
    <cellStyle name="제목 3" xfId="202" builtinId="18" customBuiltin="1"/>
    <cellStyle name="제목 4" xfId="203" builtinId="19" customBuiltin="1"/>
    <cellStyle name="좋음" xfId="204" builtinId="26" customBuiltin="1"/>
    <cellStyle name="지정되지 않음" xfId="205"/>
    <cellStyle name="출력" xfId="206" builtinId="21" customBuiltin="1"/>
    <cellStyle name="콤마 [0]" xfId="207"/>
    <cellStyle name="콤마_~HW3E17" xfId="208"/>
    <cellStyle name="통화 2" xfId="209"/>
    <cellStyle name="표준" xfId="0" builtinId="0"/>
    <cellStyle name="표준 2" xfId="210"/>
    <cellStyle name="표준 2 3" xfId="217"/>
    <cellStyle name="표준 3" xfId="211"/>
    <cellStyle name="표준 3 2" xfId="212"/>
    <cellStyle name="표준 4" xfId="213"/>
    <cellStyle name="표준 5" xfId="214"/>
    <cellStyle name="표준 6" xfId="215"/>
    <cellStyle name="표준 7" xfId="219"/>
  </cellStyles>
  <dxfs count="2"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0"/>
  <sheetViews>
    <sheetView tabSelected="1" workbookViewId="0">
      <selection activeCell="A17" sqref="A17:B17"/>
    </sheetView>
  </sheetViews>
  <sheetFormatPr defaultRowHeight="13.5"/>
  <cols>
    <col min="2" max="2" width="15.6640625" customWidth="1"/>
    <col min="3" max="10" width="8.88671875" hidden="1" customWidth="1"/>
    <col min="11" max="13" width="8.77734375" customWidth="1"/>
    <col min="14" max="14" width="15" customWidth="1"/>
    <col min="15" max="15" width="14.77734375" customWidth="1"/>
    <col min="16" max="16" width="9.88671875" bestFit="1" customWidth="1"/>
    <col min="17" max="17" width="16.5546875" customWidth="1"/>
  </cols>
  <sheetData>
    <row r="1" spans="1:18" ht="41.25">
      <c r="A1" s="139" t="s">
        <v>913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8.75" customHeight="1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R2" s="309" t="s">
        <v>942</v>
      </c>
    </row>
    <row r="3" spans="1:18" ht="35.1" customHeight="1">
      <c r="A3" s="273" t="s">
        <v>197</v>
      </c>
      <c r="B3" s="238" t="s">
        <v>198</v>
      </c>
      <c r="C3" s="238" t="s">
        <v>199</v>
      </c>
      <c r="D3" s="238"/>
      <c r="E3" s="238"/>
      <c r="F3" s="238"/>
      <c r="G3" s="274" t="s">
        <v>200</v>
      </c>
      <c r="H3" s="274"/>
      <c r="I3" s="274"/>
      <c r="J3" s="275"/>
      <c r="K3" s="276" t="s">
        <v>937</v>
      </c>
      <c r="L3" s="277"/>
      <c r="M3" s="278" t="s">
        <v>201</v>
      </c>
      <c r="N3" s="279"/>
      <c r="O3" s="280"/>
      <c r="P3" s="273" t="s">
        <v>202</v>
      </c>
      <c r="Q3" s="138"/>
      <c r="R3" s="292" t="s">
        <v>203</v>
      </c>
    </row>
    <row r="4" spans="1:18" ht="35.1" customHeight="1" thickBot="1">
      <c r="A4" s="281"/>
      <c r="B4" s="282"/>
      <c r="C4" s="283" t="s">
        <v>204</v>
      </c>
      <c r="D4" s="283" t="s">
        <v>205</v>
      </c>
      <c r="E4" s="284" t="s">
        <v>10</v>
      </c>
      <c r="F4" s="284" t="s">
        <v>206</v>
      </c>
      <c r="G4" s="285" t="s">
        <v>204</v>
      </c>
      <c r="H4" s="285" t="s">
        <v>207</v>
      </c>
      <c r="I4" s="285" t="s">
        <v>208</v>
      </c>
      <c r="J4" s="286" t="s">
        <v>209</v>
      </c>
      <c r="K4" s="287" t="s">
        <v>938</v>
      </c>
      <c r="L4" s="288" t="s">
        <v>939</v>
      </c>
      <c r="M4" s="289" t="s">
        <v>9</v>
      </c>
      <c r="N4" s="290" t="s">
        <v>940</v>
      </c>
      <c r="O4" s="291" t="s">
        <v>210</v>
      </c>
      <c r="P4" s="299" t="s">
        <v>9</v>
      </c>
      <c r="Q4" s="300" t="s">
        <v>941</v>
      </c>
      <c r="R4" s="293"/>
    </row>
    <row r="5" spans="1:18" ht="35.1" customHeight="1">
      <c r="A5" s="239">
        <v>1</v>
      </c>
      <c r="B5" s="233" t="s">
        <v>211</v>
      </c>
      <c r="C5" s="234">
        <v>6</v>
      </c>
      <c r="D5" s="234"/>
      <c r="E5" s="235"/>
      <c r="F5" s="235">
        <f t="shared" ref="F5:F16" si="0">SUM(C5:E5)</f>
        <v>6</v>
      </c>
      <c r="G5" s="236">
        <v>6</v>
      </c>
      <c r="H5" s="236"/>
      <c r="I5" s="236"/>
      <c r="J5" s="253">
        <f t="shared" ref="J5:J16" si="1">SUM(G5:I5)</f>
        <v>6</v>
      </c>
      <c r="K5" s="257">
        <v>6</v>
      </c>
      <c r="L5" s="258"/>
      <c r="M5" s="265">
        <v>0</v>
      </c>
      <c r="N5" s="237">
        <v>1650000</v>
      </c>
      <c r="O5" s="266">
        <f t="shared" ref="O5:O16" si="2">M5*N5</f>
        <v>0</v>
      </c>
      <c r="P5" s="301">
        <f>K5+L5-M5</f>
        <v>6</v>
      </c>
      <c r="Q5" s="302" t="s">
        <v>933</v>
      </c>
      <c r="R5" s="294"/>
    </row>
    <row r="6" spans="1:18" ht="35.1" customHeight="1">
      <c r="A6" s="240">
        <v>2</v>
      </c>
      <c r="B6" s="226" t="s">
        <v>212</v>
      </c>
      <c r="C6" s="227"/>
      <c r="D6" s="227"/>
      <c r="E6" s="228"/>
      <c r="F6" s="228">
        <f t="shared" si="0"/>
        <v>0</v>
      </c>
      <c r="G6" s="229"/>
      <c r="H6" s="229"/>
      <c r="I6" s="229"/>
      <c r="J6" s="254">
        <f t="shared" si="1"/>
        <v>0</v>
      </c>
      <c r="K6" s="259">
        <v>5</v>
      </c>
      <c r="L6" s="260"/>
      <c r="M6" s="267">
        <v>3</v>
      </c>
      <c r="N6" s="230">
        <v>990000</v>
      </c>
      <c r="O6" s="268">
        <f t="shared" si="2"/>
        <v>2970000</v>
      </c>
      <c r="P6" s="303">
        <f>K6+L6-M6</f>
        <v>2</v>
      </c>
      <c r="Q6" s="304" t="s">
        <v>925</v>
      </c>
      <c r="R6" s="295"/>
    </row>
    <row r="7" spans="1:18" ht="35.1" customHeight="1">
      <c r="A7" s="240">
        <v>3</v>
      </c>
      <c r="B7" s="226" t="s">
        <v>213</v>
      </c>
      <c r="C7" s="227"/>
      <c r="D7" s="227"/>
      <c r="E7" s="228"/>
      <c r="F7" s="228">
        <f t="shared" si="0"/>
        <v>0</v>
      </c>
      <c r="G7" s="229"/>
      <c r="H7" s="229"/>
      <c r="I7" s="229"/>
      <c r="J7" s="254">
        <f t="shared" si="1"/>
        <v>0</v>
      </c>
      <c r="K7" s="259">
        <v>4</v>
      </c>
      <c r="L7" s="260">
        <v>1</v>
      </c>
      <c r="M7" s="267">
        <v>2</v>
      </c>
      <c r="N7" s="230">
        <v>880000</v>
      </c>
      <c r="O7" s="268">
        <f t="shared" si="2"/>
        <v>1760000</v>
      </c>
      <c r="P7" s="303">
        <f t="shared" ref="P7:P16" si="3">K7+L7-M7</f>
        <v>3</v>
      </c>
      <c r="Q7" s="304" t="s">
        <v>930</v>
      </c>
      <c r="R7" s="295"/>
    </row>
    <row r="8" spans="1:18" ht="35.1" customHeight="1">
      <c r="A8" s="240">
        <v>4</v>
      </c>
      <c r="B8" s="231" t="s">
        <v>214</v>
      </c>
      <c r="C8" s="227"/>
      <c r="D8" s="228"/>
      <c r="E8" s="228"/>
      <c r="F8" s="228">
        <f t="shared" si="0"/>
        <v>0</v>
      </c>
      <c r="G8" s="229"/>
      <c r="H8" s="122"/>
      <c r="I8" s="122"/>
      <c r="J8" s="254">
        <f t="shared" si="1"/>
        <v>0</v>
      </c>
      <c r="K8" s="259">
        <v>12</v>
      </c>
      <c r="L8" s="260"/>
      <c r="M8" s="267">
        <v>0</v>
      </c>
      <c r="N8" s="230">
        <v>880000</v>
      </c>
      <c r="O8" s="268">
        <f t="shared" si="2"/>
        <v>0</v>
      </c>
      <c r="P8" s="303">
        <f t="shared" si="3"/>
        <v>12</v>
      </c>
      <c r="Q8" s="304" t="s">
        <v>933</v>
      </c>
      <c r="R8" s="295"/>
    </row>
    <row r="9" spans="1:18" ht="35.1" customHeight="1">
      <c r="A9" s="240">
        <v>5</v>
      </c>
      <c r="B9" s="226" t="s">
        <v>215</v>
      </c>
      <c r="C9" s="227"/>
      <c r="D9" s="227"/>
      <c r="E9" s="228"/>
      <c r="F9" s="228">
        <f t="shared" si="0"/>
        <v>0</v>
      </c>
      <c r="G9" s="229"/>
      <c r="H9" s="229"/>
      <c r="I9" s="229"/>
      <c r="J9" s="254">
        <f t="shared" si="1"/>
        <v>0</v>
      </c>
      <c r="K9" s="259">
        <v>8</v>
      </c>
      <c r="L9" s="260"/>
      <c r="M9" s="267">
        <v>7</v>
      </c>
      <c r="N9" s="230">
        <v>3850000</v>
      </c>
      <c r="O9" s="268">
        <f t="shared" si="2"/>
        <v>26950000</v>
      </c>
      <c r="P9" s="303">
        <f t="shared" si="3"/>
        <v>1</v>
      </c>
      <c r="Q9" s="304" t="s">
        <v>935</v>
      </c>
      <c r="R9" s="295"/>
    </row>
    <row r="10" spans="1:18" ht="35.1" customHeight="1">
      <c r="A10" s="240">
        <v>6</v>
      </c>
      <c r="B10" s="231" t="s">
        <v>216</v>
      </c>
      <c r="C10" s="227"/>
      <c r="D10" s="227"/>
      <c r="E10" s="228"/>
      <c r="F10" s="228">
        <f t="shared" si="0"/>
        <v>0</v>
      </c>
      <c r="G10" s="229"/>
      <c r="H10" s="229"/>
      <c r="I10" s="229"/>
      <c r="J10" s="254">
        <f t="shared" si="1"/>
        <v>0</v>
      </c>
      <c r="K10" s="259">
        <v>12</v>
      </c>
      <c r="L10" s="260">
        <v>1</v>
      </c>
      <c r="M10" s="267">
        <v>11</v>
      </c>
      <c r="N10" s="230">
        <v>990000</v>
      </c>
      <c r="O10" s="268">
        <f t="shared" si="2"/>
        <v>10890000</v>
      </c>
      <c r="P10" s="303">
        <f t="shared" si="3"/>
        <v>2</v>
      </c>
      <c r="Q10" s="304" t="s">
        <v>936</v>
      </c>
      <c r="R10" s="295"/>
    </row>
    <row r="11" spans="1:18" ht="35.1" customHeight="1">
      <c r="A11" s="240">
        <v>7</v>
      </c>
      <c r="B11" s="231" t="s">
        <v>217</v>
      </c>
      <c r="C11" s="227"/>
      <c r="D11" s="228"/>
      <c r="E11" s="228"/>
      <c r="F11" s="228">
        <f t="shared" si="0"/>
        <v>0</v>
      </c>
      <c r="G11" s="229"/>
      <c r="H11" s="122"/>
      <c r="I11" s="122"/>
      <c r="J11" s="254">
        <f t="shared" si="1"/>
        <v>0</v>
      </c>
      <c r="K11" s="259">
        <v>33</v>
      </c>
      <c r="L11" s="260"/>
      <c r="M11" s="267">
        <v>10</v>
      </c>
      <c r="N11" s="230">
        <v>1650000</v>
      </c>
      <c r="O11" s="268">
        <f t="shared" si="2"/>
        <v>16500000</v>
      </c>
      <c r="P11" s="303">
        <f t="shared" si="3"/>
        <v>23</v>
      </c>
      <c r="Q11" s="304" t="s">
        <v>931</v>
      </c>
      <c r="R11" s="295"/>
    </row>
    <row r="12" spans="1:18" ht="35.1" customHeight="1">
      <c r="A12" s="240">
        <v>8</v>
      </c>
      <c r="B12" s="231" t="s">
        <v>218</v>
      </c>
      <c r="C12" s="227"/>
      <c r="D12" s="228"/>
      <c r="E12" s="228"/>
      <c r="F12" s="228">
        <f t="shared" si="0"/>
        <v>0</v>
      </c>
      <c r="G12" s="229"/>
      <c r="H12" s="122"/>
      <c r="I12" s="122"/>
      <c r="J12" s="254">
        <f t="shared" si="1"/>
        <v>0</v>
      </c>
      <c r="K12" s="259">
        <v>3</v>
      </c>
      <c r="L12" s="260">
        <v>1</v>
      </c>
      <c r="M12" s="267">
        <v>3</v>
      </c>
      <c r="N12" s="230">
        <v>275000</v>
      </c>
      <c r="O12" s="268">
        <f t="shared" si="2"/>
        <v>825000</v>
      </c>
      <c r="P12" s="303">
        <f t="shared" si="3"/>
        <v>1</v>
      </c>
      <c r="Q12" s="304" t="s">
        <v>932</v>
      </c>
      <c r="R12" s="295"/>
    </row>
    <row r="13" spans="1:18" ht="35.1" customHeight="1">
      <c r="A13" s="240">
        <v>9</v>
      </c>
      <c r="B13" s="226" t="s">
        <v>219</v>
      </c>
      <c r="C13" s="227"/>
      <c r="D13" s="228"/>
      <c r="E13" s="228"/>
      <c r="F13" s="228">
        <f t="shared" si="0"/>
        <v>0</v>
      </c>
      <c r="G13" s="229"/>
      <c r="H13" s="122"/>
      <c r="I13" s="122"/>
      <c r="J13" s="254">
        <f t="shared" si="1"/>
        <v>0</v>
      </c>
      <c r="K13" s="259">
        <v>3</v>
      </c>
      <c r="L13" s="260"/>
      <c r="M13" s="267">
        <v>2</v>
      </c>
      <c r="N13" s="230">
        <v>700000</v>
      </c>
      <c r="O13" s="268">
        <f t="shared" si="2"/>
        <v>1400000</v>
      </c>
      <c r="P13" s="303">
        <f t="shared" si="3"/>
        <v>1</v>
      </c>
      <c r="Q13" s="304" t="s">
        <v>943</v>
      </c>
      <c r="R13" s="296"/>
    </row>
    <row r="14" spans="1:18" ht="35.1" customHeight="1">
      <c r="A14" s="240">
        <v>10</v>
      </c>
      <c r="B14" s="231" t="s">
        <v>220</v>
      </c>
      <c r="C14" s="227"/>
      <c r="D14" s="228"/>
      <c r="E14" s="228"/>
      <c r="F14" s="228">
        <f t="shared" si="0"/>
        <v>0</v>
      </c>
      <c r="G14" s="229"/>
      <c r="H14" s="122"/>
      <c r="I14" s="122"/>
      <c r="J14" s="254">
        <f t="shared" si="1"/>
        <v>0</v>
      </c>
      <c r="K14" s="259">
        <v>11</v>
      </c>
      <c r="L14" s="260"/>
      <c r="M14" s="267">
        <v>0</v>
      </c>
      <c r="N14" s="230">
        <v>385000</v>
      </c>
      <c r="O14" s="268">
        <f t="shared" si="2"/>
        <v>0</v>
      </c>
      <c r="P14" s="303">
        <f t="shared" si="3"/>
        <v>11</v>
      </c>
      <c r="Q14" s="304" t="s">
        <v>933</v>
      </c>
      <c r="R14" s="295"/>
    </row>
    <row r="15" spans="1:18" ht="35.1" customHeight="1">
      <c r="A15" s="240">
        <v>11</v>
      </c>
      <c r="B15" s="226" t="s">
        <v>2</v>
      </c>
      <c r="C15" s="227"/>
      <c r="D15" s="228"/>
      <c r="E15" s="228"/>
      <c r="F15" s="228">
        <f t="shared" si="0"/>
        <v>0</v>
      </c>
      <c r="G15" s="229"/>
      <c r="H15" s="122"/>
      <c r="I15" s="122"/>
      <c r="J15" s="254">
        <f t="shared" si="1"/>
        <v>0</v>
      </c>
      <c r="K15" s="259">
        <v>14</v>
      </c>
      <c r="L15" s="260">
        <v>1</v>
      </c>
      <c r="M15" s="267">
        <v>14</v>
      </c>
      <c r="N15" s="230">
        <v>800000</v>
      </c>
      <c r="O15" s="268">
        <f t="shared" si="2"/>
        <v>11200000</v>
      </c>
      <c r="P15" s="303">
        <f t="shared" si="3"/>
        <v>1</v>
      </c>
      <c r="Q15" s="304" t="s">
        <v>934</v>
      </c>
      <c r="R15" s="295"/>
    </row>
    <row r="16" spans="1:18" ht="35.1" customHeight="1" thickBot="1">
      <c r="A16" s="241">
        <v>12</v>
      </c>
      <c r="B16" s="242" t="s">
        <v>221</v>
      </c>
      <c r="C16" s="243"/>
      <c r="D16" s="244"/>
      <c r="E16" s="244"/>
      <c r="F16" s="244">
        <f t="shared" si="0"/>
        <v>0</v>
      </c>
      <c r="G16" s="245"/>
      <c r="H16" s="246"/>
      <c r="I16" s="246"/>
      <c r="J16" s="255">
        <f t="shared" si="1"/>
        <v>0</v>
      </c>
      <c r="K16" s="261">
        <v>7</v>
      </c>
      <c r="L16" s="262">
        <v>1</v>
      </c>
      <c r="M16" s="269">
        <v>8</v>
      </c>
      <c r="N16" s="247">
        <v>660000</v>
      </c>
      <c r="O16" s="270">
        <f t="shared" si="2"/>
        <v>5280000</v>
      </c>
      <c r="P16" s="305">
        <f t="shared" si="3"/>
        <v>0</v>
      </c>
      <c r="Q16" s="306"/>
      <c r="R16" s="297"/>
    </row>
    <row r="17" spans="1:18" ht="35.1" customHeight="1" thickBot="1">
      <c r="A17" s="248" t="s">
        <v>222</v>
      </c>
      <c r="B17" s="249"/>
      <c r="C17" s="250">
        <f t="shared" ref="C17:J17" si="4">SUM(C5:C16)</f>
        <v>6</v>
      </c>
      <c r="D17" s="250">
        <f t="shared" si="4"/>
        <v>0</v>
      </c>
      <c r="E17" s="250">
        <f t="shared" si="4"/>
        <v>0</v>
      </c>
      <c r="F17" s="250">
        <f t="shared" si="4"/>
        <v>6</v>
      </c>
      <c r="G17" s="251">
        <f t="shared" si="4"/>
        <v>6</v>
      </c>
      <c r="H17" s="251">
        <f t="shared" si="4"/>
        <v>0</v>
      </c>
      <c r="I17" s="251">
        <f t="shared" si="4"/>
        <v>0</v>
      </c>
      <c r="J17" s="256">
        <f t="shared" si="4"/>
        <v>6</v>
      </c>
      <c r="K17" s="263">
        <f>SUM(K5:K16)</f>
        <v>118</v>
      </c>
      <c r="L17" s="264">
        <f>SUM(L5:L16)</f>
        <v>5</v>
      </c>
      <c r="M17" s="271">
        <f>SUM(M5:M16)</f>
        <v>60</v>
      </c>
      <c r="N17" s="252"/>
      <c r="O17" s="272">
        <f>SUM(O5:O16)</f>
        <v>77775000</v>
      </c>
      <c r="P17" s="307">
        <f>SUM(P5:P16)</f>
        <v>63</v>
      </c>
      <c r="Q17" s="308"/>
      <c r="R17" s="298"/>
    </row>
    <row r="20" spans="1:18">
      <c r="P20" s="137"/>
    </row>
  </sheetData>
  <mergeCells count="10">
    <mergeCell ref="A17:B17"/>
    <mergeCell ref="A3:A4"/>
    <mergeCell ref="B3:B4"/>
    <mergeCell ref="C3:F3"/>
    <mergeCell ref="G3:J3"/>
    <mergeCell ref="M3:O3"/>
    <mergeCell ref="P3:Q3"/>
    <mergeCell ref="R3:R4"/>
    <mergeCell ref="K3:L3"/>
    <mergeCell ref="A1:R1"/>
  </mergeCells>
  <phoneticPr fontId="4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indexed="13"/>
    <pageSetUpPr fitToPage="1"/>
  </sheetPr>
  <dimension ref="A1:AY94"/>
  <sheetViews>
    <sheetView showGridLines="0" zoomScale="90" zoomScaleSheetLayoutView="75" workbookViewId="0">
      <pane xSplit="2" ySplit="8" topLeftCell="C24" activePane="bottomRight" state="frozen"/>
      <selection sqref="A1:AX1"/>
      <selection pane="topRight"/>
      <selection pane="bottomLeft"/>
      <selection pane="bottomRight" activeCell="A9" sqref="A9:XFD16"/>
    </sheetView>
  </sheetViews>
  <sheetFormatPr defaultRowHeight="13.5"/>
  <cols>
    <col min="2" max="2" width="13.77734375" bestFit="1" customWidth="1"/>
    <col min="3" max="3" width="8.88671875" customWidth="1"/>
    <col min="4" max="4" width="11.6640625" customWidth="1"/>
    <col min="5" max="7" width="8.88671875" customWidth="1"/>
    <col min="8" max="8" width="12.6640625" customWidth="1"/>
    <col min="9" max="11" width="8.88671875" customWidth="1"/>
    <col min="12" max="12" width="12.6640625" customWidth="1"/>
    <col min="13" max="15" width="8.88671875" customWidth="1"/>
    <col min="16" max="16" width="11.5546875" customWidth="1"/>
    <col min="17" max="19" width="8.88671875" customWidth="1"/>
    <col min="20" max="20" width="11.5546875" customWidth="1"/>
    <col min="21" max="23" width="8.88671875" customWidth="1"/>
    <col min="24" max="24" width="12.6640625" customWidth="1"/>
    <col min="25" max="42" width="8.88671875" customWidth="1"/>
    <col min="43" max="43" width="8.77734375" customWidth="1"/>
    <col min="44" max="44" width="12.6640625" bestFit="1" customWidth="1"/>
    <col min="45" max="46" width="8.77734375" customWidth="1"/>
  </cols>
  <sheetData>
    <row r="1" spans="1:51" s="1" customFormat="1" ht="33" customHeight="1">
      <c r="A1" s="144" t="s">
        <v>22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</row>
    <row r="2" spans="1:51" s="1" customFormat="1" ht="18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</row>
    <row r="3" spans="1:51" s="32" customFormat="1" ht="18" customHeight="1">
      <c r="A3" s="12" t="s">
        <v>21</v>
      </c>
      <c r="B3" s="31"/>
      <c r="C3" s="13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</row>
    <row r="4" spans="1:51" s="32" customFormat="1" ht="20.25" customHeight="1">
      <c r="A4" s="12" t="s">
        <v>14</v>
      </c>
      <c r="B4" s="31"/>
      <c r="C4" s="13"/>
      <c r="D4" s="31"/>
      <c r="E4" s="31"/>
      <c r="F4" s="31"/>
      <c r="G4" s="33"/>
      <c r="H4" s="33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</row>
    <row r="5" spans="1:51" s="5" customFormat="1" ht="29.25" customHeight="1">
      <c r="A5" s="141" t="s">
        <v>0</v>
      </c>
      <c r="B5" s="141"/>
      <c r="C5" s="141" t="s">
        <v>24</v>
      </c>
      <c r="D5" s="141"/>
      <c r="E5" s="141"/>
      <c r="F5" s="141"/>
      <c r="G5" s="140" t="s">
        <v>20</v>
      </c>
      <c r="H5" s="140"/>
      <c r="I5" s="140"/>
      <c r="J5" s="140"/>
      <c r="K5" s="140" t="s">
        <v>25</v>
      </c>
      <c r="L5" s="140"/>
      <c r="M5" s="140"/>
      <c r="N5" s="140"/>
      <c r="O5" s="143" t="s">
        <v>19</v>
      </c>
      <c r="P5" s="143"/>
      <c r="Q5" s="143"/>
      <c r="R5" s="143"/>
      <c r="S5" s="143"/>
      <c r="T5" s="143"/>
      <c r="U5" s="143"/>
      <c r="V5" s="143"/>
      <c r="W5" s="143" t="s">
        <v>18</v>
      </c>
      <c r="X5" s="143"/>
      <c r="Y5" s="143"/>
      <c r="Z5" s="143"/>
      <c r="AA5" s="143"/>
      <c r="AB5" s="143"/>
      <c r="AC5" s="143"/>
      <c r="AD5" s="143"/>
      <c r="AE5" s="140" t="s">
        <v>15</v>
      </c>
      <c r="AF5" s="140"/>
      <c r="AG5" s="140"/>
      <c r="AH5" s="140"/>
      <c r="AI5" s="140" t="s">
        <v>17</v>
      </c>
      <c r="AJ5" s="140"/>
      <c r="AK5" s="140"/>
      <c r="AL5" s="140"/>
      <c r="AM5" s="143" t="s">
        <v>26</v>
      </c>
      <c r="AN5" s="143"/>
      <c r="AO5" s="143"/>
      <c r="AP5" s="143"/>
      <c r="AQ5" s="141" t="s">
        <v>16</v>
      </c>
      <c r="AR5" s="141"/>
      <c r="AS5" s="141"/>
      <c r="AT5" s="141"/>
      <c r="AU5" s="141"/>
      <c r="AV5" s="141"/>
      <c r="AW5" s="141"/>
      <c r="AX5" s="141"/>
      <c r="AY5" s="142" t="s">
        <v>6</v>
      </c>
    </row>
    <row r="6" spans="1:51" s="5" customFormat="1" ht="23.25" customHeight="1">
      <c r="A6" s="143" t="s">
        <v>7</v>
      </c>
      <c r="B6" s="143" t="s">
        <v>13</v>
      </c>
      <c r="C6" s="141"/>
      <c r="D6" s="141"/>
      <c r="E6" s="141"/>
      <c r="F6" s="141"/>
      <c r="G6" s="140"/>
      <c r="H6" s="140"/>
      <c r="I6" s="140"/>
      <c r="J6" s="140"/>
      <c r="K6" s="140"/>
      <c r="L6" s="140"/>
      <c r="M6" s="140"/>
      <c r="N6" s="140"/>
      <c r="O6" s="140" t="s">
        <v>12</v>
      </c>
      <c r="P6" s="140"/>
      <c r="Q6" s="140"/>
      <c r="R6" s="140"/>
      <c r="S6" s="140" t="s">
        <v>11</v>
      </c>
      <c r="T6" s="140"/>
      <c r="U6" s="140"/>
      <c r="V6" s="140"/>
      <c r="W6" s="140" t="s">
        <v>4</v>
      </c>
      <c r="X6" s="140"/>
      <c r="Y6" s="140"/>
      <c r="Z6" s="140"/>
      <c r="AA6" s="140" t="s">
        <v>5</v>
      </c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3"/>
      <c r="AN6" s="143"/>
      <c r="AO6" s="143"/>
      <c r="AP6" s="143"/>
      <c r="AQ6" s="141" t="s">
        <v>2</v>
      </c>
      <c r="AR6" s="141"/>
      <c r="AS6" s="141"/>
      <c r="AT6" s="141"/>
      <c r="AU6" s="141" t="s">
        <v>23</v>
      </c>
      <c r="AV6" s="141"/>
      <c r="AW6" s="141"/>
      <c r="AX6" s="141"/>
      <c r="AY6" s="142"/>
    </row>
    <row r="7" spans="1:51" s="5" customFormat="1" ht="25.5" customHeight="1">
      <c r="A7" s="143"/>
      <c r="B7" s="143"/>
      <c r="C7" s="140" t="s">
        <v>3</v>
      </c>
      <c r="D7" s="140" t="s">
        <v>8</v>
      </c>
      <c r="E7" s="140"/>
      <c r="F7" s="140" t="s">
        <v>10</v>
      </c>
      <c r="G7" s="140" t="s">
        <v>3</v>
      </c>
      <c r="H7" s="140" t="s">
        <v>8</v>
      </c>
      <c r="I7" s="140"/>
      <c r="J7" s="140" t="s">
        <v>10</v>
      </c>
      <c r="K7" s="140" t="s">
        <v>3</v>
      </c>
      <c r="L7" s="140" t="s">
        <v>8</v>
      </c>
      <c r="M7" s="140"/>
      <c r="N7" s="140" t="s">
        <v>10</v>
      </c>
      <c r="O7" s="140" t="s">
        <v>3</v>
      </c>
      <c r="P7" s="140" t="s">
        <v>8</v>
      </c>
      <c r="Q7" s="140"/>
      <c r="R7" s="140" t="s">
        <v>10</v>
      </c>
      <c r="S7" s="140" t="s">
        <v>3</v>
      </c>
      <c r="T7" s="140" t="s">
        <v>8</v>
      </c>
      <c r="U7" s="140"/>
      <c r="V7" s="140" t="s">
        <v>10</v>
      </c>
      <c r="W7" s="140" t="s">
        <v>3</v>
      </c>
      <c r="X7" s="140" t="s">
        <v>8</v>
      </c>
      <c r="Y7" s="140"/>
      <c r="Z7" s="140" t="s">
        <v>10</v>
      </c>
      <c r="AA7" s="140" t="s">
        <v>3</v>
      </c>
      <c r="AB7" s="140" t="s">
        <v>8</v>
      </c>
      <c r="AC7" s="140"/>
      <c r="AD7" s="140" t="s">
        <v>10</v>
      </c>
      <c r="AE7" s="140" t="s">
        <v>3</v>
      </c>
      <c r="AF7" s="140" t="s">
        <v>8</v>
      </c>
      <c r="AG7" s="140"/>
      <c r="AH7" s="140" t="s">
        <v>10</v>
      </c>
      <c r="AI7" s="140" t="s">
        <v>3</v>
      </c>
      <c r="AJ7" s="140" t="s">
        <v>8</v>
      </c>
      <c r="AK7" s="140"/>
      <c r="AL7" s="140" t="s">
        <v>10</v>
      </c>
      <c r="AM7" s="140" t="s">
        <v>3</v>
      </c>
      <c r="AN7" s="140" t="s">
        <v>8</v>
      </c>
      <c r="AO7" s="140"/>
      <c r="AP7" s="140" t="s">
        <v>10</v>
      </c>
      <c r="AQ7" s="140" t="s">
        <v>3</v>
      </c>
      <c r="AR7" s="140" t="s">
        <v>8</v>
      </c>
      <c r="AS7" s="140"/>
      <c r="AT7" s="140" t="s">
        <v>10</v>
      </c>
      <c r="AU7" s="140" t="s">
        <v>3</v>
      </c>
      <c r="AV7" s="140" t="s">
        <v>8</v>
      </c>
      <c r="AW7" s="140"/>
      <c r="AX7" s="141" t="s">
        <v>10</v>
      </c>
      <c r="AY7" s="142"/>
    </row>
    <row r="8" spans="1:51" s="5" customFormat="1" ht="30.75" customHeight="1">
      <c r="A8" s="143"/>
      <c r="B8" s="143"/>
      <c r="C8" s="140"/>
      <c r="D8" s="21" t="s">
        <v>9</v>
      </c>
      <c r="E8" s="22" t="s">
        <v>1</v>
      </c>
      <c r="F8" s="140"/>
      <c r="G8" s="140"/>
      <c r="H8" s="21" t="s">
        <v>9</v>
      </c>
      <c r="I8" s="22" t="s">
        <v>1</v>
      </c>
      <c r="J8" s="140"/>
      <c r="K8" s="140"/>
      <c r="L8" s="21" t="s">
        <v>9</v>
      </c>
      <c r="M8" s="22" t="s">
        <v>1</v>
      </c>
      <c r="N8" s="140"/>
      <c r="O8" s="140"/>
      <c r="P8" s="21" t="s">
        <v>9</v>
      </c>
      <c r="Q8" s="22" t="s">
        <v>1</v>
      </c>
      <c r="R8" s="140"/>
      <c r="S8" s="140"/>
      <c r="T8" s="21" t="s">
        <v>9</v>
      </c>
      <c r="U8" s="22" t="s">
        <v>1</v>
      </c>
      <c r="V8" s="140"/>
      <c r="W8" s="140"/>
      <c r="X8" s="21" t="s">
        <v>9</v>
      </c>
      <c r="Y8" s="22" t="s">
        <v>1</v>
      </c>
      <c r="Z8" s="140"/>
      <c r="AA8" s="140"/>
      <c r="AB8" s="21" t="s">
        <v>9</v>
      </c>
      <c r="AC8" s="22" t="s">
        <v>1</v>
      </c>
      <c r="AD8" s="140"/>
      <c r="AE8" s="140"/>
      <c r="AF8" s="21" t="s">
        <v>9</v>
      </c>
      <c r="AG8" s="22" t="s">
        <v>1</v>
      </c>
      <c r="AH8" s="140"/>
      <c r="AI8" s="140"/>
      <c r="AJ8" s="21" t="s">
        <v>9</v>
      </c>
      <c r="AK8" s="22" t="s">
        <v>1</v>
      </c>
      <c r="AL8" s="140"/>
      <c r="AM8" s="140"/>
      <c r="AN8" s="21" t="s">
        <v>9</v>
      </c>
      <c r="AO8" s="22" t="s">
        <v>1</v>
      </c>
      <c r="AP8" s="140"/>
      <c r="AQ8" s="140"/>
      <c r="AR8" s="21" t="s">
        <v>9</v>
      </c>
      <c r="AS8" s="22" t="s">
        <v>1</v>
      </c>
      <c r="AT8" s="140"/>
      <c r="AU8" s="140"/>
      <c r="AV8" s="21" t="s">
        <v>9</v>
      </c>
      <c r="AW8" s="22" t="s">
        <v>1</v>
      </c>
      <c r="AX8" s="141"/>
      <c r="AY8" s="142"/>
    </row>
    <row r="9" spans="1:51" s="210" customFormat="1" ht="24.75" customHeight="1">
      <c r="A9" s="19" t="s">
        <v>164</v>
      </c>
      <c r="B9" s="19" t="s">
        <v>164</v>
      </c>
      <c r="C9" s="19">
        <v>2</v>
      </c>
      <c r="D9" s="19"/>
      <c r="E9" s="209" t="s">
        <v>165</v>
      </c>
      <c r="F9" s="19"/>
      <c r="G9" s="19">
        <v>2</v>
      </c>
      <c r="H9" s="19"/>
      <c r="I9" s="209" t="s">
        <v>166</v>
      </c>
      <c r="J9" s="19"/>
      <c r="K9" s="19"/>
      <c r="L9" s="19"/>
      <c r="M9" s="19"/>
      <c r="N9" s="19"/>
      <c r="O9" s="19">
        <v>1</v>
      </c>
      <c r="P9" s="19">
        <v>1</v>
      </c>
      <c r="Q9" s="19">
        <v>2012</v>
      </c>
      <c r="R9" s="19"/>
      <c r="S9" s="19">
        <v>1</v>
      </c>
      <c r="T9" s="19">
        <v>1</v>
      </c>
      <c r="U9" s="19">
        <v>2011</v>
      </c>
      <c r="V9" s="19"/>
      <c r="W9" s="19">
        <v>1</v>
      </c>
      <c r="X9" s="19">
        <v>1</v>
      </c>
      <c r="Y9" s="19">
        <v>2011</v>
      </c>
      <c r="Z9" s="19"/>
      <c r="AA9" s="19"/>
      <c r="AB9" s="19"/>
      <c r="AC9" s="19"/>
      <c r="AD9" s="19"/>
      <c r="AE9" s="19"/>
      <c r="AF9" s="19"/>
      <c r="AG9" s="19"/>
      <c r="AH9" s="19"/>
      <c r="AI9" s="19">
        <v>1</v>
      </c>
      <c r="AJ9" s="19"/>
      <c r="AK9" s="19"/>
      <c r="AL9" s="19"/>
      <c r="AM9" s="19">
        <v>1</v>
      </c>
      <c r="AN9" s="19">
        <v>1</v>
      </c>
      <c r="AO9" s="19">
        <v>2007</v>
      </c>
      <c r="AP9" s="19"/>
      <c r="AQ9" s="19"/>
      <c r="AR9" s="19"/>
      <c r="AS9" s="19"/>
      <c r="AT9" s="19"/>
      <c r="AU9" s="19">
        <v>1</v>
      </c>
      <c r="AV9" s="19"/>
      <c r="AW9" s="19">
        <v>2010</v>
      </c>
      <c r="AX9" s="18"/>
      <c r="AY9" s="18"/>
    </row>
    <row r="10" spans="1:51" s="210" customFormat="1" ht="24.75" customHeight="1">
      <c r="A10" s="19" t="s">
        <v>164</v>
      </c>
      <c r="B10" s="19" t="s">
        <v>167</v>
      </c>
      <c r="C10" s="19"/>
      <c r="D10" s="19"/>
      <c r="E10" s="19"/>
      <c r="F10" s="19"/>
      <c r="G10" s="19"/>
      <c r="H10" s="19"/>
      <c r="I10" s="19"/>
      <c r="J10" s="19"/>
      <c r="K10" s="19">
        <v>1</v>
      </c>
      <c r="L10" s="19">
        <v>1</v>
      </c>
      <c r="M10" s="19">
        <v>2012</v>
      </c>
      <c r="N10" s="19"/>
      <c r="O10" s="19"/>
      <c r="P10" s="19"/>
      <c r="Q10" s="19"/>
      <c r="R10" s="19"/>
      <c r="S10" s="19"/>
      <c r="T10" s="19"/>
      <c r="U10" s="19"/>
      <c r="V10" s="19"/>
      <c r="W10" s="19">
        <v>1</v>
      </c>
      <c r="X10" s="19">
        <v>1</v>
      </c>
      <c r="Y10" s="19">
        <v>2013</v>
      </c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>
        <v>1</v>
      </c>
      <c r="AN10" s="19">
        <v>1</v>
      </c>
      <c r="AO10" s="19">
        <v>2007</v>
      </c>
      <c r="AP10" s="19"/>
      <c r="AQ10" s="19"/>
      <c r="AR10" s="19"/>
      <c r="AS10" s="19"/>
      <c r="AT10" s="19"/>
      <c r="AU10" s="19"/>
      <c r="AV10" s="19"/>
      <c r="AW10" s="19"/>
      <c r="AX10" s="18"/>
      <c r="AY10" s="18" t="s">
        <v>168</v>
      </c>
    </row>
    <row r="11" spans="1:51" s="210" customFormat="1" ht="24.75" customHeight="1">
      <c r="A11" s="19" t="s">
        <v>164</v>
      </c>
      <c r="B11" s="19" t="s">
        <v>169</v>
      </c>
      <c r="C11" s="19"/>
      <c r="D11" s="19"/>
      <c r="E11" s="19"/>
      <c r="F11" s="19"/>
      <c r="G11" s="19"/>
      <c r="H11" s="19"/>
      <c r="I11" s="19"/>
      <c r="J11" s="19"/>
      <c r="K11" s="19">
        <v>1</v>
      </c>
      <c r="L11" s="19">
        <v>1</v>
      </c>
      <c r="M11" s="19">
        <v>2003</v>
      </c>
      <c r="N11" s="19"/>
      <c r="O11" s="19"/>
      <c r="P11" s="19"/>
      <c r="Q11" s="19"/>
      <c r="R11" s="19"/>
      <c r="S11" s="19">
        <v>1</v>
      </c>
      <c r="T11" s="19">
        <v>1</v>
      </c>
      <c r="U11" s="19">
        <v>2006</v>
      </c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>
        <v>1</v>
      </c>
      <c r="AR11" s="19">
        <v>1</v>
      </c>
      <c r="AS11" s="19">
        <v>2003</v>
      </c>
      <c r="AT11" s="19"/>
      <c r="AU11" s="19"/>
      <c r="AV11" s="19"/>
      <c r="AW11" s="19"/>
      <c r="AX11" s="18"/>
      <c r="AY11" s="18" t="s">
        <v>170</v>
      </c>
    </row>
    <row r="12" spans="1:51" s="211" customFormat="1" ht="24.75" customHeight="1">
      <c r="A12" s="19" t="s">
        <v>164</v>
      </c>
      <c r="B12" s="18" t="s">
        <v>171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>
        <v>1</v>
      </c>
      <c r="AV12" s="18">
        <v>1</v>
      </c>
      <c r="AW12" s="18">
        <v>2005</v>
      </c>
      <c r="AX12" s="18"/>
      <c r="AY12" s="18" t="s">
        <v>172</v>
      </c>
    </row>
    <row r="13" spans="1:51" s="210" customFormat="1" ht="24.75" customHeight="1">
      <c r="A13" s="19" t="s">
        <v>164</v>
      </c>
      <c r="B13" s="19" t="s">
        <v>173</v>
      </c>
      <c r="C13" s="19">
        <v>1</v>
      </c>
      <c r="D13" s="19"/>
      <c r="E13" s="19"/>
      <c r="F13" s="19"/>
      <c r="G13" s="19">
        <v>1</v>
      </c>
      <c r="H13" s="19"/>
      <c r="I13" s="19"/>
      <c r="J13" s="19"/>
      <c r="K13" s="19"/>
      <c r="L13" s="19"/>
      <c r="M13" s="19"/>
      <c r="N13" s="19"/>
      <c r="O13" s="19">
        <v>1</v>
      </c>
      <c r="P13" s="19"/>
      <c r="Q13" s="19"/>
      <c r="R13" s="19"/>
      <c r="S13" s="19"/>
      <c r="T13" s="19"/>
      <c r="U13" s="19"/>
      <c r="V13" s="19"/>
      <c r="W13" s="19">
        <v>1</v>
      </c>
      <c r="X13" s="19"/>
      <c r="Y13" s="19"/>
      <c r="Z13" s="19"/>
      <c r="AA13" s="19">
        <v>1</v>
      </c>
      <c r="AB13" s="19"/>
      <c r="AC13" s="19"/>
      <c r="AD13" s="19"/>
      <c r="AE13" s="19">
        <v>1</v>
      </c>
      <c r="AF13" s="19">
        <v>1</v>
      </c>
      <c r="AG13" s="19">
        <v>2011</v>
      </c>
      <c r="AH13" s="19"/>
      <c r="AI13" s="19">
        <v>1</v>
      </c>
      <c r="AJ13" s="19"/>
      <c r="AK13" s="19"/>
      <c r="AL13" s="19"/>
      <c r="AM13" s="19">
        <v>1</v>
      </c>
      <c r="AN13" s="19"/>
      <c r="AO13" s="19"/>
      <c r="AP13" s="19"/>
      <c r="AQ13" s="19">
        <v>1</v>
      </c>
      <c r="AR13" s="19"/>
      <c r="AS13" s="19"/>
      <c r="AT13" s="19"/>
      <c r="AU13" s="19">
        <v>1</v>
      </c>
      <c r="AV13" s="19"/>
      <c r="AW13" s="19"/>
      <c r="AX13" s="18"/>
      <c r="AY13" s="18" t="s">
        <v>174</v>
      </c>
    </row>
    <row r="14" spans="1:51" s="211" customFormat="1" ht="24.75" customHeight="1">
      <c r="A14" s="18" t="s">
        <v>164</v>
      </c>
      <c r="B14" s="18" t="s">
        <v>175</v>
      </c>
      <c r="C14" s="18">
        <v>1</v>
      </c>
      <c r="D14" s="18"/>
      <c r="E14" s="18">
        <v>2013</v>
      </c>
      <c r="F14" s="18"/>
      <c r="G14" s="18">
        <v>1</v>
      </c>
      <c r="H14" s="18"/>
      <c r="I14" s="18">
        <v>2017</v>
      </c>
      <c r="J14" s="18"/>
      <c r="K14" s="18">
        <v>0</v>
      </c>
      <c r="L14" s="18"/>
      <c r="M14" s="18"/>
      <c r="N14" s="18"/>
      <c r="O14" s="18">
        <v>1</v>
      </c>
      <c r="P14" s="18"/>
      <c r="Q14" s="18">
        <v>2011</v>
      </c>
      <c r="R14" s="18"/>
      <c r="S14" s="18"/>
      <c r="T14" s="18"/>
      <c r="U14" s="18"/>
      <c r="V14" s="18"/>
      <c r="W14" s="18">
        <v>1</v>
      </c>
      <c r="X14" s="18"/>
      <c r="Y14" s="18">
        <v>2015</v>
      </c>
      <c r="Z14" s="18"/>
      <c r="AA14" s="18"/>
      <c r="AB14" s="18"/>
      <c r="AC14" s="18"/>
      <c r="AD14" s="18"/>
      <c r="AE14" s="18">
        <v>1</v>
      </c>
      <c r="AF14" s="18"/>
      <c r="AG14" s="18">
        <v>2010</v>
      </c>
      <c r="AH14" s="18"/>
      <c r="AI14" s="18">
        <v>1</v>
      </c>
      <c r="AJ14" s="18"/>
      <c r="AK14" s="18">
        <v>2012</v>
      </c>
      <c r="AL14" s="18"/>
      <c r="AM14" s="18">
        <v>1</v>
      </c>
      <c r="AN14" s="18">
        <v>1</v>
      </c>
      <c r="AO14" s="18">
        <v>2007</v>
      </c>
      <c r="AP14" s="18"/>
      <c r="AQ14" s="18">
        <v>1</v>
      </c>
      <c r="AR14" s="18"/>
      <c r="AS14" s="18">
        <v>2014</v>
      </c>
      <c r="AT14" s="18"/>
      <c r="AU14" s="18">
        <v>1</v>
      </c>
      <c r="AV14" s="18"/>
      <c r="AW14" s="18">
        <v>2005</v>
      </c>
      <c r="AX14" s="18"/>
      <c r="AY14" s="18" t="s">
        <v>176</v>
      </c>
    </row>
    <row r="15" spans="1:51" s="212" customFormat="1" ht="24.75" customHeight="1">
      <c r="A15" s="18" t="s">
        <v>120</v>
      </c>
      <c r="B15" s="18" t="s">
        <v>121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>
        <v>1</v>
      </c>
      <c r="AR15" s="18">
        <v>1</v>
      </c>
      <c r="AS15" s="18">
        <v>2005</v>
      </c>
      <c r="AT15" s="18"/>
      <c r="AU15" s="18"/>
      <c r="AV15" s="18"/>
      <c r="AW15" s="18"/>
      <c r="AX15" s="18"/>
      <c r="AY15" s="18" t="s">
        <v>122</v>
      </c>
    </row>
    <row r="16" spans="1:51" s="6" customFormat="1" ht="24.75" customHeight="1">
      <c r="A16" s="18" t="s">
        <v>120</v>
      </c>
      <c r="B16" s="18" t="s">
        <v>123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>
        <v>1</v>
      </c>
      <c r="AV16" s="18">
        <v>1</v>
      </c>
      <c r="AW16" s="18">
        <v>2005</v>
      </c>
      <c r="AX16" s="18"/>
      <c r="AY16" s="18" t="s">
        <v>124</v>
      </c>
    </row>
    <row r="17" spans="1:51" s="2" customFormat="1" ht="24.75" customHeight="1">
      <c r="A17" s="24" t="s">
        <v>120</v>
      </c>
      <c r="B17" s="25" t="s">
        <v>125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24">
        <v>1</v>
      </c>
      <c r="AR17" s="24">
        <v>1</v>
      </c>
      <c r="AS17" s="24">
        <v>2013</v>
      </c>
      <c r="AT17" s="17"/>
      <c r="AU17" s="17"/>
      <c r="AV17" s="17"/>
      <c r="AW17" s="17"/>
      <c r="AX17" s="17"/>
      <c r="AY17" s="17" t="s">
        <v>126</v>
      </c>
    </row>
    <row r="18" spans="1:51" s="2" customFormat="1" ht="24.75" customHeight="1">
      <c r="A18" s="17" t="s">
        <v>120</v>
      </c>
      <c r="B18" s="17" t="s">
        <v>127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>
        <v>1</v>
      </c>
      <c r="AJ18" s="17">
        <v>1</v>
      </c>
      <c r="AK18" s="17">
        <v>2009</v>
      </c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 t="s">
        <v>128</v>
      </c>
    </row>
    <row r="19" spans="1:51" s="2" customFormat="1" ht="24.75" customHeight="1">
      <c r="A19" s="17" t="s">
        <v>120</v>
      </c>
      <c r="B19" s="17" t="s">
        <v>129</v>
      </c>
      <c r="C19" s="17"/>
      <c r="D19" s="17"/>
      <c r="E19" s="17"/>
      <c r="F19" s="17"/>
      <c r="G19" s="17">
        <v>1</v>
      </c>
      <c r="H19" s="17"/>
      <c r="I19" s="17">
        <v>2013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 t="s">
        <v>130</v>
      </c>
    </row>
    <row r="20" spans="1:51" s="2" customFormat="1" ht="24.75" customHeight="1">
      <c r="A20" s="24" t="s">
        <v>120</v>
      </c>
      <c r="B20" s="24" t="s">
        <v>131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24">
        <v>1</v>
      </c>
      <c r="AY20" s="17" t="s">
        <v>132</v>
      </c>
    </row>
    <row r="21" spans="1:51" s="10" customFormat="1" ht="24.75" customHeight="1">
      <c r="A21" s="14" t="s">
        <v>72</v>
      </c>
      <c r="B21" s="14" t="s">
        <v>72</v>
      </c>
      <c r="C21" s="15">
        <v>2</v>
      </c>
      <c r="D21" s="14">
        <v>1</v>
      </c>
      <c r="E21" s="15">
        <v>2012</v>
      </c>
      <c r="F21" s="15"/>
      <c r="G21" s="15"/>
      <c r="H21" s="14"/>
      <c r="I21" s="15"/>
      <c r="J21" s="15"/>
      <c r="K21" s="15"/>
      <c r="L21" s="14"/>
      <c r="M21" s="15"/>
      <c r="N21" s="15"/>
      <c r="O21" s="15"/>
      <c r="P21" s="14"/>
      <c r="Q21" s="15"/>
      <c r="R21" s="15"/>
      <c r="S21" s="15"/>
      <c r="T21" s="14"/>
      <c r="U21" s="15"/>
      <c r="V21" s="15"/>
      <c r="W21" s="15">
        <v>1</v>
      </c>
      <c r="X21" s="14">
        <v>1</v>
      </c>
      <c r="Y21" s="15">
        <v>2008</v>
      </c>
      <c r="Z21" s="15"/>
      <c r="AA21" s="15"/>
      <c r="AB21" s="14"/>
      <c r="AC21" s="15"/>
      <c r="AD21" s="15"/>
      <c r="AE21" s="15"/>
      <c r="AF21" s="14"/>
      <c r="AG21" s="15"/>
      <c r="AH21" s="15"/>
      <c r="AI21" s="15"/>
      <c r="AJ21" s="14"/>
      <c r="AK21" s="15"/>
      <c r="AL21" s="15"/>
      <c r="AM21" s="15"/>
      <c r="AN21" s="14"/>
      <c r="AO21" s="15"/>
      <c r="AP21" s="15"/>
      <c r="AQ21" s="15"/>
      <c r="AR21" s="14"/>
      <c r="AS21" s="15"/>
      <c r="AT21" s="15"/>
      <c r="AU21" s="15"/>
      <c r="AV21" s="14"/>
      <c r="AW21" s="15"/>
      <c r="AX21" s="16"/>
      <c r="AY21" s="16" t="s">
        <v>73</v>
      </c>
    </row>
    <row r="22" spans="1:51" s="9" customFormat="1" ht="24.75" customHeight="1">
      <c r="A22" s="14" t="s">
        <v>72</v>
      </c>
      <c r="B22" s="14" t="s">
        <v>74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>
        <v>1</v>
      </c>
      <c r="P22" s="14">
        <v>1</v>
      </c>
      <c r="Q22" s="14">
        <v>2007</v>
      </c>
      <c r="R22" s="14"/>
      <c r="S22" s="14"/>
      <c r="T22" s="14"/>
      <c r="U22" s="14"/>
      <c r="V22" s="14"/>
      <c r="W22" s="14">
        <v>1</v>
      </c>
      <c r="X22" s="14">
        <v>1</v>
      </c>
      <c r="Y22" s="14">
        <v>2011</v>
      </c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7"/>
      <c r="AY22" s="17" t="s">
        <v>75</v>
      </c>
    </row>
    <row r="23" spans="1:51" s="9" customFormat="1" ht="24.75" customHeight="1">
      <c r="A23" s="14" t="s">
        <v>72</v>
      </c>
      <c r="B23" s="14" t="s">
        <v>76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>
        <v>1</v>
      </c>
      <c r="X23" s="14">
        <v>1</v>
      </c>
      <c r="Y23" s="14">
        <v>2012</v>
      </c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7"/>
      <c r="AY23" s="17" t="s">
        <v>77</v>
      </c>
    </row>
    <row r="24" spans="1:51" s="9" customFormat="1" ht="24.75" customHeight="1">
      <c r="A24" s="17" t="s">
        <v>72</v>
      </c>
      <c r="B24" s="17" t="s">
        <v>78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>
        <v>1</v>
      </c>
      <c r="X24" s="17">
        <v>1</v>
      </c>
      <c r="Y24" s="17">
        <v>2011</v>
      </c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 t="s">
        <v>79</v>
      </c>
    </row>
    <row r="25" spans="1:51" s="8" customFormat="1" ht="24.75" customHeight="1">
      <c r="A25" s="17" t="s">
        <v>72</v>
      </c>
      <c r="B25" s="17" t="s">
        <v>80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>
        <v>1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>
        <v>1</v>
      </c>
      <c r="AF25" s="17">
        <v>1</v>
      </c>
      <c r="AG25" s="17">
        <v>2011</v>
      </c>
      <c r="AH25" s="17"/>
      <c r="AI25" s="17"/>
      <c r="AJ25" s="17"/>
      <c r="AK25" s="17"/>
      <c r="AL25" s="17"/>
      <c r="AM25" s="17">
        <v>1</v>
      </c>
      <c r="AN25" s="17">
        <v>1</v>
      </c>
      <c r="AO25" s="17">
        <v>2007</v>
      </c>
      <c r="AP25" s="17"/>
      <c r="AQ25" s="17"/>
      <c r="AR25" s="17"/>
      <c r="AS25" s="17"/>
      <c r="AT25" s="17"/>
      <c r="AU25" s="17"/>
      <c r="AV25" s="17"/>
      <c r="AW25" s="17"/>
      <c r="AX25" s="17"/>
      <c r="AY25" s="17" t="s">
        <v>81</v>
      </c>
    </row>
    <row r="26" spans="1:51" s="11" customFormat="1" ht="24.75" customHeight="1">
      <c r="A26" s="18" t="s">
        <v>72</v>
      </c>
      <c r="B26" s="18" t="s">
        <v>178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>
        <v>1</v>
      </c>
      <c r="X26" s="18">
        <v>1</v>
      </c>
      <c r="Y26" s="18">
        <v>2013</v>
      </c>
      <c r="Z26" s="18"/>
      <c r="AA26" s="18"/>
      <c r="AB26" s="18"/>
      <c r="AC26" s="18"/>
      <c r="AD26" s="18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8"/>
      <c r="AY26" s="18" t="s">
        <v>177</v>
      </c>
    </row>
    <row r="27" spans="1:51" s="2" customFormat="1" ht="12">
      <c r="A27" s="26" t="s">
        <v>235</v>
      </c>
      <c r="B27" s="26" t="s">
        <v>244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>
        <v>1</v>
      </c>
      <c r="X27" s="26">
        <v>1</v>
      </c>
      <c r="Y27" s="26" t="s">
        <v>145</v>
      </c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7"/>
      <c r="AY27" s="27" t="s">
        <v>146</v>
      </c>
    </row>
    <row r="28" spans="1:51">
      <c r="A28" s="26" t="s">
        <v>235</v>
      </c>
      <c r="B28" s="26" t="s">
        <v>236</v>
      </c>
      <c r="C28" s="26"/>
      <c r="D28" s="26"/>
      <c r="E28" s="26"/>
      <c r="F28" s="26"/>
      <c r="G28" s="26">
        <v>1</v>
      </c>
      <c r="H28" s="26">
        <v>1</v>
      </c>
      <c r="I28" s="26">
        <v>2008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7"/>
      <c r="AY28" s="27" t="s">
        <v>147</v>
      </c>
    </row>
    <row r="29" spans="1:51">
      <c r="A29" s="26" t="s">
        <v>235</v>
      </c>
      <c r="B29" s="26" t="s">
        <v>245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>
        <v>1</v>
      </c>
      <c r="X29" s="26">
        <v>1</v>
      </c>
      <c r="Y29" s="28" t="s">
        <v>148</v>
      </c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>
        <v>1</v>
      </c>
      <c r="AR29" s="26">
        <v>1</v>
      </c>
      <c r="AS29" s="26" t="s">
        <v>149</v>
      </c>
      <c r="AT29" s="26"/>
      <c r="AU29" s="26"/>
      <c r="AV29" s="26"/>
      <c r="AW29" s="26"/>
      <c r="AX29" s="27"/>
      <c r="AY29" s="27" t="s">
        <v>146</v>
      </c>
    </row>
    <row r="30" spans="1:51">
      <c r="A30" s="26" t="s">
        <v>235</v>
      </c>
      <c r="B30" s="26" t="s">
        <v>246</v>
      </c>
      <c r="C30" s="26"/>
      <c r="D30" s="26"/>
      <c r="E30" s="26"/>
      <c r="F30" s="26"/>
      <c r="G30" s="26">
        <v>1</v>
      </c>
      <c r="H30" s="26">
        <v>1</v>
      </c>
      <c r="I30" s="26">
        <v>2011</v>
      </c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7"/>
      <c r="AY30" s="27" t="s">
        <v>150</v>
      </c>
    </row>
    <row r="31" spans="1:51" s="208" customFormat="1">
      <c r="A31" s="206" t="s">
        <v>235</v>
      </c>
      <c r="B31" s="206" t="s">
        <v>247</v>
      </c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>
        <v>1</v>
      </c>
      <c r="X31" s="206">
        <v>1</v>
      </c>
      <c r="Y31" s="206" t="s">
        <v>151</v>
      </c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AS31" s="206"/>
      <c r="AT31" s="206"/>
      <c r="AU31" s="206"/>
      <c r="AV31" s="206"/>
      <c r="AW31" s="206"/>
      <c r="AX31" s="207"/>
      <c r="AY31" s="207" t="s">
        <v>152</v>
      </c>
    </row>
    <row r="32" spans="1:51">
      <c r="A32" s="26" t="s">
        <v>235</v>
      </c>
      <c r="B32" s="26" t="s">
        <v>237</v>
      </c>
      <c r="C32" s="26"/>
      <c r="D32" s="26"/>
      <c r="E32" s="26"/>
      <c r="F32" s="26"/>
      <c r="G32" s="26">
        <v>1</v>
      </c>
      <c r="H32" s="26">
        <v>1</v>
      </c>
      <c r="I32" s="26">
        <v>2012</v>
      </c>
      <c r="J32" s="26" t="s">
        <v>153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7"/>
      <c r="AY32" s="27" t="s">
        <v>154</v>
      </c>
    </row>
    <row r="33" spans="1:51">
      <c r="A33" s="26" t="s">
        <v>235</v>
      </c>
      <c r="B33" s="26" t="s">
        <v>248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>
        <v>1</v>
      </c>
      <c r="X33" s="26">
        <v>1</v>
      </c>
      <c r="Y33" s="26">
        <v>2013</v>
      </c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7"/>
      <c r="AY33" s="27" t="s">
        <v>155</v>
      </c>
    </row>
    <row r="34" spans="1:51">
      <c r="A34" s="17" t="s">
        <v>104</v>
      </c>
      <c r="B34" s="17" t="s">
        <v>105</v>
      </c>
      <c r="C34" s="17"/>
      <c r="D34" s="17"/>
      <c r="E34" s="17"/>
      <c r="F34" s="17"/>
      <c r="G34" s="17">
        <v>1</v>
      </c>
      <c r="H34" s="17"/>
      <c r="I34" s="17">
        <v>2012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>
        <v>1</v>
      </c>
      <c r="X34" s="17">
        <v>1</v>
      </c>
      <c r="Y34" s="17">
        <v>2013</v>
      </c>
      <c r="Z34" s="17"/>
      <c r="AA34" s="17"/>
      <c r="AB34" s="17"/>
      <c r="AC34" s="17"/>
      <c r="AD34" s="17"/>
      <c r="AE34" s="17">
        <v>1</v>
      </c>
      <c r="AF34" s="17">
        <v>1</v>
      </c>
      <c r="AG34" s="17">
        <v>2011</v>
      </c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 t="s">
        <v>106</v>
      </c>
    </row>
    <row r="35" spans="1:51">
      <c r="A35" s="14" t="s">
        <v>104</v>
      </c>
      <c r="B35" s="14" t="s">
        <v>107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>
        <v>1</v>
      </c>
      <c r="AF35" s="14">
        <v>1</v>
      </c>
      <c r="AG35" s="14">
        <v>2011</v>
      </c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7"/>
      <c r="AY35" s="17" t="s">
        <v>108</v>
      </c>
    </row>
    <row r="36" spans="1:51">
      <c r="A36" s="14" t="s">
        <v>104</v>
      </c>
      <c r="B36" s="14" t="s">
        <v>109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>
        <v>1</v>
      </c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7"/>
      <c r="AY36" s="17" t="s">
        <v>110</v>
      </c>
    </row>
    <row r="37" spans="1:51">
      <c r="A37" s="17" t="s">
        <v>104</v>
      </c>
      <c r="B37" s="17" t="s">
        <v>111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>
        <v>1</v>
      </c>
      <c r="X37" s="17">
        <v>1</v>
      </c>
      <c r="Y37" s="17">
        <v>2012</v>
      </c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 t="s">
        <v>112</v>
      </c>
    </row>
    <row r="38" spans="1:51">
      <c r="A38" s="14" t="s">
        <v>104</v>
      </c>
      <c r="B38" s="14" t="s">
        <v>113</v>
      </c>
      <c r="C38" s="14"/>
      <c r="D38" s="14"/>
      <c r="E38" s="14"/>
      <c r="F38" s="14"/>
      <c r="G38" s="14"/>
      <c r="H38" s="14"/>
      <c r="I38" s="14"/>
      <c r="J38" s="14"/>
      <c r="K38" s="14">
        <v>1</v>
      </c>
      <c r="L38" s="14">
        <v>1</v>
      </c>
      <c r="M38" s="14">
        <v>2012</v>
      </c>
      <c r="N38" s="14"/>
      <c r="O38" s="14"/>
      <c r="P38" s="14"/>
      <c r="Q38" s="14"/>
      <c r="R38" s="14"/>
      <c r="S38" s="14"/>
      <c r="T38" s="14"/>
      <c r="U38" s="14"/>
      <c r="V38" s="14"/>
      <c r="W38" s="14">
        <v>1</v>
      </c>
      <c r="X38" s="14">
        <v>1</v>
      </c>
      <c r="Y38" s="14">
        <v>2013</v>
      </c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7"/>
      <c r="AY38" s="17" t="s">
        <v>114</v>
      </c>
    </row>
    <row r="39" spans="1:51">
      <c r="A39" s="29" t="s">
        <v>104</v>
      </c>
      <c r="B39" s="29" t="s">
        <v>115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29">
        <v>1</v>
      </c>
      <c r="AV39" s="29">
        <v>1</v>
      </c>
      <c r="AW39" s="29">
        <v>2012</v>
      </c>
      <c r="AX39" s="17"/>
      <c r="AY39" s="17" t="s">
        <v>116</v>
      </c>
    </row>
    <row r="40" spans="1:51">
      <c r="A40" s="17" t="s">
        <v>133</v>
      </c>
      <c r="B40" s="17" t="s">
        <v>133</v>
      </c>
      <c r="C40" s="17">
        <v>2</v>
      </c>
      <c r="D40" s="17">
        <v>1</v>
      </c>
      <c r="E40" s="17">
        <v>2013</v>
      </c>
      <c r="F40" s="17"/>
      <c r="G40" s="24">
        <v>1</v>
      </c>
      <c r="H40" s="24"/>
      <c r="I40" s="24"/>
      <c r="J40" s="17"/>
      <c r="K40" s="17"/>
      <c r="L40" s="17"/>
      <c r="M40" s="17"/>
      <c r="N40" s="17"/>
      <c r="O40" s="17">
        <v>1</v>
      </c>
      <c r="P40" s="17">
        <v>1</v>
      </c>
      <c r="Q40" s="17">
        <v>2012</v>
      </c>
      <c r="R40" s="17"/>
      <c r="S40" s="17">
        <v>2</v>
      </c>
      <c r="T40" s="17">
        <v>1</v>
      </c>
      <c r="U40" s="17">
        <v>2012</v>
      </c>
      <c r="V40" s="17"/>
      <c r="W40" s="17"/>
      <c r="X40" s="17"/>
      <c r="Y40" s="17"/>
      <c r="Z40" s="17"/>
      <c r="AA40" s="17"/>
      <c r="AB40" s="17"/>
      <c r="AC40" s="17"/>
      <c r="AD40" s="17"/>
      <c r="AE40" s="17">
        <v>2</v>
      </c>
      <c r="AF40" s="17">
        <v>1</v>
      </c>
      <c r="AG40" s="17">
        <v>2011</v>
      </c>
      <c r="AH40" s="17"/>
      <c r="AI40" s="17"/>
      <c r="AJ40" s="17"/>
      <c r="AK40" s="17"/>
      <c r="AL40" s="17"/>
      <c r="AM40" s="17">
        <v>1</v>
      </c>
      <c r="AN40" s="17">
        <v>1</v>
      </c>
      <c r="AO40" s="17">
        <v>2007</v>
      </c>
      <c r="AP40" s="17"/>
      <c r="AQ40" s="17"/>
      <c r="AR40" s="17"/>
      <c r="AS40" s="17"/>
      <c r="AT40" s="17"/>
      <c r="AU40" s="17"/>
      <c r="AV40" s="17"/>
      <c r="AW40" s="17"/>
      <c r="AX40" s="17"/>
      <c r="AY40" s="17" t="s">
        <v>134</v>
      </c>
    </row>
    <row r="41" spans="1:51">
      <c r="A41" s="17" t="s">
        <v>133</v>
      </c>
      <c r="B41" s="17" t="s">
        <v>135</v>
      </c>
      <c r="C41" s="17"/>
      <c r="D41" s="17"/>
      <c r="E41" s="17"/>
      <c r="F41" s="17"/>
      <c r="G41" s="17">
        <v>1</v>
      </c>
      <c r="H41" s="17">
        <v>1</v>
      </c>
      <c r="I41" s="17">
        <v>2009</v>
      </c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 t="s">
        <v>136</v>
      </c>
    </row>
    <row r="42" spans="1:51">
      <c r="A42" s="17" t="s">
        <v>133</v>
      </c>
      <c r="B42" s="17" t="s">
        <v>137</v>
      </c>
      <c r="C42" s="17"/>
      <c r="D42" s="17"/>
      <c r="E42" s="17"/>
      <c r="F42" s="17"/>
      <c r="G42" s="17">
        <v>1</v>
      </c>
      <c r="H42" s="17"/>
      <c r="I42" s="17">
        <v>2012</v>
      </c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 t="s">
        <v>138</v>
      </c>
    </row>
    <row r="43" spans="1:51">
      <c r="A43" s="17" t="s">
        <v>133</v>
      </c>
      <c r="B43" s="17" t="s">
        <v>139</v>
      </c>
      <c r="C43" s="17"/>
      <c r="D43" s="17"/>
      <c r="E43" s="17"/>
      <c r="F43" s="17"/>
      <c r="G43" s="17">
        <v>1</v>
      </c>
      <c r="H43" s="17">
        <v>1</v>
      </c>
      <c r="I43" s="17">
        <v>2011</v>
      </c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 t="s">
        <v>140</v>
      </c>
    </row>
    <row r="44" spans="1:51">
      <c r="A44" s="24" t="s">
        <v>133</v>
      </c>
      <c r="B44" s="24" t="s">
        <v>141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24">
        <v>1</v>
      </c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 t="s">
        <v>142</v>
      </c>
    </row>
    <row r="45" spans="1:51">
      <c r="A45" s="17" t="s">
        <v>133</v>
      </c>
      <c r="B45" s="17" t="s">
        <v>143</v>
      </c>
      <c r="C45" s="17"/>
      <c r="D45" s="17"/>
      <c r="E45" s="17"/>
      <c r="F45" s="17"/>
      <c r="G45" s="17">
        <v>1</v>
      </c>
      <c r="H45" s="17">
        <v>1</v>
      </c>
      <c r="I45" s="17">
        <v>2013</v>
      </c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 t="s">
        <v>144</v>
      </c>
    </row>
    <row r="46" spans="1:51">
      <c r="A46" s="17" t="s">
        <v>42</v>
      </c>
      <c r="B46" s="17" t="s">
        <v>42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>
        <v>1</v>
      </c>
      <c r="T46" s="17">
        <v>1</v>
      </c>
      <c r="U46" s="17">
        <v>2016</v>
      </c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 t="s">
        <v>43</v>
      </c>
    </row>
    <row r="47" spans="1:51">
      <c r="A47" s="18" t="s">
        <v>179</v>
      </c>
      <c r="B47" s="18" t="s">
        <v>180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>
        <v>1</v>
      </c>
      <c r="X47" s="18">
        <v>1</v>
      </c>
      <c r="Y47" s="18">
        <v>2010</v>
      </c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 t="s">
        <v>181</v>
      </c>
    </row>
    <row r="48" spans="1:51">
      <c r="A48" s="17" t="s">
        <v>42</v>
      </c>
      <c r="B48" s="17" t="s">
        <v>44</v>
      </c>
      <c r="C48" s="17"/>
      <c r="D48" s="17"/>
      <c r="E48" s="17"/>
      <c r="F48" s="17"/>
      <c r="G48" s="17"/>
      <c r="H48" s="17"/>
      <c r="I48" s="17"/>
      <c r="J48" s="17"/>
      <c r="K48" s="17">
        <v>1</v>
      </c>
      <c r="L48" s="17">
        <v>1</v>
      </c>
      <c r="M48" s="17">
        <v>2007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 t="s">
        <v>45</v>
      </c>
    </row>
    <row r="49" spans="1:51">
      <c r="A49" s="17" t="s">
        <v>42</v>
      </c>
      <c r="B49" s="17" t="s">
        <v>46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>
        <v>1</v>
      </c>
      <c r="X49" s="17">
        <v>1</v>
      </c>
      <c r="Y49" s="17">
        <v>2012</v>
      </c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 t="s">
        <v>47</v>
      </c>
    </row>
    <row r="50" spans="1:51">
      <c r="A50" s="17" t="s">
        <v>42</v>
      </c>
      <c r="B50" s="17" t="s">
        <v>48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>
        <v>1</v>
      </c>
      <c r="X50" s="17">
        <v>1</v>
      </c>
      <c r="Y50" s="17">
        <v>2010</v>
      </c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 t="s">
        <v>49</v>
      </c>
    </row>
    <row r="51" spans="1:51">
      <c r="A51" s="17" t="s">
        <v>96</v>
      </c>
      <c r="B51" s="17" t="s">
        <v>96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>
        <v>1</v>
      </c>
      <c r="AJ51" s="17">
        <v>1</v>
      </c>
      <c r="AK51" s="17">
        <v>2009</v>
      </c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 t="s">
        <v>97</v>
      </c>
    </row>
    <row r="52" spans="1:51">
      <c r="A52" s="17" t="s">
        <v>96</v>
      </c>
      <c r="B52" s="17" t="s">
        <v>98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>
        <v>1</v>
      </c>
      <c r="AR52" s="17">
        <v>1</v>
      </c>
      <c r="AS52" s="17">
        <v>2003</v>
      </c>
      <c r="AT52" s="17"/>
      <c r="AU52" s="17"/>
      <c r="AV52" s="17"/>
      <c r="AW52" s="17"/>
      <c r="AX52" s="17"/>
      <c r="AY52" s="17" t="s">
        <v>99</v>
      </c>
    </row>
    <row r="53" spans="1:51">
      <c r="A53" s="17" t="s">
        <v>96</v>
      </c>
      <c r="B53" s="17" t="s">
        <v>100</v>
      </c>
      <c r="C53" s="17"/>
      <c r="D53" s="17"/>
      <c r="E53" s="17"/>
      <c r="F53" s="17"/>
      <c r="G53" s="17"/>
      <c r="H53" s="17"/>
      <c r="I53" s="17"/>
      <c r="J53" s="17"/>
      <c r="K53" s="17">
        <v>1</v>
      </c>
      <c r="L53" s="17">
        <v>1</v>
      </c>
      <c r="M53" s="17">
        <v>2011</v>
      </c>
      <c r="N53" s="17"/>
      <c r="O53" s="17"/>
      <c r="P53" s="17"/>
      <c r="Q53" s="17"/>
      <c r="R53" s="17"/>
      <c r="S53" s="17"/>
      <c r="T53" s="17"/>
      <c r="U53" s="17"/>
      <c r="V53" s="17"/>
      <c r="W53" s="17">
        <v>1</v>
      </c>
      <c r="X53" s="17">
        <v>1</v>
      </c>
      <c r="Y53" s="17">
        <v>2013</v>
      </c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 t="s">
        <v>101</v>
      </c>
    </row>
    <row r="54" spans="1:51">
      <c r="A54" s="14" t="s">
        <v>82</v>
      </c>
      <c r="B54" s="14" t="s">
        <v>82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>
        <v>1</v>
      </c>
      <c r="AF54" s="14">
        <v>1</v>
      </c>
      <c r="AG54" s="14">
        <v>2009</v>
      </c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7"/>
      <c r="AY54" s="17" t="s">
        <v>83</v>
      </c>
    </row>
    <row r="55" spans="1:51">
      <c r="A55" s="14" t="s">
        <v>82</v>
      </c>
      <c r="B55" s="14" t="s">
        <v>84</v>
      </c>
      <c r="C55" s="14">
        <v>1</v>
      </c>
      <c r="D55" s="14">
        <v>1</v>
      </c>
      <c r="E55" s="14">
        <v>1999</v>
      </c>
      <c r="F55" s="14"/>
      <c r="G55" s="14"/>
      <c r="H55" s="14"/>
      <c r="I55" s="14"/>
      <c r="J55" s="14"/>
      <c r="K55" s="14">
        <v>1</v>
      </c>
      <c r="L55" s="14">
        <v>1</v>
      </c>
      <c r="M55" s="14">
        <v>2009</v>
      </c>
      <c r="N55" s="14"/>
      <c r="O55" s="14"/>
      <c r="P55" s="14"/>
      <c r="Q55" s="14"/>
      <c r="R55" s="14"/>
      <c r="S55" s="14"/>
      <c r="T55" s="14"/>
      <c r="U55" s="14"/>
      <c r="V55" s="14"/>
      <c r="W55" s="14">
        <v>1</v>
      </c>
      <c r="X55" s="14">
        <v>1</v>
      </c>
      <c r="Y55" s="14">
        <v>2010</v>
      </c>
      <c r="Z55" s="14"/>
      <c r="AA55" s="14"/>
      <c r="AB55" s="14"/>
      <c r="AC55" s="14"/>
      <c r="AD55" s="14"/>
      <c r="AE55" s="14">
        <v>1</v>
      </c>
      <c r="AF55" s="14">
        <v>1</v>
      </c>
      <c r="AG55" s="14">
        <v>2010</v>
      </c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7"/>
      <c r="AY55" s="17" t="s">
        <v>85</v>
      </c>
    </row>
    <row r="56" spans="1:51">
      <c r="A56" s="14" t="s">
        <v>82</v>
      </c>
      <c r="B56" s="14" t="s">
        <v>86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>
        <v>1</v>
      </c>
      <c r="AF56" s="14">
        <v>1</v>
      </c>
      <c r="AG56" s="14">
        <v>2005</v>
      </c>
      <c r="AH56" s="14"/>
      <c r="AI56" s="14"/>
      <c r="AJ56" s="14"/>
      <c r="AK56" s="14"/>
      <c r="AL56" s="14"/>
      <c r="AM56" s="14">
        <v>1</v>
      </c>
      <c r="AN56" s="14">
        <v>1</v>
      </c>
      <c r="AO56" s="14">
        <v>2006</v>
      </c>
      <c r="AP56" s="14"/>
      <c r="AQ56" s="14"/>
      <c r="AR56" s="14"/>
      <c r="AS56" s="14"/>
      <c r="AT56" s="14"/>
      <c r="AU56" s="14"/>
      <c r="AV56" s="14"/>
      <c r="AW56" s="14"/>
      <c r="AX56" s="17"/>
      <c r="AY56" s="17" t="s">
        <v>87</v>
      </c>
    </row>
    <row r="57" spans="1:51">
      <c r="A57" s="14" t="s">
        <v>82</v>
      </c>
      <c r="B57" s="14" t="s">
        <v>88</v>
      </c>
      <c r="C57" s="14">
        <v>1</v>
      </c>
      <c r="D57" s="14">
        <v>1</v>
      </c>
      <c r="E57" s="14">
        <v>2009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>
        <v>1</v>
      </c>
      <c r="X57" s="14">
        <v>1</v>
      </c>
      <c r="Y57" s="14">
        <v>2011</v>
      </c>
      <c r="Z57" s="14"/>
      <c r="AA57" s="14"/>
      <c r="AB57" s="14"/>
      <c r="AC57" s="14"/>
      <c r="AD57" s="14"/>
      <c r="AE57" s="14">
        <v>1</v>
      </c>
      <c r="AF57" s="14">
        <v>1</v>
      </c>
      <c r="AG57" s="14">
        <v>2009</v>
      </c>
      <c r="AH57" s="14"/>
      <c r="AI57" s="14"/>
      <c r="AJ57" s="14"/>
      <c r="AK57" s="14"/>
      <c r="AL57" s="14"/>
      <c r="AM57" s="14">
        <v>1</v>
      </c>
      <c r="AN57" s="14">
        <v>1</v>
      </c>
      <c r="AO57" s="14">
        <v>2006</v>
      </c>
      <c r="AP57" s="14"/>
      <c r="AQ57" s="14"/>
      <c r="AR57" s="14"/>
      <c r="AS57" s="14"/>
      <c r="AT57" s="14"/>
      <c r="AU57" s="14">
        <v>1</v>
      </c>
      <c r="AV57" s="14">
        <v>1</v>
      </c>
      <c r="AW57" s="14">
        <v>2005</v>
      </c>
      <c r="AX57" s="17"/>
      <c r="AY57" s="17" t="s">
        <v>89</v>
      </c>
    </row>
    <row r="58" spans="1:51">
      <c r="A58" s="14" t="s">
        <v>82</v>
      </c>
      <c r="B58" s="14" t="s">
        <v>90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>
        <v>1</v>
      </c>
      <c r="X58" s="14">
        <v>1</v>
      </c>
      <c r="Y58" s="14">
        <v>2013</v>
      </c>
      <c r="Z58" s="14"/>
      <c r="AA58" s="14"/>
      <c r="AB58" s="14"/>
      <c r="AC58" s="14"/>
      <c r="AD58" s="14"/>
      <c r="AE58" s="14">
        <v>1</v>
      </c>
      <c r="AF58" s="14">
        <v>1</v>
      </c>
      <c r="AG58" s="14">
        <v>2007</v>
      </c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7"/>
      <c r="AY58" s="17" t="s">
        <v>91</v>
      </c>
    </row>
    <row r="59" spans="1:51">
      <c r="A59" s="14" t="s">
        <v>117</v>
      </c>
      <c r="B59" s="14" t="s">
        <v>118</v>
      </c>
      <c r="C59" s="14">
        <v>1</v>
      </c>
      <c r="D59" s="14">
        <v>1</v>
      </c>
      <c r="E59" s="14">
        <v>2005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7"/>
      <c r="AY59" s="17" t="s">
        <v>119</v>
      </c>
    </row>
    <row r="60" spans="1:51">
      <c r="A60" s="17" t="s">
        <v>158</v>
      </c>
      <c r="B60" s="17" t="s">
        <v>118</v>
      </c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>
        <v>1</v>
      </c>
      <c r="AR60" s="17">
        <v>1</v>
      </c>
      <c r="AS60" s="17">
        <v>2012</v>
      </c>
      <c r="AT60" s="17"/>
      <c r="AU60" s="17"/>
      <c r="AV60" s="17"/>
      <c r="AW60" s="17"/>
      <c r="AX60" s="17"/>
      <c r="AY60" s="17" t="s">
        <v>159</v>
      </c>
    </row>
    <row r="61" spans="1:51">
      <c r="A61" s="17" t="s">
        <v>158</v>
      </c>
      <c r="B61" s="17" t="s">
        <v>160</v>
      </c>
      <c r="C61" s="17"/>
      <c r="D61" s="17"/>
      <c r="E61" s="17"/>
      <c r="F61" s="17"/>
      <c r="G61" s="17"/>
      <c r="H61" s="17"/>
      <c r="I61" s="17"/>
      <c r="J61" s="17"/>
      <c r="K61" s="17">
        <v>1</v>
      </c>
      <c r="L61" s="17">
        <v>1</v>
      </c>
      <c r="M61" s="17">
        <v>2006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 t="s">
        <v>161</v>
      </c>
    </row>
    <row r="62" spans="1:51">
      <c r="A62" s="14" t="s">
        <v>32</v>
      </c>
      <c r="B62" s="14" t="s">
        <v>33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>
        <v>1</v>
      </c>
      <c r="AM62" s="14">
        <v>1</v>
      </c>
      <c r="AN62" s="14">
        <v>1</v>
      </c>
      <c r="AO62" s="14">
        <v>2007</v>
      </c>
      <c r="AP62" s="14"/>
      <c r="AQ62" s="14">
        <v>1</v>
      </c>
      <c r="AR62" s="14"/>
      <c r="AS62" s="14"/>
      <c r="AT62" s="14">
        <v>1</v>
      </c>
      <c r="AU62" s="14"/>
      <c r="AV62" s="14"/>
      <c r="AW62" s="14"/>
      <c r="AX62" s="17"/>
      <c r="AY62" s="17" t="s">
        <v>34</v>
      </c>
    </row>
    <row r="63" spans="1:51">
      <c r="A63" s="14" t="s">
        <v>156</v>
      </c>
      <c r="B63" s="14" t="s">
        <v>156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>
        <v>1</v>
      </c>
      <c r="AJ63" s="14">
        <v>1</v>
      </c>
      <c r="AK63" s="14">
        <v>2005</v>
      </c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7"/>
      <c r="AY63" s="17" t="s">
        <v>157</v>
      </c>
    </row>
    <row r="64" spans="1:51">
      <c r="A64" s="14" t="s">
        <v>59</v>
      </c>
      <c r="B64" s="14" t="s">
        <v>59</v>
      </c>
      <c r="C64" s="14">
        <v>1</v>
      </c>
      <c r="D64" s="14">
        <v>1</v>
      </c>
      <c r="E64" s="14">
        <v>2012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7"/>
      <c r="AY64" s="17" t="s">
        <v>60</v>
      </c>
    </row>
    <row r="65" spans="1:51">
      <c r="A65" s="14" t="s">
        <v>59</v>
      </c>
      <c r="B65" s="14" t="s">
        <v>61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>
        <v>1</v>
      </c>
      <c r="X65" s="14">
        <v>1</v>
      </c>
      <c r="Y65" s="14">
        <v>2013</v>
      </c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7"/>
      <c r="AY65" s="17" t="s">
        <v>62</v>
      </c>
    </row>
    <row r="66" spans="1:51">
      <c r="A66" s="14" t="s">
        <v>59</v>
      </c>
      <c r="B66" s="14" t="s">
        <v>63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>
        <v>1</v>
      </c>
      <c r="AV66" s="14">
        <v>1</v>
      </c>
      <c r="AW66" s="14">
        <v>2005</v>
      </c>
      <c r="AX66" s="17"/>
      <c r="AY66" s="17" t="s">
        <v>64</v>
      </c>
    </row>
    <row r="67" spans="1:51">
      <c r="A67" s="14" t="s">
        <v>29</v>
      </c>
      <c r="B67" s="14" t="s">
        <v>29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>
        <v>1</v>
      </c>
      <c r="X67" s="14">
        <v>1</v>
      </c>
      <c r="Y67" s="14">
        <v>2014</v>
      </c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7"/>
      <c r="AY67" s="17"/>
    </row>
    <row r="68" spans="1:51">
      <c r="A68" s="14" t="s">
        <v>29</v>
      </c>
      <c r="B68" s="14" t="s">
        <v>31</v>
      </c>
      <c r="C68" s="14"/>
      <c r="D68" s="14"/>
      <c r="E68" s="14"/>
      <c r="F68" s="14"/>
      <c r="G68" s="14"/>
      <c r="H68" s="14"/>
      <c r="I68" s="14"/>
      <c r="J68" s="14"/>
      <c r="K68" s="14">
        <v>1</v>
      </c>
      <c r="L68" s="14">
        <v>1</v>
      </c>
      <c r="M68" s="14">
        <v>2011</v>
      </c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7"/>
      <c r="AY68" s="17" t="s">
        <v>30</v>
      </c>
    </row>
    <row r="69" spans="1:51">
      <c r="A69" s="14" t="s">
        <v>29</v>
      </c>
      <c r="B69" s="14" t="s">
        <v>27</v>
      </c>
      <c r="C69" s="14"/>
      <c r="D69" s="14"/>
      <c r="E69" s="14"/>
      <c r="F69" s="14"/>
      <c r="G69" s="14"/>
      <c r="H69" s="14"/>
      <c r="I69" s="14"/>
      <c r="J69" s="14"/>
      <c r="K69" s="14">
        <v>1</v>
      </c>
      <c r="L69" s="14">
        <v>1</v>
      </c>
      <c r="M69" s="14">
        <v>2011</v>
      </c>
      <c r="N69" s="14"/>
      <c r="O69" s="14"/>
      <c r="P69" s="14"/>
      <c r="Q69" s="14"/>
      <c r="R69" s="14"/>
      <c r="S69" s="14"/>
      <c r="T69" s="14"/>
      <c r="U69" s="14"/>
      <c r="V69" s="14"/>
      <c r="W69" s="14">
        <v>1</v>
      </c>
      <c r="X69" s="14">
        <v>1</v>
      </c>
      <c r="Y69" s="14">
        <v>2014</v>
      </c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>
        <v>1</v>
      </c>
      <c r="AN69" s="14">
        <v>1</v>
      </c>
      <c r="AO69" s="14">
        <v>2007</v>
      </c>
      <c r="AP69" s="14"/>
      <c r="AQ69" s="14">
        <v>1</v>
      </c>
      <c r="AR69" s="14">
        <v>1</v>
      </c>
      <c r="AS69" s="14">
        <v>2003</v>
      </c>
      <c r="AT69" s="14"/>
      <c r="AU69" s="14"/>
      <c r="AV69" s="14"/>
      <c r="AW69" s="14"/>
      <c r="AX69" s="17"/>
      <c r="AY69" s="17" t="s">
        <v>28</v>
      </c>
    </row>
    <row r="70" spans="1:51">
      <c r="A70" s="14" t="s">
        <v>35</v>
      </c>
      <c r="B70" s="14" t="s">
        <v>36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>
        <v>1</v>
      </c>
      <c r="AB70" s="14">
        <v>1</v>
      </c>
      <c r="AC70" s="14">
        <v>1989</v>
      </c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7"/>
      <c r="AY70" s="17" t="s">
        <v>37</v>
      </c>
    </row>
    <row r="71" spans="1:51">
      <c r="A71" s="17" t="s">
        <v>35</v>
      </c>
      <c r="B71" s="17" t="s">
        <v>38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>
        <v>1</v>
      </c>
      <c r="X71" s="17">
        <v>1</v>
      </c>
      <c r="Y71" s="17">
        <v>2013</v>
      </c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>
        <v>1</v>
      </c>
      <c r="AN71" s="17">
        <v>1</v>
      </c>
      <c r="AO71" s="17">
        <v>2007</v>
      </c>
      <c r="AP71" s="17"/>
      <c r="AQ71" s="17"/>
      <c r="AR71" s="17"/>
      <c r="AS71" s="17"/>
      <c r="AT71" s="17"/>
      <c r="AU71" s="17"/>
      <c r="AV71" s="17"/>
      <c r="AW71" s="17"/>
      <c r="AX71" s="17"/>
      <c r="AY71" s="17" t="s">
        <v>39</v>
      </c>
    </row>
    <row r="72" spans="1:51">
      <c r="A72" s="14" t="s">
        <v>35</v>
      </c>
      <c r="B72" s="14" t="s">
        <v>40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>
        <v>1</v>
      </c>
      <c r="X72" s="14">
        <v>1</v>
      </c>
      <c r="Y72" s="14">
        <v>2013</v>
      </c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7"/>
      <c r="AY72" s="17" t="s">
        <v>41</v>
      </c>
    </row>
    <row r="73" spans="1:51">
      <c r="A73" s="17" t="s">
        <v>57</v>
      </c>
      <c r="B73" s="17" t="s">
        <v>58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>
        <v>1</v>
      </c>
      <c r="AR73" s="17">
        <v>1</v>
      </c>
      <c r="AS73" s="17">
        <v>2003</v>
      </c>
      <c r="AT73" s="17"/>
      <c r="AU73" s="17"/>
      <c r="AV73" s="17"/>
      <c r="AW73" s="17"/>
      <c r="AX73" s="17"/>
      <c r="AY73" s="17" t="s">
        <v>182</v>
      </c>
    </row>
    <row r="74" spans="1:51">
      <c r="A74" s="17" t="s">
        <v>57</v>
      </c>
      <c r="B74" s="14" t="s">
        <v>183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>
        <v>1</v>
      </c>
      <c r="X74" s="14">
        <v>1</v>
      </c>
      <c r="Y74" s="14">
        <v>2013</v>
      </c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7"/>
      <c r="AY74" s="17" t="s">
        <v>184</v>
      </c>
    </row>
    <row r="75" spans="1:51">
      <c r="A75" s="17" t="s">
        <v>57</v>
      </c>
      <c r="B75" s="17" t="s">
        <v>185</v>
      </c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>
        <v>1</v>
      </c>
      <c r="X75" s="17">
        <v>1</v>
      </c>
      <c r="Y75" s="17">
        <v>2013</v>
      </c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>
        <v>1</v>
      </c>
      <c r="AR75" s="17">
        <v>1</v>
      </c>
      <c r="AS75" s="17">
        <v>2003</v>
      </c>
      <c r="AT75" s="17"/>
      <c r="AU75" s="17"/>
      <c r="AV75" s="17"/>
      <c r="AW75" s="17"/>
      <c r="AX75" s="17"/>
      <c r="AY75" s="17" t="s">
        <v>186</v>
      </c>
    </row>
    <row r="76" spans="1:51">
      <c r="A76" s="17" t="s">
        <v>57</v>
      </c>
      <c r="B76" s="14" t="s">
        <v>187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>
        <v>1</v>
      </c>
      <c r="X76" s="14">
        <v>1</v>
      </c>
      <c r="Y76" s="14">
        <v>2012</v>
      </c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7"/>
      <c r="AY76" s="17" t="s">
        <v>188</v>
      </c>
    </row>
    <row r="77" spans="1:51">
      <c r="A77" s="14" t="s">
        <v>189</v>
      </c>
      <c r="B77" s="14" t="s">
        <v>190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>
        <v>1</v>
      </c>
      <c r="X77" s="14">
        <v>1</v>
      </c>
      <c r="Y77" s="14">
        <v>2009</v>
      </c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7"/>
      <c r="AY77" s="17"/>
    </row>
    <row r="78" spans="1:51">
      <c r="A78" s="14" t="s">
        <v>50</v>
      </c>
      <c r="B78" s="14" t="s">
        <v>51</v>
      </c>
      <c r="C78" s="14"/>
      <c r="D78" s="14"/>
      <c r="E78" s="14"/>
      <c r="F78" s="14"/>
      <c r="G78" s="14"/>
      <c r="H78" s="14"/>
      <c r="I78" s="14"/>
      <c r="J78" s="14"/>
      <c r="K78" s="14">
        <v>1</v>
      </c>
      <c r="L78" s="14">
        <v>1</v>
      </c>
      <c r="M78" s="14">
        <v>2006</v>
      </c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>
        <v>1</v>
      </c>
      <c r="AR78" s="14">
        <v>1</v>
      </c>
      <c r="AS78" s="14">
        <v>2003</v>
      </c>
      <c r="AT78" s="14"/>
      <c r="AU78" s="14"/>
      <c r="AV78" s="14"/>
      <c r="AW78" s="14"/>
      <c r="AX78" s="17"/>
      <c r="AY78" s="17" t="s">
        <v>52</v>
      </c>
    </row>
    <row r="79" spans="1:51">
      <c r="A79" s="14" t="s">
        <v>50</v>
      </c>
      <c r="B79" s="14" t="s">
        <v>53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>
        <v>1</v>
      </c>
      <c r="AR79" s="14">
        <v>1</v>
      </c>
      <c r="AS79" s="14">
        <v>2003</v>
      </c>
      <c r="AT79" s="14"/>
      <c r="AU79" s="14">
        <v>1</v>
      </c>
      <c r="AV79" s="14">
        <v>1</v>
      </c>
      <c r="AW79" s="14">
        <v>2005</v>
      </c>
      <c r="AX79" s="17"/>
      <c r="AY79" s="17" t="s">
        <v>54</v>
      </c>
    </row>
    <row r="80" spans="1:51">
      <c r="A80" s="14" t="s">
        <v>191</v>
      </c>
      <c r="B80" s="14" t="s">
        <v>192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>
        <v>0</v>
      </c>
      <c r="AB80" s="14"/>
      <c r="AC80" s="14"/>
      <c r="AD80" s="14">
        <v>1</v>
      </c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7"/>
      <c r="AY80" s="17" t="s">
        <v>193</v>
      </c>
    </row>
    <row r="81" spans="1:51">
      <c r="A81" s="14" t="s">
        <v>50</v>
      </c>
      <c r="B81" s="14" t="s">
        <v>55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>
        <v>0</v>
      </c>
      <c r="AV81" s="14"/>
      <c r="AW81" s="14"/>
      <c r="AX81" s="17">
        <v>1</v>
      </c>
      <c r="AY81" s="17" t="s">
        <v>56</v>
      </c>
    </row>
    <row r="82" spans="1:51">
      <c r="A82" s="14" t="s">
        <v>194</v>
      </c>
      <c r="B82" s="14" t="s">
        <v>195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>
        <v>1</v>
      </c>
      <c r="X82" s="14">
        <v>1</v>
      </c>
      <c r="Y82" s="14">
        <v>2005</v>
      </c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7"/>
      <c r="AY82" s="17" t="s">
        <v>196</v>
      </c>
    </row>
    <row r="83" spans="1:51">
      <c r="A83" s="19" t="s">
        <v>65</v>
      </c>
      <c r="B83" s="19" t="s">
        <v>66</v>
      </c>
      <c r="C83" s="14"/>
      <c r="D83" s="14"/>
      <c r="E83" s="14"/>
      <c r="F83" s="14"/>
      <c r="G83" s="14"/>
      <c r="H83" s="14"/>
      <c r="I83" s="14"/>
      <c r="J83" s="14"/>
      <c r="K83" s="29">
        <v>1</v>
      </c>
      <c r="L83" s="29">
        <v>1</v>
      </c>
      <c r="M83" s="29">
        <v>2013</v>
      </c>
      <c r="N83" s="14"/>
      <c r="O83" s="14"/>
      <c r="P83" s="14"/>
      <c r="Q83" s="14"/>
      <c r="R83" s="14"/>
      <c r="S83" s="14"/>
      <c r="T83" s="14"/>
      <c r="U83" s="14"/>
      <c r="V83" s="14"/>
      <c r="W83" s="14">
        <v>1</v>
      </c>
      <c r="X83" s="14"/>
      <c r="Y83" s="14">
        <v>2013</v>
      </c>
      <c r="Z83" s="14"/>
      <c r="AA83" s="29"/>
      <c r="AB83" s="29">
        <v>1</v>
      </c>
      <c r="AC83" s="29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>
        <v>1</v>
      </c>
      <c r="AR83" s="14">
        <v>1</v>
      </c>
      <c r="AS83" s="14">
        <v>2005</v>
      </c>
      <c r="AT83" s="14"/>
      <c r="AU83" s="14"/>
      <c r="AV83" s="14"/>
      <c r="AW83" s="14"/>
      <c r="AX83" s="17"/>
      <c r="AY83" s="17" t="s">
        <v>67</v>
      </c>
    </row>
    <row r="84" spans="1:51">
      <c r="A84" s="14" t="s">
        <v>65</v>
      </c>
      <c r="B84" s="14" t="s">
        <v>68</v>
      </c>
      <c r="C84" s="14"/>
      <c r="D84" s="14"/>
      <c r="E84" s="14"/>
      <c r="F84" s="14"/>
      <c r="G84" s="14"/>
      <c r="H84" s="14"/>
      <c r="I84" s="14"/>
      <c r="J84" s="14"/>
      <c r="K84" s="14">
        <v>1</v>
      </c>
      <c r="L84" s="14">
        <v>1</v>
      </c>
      <c r="M84" s="14">
        <v>2009</v>
      </c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7"/>
      <c r="AY84" s="17" t="s">
        <v>69</v>
      </c>
    </row>
    <row r="85" spans="1:51">
      <c r="A85" s="14" t="s">
        <v>65</v>
      </c>
      <c r="B85" s="14" t="s">
        <v>70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>
        <v>1</v>
      </c>
      <c r="X85" s="14">
        <v>1</v>
      </c>
      <c r="Y85" s="14">
        <v>2013</v>
      </c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7"/>
      <c r="AY85" s="17" t="s">
        <v>71</v>
      </c>
    </row>
    <row r="86" spans="1:51">
      <c r="A86" s="30" t="s">
        <v>65</v>
      </c>
      <c r="B86" s="30" t="s">
        <v>102</v>
      </c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>
        <v>1</v>
      </c>
      <c r="AF86" s="30">
        <v>1</v>
      </c>
      <c r="AG86" s="30">
        <v>2008</v>
      </c>
      <c r="AH86" s="30"/>
      <c r="AI86" s="30"/>
      <c r="AJ86" s="30"/>
      <c r="AK86" s="30"/>
      <c r="AL86" s="30"/>
      <c r="AM86" s="30">
        <v>1</v>
      </c>
      <c r="AN86" s="30">
        <v>1</v>
      </c>
      <c r="AO86" s="30">
        <v>2010</v>
      </c>
      <c r="AP86" s="30"/>
      <c r="AQ86" s="30">
        <v>1</v>
      </c>
      <c r="AR86" s="30">
        <v>1</v>
      </c>
      <c r="AS86" s="30">
        <v>2005</v>
      </c>
      <c r="AT86" s="30"/>
      <c r="AU86" s="30"/>
      <c r="AV86" s="30"/>
      <c r="AW86" s="30"/>
      <c r="AX86" s="20"/>
      <c r="AY86" s="20" t="s">
        <v>103</v>
      </c>
    </row>
    <row r="87" spans="1:51">
      <c r="A87" s="14" t="s">
        <v>92</v>
      </c>
      <c r="B87" s="14" t="s">
        <v>92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>
        <v>1</v>
      </c>
      <c r="P87" s="14">
        <v>1</v>
      </c>
      <c r="Q87" s="14">
        <v>2006</v>
      </c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7"/>
      <c r="AY87" s="17" t="s">
        <v>93</v>
      </c>
    </row>
    <row r="88" spans="1:51">
      <c r="A88" s="14" t="s">
        <v>92</v>
      </c>
      <c r="B88" s="14" t="s">
        <v>94</v>
      </c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>
        <v>1</v>
      </c>
      <c r="X88" s="14">
        <v>1</v>
      </c>
      <c r="Y88" s="14">
        <v>2008</v>
      </c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>
        <v>1</v>
      </c>
      <c r="AR88" s="14">
        <v>1</v>
      </c>
      <c r="AS88" s="14">
        <v>2003</v>
      </c>
      <c r="AT88" s="14"/>
      <c r="AU88" s="14"/>
      <c r="AV88" s="14"/>
      <c r="AW88" s="14"/>
      <c r="AX88" s="17"/>
      <c r="AY88" s="17" t="s">
        <v>95</v>
      </c>
    </row>
    <row r="89" spans="1:51">
      <c r="A89" s="79"/>
      <c r="B89" s="79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1"/>
      <c r="AY89" s="81"/>
    </row>
    <row r="90" spans="1:51">
      <c r="A90" s="79"/>
      <c r="B90" s="79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1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1"/>
      <c r="AY90" s="81"/>
    </row>
    <row r="91" spans="1:51">
      <c r="A91" s="79">
        <f>SUM(D91:AX91)</f>
        <v>107</v>
      </c>
      <c r="B91" s="79"/>
      <c r="C91" s="80"/>
      <c r="D91" s="81">
        <f>SUM(D15:D90)</f>
        <v>6</v>
      </c>
      <c r="E91" s="80"/>
      <c r="F91" s="81">
        <f>SUM(F15:F90)</f>
        <v>0</v>
      </c>
      <c r="G91" s="80"/>
      <c r="H91" s="81">
        <f>SUM(H15:H90)</f>
        <v>6</v>
      </c>
      <c r="I91" s="80"/>
      <c r="J91" s="81">
        <f>SUM(J15:J90)</f>
        <v>0</v>
      </c>
      <c r="K91" s="80"/>
      <c r="L91" s="81">
        <f>SUM(L15:L90)</f>
        <v>10</v>
      </c>
      <c r="M91" s="80"/>
      <c r="N91" s="81">
        <f>SUM(N15:N90)</f>
        <v>1</v>
      </c>
      <c r="O91" s="80"/>
      <c r="P91" s="81">
        <f>SUM(P15:P90)</f>
        <v>3</v>
      </c>
      <c r="Q91" s="80"/>
      <c r="R91" s="81">
        <f>SUM(R15:R90)</f>
        <v>1</v>
      </c>
      <c r="S91" s="80"/>
      <c r="T91" s="81">
        <f>SUM(T15:T90)</f>
        <v>2</v>
      </c>
      <c r="U91" s="80"/>
      <c r="V91" s="81">
        <f>SUM(V15:V90)</f>
        <v>1</v>
      </c>
      <c r="W91" s="80"/>
      <c r="X91" s="81">
        <f>SUM(X15:X90)</f>
        <v>31</v>
      </c>
      <c r="Y91" s="80"/>
      <c r="Z91" s="81">
        <f>SUM(Z15:Z90)</f>
        <v>0</v>
      </c>
      <c r="AA91" s="80"/>
      <c r="AB91" s="81">
        <f>SUM(AB15:AB90)</f>
        <v>2</v>
      </c>
      <c r="AC91" s="80"/>
      <c r="AD91" s="81">
        <f>SUM(AD15:AD90)</f>
        <v>1</v>
      </c>
      <c r="AE91" s="80"/>
      <c r="AF91" s="81">
        <f>SUM(AF15:AF90)</f>
        <v>10</v>
      </c>
      <c r="AG91" s="80"/>
      <c r="AH91" s="81">
        <f>SUM(AH15:AH90)</f>
        <v>0</v>
      </c>
      <c r="AI91" s="80"/>
      <c r="AJ91" s="81">
        <f>SUM(AJ15:AJ90)</f>
        <v>3</v>
      </c>
      <c r="AK91" s="80"/>
      <c r="AL91" s="81">
        <f>SUM(AL15:AL90)</f>
        <v>1</v>
      </c>
      <c r="AM91" s="80"/>
      <c r="AN91" s="81">
        <f>SUM(AN15:AN90)</f>
        <v>8</v>
      </c>
      <c r="AO91" s="80"/>
      <c r="AP91" s="81">
        <f>SUM(AP15:AP90)</f>
        <v>0</v>
      </c>
      <c r="AQ91" s="80"/>
      <c r="AR91" s="81">
        <f>SUM(AR15:AR90)</f>
        <v>13</v>
      </c>
      <c r="AS91" s="80"/>
      <c r="AT91" s="81">
        <f>SUM(AT15:AT90)</f>
        <v>1</v>
      </c>
      <c r="AU91" s="80"/>
      <c r="AV91" s="81">
        <f>SUM(AV15:AV90)</f>
        <v>5</v>
      </c>
      <c r="AW91" s="80"/>
      <c r="AX91" s="81">
        <f>SUM(AX15:AX90)</f>
        <v>2</v>
      </c>
      <c r="AY91" s="81"/>
    </row>
    <row r="92" spans="1:51" s="34" customFormat="1">
      <c r="A92" s="49"/>
      <c r="B92" s="49"/>
      <c r="C92" s="50" t="s">
        <v>162</v>
      </c>
      <c r="D92" s="51">
        <v>1650000</v>
      </c>
      <c r="E92" s="50"/>
      <c r="F92" s="50"/>
      <c r="G92" s="50" t="s">
        <v>162</v>
      </c>
      <c r="H92" s="50">
        <v>3850000</v>
      </c>
      <c r="I92" s="50"/>
      <c r="J92" s="50"/>
      <c r="K92" s="50" t="s">
        <v>162</v>
      </c>
      <c r="L92" s="50">
        <v>880000</v>
      </c>
      <c r="M92" s="50"/>
      <c r="N92" s="50"/>
      <c r="O92" s="50" t="s">
        <v>162</v>
      </c>
      <c r="P92" s="50">
        <v>1000000</v>
      </c>
      <c r="Q92" s="50"/>
      <c r="R92" s="50"/>
      <c r="S92" s="50" t="s">
        <v>162</v>
      </c>
      <c r="T92" s="50">
        <v>880000</v>
      </c>
      <c r="U92" s="50"/>
      <c r="V92" s="50"/>
      <c r="W92" s="50" t="s">
        <v>162</v>
      </c>
      <c r="X92" s="50">
        <v>1620000</v>
      </c>
      <c r="Y92" s="50"/>
      <c r="Z92" s="50"/>
      <c r="AA92" s="50" t="s">
        <v>162</v>
      </c>
      <c r="AB92" s="50">
        <v>275000</v>
      </c>
      <c r="AC92" s="50"/>
      <c r="AD92" s="50"/>
      <c r="AE92" s="50" t="s">
        <v>162</v>
      </c>
      <c r="AF92" s="50">
        <v>880000</v>
      </c>
      <c r="AG92" s="50"/>
      <c r="AH92" s="50"/>
      <c r="AI92" s="50" t="s">
        <v>162</v>
      </c>
      <c r="AJ92" s="50">
        <v>682000</v>
      </c>
      <c r="AK92" s="50"/>
      <c r="AL92" s="50"/>
      <c r="AM92" s="50" t="s">
        <v>162</v>
      </c>
      <c r="AN92" s="50">
        <v>385000</v>
      </c>
      <c r="AO92" s="50"/>
      <c r="AP92" s="50"/>
      <c r="AQ92" s="50" t="s">
        <v>162</v>
      </c>
      <c r="AR92" s="50">
        <v>790000</v>
      </c>
      <c r="AS92" s="50"/>
      <c r="AT92" s="50"/>
      <c r="AU92" s="50" t="s">
        <v>162</v>
      </c>
      <c r="AV92" s="50">
        <v>396000</v>
      </c>
      <c r="AW92" s="50"/>
      <c r="AX92" s="52"/>
      <c r="AY92" s="53"/>
    </row>
    <row r="93" spans="1:51" s="7" customFormat="1">
      <c r="A93" s="54"/>
      <c r="B93" s="54">
        <f>D93+H93+L93+P93+T93+X93+AB93+AF93+AJ93+AN93+AR93+AV93</f>
        <v>128805000</v>
      </c>
      <c r="C93" s="54" t="s">
        <v>163</v>
      </c>
      <c r="D93" s="54">
        <f>D92*(D91+F91)</f>
        <v>9900000</v>
      </c>
      <c r="E93" s="54"/>
      <c r="F93" s="54"/>
      <c r="G93" s="54" t="s">
        <v>163</v>
      </c>
      <c r="H93" s="54">
        <f>H91*(H92+J91)</f>
        <v>23100000</v>
      </c>
      <c r="I93" s="54"/>
      <c r="J93" s="54"/>
      <c r="K93" s="54" t="s">
        <v>163</v>
      </c>
      <c r="L93" s="54">
        <f>(L91+N91)*L92</f>
        <v>9680000</v>
      </c>
      <c r="M93" s="54"/>
      <c r="N93" s="54"/>
      <c r="O93" s="54" t="s">
        <v>163</v>
      </c>
      <c r="P93" s="54">
        <f>P92*(P91+R91)</f>
        <v>4000000</v>
      </c>
      <c r="Q93" s="54"/>
      <c r="R93" s="54"/>
      <c r="S93" s="54" t="s">
        <v>163</v>
      </c>
      <c r="T93" s="54">
        <f>T92*(T91+V91)</f>
        <v>2640000</v>
      </c>
      <c r="U93" s="54"/>
      <c r="V93" s="54"/>
      <c r="W93" s="54" t="s">
        <v>163</v>
      </c>
      <c r="X93" s="54">
        <f>X92*(X91+Z91)</f>
        <v>50220000</v>
      </c>
      <c r="Y93" s="54"/>
      <c r="Z93" s="54"/>
      <c r="AA93" s="54" t="s">
        <v>163</v>
      </c>
      <c r="AB93" s="54">
        <f>AB92*(AB91+AD91)</f>
        <v>825000</v>
      </c>
      <c r="AC93" s="54"/>
      <c r="AD93" s="54"/>
      <c r="AE93" s="54" t="s">
        <v>163</v>
      </c>
      <c r="AF93" s="54">
        <f>AF92*(AF91+AH91)</f>
        <v>8800000</v>
      </c>
      <c r="AG93" s="54"/>
      <c r="AH93" s="54"/>
      <c r="AI93" s="54" t="s">
        <v>163</v>
      </c>
      <c r="AJ93" s="54">
        <f>AJ92*(AJ91+AL91)</f>
        <v>2728000</v>
      </c>
      <c r="AK93" s="54"/>
      <c r="AL93" s="54"/>
      <c r="AM93" s="54" t="s">
        <v>163</v>
      </c>
      <c r="AN93" s="54">
        <f>AN92*(AN91+AP91)</f>
        <v>3080000</v>
      </c>
      <c r="AO93" s="54"/>
      <c r="AP93" s="54"/>
      <c r="AQ93" s="54" t="s">
        <v>163</v>
      </c>
      <c r="AR93" s="54">
        <f>AR92*(AR91+AT91)</f>
        <v>11060000</v>
      </c>
      <c r="AS93" s="54"/>
      <c r="AT93" s="54"/>
      <c r="AU93" s="54" t="s">
        <v>163</v>
      </c>
      <c r="AV93" s="54">
        <f>AV92*(AV91+AX91)</f>
        <v>2772000</v>
      </c>
      <c r="AW93" s="54"/>
      <c r="AX93" s="54"/>
      <c r="AY93" s="54"/>
    </row>
    <row r="94" spans="1:51">
      <c r="A94" s="4"/>
      <c r="C94" s="3"/>
    </row>
  </sheetData>
  <mergeCells count="57">
    <mergeCell ref="Z7:Z8"/>
    <mergeCell ref="AA7:AA8"/>
    <mergeCell ref="AV7:AW7"/>
    <mergeCell ref="AI7:AI8"/>
    <mergeCell ref="AX7:AX8"/>
    <mergeCell ref="AM7:AM8"/>
    <mergeCell ref="AN7:AO7"/>
    <mergeCell ref="AP7:AP8"/>
    <mergeCell ref="AU7:AU8"/>
    <mergeCell ref="AR7:AS7"/>
    <mergeCell ref="AT7:AT8"/>
    <mergeCell ref="AQ7:AQ8"/>
    <mergeCell ref="AL7:AL8"/>
    <mergeCell ref="A1:AX1"/>
    <mergeCell ref="A2:AX2"/>
    <mergeCell ref="AQ6:AT6"/>
    <mergeCell ref="AU6:AX6"/>
    <mergeCell ref="AQ5:AX5"/>
    <mergeCell ref="AE5:AH6"/>
    <mergeCell ref="W6:Z6"/>
    <mergeCell ref="AM5:AP6"/>
    <mergeCell ref="W5:AD5"/>
    <mergeCell ref="AI5:AL6"/>
    <mergeCell ref="O5:V5"/>
    <mergeCell ref="G5:J6"/>
    <mergeCell ref="AY5:AY8"/>
    <mergeCell ref="A6:A8"/>
    <mergeCell ref="B6:B8"/>
    <mergeCell ref="O6:R6"/>
    <mergeCell ref="S6:V6"/>
    <mergeCell ref="K7:K8"/>
    <mergeCell ref="L7:M7"/>
    <mergeCell ref="AJ7:AK7"/>
    <mergeCell ref="AD7:AD8"/>
    <mergeCell ref="O7:O8"/>
    <mergeCell ref="AF7:AG7"/>
    <mergeCell ref="AH7:AH8"/>
    <mergeCell ref="V7:V8"/>
    <mergeCell ref="AE7:AE8"/>
    <mergeCell ref="C7:C8"/>
    <mergeCell ref="D7:E7"/>
    <mergeCell ref="N7:N8"/>
    <mergeCell ref="K5:N6"/>
    <mergeCell ref="A5:B5"/>
    <mergeCell ref="C5:F6"/>
    <mergeCell ref="AA6:AD6"/>
    <mergeCell ref="F7:F8"/>
    <mergeCell ref="J7:J8"/>
    <mergeCell ref="H7:I7"/>
    <mergeCell ref="G7:G8"/>
    <mergeCell ref="AB7:AC7"/>
    <mergeCell ref="S7:S8"/>
    <mergeCell ref="T7:U7"/>
    <mergeCell ref="W7:W8"/>
    <mergeCell ref="P7:Q7"/>
    <mergeCell ref="R7:R8"/>
    <mergeCell ref="X7:Y7"/>
  </mergeCells>
  <phoneticPr fontId="42" type="noConversion"/>
  <pageMargins left="0.39370078740157483" right="0.39370078740157483" top="0.39370078740157483" bottom="0.39370078740157483" header="0.39370078740157483" footer="0.39370078740157483"/>
  <pageSetup paperSize="9" scale="60" fitToWidth="7" fitToHeight="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13"/>
  <sheetViews>
    <sheetView workbookViewId="0">
      <selection activeCell="H25" sqref="H25"/>
    </sheetView>
  </sheetViews>
  <sheetFormatPr defaultRowHeight="13.5"/>
  <cols>
    <col min="4" max="4" width="12.109375" customWidth="1"/>
    <col min="5" max="5" width="11.88671875" customWidth="1"/>
    <col min="10" max="10" width="21.6640625" customWidth="1"/>
  </cols>
  <sheetData>
    <row r="2" spans="1:10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4.25" thickBot="1">
      <c r="A3" s="36" t="s">
        <v>223</v>
      </c>
      <c r="B3" s="37"/>
      <c r="C3" s="38"/>
      <c r="D3" s="39"/>
      <c r="E3" s="39"/>
      <c r="F3" s="39"/>
      <c r="G3" s="39"/>
      <c r="H3" s="39"/>
      <c r="I3" s="39"/>
      <c r="J3" s="40"/>
    </row>
    <row r="4" spans="1:10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0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0" ht="14.25" thickBot="1">
      <c r="A6" s="153"/>
      <c r="B6" s="156"/>
      <c r="C6" s="156"/>
      <c r="D6" s="41" t="s">
        <v>234</v>
      </c>
      <c r="E6" s="41" t="s">
        <v>230</v>
      </c>
      <c r="F6" s="147"/>
      <c r="G6" s="156"/>
      <c r="H6" s="159"/>
      <c r="I6" s="162"/>
      <c r="J6" s="165"/>
    </row>
    <row r="7" spans="1:10" ht="27" customHeight="1">
      <c r="A7" s="29" t="s">
        <v>72</v>
      </c>
      <c r="B7" s="29" t="s">
        <v>72</v>
      </c>
      <c r="C7" s="23">
        <v>2012</v>
      </c>
      <c r="D7" s="131">
        <v>0</v>
      </c>
      <c r="E7" s="43"/>
      <c r="F7" s="44">
        <f t="shared" ref="F7:F12" si="0">SUM(D7:E7)</f>
        <v>0</v>
      </c>
      <c r="G7" s="45"/>
      <c r="H7" s="42"/>
      <c r="I7" s="77">
        <f t="shared" ref="I7:I12" si="1">F7+G7+H7</f>
        <v>0</v>
      </c>
      <c r="J7" s="46"/>
    </row>
    <row r="8" spans="1:10" ht="27" customHeight="1">
      <c r="A8" s="24" t="s">
        <v>133</v>
      </c>
      <c r="B8" s="24" t="s">
        <v>133</v>
      </c>
      <c r="C8" s="24">
        <v>2013</v>
      </c>
      <c r="D8" s="131">
        <v>0</v>
      </c>
      <c r="E8" s="43"/>
      <c r="F8" s="44">
        <f t="shared" si="0"/>
        <v>0</v>
      </c>
      <c r="G8" s="45"/>
      <c r="H8" s="42"/>
      <c r="I8" s="77">
        <f t="shared" si="1"/>
        <v>0</v>
      </c>
      <c r="J8" s="46"/>
    </row>
    <row r="9" spans="1:10" ht="27" customHeight="1">
      <c r="A9" s="92" t="s">
        <v>82</v>
      </c>
      <c r="B9" s="92" t="s">
        <v>84</v>
      </c>
      <c r="C9" s="92">
        <v>1999</v>
      </c>
      <c r="D9" s="42">
        <v>0</v>
      </c>
      <c r="E9" s="43"/>
      <c r="F9" s="44">
        <f t="shared" si="0"/>
        <v>0</v>
      </c>
      <c r="G9" s="45"/>
      <c r="H9" s="42"/>
      <c r="I9" s="77">
        <f t="shared" si="1"/>
        <v>0</v>
      </c>
      <c r="J9" s="46" t="s">
        <v>257</v>
      </c>
    </row>
    <row r="10" spans="1:10" ht="27" customHeight="1">
      <c r="A10" s="14" t="s">
        <v>82</v>
      </c>
      <c r="B10" s="14" t="s">
        <v>88</v>
      </c>
      <c r="C10" s="14">
        <v>2009</v>
      </c>
      <c r="D10" s="42">
        <v>0</v>
      </c>
      <c r="E10" s="43"/>
      <c r="F10" s="44">
        <f t="shared" si="0"/>
        <v>0</v>
      </c>
      <c r="G10" s="45"/>
      <c r="H10" s="42"/>
      <c r="I10" s="77">
        <f t="shared" si="1"/>
        <v>0</v>
      </c>
      <c r="J10" s="46" t="s">
        <v>233</v>
      </c>
    </row>
    <row r="11" spans="1:10" ht="27" customHeight="1">
      <c r="A11" s="14" t="s">
        <v>117</v>
      </c>
      <c r="B11" s="14" t="s">
        <v>266</v>
      </c>
      <c r="C11" s="14">
        <v>2005</v>
      </c>
      <c r="D11" s="42">
        <v>0</v>
      </c>
      <c r="E11" s="43"/>
      <c r="F11" s="44">
        <f t="shared" si="0"/>
        <v>0</v>
      </c>
      <c r="G11" s="45"/>
      <c r="H11" s="42"/>
      <c r="I11" s="77">
        <f t="shared" si="1"/>
        <v>0</v>
      </c>
      <c r="J11" s="46"/>
    </row>
    <row r="12" spans="1:10" ht="27" customHeight="1" thickBot="1">
      <c r="A12" s="14" t="s">
        <v>59</v>
      </c>
      <c r="B12" s="14" t="s">
        <v>59</v>
      </c>
      <c r="C12" s="14">
        <v>2012</v>
      </c>
      <c r="D12" s="42">
        <v>0</v>
      </c>
      <c r="E12" s="43"/>
      <c r="F12" s="44">
        <f t="shared" si="0"/>
        <v>0</v>
      </c>
      <c r="G12" s="45"/>
      <c r="H12" s="42"/>
      <c r="I12" s="77">
        <f t="shared" si="1"/>
        <v>0</v>
      </c>
      <c r="J12" s="46"/>
    </row>
    <row r="13" spans="1:10" ht="14.25" thickBot="1">
      <c r="A13" s="148" t="s">
        <v>231</v>
      </c>
      <c r="B13" s="149"/>
      <c r="C13" s="47"/>
      <c r="D13" s="47">
        <f t="shared" ref="D13:I13" si="2">SUM(D7:D12)</f>
        <v>0</v>
      </c>
      <c r="E13" s="47">
        <f t="shared" si="2"/>
        <v>0</v>
      </c>
      <c r="F13" s="47">
        <f t="shared" si="2"/>
        <v>0</v>
      </c>
      <c r="G13" s="47">
        <f t="shared" si="2"/>
        <v>0</v>
      </c>
      <c r="H13" s="47">
        <f t="shared" si="2"/>
        <v>0</v>
      </c>
      <c r="I13" s="78">
        <f t="shared" si="2"/>
        <v>0</v>
      </c>
      <c r="J13" s="48"/>
    </row>
  </sheetData>
  <mergeCells count="12">
    <mergeCell ref="D5:E5"/>
    <mergeCell ref="F5:F6"/>
    <mergeCell ref="A13:B13"/>
    <mergeCell ref="A2:J2"/>
    <mergeCell ref="A4:A6"/>
    <mergeCell ref="B4:B6"/>
    <mergeCell ref="C4:F4"/>
    <mergeCell ref="G4:G6"/>
    <mergeCell ref="H4:H6"/>
    <mergeCell ref="I4:I6"/>
    <mergeCell ref="J4:J6"/>
    <mergeCell ref="C5:C6"/>
  </mergeCells>
  <phoneticPr fontId="42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M20"/>
  <sheetViews>
    <sheetView workbookViewId="0">
      <selection activeCell="H22" sqref="H22"/>
    </sheetView>
  </sheetViews>
  <sheetFormatPr defaultRowHeight="13.5"/>
  <cols>
    <col min="2" max="2" width="14" customWidth="1"/>
    <col min="3" max="3" width="12.44140625" bestFit="1" customWidth="1"/>
    <col min="4" max="4" width="11" customWidth="1"/>
    <col min="5" max="5" width="11.6640625" customWidth="1"/>
    <col min="10" max="10" width="25.88671875" customWidth="1"/>
  </cols>
  <sheetData>
    <row r="2" spans="1:13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ht="14.25" thickBot="1">
      <c r="A3" s="36" t="s">
        <v>924</v>
      </c>
      <c r="B3" s="37"/>
      <c r="C3" s="38"/>
      <c r="D3" s="39"/>
      <c r="E3" s="39"/>
      <c r="F3" s="39"/>
      <c r="G3" s="39"/>
      <c r="H3" s="39"/>
      <c r="I3" s="39"/>
      <c r="J3" s="40"/>
    </row>
    <row r="4" spans="1:13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3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3" ht="27">
      <c r="A6" s="169"/>
      <c r="B6" s="170"/>
      <c r="C6" s="170"/>
      <c r="D6" s="71" t="s">
        <v>234</v>
      </c>
      <c r="E6" s="71" t="s">
        <v>230</v>
      </c>
      <c r="F6" s="166"/>
      <c r="G6" s="170"/>
      <c r="H6" s="171"/>
      <c r="I6" s="172"/>
      <c r="J6" s="173"/>
    </row>
    <row r="7" spans="1:13">
      <c r="A7" s="213" t="s">
        <v>164</v>
      </c>
      <c r="B7" s="214" t="s">
        <v>164</v>
      </c>
      <c r="C7" s="76">
        <v>2012</v>
      </c>
      <c r="D7" s="75">
        <v>1</v>
      </c>
      <c r="E7" s="75"/>
      <c r="F7" s="75">
        <f>D7+E7</f>
        <v>1</v>
      </c>
      <c r="G7" s="83"/>
      <c r="H7" s="83"/>
      <c r="I7" s="124">
        <f>F7+G7+H7</f>
        <v>1</v>
      </c>
      <c r="J7" s="87"/>
      <c r="K7" s="82"/>
      <c r="L7" s="82"/>
      <c r="M7" s="82"/>
    </row>
    <row r="8" spans="1:13">
      <c r="A8" s="213" t="s">
        <v>72</v>
      </c>
      <c r="B8" s="214" t="s">
        <v>74</v>
      </c>
      <c r="C8" s="76">
        <v>2007</v>
      </c>
      <c r="D8" s="75"/>
      <c r="E8" s="75"/>
      <c r="F8" s="75">
        <f t="shared" ref="F8:F11" si="0">D8+E8</f>
        <v>0</v>
      </c>
      <c r="G8" s="83"/>
      <c r="H8" s="83"/>
      <c r="I8" s="124">
        <f t="shared" ref="I8:I11" si="1">F8+G8+H8</f>
        <v>0</v>
      </c>
      <c r="J8" s="87" t="s">
        <v>926</v>
      </c>
      <c r="K8" s="82"/>
      <c r="L8" s="82"/>
      <c r="M8" s="82"/>
    </row>
    <row r="9" spans="1:13">
      <c r="A9" s="213" t="s">
        <v>242</v>
      </c>
      <c r="B9" s="214" t="s">
        <v>243</v>
      </c>
      <c r="C9" s="76" t="s">
        <v>249</v>
      </c>
      <c r="D9" s="75"/>
      <c r="E9" s="75"/>
      <c r="F9" s="75">
        <f t="shared" si="0"/>
        <v>0</v>
      </c>
      <c r="G9" s="83"/>
      <c r="H9" s="83"/>
      <c r="I9" s="124">
        <f t="shared" si="1"/>
        <v>0</v>
      </c>
      <c r="J9" s="87" t="s">
        <v>926</v>
      </c>
      <c r="K9" s="82"/>
      <c r="L9" s="82"/>
      <c r="M9" s="82"/>
    </row>
    <row r="10" spans="1:13">
      <c r="A10" s="215" t="s">
        <v>133</v>
      </c>
      <c r="B10" s="216" t="s">
        <v>133</v>
      </c>
      <c r="C10" s="94">
        <v>2012</v>
      </c>
      <c r="D10" s="74">
        <v>1</v>
      </c>
      <c r="E10" s="74"/>
      <c r="F10" s="75">
        <f t="shared" si="0"/>
        <v>1</v>
      </c>
      <c r="G10" s="83"/>
      <c r="H10" s="83"/>
      <c r="I10" s="124">
        <f t="shared" si="1"/>
        <v>1</v>
      </c>
      <c r="J10" s="87"/>
      <c r="K10" s="82"/>
      <c r="L10" s="82"/>
      <c r="M10" s="82"/>
    </row>
    <row r="11" spans="1:13" ht="14.25" thickBot="1">
      <c r="A11" s="217" t="s">
        <v>92</v>
      </c>
      <c r="B11" s="218" t="s">
        <v>92</v>
      </c>
      <c r="C11" s="219">
        <v>2006</v>
      </c>
      <c r="D11" s="84">
        <v>1</v>
      </c>
      <c r="E11" s="84"/>
      <c r="F11" s="84">
        <f t="shared" si="0"/>
        <v>1</v>
      </c>
      <c r="G11" s="85"/>
      <c r="H11" s="85"/>
      <c r="I11" s="124">
        <f t="shared" si="1"/>
        <v>1</v>
      </c>
      <c r="J11" s="88"/>
      <c r="K11" s="82"/>
      <c r="L11" s="82"/>
      <c r="M11" s="82"/>
    </row>
    <row r="12" spans="1:13" ht="14.25" thickBot="1">
      <c r="A12" s="167" t="s">
        <v>231</v>
      </c>
      <c r="B12" s="168"/>
      <c r="C12" s="62"/>
      <c r="D12" s="62">
        <f t="shared" ref="D12:J12" si="2">SUM(D1:D11)</f>
        <v>3</v>
      </c>
      <c r="E12" s="62">
        <f t="shared" si="2"/>
        <v>0</v>
      </c>
      <c r="F12" s="62">
        <f t="shared" si="2"/>
        <v>3</v>
      </c>
      <c r="G12" s="62">
        <f t="shared" si="2"/>
        <v>0</v>
      </c>
      <c r="H12" s="62">
        <f t="shared" si="2"/>
        <v>0</v>
      </c>
      <c r="I12" s="62">
        <f t="shared" si="2"/>
        <v>3</v>
      </c>
      <c r="J12" s="86">
        <f t="shared" si="2"/>
        <v>0</v>
      </c>
      <c r="K12" s="82"/>
      <c r="L12" s="82"/>
      <c r="M12" s="82"/>
    </row>
    <row r="13" spans="1:13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20" spans="1:1">
      <c r="A20" s="69"/>
    </row>
  </sheetData>
  <mergeCells count="12">
    <mergeCell ref="F5:F6"/>
    <mergeCell ref="A12:B12"/>
    <mergeCell ref="A2:J2"/>
    <mergeCell ref="A4:A6"/>
    <mergeCell ref="B4:B6"/>
    <mergeCell ref="C4:F4"/>
    <mergeCell ref="G4:G6"/>
    <mergeCell ref="H4:H6"/>
    <mergeCell ref="I4:I6"/>
    <mergeCell ref="J4:J6"/>
    <mergeCell ref="C5:C6"/>
    <mergeCell ref="D5:E5"/>
  </mergeCells>
  <phoneticPr fontId="4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J12"/>
  <sheetViews>
    <sheetView workbookViewId="0">
      <selection activeCell="G19" sqref="G19"/>
    </sheetView>
  </sheetViews>
  <sheetFormatPr defaultRowHeight="13.5"/>
  <cols>
    <col min="2" max="2" width="12.33203125" customWidth="1"/>
    <col min="3" max="6" width="8.88671875" customWidth="1"/>
    <col min="8" max="8" width="12.44140625" customWidth="1"/>
    <col min="10" max="10" width="35.5546875" customWidth="1"/>
  </cols>
  <sheetData>
    <row r="2" spans="1:10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4.25" thickBot="1">
      <c r="A3" s="36" t="s">
        <v>256</v>
      </c>
      <c r="B3" s="37"/>
      <c r="C3" s="38"/>
      <c r="D3" s="39"/>
      <c r="E3" s="39"/>
      <c r="F3" s="39"/>
      <c r="G3" s="39"/>
      <c r="H3" s="39"/>
      <c r="I3" s="39"/>
      <c r="J3" s="40"/>
    </row>
    <row r="4" spans="1:10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0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0" ht="27.75" thickBot="1">
      <c r="A6" s="153"/>
      <c r="B6" s="156"/>
      <c r="C6" s="156"/>
      <c r="D6" s="41" t="s">
        <v>234</v>
      </c>
      <c r="E6" s="41" t="s">
        <v>230</v>
      </c>
      <c r="F6" s="147"/>
      <c r="G6" s="170"/>
      <c r="H6" s="171"/>
      <c r="I6" s="172"/>
      <c r="J6" s="173"/>
    </row>
    <row r="7" spans="1:10">
      <c r="A7" s="220" t="s">
        <v>164</v>
      </c>
      <c r="B7" s="76" t="s">
        <v>164</v>
      </c>
      <c r="C7" s="76">
        <v>2011</v>
      </c>
      <c r="D7" s="75">
        <v>1</v>
      </c>
      <c r="E7" s="75"/>
      <c r="F7" s="75">
        <f>D7+E7</f>
        <v>1</v>
      </c>
      <c r="G7" s="75"/>
      <c r="H7" s="75"/>
      <c r="I7" s="75">
        <f>F7+G7+H7</f>
        <v>1</v>
      </c>
      <c r="J7" s="95"/>
    </row>
    <row r="8" spans="1:10">
      <c r="A8" s="220" t="s">
        <v>164</v>
      </c>
      <c r="B8" s="76" t="s">
        <v>169</v>
      </c>
      <c r="C8" s="76">
        <v>2006</v>
      </c>
      <c r="D8" s="75"/>
      <c r="E8" s="75"/>
      <c r="F8" s="75">
        <f t="shared" ref="F8:F11" si="0">D8+E8</f>
        <v>0</v>
      </c>
      <c r="G8" s="75"/>
      <c r="H8" s="75"/>
      <c r="I8" s="75">
        <f t="shared" ref="I8:I11" si="1">F8+G8+H8</f>
        <v>0</v>
      </c>
      <c r="J8" s="95" t="s">
        <v>255</v>
      </c>
    </row>
    <row r="9" spans="1:10">
      <c r="A9" s="220" t="s">
        <v>250</v>
      </c>
      <c r="B9" s="76" t="s">
        <v>251</v>
      </c>
      <c r="C9" s="76" t="s">
        <v>249</v>
      </c>
      <c r="D9" s="75"/>
      <c r="E9" s="75"/>
      <c r="F9" s="75">
        <f t="shared" si="0"/>
        <v>0</v>
      </c>
      <c r="G9" s="75"/>
      <c r="H9" s="75"/>
      <c r="I9" s="75">
        <f t="shared" si="1"/>
        <v>0</v>
      </c>
      <c r="J9" s="95" t="s">
        <v>254</v>
      </c>
    </row>
    <row r="10" spans="1:10">
      <c r="A10" s="221" t="s">
        <v>133</v>
      </c>
      <c r="B10" s="94" t="s">
        <v>133</v>
      </c>
      <c r="C10" s="94">
        <v>2012</v>
      </c>
      <c r="D10" s="74">
        <v>1</v>
      </c>
      <c r="E10" s="74"/>
      <c r="F10" s="75">
        <f t="shared" si="0"/>
        <v>1</v>
      </c>
      <c r="G10" s="74"/>
      <c r="H10" s="74"/>
      <c r="I10" s="75">
        <f t="shared" si="1"/>
        <v>1</v>
      </c>
      <c r="J10" s="96"/>
    </row>
    <row r="11" spans="1:10" ht="14.25" thickBot="1">
      <c r="A11" s="129" t="s">
        <v>42</v>
      </c>
      <c r="B11" s="130" t="s">
        <v>42</v>
      </c>
      <c r="C11" s="130">
        <v>2016</v>
      </c>
      <c r="D11" s="74"/>
      <c r="E11" s="74">
        <v>0</v>
      </c>
      <c r="F11" s="75">
        <f t="shared" si="0"/>
        <v>0</v>
      </c>
      <c r="G11" s="74"/>
      <c r="H11" s="74"/>
      <c r="I11" s="75">
        <f t="shared" si="1"/>
        <v>0</v>
      </c>
      <c r="J11" s="96" t="s">
        <v>915</v>
      </c>
    </row>
    <row r="12" spans="1:10" ht="14.25" thickBot="1">
      <c r="A12" s="167" t="s">
        <v>231</v>
      </c>
      <c r="B12" s="168"/>
      <c r="C12" s="62"/>
      <c r="D12" s="62">
        <f t="shared" ref="D12:J12" si="2">SUM(D3:D11)</f>
        <v>2</v>
      </c>
      <c r="E12" s="62">
        <f t="shared" si="2"/>
        <v>0</v>
      </c>
      <c r="F12" s="62">
        <f t="shared" si="2"/>
        <v>2</v>
      </c>
      <c r="G12" s="62">
        <f t="shared" si="2"/>
        <v>0</v>
      </c>
      <c r="H12" s="62">
        <f t="shared" si="2"/>
        <v>0</v>
      </c>
      <c r="I12" s="62">
        <f t="shared" si="2"/>
        <v>2</v>
      </c>
      <c r="J12" s="86">
        <f t="shared" si="2"/>
        <v>0</v>
      </c>
    </row>
  </sheetData>
  <mergeCells count="12">
    <mergeCell ref="C5:C6"/>
    <mergeCell ref="D5:E5"/>
    <mergeCell ref="F5:F6"/>
    <mergeCell ref="A12:B12"/>
    <mergeCell ref="A2:J2"/>
    <mergeCell ref="A4:A6"/>
    <mergeCell ref="B4:B6"/>
    <mergeCell ref="C4:F4"/>
    <mergeCell ref="G4:G6"/>
    <mergeCell ref="H4:H6"/>
    <mergeCell ref="I4:I6"/>
    <mergeCell ref="J4:J6"/>
  </mergeCells>
  <phoneticPr fontId="42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J18"/>
  <sheetViews>
    <sheetView workbookViewId="0">
      <selection activeCell="I30" sqref="I30"/>
    </sheetView>
  </sheetViews>
  <sheetFormatPr defaultRowHeight="13.5"/>
  <cols>
    <col min="4" max="4" width="11.88671875" customWidth="1"/>
    <col min="5" max="5" width="13.44140625" customWidth="1"/>
  </cols>
  <sheetData>
    <row r="2" spans="1:10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4.25" thickBot="1">
      <c r="A3" s="36" t="s">
        <v>914</v>
      </c>
      <c r="B3" s="37"/>
      <c r="C3" s="38"/>
      <c r="D3" s="39"/>
      <c r="E3" s="39"/>
      <c r="F3" s="39"/>
      <c r="G3" s="39"/>
      <c r="H3" s="39"/>
      <c r="I3" s="39"/>
      <c r="J3" s="40"/>
    </row>
    <row r="4" spans="1:10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0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0">
      <c r="A6" s="169"/>
      <c r="B6" s="170"/>
      <c r="C6" s="170"/>
      <c r="D6" s="104" t="s">
        <v>234</v>
      </c>
      <c r="E6" s="104" t="s">
        <v>230</v>
      </c>
      <c r="F6" s="166"/>
      <c r="G6" s="170"/>
      <c r="H6" s="171"/>
      <c r="I6" s="172"/>
      <c r="J6" s="173"/>
    </row>
    <row r="7" spans="1:10">
      <c r="A7" s="75" t="s">
        <v>164</v>
      </c>
      <c r="B7" s="75" t="s">
        <v>173</v>
      </c>
      <c r="C7" s="75">
        <v>2011</v>
      </c>
      <c r="D7" s="75">
        <v>0</v>
      </c>
      <c r="E7" s="75"/>
      <c r="F7" s="75"/>
      <c r="G7" s="124"/>
      <c r="H7" s="124"/>
      <c r="I7" s="124"/>
      <c r="J7" s="124"/>
    </row>
    <row r="8" spans="1:10">
      <c r="A8" s="74" t="s">
        <v>72</v>
      </c>
      <c r="B8" s="74" t="s">
        <v>80</v>
      </c>
      <c r="C8" s="74">
        <v>2011</v>
      </c>
      <c r="D8" s="74">
        <v>0</v>
      </c>
      <c r="E8" s="74"/>
      <c r="F8" s="74"/>
      <c r="G8" s="124"/>
      <c r="H8" s="124"/>
      <c r="I8" s="124"/>
      <c r="J8" s="124"/>
    </row>
    <row r="9" spans="1:10">
      <c r="A9" s="74" t="s">
        <v>104</v>
      </c>
      <c r="B9" s="74" t="s">
        <v>105</v>
      </c>
      <c r="C9" s="74">
        <v>2011</v>
      </c>
      <c r="D9" s="74">
        <v>0</v>
      </c>
      <c r="E9" s="74"/>
      <c r="F9" s="74"/>
      <c r="G9" s="124"/>
      <c r="H9" s="124"/>
      <c r="I9" s="124"/>
      <c r="J9" s="124"/>
    </row>
    <row r="10" spans="1:10">
      <c r="A10" s="75" t="s">
        <v>104</v>
      </c>
      <c r="B10" s="75" t="s">
        <v>107</v>
      </c>
      <c r="C10" s="75">
        <v>2011</v>
      </c>
      <c r="D10" s="75">
        <v>0</v>
      </c>
      <c r="E10" s="75"/>
      <c r="F10" s="75"/>
      <c r="G10" s="124"/>
      <c r="H10" s="124"/>
      <c r="I10" s="124"/>
      <c r="J10" s="124"/>
    </row>
    <row r="11" spans="1:10">
      <c r="A11" s="74" t="s">
        <v>133</v>
      </c>
      <c r="B11" s="74" t="s">
        <v>133</v>
      </c>
      <c r="C11" s="74">
        <v>2011</v>
      </c>
      <c r="D11" s="74">
        <v>0</v>
      </c>
      <c r="E11" s="74"/>
      <c r="F11" s="74"/>
      <c r="G11" s="124"/>
      <c r="H11" s="124"/>
      <c r="I11" s="124"/>
      <c r="J11" s="124"/>
    </row>
    <row r="12" spans="1:10">
      <c r="A12" s="75" t="s">
        <v>82</v>
      </c>
      <c r="B12" s="75" t="s">
        <v>82</v>
      </c>
      <c r="C12" s="75">
        <v>2009</v>
      </c>
      <c r="D12" s="75">
        <v>0</v>
      </c>
      <c r="E12" s="75"/>
      <c r="F12" s="75"/>
      <c r="G12" s="124"/>
      <c r="H12" s="124"/>
      <c r="I12" s="124"/>
      <c r="J12" s="124"/>
    </row>
    <row r="13" spans="1:10">
      <c r="A13" s="75" t="s">
        <v>82</v>
      </c>
      <c r="B13" s="75" t="s">
        <v>84</v>
      </c>
      <c r="C13" s="75">
        <v>2010</v>
      </c>
      <c r="D13" s="75">
        <v>0</v>
      </c>
      <c r="E13" s="75"/>
      <c r="F13" s="75"/>
      <c r="G13" s="124"/>
      <c r="H13" s="124"/>
      <c r="I13" s="124"/>
      <c r="J13" s="124"/>
    </row>
    <row r="14" spans="1:10">
      <c r="A14" s="75" t="s">
        <v>82</v>
      </c>
      <c r="B14" s="75" t="s">
        <v>86</v>
      </c>
      <c r="C14" s="75">
        <v>2005</v>
      </c>
      <c r="D14" s="75">
        <v>0</v>
      </c>
      <c r="E14" s="75"/>
      <c r="F14" s="75"/>
      <c r="G14" s="124"/>
      <c r="H14" s="124"/>
      <c r="I14" s="124"/>
      <c r="J14" s="124"/>
    </row>
    <row r="15" spans="1:10">
      <c r="A15" s="75" t="s">
        <v>82</v>
      </c>
      <c r="B15" s="75" t="s">
        <v>88</v>
      </c>
      <c r="C15" s="75">
        <v>2009</v>
      </c>
      <c r="D15" s="75">
        <v>0</v>
      </c>
      <c r="E15" s="75"/>
      <c r="F15" s="75"/>
      <c r="G15" s="124"/>
      <c r="H15" s="124"/>
      <c r="I15" s="124"/>
      <c r="J15" s="124"/>
    </row>
    <row r="16" spans="1:10">
      <c r="A16" s="75" t="s">
        <v>82</v>
      </c>
      <c r="B16" s="75" t="s">
        <v>90</v>
      </c>
      <c r="C16" s="75">
        <v>2007</v>
      </c>
      <c r="D16" s="75">
        <v>0</v>
      </c>
      <c r="E16" s="75"/>
      <c r="F16" s="75"/>
      <c r="G16" s="124"/>
      <c r="H16" s="124"/>
      <c r="I16" s="124"/>
      <c r="J16" s="124"/>
    </row>
    <row r="17" spans="1:10" ht="14.25" thickBot="1">
      <c r="A17" s="75" t="s">
        <v>65</v>
      </c>
      <c r="B17" s="75" t="s">
        <v>102</v>
      </c>
      <c r="C17" s="75">
        <v>2008</v>
      </c>
      <c r="D17" s="75">
        <v>0</v>
      </c>
      <c r="E17" s="75"/>
      <c r="F17" s="75"/>
      <c r="G17" s="124"/>
      <c r="H17" s="124"/>
      <c r="I17" s="124"/>
      <c r="J17" s="124"/>
    </row>
    <row r="18" spans="1:10" ht="14.25" thickBot="1">
      <c r="A18" s="167" t="s">
        <v>231</v>
      </c>
      <c r="B18" s="168"/>
      <c r="C18" s="103"/>
      <c r="D18" s="103">
        <f t="shared" ref="D18:J18" si="0">SUM(D9:D17)</f>
        <v>0</v>
      </c>
      <c r="E18" s="103">
        <f t="shared" si="0"/>
        <v>0</v>
      </c>
      <c r="F18" s="103">
        <f t="shared" si="0"/>
        <v>0</v>
      </c>
      <c r="G18" s="103">
        <f t="shared" si="0"/>
        <v>0</v>
      </c>
      <c r="H18" s="103">
        <f t="shared" si="0"/>
        <v>0</v>
      </c>
      <c r="I18" s="103">
        <f t="shared" si="0"/>
        <v>0</v>
      </c>
      <c r="J18" s="86">
        <f t="shared" si="0"/>
        <v>0</v>
      </c>
    </row>
  </sheetData>
  <mergeCells count="12">
    <mergeCell ref="A18:B18"/>
    <mergeCell ref="D5:E5"/>
    <mergeCell ref="F5:F6"/>
    <mergeCell ref="A2:J2"/>
    <mergeCell ref="A4:A6"/>
    <mergeCell ref="B4:B6"/>
    <mergeCell ref="C4:F4"/>
    <mergeCell ref="G4:G6"/>
    <mergeCell ref="H4:H6"/>
    <mergeCell ref="I4:I6"/>
    <mergeCell ref="J4:J6"/>
    <mergeCell ref="C5:C6"/>
  </mergeCells>
  <phoneticPr fontId="4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18"/>
  <sheetViews>
    <sheetView workbookViewId="0">
      <selection activeCell="A13" sqref="A13:B15"/>
    </sheetView>
  </sheetViews>
  <sheetFormatPr defaultRowHeight="13.5"/>
  <cols>
    <col min="2" max="2" width="10.77734375" customWidth="1"/>
    <col min="4" max="4" width="12.6640625" bestFit="1" customWidth="1"/>
    <col min="10" max="10" width="21.44140625" customWidth="1"/>
  </cols>
  <sheetData>
    <row r="2" spans="1:10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4.25" thickBot="1">
      <c r="A3" s="36" t="s">
        <v>253</v>
      </c>
      <c r="B3" s="37"/>
      <c r="C3" s="38"/>
      <c r="D3" s="39"/>
      <c r="E3" s="39"/>
      <c r="F3" s="39"/>
      <c r="G3" s="39"/>
      <c r="H3" s="39"/>
      <c r="I3" s="39"/>
      <c r="J3" s="40"/>
    </row>
    <row r="4" spans="1:10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0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0" ht="27.75" thickBot="1">
      <c r="A6" s="153"/>
      <c r="B6" s="156"/>
      <c r="C6" s="156"/>
      <c r="D6" s="41" t="s">
        <v>234</v>
      </c>
      <c r="E6" s="41" t="s">
        <v>230</v>
      </c>
      <c r="F6" s="147"/>
      <c r="G6" s="170"/>
      <c r="H6" s="171"/>
      <c r="I6" s="172"/>
      <c r="J6" s="173"/>
    </row>
    <row r="7" spans="1:10" ht="14.25">
      <c r="A7" s="55" t="s">
        <v>120</v>
      </c>
      <c r="B7" s="56" t="s">
        <v>129</v>
      </c>
      <c r="C7" s="57">
        <v>2013</v>
      </c>
      <c r="D7" s="57">
        <v>1</v>
      </c>
      <c r="E7" s="57"/>
      <c r="F7" s="57">
        <f>D7+E7</f>
        <v>1</v>
      </c>
      <c r="G7" s="63"/>
      <c r="H7" s="63"/>
      <c r="I7" s="63">
        <f>F7+G7+H7</f>
        <v>1</v>
      </c>
      <c r="J7" s="63"/>
    </row>
    <row r="8" spans="1:10" ht="14.25">
      <c r="A8" s="65" t="s">
        <v>235</v>
      </c>
      <c r="B8" s="66" t="s">
        <v>236</v>
      </c>
      <c r="C8" s="66">
        <v>2008</v>
      </c>
      <c r="D8" s="66">
        <v>0</v>
      </c>
      <c r="E8" s="66"/>
      <c r="F8" s="67">
        <f t="shared" ref="F8:F15" si="0">D8+E8</f>
        <v>0</v>
      </c>
      <c r="G8" s="68"/>
      <c r="H8" s="68"/>
      <c r="I8" s="68">
        <f t="shared" ref="I8:I14" si="1">F8+G8+H8</f>
        <v>0</v>
      </c>
      <c r="J8" s="68" t="s">
        <v>911</v>
      </c>
    </row>
    <row r="9" spans="1:10" ht="14.25">
      <c r="A9" s="59" t="s">
        <v>235</v>
      </c>
      <c r="B9" s="58" t="s">
        <v>237</v>
      </c>
      <c r="C9" s="58">
        <v>2012</v>
      </c>
      <c r="D9" s="58">
        <v>1</v>
      </c>
      <c r="E9" s="58"/>
      <c r="F9" s="57">
        <f t="shared" si="0"/>
        <v>1</v>
      </c>
      <c r="G9" s="63"/>
      <c r="H9" s="63"/>
      <c r="I9" s="63">
        <f t="shared" si="1"/>
        <v>1</v>
      </c>
      <c r="J9" s="63"/>
    </row>
    <row r="10" spans="1:10" ht="14.25">
      <c r="A10" s="59" t="s">
        <v>235</v>
      </c>
      <c r="B10" s="58" t="s">
        <v>923</v>
      </c>
      <c r="C10" s="58">
        <v>2011</v>
      </c>
      <c r="D10" s="58">
        <v>1</v>
      </c>
      <c r="E10" s="58"/>
      <c r="F10" s="57">
        <f t="shared" si="0"/>
        <v>1</v>
      </c>
      <c r="G10" s="63"/>
      <c r="H10" s="63"/>
      <c r="I10" s="63">
        <f t="shared" si="1"/>
        <v>1</v>
      </c>
      <c r="J10" s="63"/>
    </row>
    <row r="11" spans="1:10" ht="14.25">
      <c r="A11" s="55" t="s">
        <v>104</v>
      </c>
      <c r="B11" s="57" t="s">
        <v>105</v>
      </c>
      <c r="C11" s="57">
        <v>2012</v>
      </c>
      <c r="D11" s="57">
        <v>1</v>
      </c>
      <c r="E11" s="57"/>
      <c r="F11" s="57">
        <f t="shared" si="0"/>
        <v>1</v>
      </c>
      <c r="G11" s="63"/>
      <c r="H11" s="63"/>
      <c r="I11" s="63">
        <f t="shared" si="1"/>
        <v>1</v>
      </c>
      <c r="J11" s="63"/>
    </row>
    <row r="12" spans="1:10" ht="14.25">
      <c r="A12" s="70" t="s">
        <v>133</v>
      </c>
      <c r="B12" s="67" t="s">
        <v>135</v>
      </c>
      <c r="C12" s="67">
        <v>2009</v>
      </c>
      <c r="D12" s="67">
        <v>0</v>
      </c>
      <c r="E12" s="67"/>
      <c r="F12" s="67">
        <f t="shared" si="0"/>
        <v>0</v>
      </c>
      <c r="G12" s="68"/>
      <c r="H12" s="68"/>
      <c r="I12" s="68">
        <f t="shared" si="1"/>
        <v>0</v>
      </c>
      <c r="J12" s="68" t="s">
        <v>912</v>
      </c>
    </row>
    <row r="13" spans="1:10" ht="14.25">
      <c r="A13" s="55" t="s">
        <v>133</v>
      </c>
      <c r="B13" s="57" t="s">
        <v>137</v>
      </c>
      <c r="C13" s="57">
        <v>2012</v>
      </c>
      <c r="D13" s="57">
        <v>1</v>
      </c>
      <c r="E13" s="57"/>
      <c r="F13" s="57">
        <f t="shared" si="0"/>
        <v>1</v>
      </c>
      <c r="G13" s="63"/>
      <c r="H13" s="63"/>
      <c r="I13" s="63">
        <f t="shared" si="1"/>
        <v>1</v>
      </c>
      <c r="J13" s="63"/>
    </row>
    <row r="14" spans="1:10" ht="14.25">
      <c r="A14" s="55" t="s">
        <v>133</v>
      </c>
      <c r="B14" s="57" t="s">
        <v>139</v>
      </c>
      <c r="C14" s="57">
        <v>2011</v>
      </c>
      <c r="D14" s="57">
        <v>1</v>
      </c>
      <c r="E14" s="57"/>
      <c r="F14" s="57">
        <f t="shared" si="0"/>
        <v>1</v>
      </c>
      <c r="G14" s="63"/>
      <c r="H14" s="63"/>
      <c r="I14" s="63">
        <f t="shared" si="1"/>
        <v>1</v>
      </c>
      <c r="J14" s="63"/>
    </row>
    <row r="15" spans="1:10" ht="15" thickBot="1">
      <c r="A15" s="55" t="s">
        <v>133</v>
      </c>
      <c r="B15" s="57" t="s">
        <v>143</v>
      </c>
      <c r="C15" s="57">
        <v>2013</v>
      </c>
      <c r="D15" s="57">
        <v>1</v>
      </c>
      <c r="E15" s="57"/>
      <c r="F15" s="57">
        <f t="shared" si="0"/>
        <v>1</v>
      </c>
      <c r="G15" s="63"/>
      <c r="H15" s="63"/>
      <c r="I15" s="63">
        <f>F15+G15+H15</f>
        <v>1</v>
      </c>
      <c r="J15" s="63"/>
    </row>
    <row r="16" spans="1:10" ht="14.25" thickBot="1">
      <c r="A16" s="167" t="s">
        <v>231</v>
      </c>
      <c r="B16" s="168"/>
      <c r="C16" s="62"/>
      <c r="D16" s="62">
        <f t="shared" ref="D16:I16" si="2">SUM(D7:D15)</f>
        <v>7</v>
      </c>
      <c r="E16" s="62">
        <f t="shared" si="2"/>
        <v>0</v>
      </c>
      <c r="F16" s="62">
        <f t="shared" si="2"/>
        <v>7</v>
      </c>
      <c r="G16" s="62">
        <f t="shared" si="2"/>
        <v>0</v>
      </c>
      <c r="H16" s="62">
        <f t="shared" si="2"/>
        <v>0</v>
      </c>
      <c r="I16" s="62">
        <f t="shared" si="2"/>
        <v>7</v>
      </c>
      <c r="J16" s="64"/>
    </row>
    <row r="18" spans="1:10">
      <c r="A18" s="174" t="s">
        <v>239</v>
      </c>
      <c r="B18" s="174"/>
      <c r="C18" s="174"/>
      <c r="D18" s="174"/>
      <c r="E18" s="174"/>
      <c r="F18" s="174"/>
      <c r="G18" s="174"/>
      <c r="H18" s="174"/>
      <c r="I18" s="174"/>
      <c r="J18" s="174"/>
    </row>
  </sheetData>
  <mergeCells count="13">
    <mergeCell ref="F5:F6"/>
    <mergeCell ref="A16:B16"/>
    <mergeCell ref="A18:J18"/>
    <mergeCell ref="A2:J2"/>
    <mergeCell ref="A4:A6"/>
    <mergeCell ref="B4:B6"/>
    <mergeCell ref="C4:F4"/>
    <mergeCell ref="G4:G6"/>
    <mergeCell ref="H4:H6"/>
    <mergeCell ref="I4:I6"/>
    <mergeCell ref="J4:J6"/>
    <mergeCell ref="C5:C6"/>
    <mergeCell ref="D5:E5"/>
  </mergeCells>
  <phoneticPr fontId="4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22"/>
  <sheetViews>
    <sheetView workbookViewId="0">
      <selection activeCell="I26" sqref="I26"/>
    </sheetView>
  </sheetViews>
  <sheetFormatPr defaultRowHeight="13.5"/>
  <cols>
    <col min="4" max="4" width="10.77734375" customWidth="1"/>
    <col min="5" max="5" width="12.6640625" customWidth="1"/>
    <col min="7" max="8" width="10.77734375" customWidth="1"/>
    <col min="10" max="10" width="23" customWidth="1"/>
  </cols>
  <sheetData>
    <row r="2" spans="1:10" ht="25.5">
      <c r="A2" s="150" t="s">
        <v>232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4.25" thickBot="1">
      <c r="A3" s="36" t="s">
        <v>252</v>
      </c>
      <c r="B3" s="37"/>
      <c r="C3" s="38"/>
      <c r="D3" s="39"/>
      <c r="E3" s="39"/>
      <c r="F3" s="39"/>
      <c r="G3" s="39"/>
      <c r="H3" s="39"/>
      <c r="I3" s="39"/>
      <c r="J3" s="40"/>
    </row>
    <row r="4" spans="1:10">
      <c r="A4" s="151" t="s">
        <v>7</v>
      </c>
      <c r="B4" s="154" t="s">
        <v>13</v>
      </c>
      <c r="C4" s="154" t="s">
        <v>224</v>
      </c>
      <c r="D4" s="154"/>
      <c r="E4" s="154"/>
      <c r="F4" s="154"/>
      <c r="G4" s="157" t="s">
        <v>225</v>
      </c>
      <c r="H4" s="157" t="s">
        <v>226</v>
      </c>
      <c r="I4" s="160" t="s">
        <v>227</v>
      </c>
      <c r="J4" s="163" t="s">
        <v>238</v>
      </c>
    </row>
    <row r="5" spans="1:10">
      <c r="A5" s="152"/>
      <c r="B5" s="155"/>
      <c r="C5" s="155" t="s">
        <v>1</v>
      </c>
      <c r="D5" s="146" t="s">
        <v>228</v>
      </c>
      <c r="E5" s="146"/>
      <c r="F5" s="146" t="s">
        <v>229</v>
      </c>
      <c r="G5" s="155"/>
      <c r="H5" s="158"/>
      <c r="I5" s="161"/>
      <c r="J5" s="164"/>
    </row>
    <row r="6" spans="1:10">
      <c r="A6" s="169"/>
      <c r="B6" s="170"/>
      <c r="C6" s="170"/>
      <c r="D6" s="71" t="s">
        <v>234</v>
      </c>
      <c r="E6" s="71" t="s">
        <v>230</v>
      </c>
      <c r="F6" s="166"/>
      <c r="G6" s="170"/>
      <c r="H6" s="171"/>
      <c r="I6" s="172"/>
      <c r="J6" s="173"/>
    </row>
    <row r="7" spans="1:10" ht="14.25">
      <c r="A7" s="73" t="s">
        <v>164</v>
      </c>
      <c r="B7" s="73" t="s">
        <v>167</v>
      </c>
      <c r="C7" s="73">
        <v>2012</v>
      </c>
      <c r="D7" s="73">
        <v>1</v>
      </c>
      <c r="E7" s="73"/>
      <c r="F7" s="73">
        <f>D7+E7</f>
        <v>1</v>
      </c>
      <c r="G7" s="60"/>
      <c r="H7" s="61"/>
      <c r="I7" s="124">
        <f>F7+G7+H7</f>
        <v>1</v>
      </c>
      <c r="J7" s="60"/>
    </row>
    <row r="8" spans="1:10" ht="14.25">
      <c r="A8" s="97" t="s">
        <v>164</v>
      </c>
      <c r="B8" s="97" t="s">
        <v>169</v>
      </c>
      <c r="C8" s="97">
        <v>2003</v>
      </c>
      <c r="D8" s="73">
        <v>0</v>
      </c>
      <c r="E8" s="73"/>
      <c r="F8" s="73">
        <f t="shared" ref="F8:F19" si="0">D8+E8</f>
        <v>0</v>
      </c>
      <c r="G8" s="60"/>
      <c r="H8" s="61"/>
      <c r="I8" s="124">
        <f t="shared" ref="I8:I19" si="1">F8+G8+H8</f>
        <v>0</v>
      </c>
      <c r="J8" s="95" t="s">
        <v>267</v>
      </c>
    </row>
    <row r="9" spans="1:10" ht="14.25">
      <c r="A9" s="73" t="s">
        <v>104</v>
      </c>
      <c r="B9" s="73" t="s">
        <v>113</v>
      </c>
      <c r="C9" s="73">
        <v>2012</v>
      </c>
      <c r="D9" s="73">
        <v>1</v>
      </c>
      <c r="E9" s="73"/>
      <c r="F9" s="73">
        <f t="shared" si="0"/>
        <v>1</v>
      </c>
      <c r="G9" s="60"/>
      <c r="H9" s="61"/>
      <c r="I9" s="124">
        <f t="shared" si="1"/>
        <v>1</v>
      </c>
      <c r="J9" s="60"/>
    </row>
    <row r="10" spans="1:10" ht="14.25">
      <c r="A10" s="74" t="s">
        <v>42</v>
      </c>
      <c r="B10" s="74" t="s">
        <v>44</v>
      </c>
      <c r="C10" s="74">
        <v>2007</v>
      </c>
      <c r="D10" s="74">
        <v>1</v>
      </c>
      <c r="E10" s="74"/>
      <c r="F10" s="73">
        <f t="shared" si="0"/>
        <v>1</v>
      </c>
      <c r="G10" s="60"/>
      <c r="H10" s="61"/>
      <c r="I10" s="124">
        <f t="shared" si="1"/>
        <v>1</v>
      </c>
      <c r="J10" s="60"/>
    </row>
    <row r="11" spans="1:10" ht="14.25">
      <c r="A11" s="74" t="s">
        <v>96</v>
      </c>
      <c r="B11" s="74" t="s">
        <v>100</v>
      </c>
      <c r="C11" s="74">
        <v>2011</v>
      </c>
      <c r="D11" s="74">
        <v>1</v>
      </c>
      <c r="E11" s="74"/>
      <c r="F11" s="73">
        <f t="shared" si="0"/>
        <v>1</v>
      </c>
      <c r="G11" s="60"/>
      <c r="H11" s="61"/>
      <c r="I11" s="124">
        <f t="shared" si="1"/>
        <v>1</v>
      </c>
      <c r="J11" s="60"/>
    </row>
    <row r="12" spans="1:10" ht="14.25">
      <c r="A12" s="73" t="s">
        <v>82</v>
      </c>
      <c r="B12" s="73" t="s">
        <v>84</v>
      </c>
      <c r="C12" s="73">
        <v>2009</v>
      </c>
      <c r="D12" s="73">
        <v>1</v>
      </c>
      <c r="E12" s="73"/>
      <c r="F12" s="73">
        <f t="shared" si="0"/>
        <v>1</v>
      </c>
      <c r="G12" s="60"/>
      <c r="H12" s="61"/>
      <c r="I12" s="124">
        <f t="shared" si="1"/>
        <v>1</v>
      </c>
      <c r="J12" s="60"/>
    </row>
    <row r="13" spans="1:10" ht="14.25">
      <c r="A13" s="74" t="s">
        <v>158</v>
      </c>
      <c r="B13" s="74" t="s">
        <v>160</v>
      </c>
      <c r="C13" s="74">
        <v>2006</v>
      </c>
      <c r="D13" s="74">
        <v>1</v>
      </c>
      <c r="E13" s="74"/>
      <c r="F13" s="73">
        <f t="shared" si="0"/>
        <v>1</v>
      </c>
      <c r="G13" s="60"/>
      <c r="H13" s="61"/>
      <c r="I13" s="124">
        <f t="shared" si="1"/>
        <v>1</v>
      </c>
      <c r="J13" s="60"/>
    </row>
    <row r="14" spans="1:10" ht="14.25">
      <c r="A14" s="75" t="s">
        <v>29</v>
      </c>
      <c r="B14" s="75" t="s">
        <v>31</v>
      </c>
      <c r="C14" s="75">
        <v>2011</v>
      </c>
      <c r="D14" s="75">
        <v>1</v>
      </c>
      <c r="E14" s="75"/>
      <c r="F14" s="73">
        <f t="shared" si="0"/>
        <v>1</v>
      </c>
      <c r="G14" s="60"/>
      <c r="H14" s="61"/>
      <c r="I14" s="124">
        <f t="shared" si="1"/>
        <v>1</v>
      </c>
      <c r="J14" s="60"/>
    </row>
    <row r="15" spans="1:10" ht="14.25">
      <c r="A15" s="73" t="s">
        <v>29</v>
      </c>
      <c r="B15" s="73" t="s">
        <v>27</v>
      </c>
      <c r="C15" s="73">
        <v>2011</v>
      </c>
      <c r="D15" s="73">
        <v>1</v>
      </c>
      <c r="E15" s="73"/>
      <c r="F15" s="73">
        <f t="shared" si="0"/>
        <v>1</v>
      </c>
      <c r="G15" s="60"/>
      <c r="H15" s="61"/>
      <c r="I15" s="124">
        <f t="shared" si="1"/>
        <v>1</v>
      </c>
      <c r="J15" s="60"/>
    </row>
    <row r="16" spans="1:10" ht="14.25">
      <c r="A16" s="75" t="s">
        <v>50</v>
      </c>
      <c r="B16" s="75" t="s">
        <v>51</v>
      </c>
      <c r="C16" s="75">
        <v>2006</v>
      </c>
      <c r="D16" s="75">
        <v>1</v>
      </c>
      <c r="E16" s="75"/>
      <c r="F16" s="73">
        <f t="shared" si="0"/>
        <v>1</v>
      </c>
      <c r="G16" s="60"/>
      <c r="H16" s="61"/>
      <c r="I16" s="124">
        <f t="shared" si="1"/>
        <v>1</v>
      </c>
      <c r="J16" s="60"/>
    </row>
    <row r="17" spans="1:10" ht="14.25">
      <c r="A17" s="76" t="s">
        <v>65</v>
      </c>
      <c r="B17" s="76" t="s">
        <v>66</v>
      </c>
      <c r="C17" s="76">
        <v>2013</v>
      </c>
      <c r="D17" s="76">
        <v>1</v>
      </c>
      <c r="E17" s="76"/>
      <c r="F17" s="73">
        <f t="shared" si="0"/>
        <v>1</v>
      </c>
      <c r="G17" s="60"/>
      <c r="H17" s="61"/>
      <c r="I17" s="124">
        <f t="shared" si="1"/>
        <v>1</v>
      </c>
      <c r="J17" s="60"/>
    </row>
    <row r="18" spans="1:10" ht="14.25">
      <c r="A18" s="75" t="s">
        <v>65</v>
      </c>
      <c r="B18" s="75" t="s">
        <v>68</v>
      </c>
      <c r="C18" s="75">
        <v>2009</v>
      </c>
      <c r="D18" s="75">
        <v>1</v>
      </c>
      <c r="E18" s="75"/>
      <c r="F18" s="73">
        <f t="shared" si="0"/>
        <v>1</v>
      </c>
      <c r="G18" s="60"/>
      <c r="H18" s="61"/>
      <c r="I18" s="124">
        <f t="shared" si="1"/>
        <v>1</v>
      </c>
      <c r="J18" s="60"/>
    </row>
    <row r="19" spans="1:10" s="90" customFormat="1" ht="24">
      <c r="A19" s="75" t="s">
        <v>240</v>
      </c>
      <c r="B19" s="75" t="s">
        <v>241</v>
      </c>
      <c r="C19" s="75" t="s">
        <v>249</v>
      </c>
      <c r="D19" s="75">
        <v>0</v>
      </c>
      <c r="E19" s="75"/>
      <c r="F19" s="75">
        <f t="shared" si="0"/>
        <v>0</v>
      </c>
      <c r="G19" s="89"/>
      <c r="H19" s="83">
        <v>0</v>
      </c>
      <c r="I19" s="124">
        <f t="shared" si="1"/>
        <v>0</v>
      </c>
      <c r="J19" s="91" t="s">
        <v>927</v>
      </c>
    </row>
    <row r="20" spans="1:10" ht="14.25" thickBot="1">
      <c r="A20" s="175" t="s">
        <v>231</v>
      </c>
      <c r="B20" s="176"/>
      <c r="C20" s="72"/>
      <c r="D20" s="72">
        <f>SUM(D7:D19)</f>
        <v>11</v>
      </c>
      <c r="E20" s="105">
        <f t="shared" ref="E20:I20" si="2">SUM(E7:E19)</f>
        <v>0</v>
      </c>
      <c r="F20" s="105">
        <f t="shared" si="2"/>
        <v>11</v>
      </c>
      <c r="G20" s="105">
        <f t="shared" si="2"/>
        <v>0</v>
      </c>
      <c r="H20" s="105">
        <f t="shared" si="2"/>
        <v>0</v>
      </c>
      <c r="I20" s="105">
        <f t="shared" si="2"/>
        <v>11</v>
      </c>
      <c r="J20" s="72">
        <f t="shared" ref="J20" si="3">SUM(J7:J19)</f>
        <v>0</v>
      </c>
    </row>
    <row r="22" spans="1:10">
      <c r="A22" s="174" t="s">
        <v>239</v>
      </c>
      <c r="B22" s="174"/>
      <c r="C22" s="174"/>
      <c r="D22" s="174"/>
      <c r="E22" s="174"/>
      <c r="F22" s="174"/>
      <c r="G22" s="174"/>
      <c r="H22" s="174"/>
      <c r="I22" s="174"/>
      <c r="J22" s="174"/>
    </row>
  </sheetData>
  <autoFilter ref="A6:J20"/>
  <mergeCells count="13">
    <mergeCell ref="F5:F6"/>
    <mergeCell ref="A20:B20"/>
    <mergeCell ref="A22:J22"/>
    <mergeCell ref="A2:J2"/>
    <mergeCell ref="A4:A6"/>
    <mergeCell ref="B4:B6"/>
    <mergeCell ref="C4:F4"/>
    <mergeCell ref="G4:G6"/>
    <mergeCell ref="H4:H6"/>
    <mergeCell ref="I4:I6"/>
    <mergeCell ref="J4:J6"/>
    <mergeCell ref="C5:C6"/>
    <mergeCell ref="D5:E5"/>
  </mergeCells>
  <phoneticPr fontId="4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workbookViewId="0">
      <selection activeCell="G12" sqref="G12"/>
    </sheetView>
  </sheetViews>
  <sheetFormatPr defaultRowHeight="13.5"/>
  <cols>
    <col min="2" max="2" width="10.6640625" customWidth="1"/>
    <col min="4" max="4" width="11.33203125" customWidth="1"/>
    <col min="10" max="10" width="21.88671875" customWidth="1"/>
    <col min="11" max="14" width="8.88671875" customWidth="1"/>
  </cols>
  <sheetData>
    <row r="1" spans="1:14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4" ht="14.25" thickBot="1">
      <c r="A2" s="36" t="s">
        <v>897</v>
      </c>
      <c r="B2" s="37"/>
      <c r="C2" s="38"/>
      <c r="D2" s="39"/>
      <c r="E2" s="39"/>
      <c r="F2" s="39"/>
      <c r="G2" s="39"/>
      <c r="H2" s="39"/>
      <c r="I2" s="39"/>
      <c r="J2" s="40"/>
    </row>
    <row r="3" spans="1:14">
      <c r="A3" s="151" t="s">
        <v>7</v>
      </c>
      <c r="B3" s="154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  <c r="K3" s="177" t="s">
        <v>895</v>
      </c>
      <c r="L3" s="178"/>
      <c r="M3" s="178"/>
      <c r="N3" s="179"/>
    </row>
    <row r="4" spans="1:14">
      <c r="A4" s="152"/>
      <c r="B4" s="155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  <c r="K4" s="180"/>
      <c r="L4" s="181"/>
      <c r="M4" s="181"/>
      <c r="N4" s="182"/>
    </row>
    <row r="5" spans="1:14" ht="27">
      <c r="A5" s="169"/>
      <c r="B5" s="170"/>
      <c r="C5" s="183"/>
      <c r="D5" s="116" t="s">
        <v>234</v>
      </c>
      <c r="E5" s="116" t="s">
        <v>230</v>
      </c>
      <c r="F5" s="188"/>
      <c r="G5" s="183"/>
      <c r="H5" s="184"/>
      <c r="I5" s="186"/>
      <c r="J5" s="187"/>
      <c r="K5" s="116" t="s">
        <v>888</v>
      </c>
      <c r="L5" s="116" t="s">
        <v>889</v>
      </c>
      <c r="M5" s="116" t="s">
        <v>890</v>
      </c>
      <c r="N5" s="116" t="s">
        <v>894</v>
      </c>
    </row>
    <row r="6" spans="1:14" ht="14.25">
      <c r="A6" s="75" t="s">
        <v>164</v>
      </c>
      <c r="B6" s="75" t="s">
        <v>164</v>
      </c>
      <c r="C6" s="75">
        <v>2011</v>
      </c>
      <c r="D6" s="75">
        <f>IF(K6&gt;5000,1,0)</f>
        <v>1</v>
      </c>
      <c r="E6" s="75"/>
      <c r="F6" s="75">
        <f>D6+E6</f>
        <v>1</v>
      </c>
      <c r="G6" s="63"/>
      <c r="H6" s="63"/>
      <c r="I6" s="63">
        <f>F6+G6+H6</f>
        <v>1</v>
      </c>
      <c r="J6" s="60"/>
      <c r="K6" s="115">
        <f t="shared" ref="K6:K38" si="0">(L6+M6)/6</f>
        <v>25868.333333333332</v>
      </c>
      <c r="L6" s="115">
        <v>78731</v>
      </c>
      <c r="M6" s="115">
        <v>76479</v>
      </c>
      <c r="N6" s="120">
        <f>VLOOKUP(B6,수표발행매수!$E$6:$N$345,5,0)/6</f>
        <v>51.833333333333336</v>
      </c>
    </row>
    <row r="7" spans="1:14" ht="14.25">
      <c r="A7" s="75" t="s">
        <v>164</v>
      </c>
      <c r="B7" s="75" t="s">
        <v>167</v>
      </c>
      <c r="C7" s="75">
        <v>2013</v>
      </c>
      <c r="D7" s="75">
        <f t="shared" ref="D7:D38" si="1">IF(K7&gt;5000,1,0)</f>
        <v>1</v>
      </c>
      <c r="E7" s="75"/>
      <c r="F7" s="75">
        <f t="shared" ref="F7:F38" si="2">D7+E7</f>
        <v>1</v>
      </c>
      <c r="G7" s="63"/>
      <c r="H7" s="63"/>
      <c r="I7" s="63">
        <f t="shared" ref="I7:I38" si="3">F7+G7+H7</f>
        <v>1</v>
      </c>
      <c r="J7" s="60"/>
      <c r="K7" s="115">
        <f t="shared" si="0"/>
        <v>6635</v>
      </c>
      <c r="L7" s="115">
        <v>19488</v>
      </c>
      <c r="M7" s="115">
        <v>20322</v>
      </c>
      <c r="N7" s="120">
        <f>VLOOKUP(B7,수표발행매수!$E$6:$N$345,5,0)/6</f>
        <v>60.833333333333336</v>
      </c>
    </row>
    <row r="8" spans="1:14" ht="14.25">
      <c r="A8" s="75" t="s">
        <v>72</v>
      </c>
      <c r="B8" s="75" t="s">
        <v>72</v>
      </c>
      <c r="C8" s="93">
        <v>2008</v>
      </c>
      <c r="D8" s="75">
        <f t="shared" si="1"/>
        <v>1</v>
      </c>
      <c r="E8" s="93"/>
      <c r="F8" s="75">
        <f t="shared" si="2"/>
        <v>1</v>
      </c>
      <c r="G8" s="63"/>
      <c r="H8" s="63"/>
      <c r="I8" s="63">
        <f t="shared" si="3"/>
        <v>1</v>
      </c>
      <c r="J8" s="60"/>
      <c r="K8" s="115">
        <f t="shared" si="0"/>
        <v>37169.666666666664</v>
      </c>
      <c r="L8" s="115">
        <v>113415</v>
      </c>
      <c r="M8" s="115">
        <v>109603</v>
      </c>
      <c r="N8" s="120">
        <f>VLOOKUP(B8,수표발행매수!$E$6:$N$345,5,0)/6</f>
        <v>190.33333333333334</v>
      </c>
    </row>
    <row r="9" spans="1:14" ht="14.25">
      <c r="A9" s="75" t="s">
        <v>72</v>
      </c>
      <c r="B9" s="75" t="s">
        <v>74</v>
      </c>
      <c r="C9" s="75">
        <v>2011</v>
      </c>
      <c r="D9" s="75">
        <f t="shared" si="1"/>
        <v>1</v>
      </c>
      <c r="E9" s="75"/>
      <c r="F9" s="75">
        <f t="shared" si="2"/>
        <v>1</v>
      </c>
      <c r="G9" s="63"/>
      <c r="H9" s="63"/>
      <c r="I9" s="63">
        <f t="shared" si="3"/>
        <v>1</v>
      </c>
      <c r="J9" s="117"/>
      <c r="K9" s="115">
        <f t="shared" si="0"/>
        <v>5309</v>
      </c>
      <c r="L9" s="115">
        <v>16312</v>
      </c>
      <c r="M9" s="115">
        <v>15542</v>
      </c>
      <c r="N9" s="120">
        <f>VLOOKUP(B9,수표발행매수!$E$6:$N$345,5,0)/6</f>
        <v>76</v>
      </c>
    </row>
    <row r="10" spans="1:14" ht="14.25">
      <c r="A10" s="75" t="s">
        <v>72</v>
      </c>
      <c r="B10" s="75" t="s">
        <v>76</v>
      </c>
      <c r="C10" s="75">
        <v>2012</v>
      </c>
      <c r="D10" s="75">
        <f t="shared" si="1"/>
        <v>1</v>
      </c>
      <c r="E10" s="75"/>
      <c r="F10" s="75">
        <f t="shared" si="2"/>
        <v>1</v>
      </c>
      <c r="G10" s="63"/>
      <c r="H10" s="63"/>
      <c r="I10" s="63">
        <f t="shared" si="3"/>
        <v>1</v>
      </c>
      <c r="J10" s="60"/>
      <c r="K10" s="115">
        <f t="shared" si="0"/>
        <v>6257.333333333333</v>
      </c>
      <c r="L10" s="115">
        <v>18983</v>
      </c>
      <c r="M10" s="115">
        <v>18561</v>
      </c>
      <c r="N10" s="120">
        <f>VLOOKUP(B10,수표발행매수!$E$6:$N$345,5,0)/6</f>
        <v>47.5</v>
      </c>
    </row>
    <row r="11" spans="1:14" ht="14.25">
      <c r="A11" s="74" t="s">
        <v>72</v>
      </c>
      <c r="B11" s="74" t="s">
        <v>78</v>
      </c>
      <c r="C11" s="74">
        <v>2011</v>
      </c>
      <c r="D11" s="75">
        <f t="shared" si="1"/>
        <v>1</v>
      </c>
      <c r="E11" s="74"/>
      <c r="F11" s="75">
        <f t="shared" si="2"/>
        <v>1</v>
      </c>
      <c r="G11" s="63"/>
      <c r="H11" s="63"/>
      <c r="I11" s="63">
        <f t="shared" si="3"/>
        <v>1</v>
      </c>
      <c r="J11" s="60"/>
      <c r="K11" s="115">
        <f t="shared" si="0"/>
        <v>10836.666666666666</v>
      </c>
      <c r="L11" s="115">
        <v>33145</v>
      </c>
      <c r="M11" s="115">
        <v>31875</v>
      </c>
      <c r="N11" s="120">
        <f>VLOOKUP(B11,수표발행매수!$E$6:$N$345,5,0)/6</f>
        <v>68.333333333333329</v>
      </c>
    </row>
    <row r="12" spans="1:14" ht="14.25">
      <c r="A12" s="94" t="s">
        <v>72</v>
      </c>
      <c r="B12" s="94" t="s">
        <v>178</v>
      </c>
      <c r="C12" s="94">
        <v>2013</v>
      </c>
      <c r="D12" s="75">
        <f t="shared" si="1"/>
        <v>1</v>
      </c>
      <c r="E12" s="94"/>
      <c r="F12" s="75">
        <f t="shared" si="2"/>
        <v>1</v>
      </c>
      <c r="G12" s="63"/>
      <c r="H12" s="63"/>
      <c r="I12" s="63">
        <f t="shared" si="3"/>
        <v>1</v>
      </c>
      <c r="J12" s="60"/>
      <c r="K12" s="115">
        <f t="shared" si="0"/>
        <v>11181.333333333334</v>
      </c>
      <c r="L12" s="115">
        <v>34125</v>
      </c>
      <c r="M12" s="115">
        <v>32963</v>
      </c>
      <c r="N12" s="120">
        <f>VLOOKUP(B12,수표발행매수!$E$6:$N$345,5,0)/6</f>
        <v>71.333333333333329</v>
      </c>
    </row>
    <row r="13" spans="1:14" ht="14.25">
      <c r="A13" s="98" t="s">
        <v>235</v>
      </c>
      <c r="B13" s="98" t="s">
        <v>244</v>
      </c>
      <c r="C13" s="98">
        <v>2011</v>
      </c>
      <c r="D13" s="75">
        <f t="shared" si="1"/>
        <v>0</v>
      </c>
      <c r="E13" s="98"/>
      <c r="F13" s="75">
        <f t="shared" si="2"/>
        <v>0</v>
      </c>
      <c r="G13" s="63"/>
      <c r="H13" s="63"/>
      <c r="I13" s="63">
        <f t="shared" si="3"/>
        <v>0</v>
      </c>
      <c r="J13" s="117" t="s">
        <v>928</v>
      </c>
      <c r="K13" s="115">
        <f t="shared" si="0"/>
        <v>627.16666666666663</v>
      </c>
      <c r="L13" s="115">
        <v>1986</v>
      </c>
      <c r="M13" s="115">
        <v>1777</v>
      </c>
      <c r="N13" s="120">
        <f>VLOOKUP(B13,수표발행매수!$E$6:$N$345,5,0)/6</f>
        <v>4.166666666666667</v>
      </c>
    </row>
    <row r="14" spans="1:14" ht="14.25">
      <c r="A14" s="98" t="s">
        <v>235</v>
      </c>
      <c r="B14" s="98" t="s">
        <v>245</v>
      </c>
      <c r="C14" s="98">
        <v>2008</v>
      </c>
      <c r="D14" s="75">
        <f t="shared" si="1"/>
        <v>0</v>
      </c>
      <c r="E14" s="98"/>
      <c r="F14" s="75">
        <f t="shared" si="2"/>
        <v>0</v>
      </c>
      <c r="G14" s="63"/>
      <c r="H14" s="63"/>
      <c r="I14" s="63">
        <f t="shared" si="3"/>
        <v>0</v>
      </c>
      <c r="J14" s="117" t="s">
        <v>928</v>
      </c>
      <c r="K14" s="115">
        <f t="shared" si="0"/>
        <v>546.33333333333337</v>
      </c>
      <c r="L14" s="115">
        <v>1870</v>
      </c>
      <c r="M14" s="115">
        <v>1408</v>
      </c>
      <c r="N14" s="120">
        <f>VLOOKUP(B14,수표발행매수!$E$6:$N$345,5,0)/6</f>
        <v>5.666666666666667</v>
      </c>
    </row>
    <row r="15" spans="1:14" ht="14.25">
      <c r="A15" s="99" t="s">
        <v>235</v>
      </c>
      <c r="B15" s="99" t="s">
        <v>247</v>
      </c>
      <c r="C15" s="99">
        <v>2013</v>
      </c>
      <c r="D15" s="75">
        <f t="shared" si="1"/>
        <v>1</v>
      </c>
      <c r="E15" s="99"/>
      <c r="F15" s="75">
        <f t="shared" si="2"/>
        <v>1</v>
      </c>
      <c r="G15" s="63"/>
      <c r="H15" s="63"/>
      <c r="I15" s="63">
        <f t="shared" si="3"/>
        <v>1</v>
      </c>
      <c r="J15" s="60"/>
      <c r="K15" s="115">
        <f t="shared" si="0"/>
        <v>9375.8333333333339</v>
      </c>
      <c r="L15" s="115">
        <v>29161</v>
      </c>
      <c r="M15" s="115">
        <v>27094</v>
      </c>
      <c r="N15" s="120">
        <f>VLOOKUP(B15,수표발행매수!$E$6:$N$345,5,0)/6</f>
        <v>85</v>
      </c>
    </row>
    <row r="16" spans="1:14" ht="14.25">
      <c r="A16" s="98" t="s">
        <v>235</v>
      </c>
      <c r="B16" s="98" t="s">
        <v>248</v>
      </c>
      <c r="C16" s="98">
        <v>2013</v>
      </c>
      <c r="D16" s="75">
        <f t="shared" si="1"/>
        <v>1</v>
      </c>
      <c r="E16" s="98"/>
      <c r="F16" s="75">
        <f t="shared" si="2"/>
        <v>1</v>
      </c>
      <c r="G16" s="63"/>
      <c r="H16" s="63"/>
      <c r="I16" s="63">
        <f t="shared" si="3"/>
        <v>1</v>
      </c>
      <c r="J16" s="117"/>
      <c r="K16" s="115">
        <f t="shared" si="0"/>
        <v>5866.833333333333</v>
      </c>
      <c r="L16" s="115">
        <v>17618</v>
      </c>
      <c r="M16" s="115">
        <v>17583</v>
      </c>
      <c r="N16" s="120">
        <f>VLOOKUP(B16,수표발행매수!$E$6:$N$345,5,0)/6</f>
        <v>28.333333333333332</v>
      </c>
    </row>
    <row r="17" spans="1:14" ht="14.25">
      <c r="A17" s="74" t="s">
        <v>104</v>
      </c>
      <c r="B17" s="74" t="s">
        <v>105</v>
      </c>
      <c r="C17" s="74">
        <v>2013</v>
      </c>
      <c r="D17" s="75">
        <f t="shared" si="1"/>
        <v>1</v>
      </c>
      <c r="E17" s="74"/>
      <c r="F17" s="75">
        <f t="shared" si="2"/>
        <v>1</v>
      </c>
      <c r="G17" s="63"/>
      <c r="H17" s="63"/>
      <c r="I17" s="63">
        <f t="shared" si="3"/>
        <v>1</v>
      </c>
      <c r="J17" s="60"/>
      <c r="K17" s="115">
        <f t="shared" si="0"/>
        <v>11337.333333333334</v>
      </c>
      <c r="L17" s="115">
        <v>34267</v>
      </c>
      <c r="M17" s="115">
        <v>33757</v>
      </c>
      <c r="N17" s="120">
        <f>VLOOKUP(B17,수표발행매수!$E$6:$N$345,5,0)/6</f>
        <v>44.166666666666664</v>
      </c>
    </row>
    <row r="18" spans="1:14" ht="14.25">
      <c r="A18" s="74" t="s">
        <v>104</v>
      </c>
      <c r="B18" s="74" t="s">
        <v>111</v>
      </c>
      <c r="C18" s="74">
        <v>2012</v>
      </c>
      <c r="D18" s="75">
        <f t="shared" si="1"/>
        <v>0</v>
      </c>
      <c r="E18" s="74"/>
      <c r="F18" s="75">
        <f t="shared" si="2"/>
        <v>0</v>
      </c>
      <c r="G18" s="63"/>
      <c r="H18" s="63"/>
      <c r="I18" s="63">
        <f t="shared" si="3"/>
        <v>0</v>
      </c>
      <c r="J18" s="117" t="s">
        <v>928</v>
      </c>
      <c r="K18" s="115">
        <f t="shared" si="0"/>
        <v>872.83333333333337</v>
      </c>
      <c r="L18" s="115">
        <v>2770</v>
      </c>
      <c r="M18" s="115">
        <v>2467</v>
      </c>
      <c r="N18" s="120">
        <f>VLOOKUP(B18,수표발행매수!$E$6:$N$345,5,0)/6</f>
        <v>16</v>
      </c>
    </row>
    <row r="19" spans="1:14" ht="14.25">
      <c r="A19" s="75" t="s">
        <v>104</v>
      </c>
      <c r="B19" s="75" t="s">
        <v>113</v>
      </c>
      <c r="C19" s="75">
        <v>2013</v>
      </c>
      <c r="D19" s="75">
        <f t="shared" si="1"/>
        <v>0</v>
      </c>
      <c r="E19" s="75"/>
      <c r="F19" s="75">
        <f t="shared" si="2"/>
        <v>0</v>
      </c>
      <c r="G19" s="63"/>
      <c r="H19" s="63"/>
      <c r="I19" s="63">
        <f t="shared" si="3"/>
        <v>0</v>
      </c>
      <c r="J19" s="117" t="s">
        <v>928</v>
      </c>
      <c r="K19" s="115">
        <f t="shared" si="0"/>
        <v>2482.5</v>
      </c>
      <c r="L19" s="115">
        <v>7948</v>
      </c>
      <c r="M19" s="115">
        <v>6947</v>
      </c>
      <c r="N19" s="120">
        <f>VLOOKUP(B19,수표발행매수!$E$6:$N$345,5,0)/6</f>
        <v>21</v>
      </c>
    </row>
    <row r="20" spans="1:14" ht="14.25">
      <c r="A20" s="94" t="s">
        <v>258</v>
      </c>
      <c r="B20" s="94" t="s">
        <v>259</v>
      </c>
      <c r="C20" s="94">
        <v>2010</v>
      </c>
      <c r="D20" s="75">
        <f t="shared" si="1"/>
        <v>0</v>
      </c>
      <c r="E20" s="94"/>
      <c r="F20" s="75">
        <f t="shared" si="2"/>
        <v>0</v>
      </c>
      <c r="G20" s="63"/>
      <c r="H20" s="63"/>
      <c r="I20" s="63">
        <f t="shared" si="3"/>
        <v>0</v>
      </c>
      <c r="J20" s="117" t="s">
        <v>928</v>
      </c>
      <c r="K20" s="115">
        <f t="shared" si="0"/>
        <v>2055</v>
      </c>
      <c r="L20" s="115">
        <v>6544</v>
      </c>
      <c r="M20" s="115">
        <v>5786</v>
      </c>
      <c r="N20" s="120">
        <f>VLOOKUP(B20,수표발행매수!$E$6:$N$345,5,0)/6</f>
        <v>5.666666666666667</v>
      </c>
    </row>
    <row r="21" spans="1:14" ht="14.25">
      <c r="A21" s="74" t="s">
        <v>42</v>
      </c>
      <c r="B21" s="74" t="s">
        <v>46</v>
      </c>
      <c r="C21" s="74">
        <v>2012</v>
      </c>
      <c r="D21" s="75">
        <f t="shared" si="1"/>
        <v>0</v>
      </c>
      <c r="E21" s="74"/>
      <c r="F21" s="75">
        <f t="shared" si="2"/>
        <v>0</v>
      </c>
      <c r="G21" s="63"/>
      <c r="H21" s="63"/>
      <c r="I21" s="63">
        <f t="shared" si="3"/>
        <v>0</v>
      </c>
      <c r="J21" s="117" t="s">
        <v>928</v>
      </c>
      <c r="K21" s="115">
        <f t="shared" si="0"/>
        <v>2672.6666666666665</v>
      </c>
      <c r="L21" s="115">
        <v>6900</v>
      </c>
      <c r="M21" s="115">
        <v>9136</v>
      </c>
      <c r="N21" s="120">
        <f>VLOOKUP(B21,수표발행매수!$E$6:$N$345,5,0)/6</f>
        <v>13.833333333333334</v>
      </c>
    </row>
    <row r="22" spans="1:14" ht="14.25">
      <c r="A22" s="74" t="s">
        <v>42</v>
      </c>
      <c r="B22" s="74" t="s">
        <v>48</v>
      </c>
      <c r="C22" s="74">
        <v>2010</v>
      </c>
      <c r="D22" s="75">
        <f t="shared" si="1"/>
        <v>0</v>
      </c>
      <c r="E22" s="74"/>
      <c r="F22" s="75">
        <f t="shared" si="2"/>
        <v>0</v>
      </c>
      <c r="G22" s="63"/>
      <c r="H22" s="63"/>
      <c r="I22" s="63">
        <f t="shared" si="3"/>
        <v>0</v>
      </c>
      <c r="J22" s="117" t="s">
        <v>928</v>
      </c>
      <c r="K22" s="115">
        <f t="shared" si="0"/>
        <v>2539.5</v>
      </c>
      <c r="L22" s="115">
        <v>7667</v>
      </c>
      <c r="M22" s="115">
        <v>7570</v>
      </c>
      <c r="N22" s="120">
        <f>VLOOKUP(B22,수표발행매수!$E$6:$N$345,5,0)/6</f>
        <v>31</v>
      </c>
    </row>
    <row r="23" spans="1:14" ht="14.25">
      <c r="A23" s="74" t="s">
        <v>96</v>
      </c>
      <c r="B23" s="74" t="s">
        <v>100</v>
      </c>
      <c r="C23" s="74">
        <v>2013</v>
      </c>
      <c r="D23" s="75">
        <f t="shared" si="1"/>
        <v>0</v>
      </c>
      <c r="E23" s="74"/>
      <c r="F23" s="75">
        <f t="shared" si="2"/>
        <v>0</v>
      </c>
      <c r="G23" s="63"/>
      <c r="H23" s="63"/>
      <c r="I23" s="63">
        <f t="shared" si="3"/>
        <v>0</v>
      </c>
      <c r="J23" s="117" t="s">
        <v>928</v>
      </c>
      <c r="K23" s="115">
        <f t="shared" si="0"/>
        <v>2443.8333333333335</v>
      </c>
      <c r="L23" s="115">
        <v>5233</v>
      </c>
      <c r="M23" s="115">
        <v>9430</v>
      </c>
      <c r="N23" s="120">
        <f>VLOOKUP(B23,수표발행매수!$E$6:$N$345,5,0)/6</f>
        <v>10.166666666666666</v>
      </c>
    </row>
    <row r="24" spans="1:14" ht="14.25">
      <c r="A24" s="75" t="s">
        <v>82</v>
      </c>
      <c r="B24" s="75" t="s">
        <v>84</v>
      </c>
      <c r="C24" s="75">
        <v>2010</v>
      </c>
      <c r="D24" s="75">
        <f t="shared" si="1"/>
        <v>0</v>
      </c>
      <c r="E24" s="75"/>
      <c r="F24" s="75">
        <f t="shared" si="2"/>
        <v>0</v>
      </c>
      <c r="G24" s="63"/>
      <c r="H24" s="63"/>
      <c r="I24" s="63">
        <f t="shared" si="3"/>
        <v>0</v>
      </c>
      <c r="J24" s="117" t="s">
        <v>928</v>
      </c>
      <c r="K24" s="115">
        <f t="shared" si="0"/>
        <v>4694.833333333333</v>
      </c>
      <c r="L24" s="115">
        <v>13587</v>
      </c>
      <c r="M24" s="115">
        <v>14582</v>
      </c>
      <c r="N24" s="120">
        <f>VLOOKUP(B24,수표발행매수!$E$6:$N$345,5,0)/6</f>
        <v>41.833333333333336</v>
      </c>
    </row>
    <row r="25" spans="1:14" ht="14.25">
      <c r="A25" s="75" t="s">
        <v>82</v>
      </c>
      <c r="B25" s="75" t="s">
        <v>88</v>
      </c>
      <c r="C25" s="75">
        <v>2011</v>
      </c>
      <c r="D25" s="75">
        <f t="shared" si="1"/>
        <v>0</v>
      </c>
      <c r="E25" s="75"/>
      <c r="F25" s="75">
        <f t="shared" si="2"/>
        <v>0</v>
      </c>
      <c r="G25" s="63"/>
      <c r="H25" s="63"/>
      <c r="I25" s="63">
        <f t="shared" si="3"/>
        <v>0</v>
      </c>
      <c r="J25" s="117" t="s">
        <v>928</v>
      </c>
      <c r="K25" s="115">
        <f t="shared" si="0"/>
        <v>2307.3333333333335</v>
      </c>
      <c r="L25" s="115">
        <v>7182</v>
      </c>
      <c r="M25" s="115">
        <v>6662</v>
      </c>
      <c r="N25" s="120">
        <f>VLOOKUP(B25,수표발행매수!$E$6:$N$345,5,0)/6</f>
        <v>43.666666666666664</v>
      </c>
    </row>
    <row r="26" spans="1:14" ht="14.25">
      <c r="A26" s="75" t="s">
        <v>82</v>
      </c>
      <c r="B26" s="75" t="s">
        <v>90</v>
      </c>
      <c r="C26" s="75">
        <v>2013</v>
      </c>
      <c r="D26" s="75">
        <f t="shared" si="1"/>
        <v>0</v>
      </c>
      <c r="E26" s="75"/>
      <c r="F26" s="75">
        <f t="shared" si="2"/>
        <v>0</v>
      </c>
      <c r="G26" s="63"/>
      <c r="H26" s="63"/>
      <c r="I26" s="63">
        <f t="shared" si="3"/>
        <v>0</v>
      </c>
      <c r="J26" s="117" t="s">
        <v>928</v>
      </c>
      <c r="K26" s="115">
        <f t="shared" si="0"/>
        <v>1675.5</v>
      </c>
      <c r="L26" s="115">
        <v>5713</v>
      </c>
      <c r="M26" s="115">
        <v>4340</v>
      </c>
      <c r="N26" s="120">
        <f>VLOOKUP(B26,수표발행매수!$E$6:$N$345,5,0)/6</f>
        <v>15.333333333333334</v>
      </c>
    </row>
    <row r="27" spans="1:14" ht="14.25">
      <c r="A27" s="75" t="s">
        <v>59</v>
      </c>
      <c r="B27" s="75" t="s">
        <v>61</v>
      </c>
      <c r="C27" s="75">
        <v>2013</v>
      </c>
      <c r="D27" s="75">
        <f t="shared" si="1"/>
        <v>0</v>
      </c>
      <c r="E27" s="75"/>
      <c r="F27" s="75">
        <f t="shared" si="2"/>
        <v>0</v>
      </c>
      <c r="G27" s="63"/>
      <c r="H27" s="63"/>
      <c r="I27" s="63">
        <f t="shared" si="3"/>
        <v>0</v>
      </c>
      <c r="J27" s="117" t="s">
        <v>928</v>
      </c>
      <c r="K27" s="115">
        <f t="shared" si="0"/>
        <v>1117.5</v>
      </c>
      <c r="L27" s="115">
        <v>3418</v>
      </c>
      <c r="M27" s="115">
        <v>3287</v>
      </c>
      <c r="N27" s="120">
        <f>VLOOKUP(B27,수표발행매수!$E$6:$N$345,5,0)/6</f>
        <v>23</v>
      </c>
    </row>
    <row r="28" spans="1:14" ht="14.25">
      <c r="A28" s="76" t="s">
        <v>29</v>
      </c>
      <c r="B28" s="76" t="s">
        <v>29</v>
      </c>
      <c r="C28" s="76">
        <v>2014</v>
      </c>
      <c r="D28" s="76">
        <v>0</v>
      </c>
      <c r="E28" s="75"/>
      <c r="F28" s="75">
        <f t="shared" si="2"/>
        <v>0</v>
      </c>
      <c r="G28" s="63"/>
      <c r="H28" s="63"/>
      <c r="I28" s="63">
        <f t="shared" si="3"/>
        <v>0</v>
      </c>
      <c r="J28" s="61" t="s">
        <v>896</v>
      </c>
      <c r="K28" s="115">
        <f t="shared" si="0"/>
        <v>7237.333333333333</v>
      </c>
      <c r="L28" s="115">
        <v>21677</v>
      </c>
      <c r="M28" s="115">
        <v>21747</v>
      </c>
      <c r="N28" s="120">
        <f>VLOOKUP(B28,수표발행매수!$E$6:$N$345,5,0)/6</f>
        <v>59.5</v>
      </c>
    </row>
    <row r="29" spans="1:14" ht="14.25">
      <c r="A29" s="76" t="s">
        <v>29</v>
      </c>
      <c r="B29" s="76" t="s">
        <v>27</v>
      </c>
      <c r="C29" s="76">
        <v>2014</v>
      </c>
      <c r="D29" s="76">
        <f t="shared" si="1"/>
        <v>0</v>
      </c>
      <c r="E29" s="75"/>
      <c r="F29" s="75">
        <f t="shared" si="2"/>
        <v>0</v>
      </c>
      <c r="G29" s="63"/>
      <c r="H29" s="63"/>
      <c r="I29" s="63">
        <f t="shared" si="3"/>
        <v>0</v>
      </c>
      <c r="J29" s="117" t="s">
        <v>928</v>
      </c>
      <c r="K29" s="115">
        <f t="shared" si="0"/>
        <v>769.66666666666663</v>
      </c>
      <c r="L29" s="115">
        <v>2533</v>
      </c>
      <c r="M29" s="115">
        <v>2085</v>
      </c>
      <c r="N29" s="120">
        <f>VLOOKUP(B29,수표발행매수!$E$6:$N$345,5,0)/6</f>
        <v>2.3333333333333335</v>
      </c>
    </row>
    <row r="30" spans="1:14" s="222" customFormat="1" ht="28.5" customHeight="1">
      <c r="A30" s="94" t="s">
        <v>35</v>
      </c>
      <c r="B30" s="94" t="s">
        <v>38</v>
      </c>
      <c r="C30" s="94">
        <v>2013</v>
      </c>
      <c r="D30" s="76">
        <f t="shared" si="1"/>
        <v>0</v>
      </c>
      <c r="E30" s="74"/>
      <c r="F30" s="75">
        <f t="shared" si="2"/>
        <v>0</v>
      </c>
      <c r="G30" s="124"/>
      <c r="H30" s="124"/>
      <c r="I30" s="124">
        <f t="shared" si="3"/>
        <v>0</v>
      </c>
      <c r="J30" s="117" t="s">
        <v>928</v>
      </c>
      <c r="K30" s="223">
        <f t="shared" si="0"/>
        <v>1941.5</v>
      </c>
      <c r="L30" s="223">
        <v>6246</v>
      </c>
      <c r="M30" s="223">
        <v>5403</v>
      </c>
      <c r="N30" s="224">
        <f>VLOOKUP(B30,수표발행매수!$E$6:$N$345,5,0)/6</f>
        <v>12.166666666666666</v>
      </c>
    </row>
    <row r="31" spans="1:14" ht="14.25">
      <c r="A31" s="76" t="s">
        <v>35</v>
      </c>
      <c r="B31" s="76" t="s">
        <v>887</v>
      </c>
      <c r="C31" s="76">
        <v>2013</v>
      </c>
      <c r="D31" s="76">
        <f t="shared" si="1"/>
        <v>0</v>
      </c>
      <c r="E31" s="75"/>
      <c r="F31" s="75">
        <f t="shared" si="2"/>
        <v>0</v>
      </c>
      <c r="G31" s="63"/>
      <c r="H31" s="63"/>
      <c r="I31" s="63">
        <f t="shared" si="3"/>
        <v>0</v>
      </c>
      <c r="J31" s="117" t="s">
        <v>928</v>
      </c>
      <c r="K31" s="115">
        <f t="shared" si="0"/>
        <v>2586.6666666666665</v>
      </c>
      <c r="L31" s="115">
        <v>7746</v>
      </c>
      <c r="M31" s="115">
        <v>7774</v>
      </c>
      <c r="N31" s="120">
        <f>VLOOKUP(B31,수표발행매수!$E$6:$N$345,5,0)/6</f>
        <v>96.666666666666671</v>
      </c>
    </row>
    <row r="32" spans="1:14" ht="14.25">
      <c r="A32" s="94" t="s">
        <v>57</v>
      </c>
      <c r="B32" s="76" t="s">
        <v>260</v>
      </c>
      <c r="C32" s="76">
        <v>2013</v>
      </c>
      <c r="D32" s="76">
        <f t="shared" si="1"/>
        <v>0</v>
      </c>
      <c r="E32" s="75"/>
      <c r="F32" s="75">
        <f t="shared" si="2"/>
        <v>0</v>
      </c>
      <c r="G32" s="63"/>
      <c r="H32" s="63"/>
      <c r="I32" s="63">
        <f t="shared" si="3"/>
        <v>0</v>
      </c>
      <c r="J32" s="117" t="s">
        <v>928</v>
      </c>
      <c r="K32" s="115">
        <f t="shared" si="0"/>
        <v>2459.1666666666665</v>
      </c>
      <c r="L32" s="115">
        <v>7408</v>
      </c>
      <c r="M32" s="115">
        <v>7347</v>
      </c>
      <c r="N32" s="120">
        <f>VLOOKUP(B32,수표발행매수!$E$6:$N$345,5,0)/6</f>
        <v>20.666666666666668</v>
      </c>
    </row>
    <row r="33" spans="1:14" ht="14.25">
      <c r="A33" s="94" t="s">
        <v>57</v>
      </c>
      <c r="B33" s="94" t="s">
        <v>261</v>
      </c>
      <c r="C33" s="94">
        <v>2013</v>
      </c>
      <c r="D33" s="76">
        <f t="shared" si="1"/>
        <v>0</v>
      </c>
      <c r="E33" s="74"/>
      <c r="F33" s="75">
        <f t="shared" si="2"/>
        <v>0</v>
      </c>
      <c r="G33" s="63"/>
      <c r="H33" s="63"/>
      <c r="I33" s="63">
        <f t="shared" si="3"/>
        <v>0</v>
      </c>
      <c r="J33" s="117" t="s">
        <v>928</v>
      </c>
      <c r="K33" s="115">
        <f t="shared" si="0"/>
        <v>702.16666666666663</v>
      </c>
      <c r="L33" s="115">
        <v>2288</v>
      </c>
      <c r="M33" s="115">
        <v>1925</v>
      </c>
      <c r="N33" s="120">
        <f>VLOOKUP(B33,수표발행매수!$E$6:$N$345,5,0)/6</f>
        <v>21.666666666666668</v>
      </c>
    </row>
    <row r="34" spans="1:14" ht="14.25">
      <c r="A34" s="94" t="s">
        <v>57</v>
      </c>
      <c r="B34" s="76" t="s">
        <v>262</v>
      </c>
      <c r="C34" s="76">
        <v>2012</v>
      </c>
      <c r="D34" s="76">
        <f t="shared" si="1"/>
        <v>0</v>
      </c>
      <c r="E34" s="75"/>
      <c r="F34" s="75">
        <f t="shared" si="2"/>
        <v>0</v>
      </c>
      <c r="G34" s="63"/>
      <c r="H34" s="63"/>
      <c r="I34" s="63">
        <f t="shared" si="3"/>
        <v>0</v>
      </c>
      <c r="J34" s="117" t="s">
        <v>928</v>
      </c>
      <c r="K34" s="115">
        <f t="shared" si="0"/>
        <v>2706.8333333333335</v>
      </c>
      <c r="L34" s="115">
        <v>5686</v>
      </c>
      <c r="M34" s="115">
        <v>10555</v>
      </c>
      <c r="N34" s="120">
        <f>VLOOKUP(B34,수표발행매수!$E$6:$N$345,5,0)/6</f>
        <v>70.5</v>
      </c>
    </row>
    <row r="35" spans="1:14" ht="14.25">
      <c r="A35" s="76" t="s">
        <v>263</v>
      </c>
      <c r="B35" s="76" t="s">
        <v>264</v>
      </c>
      <c r="C35" s="76">
        <v>2009</v>
      </c>
      <c r="D35" s="76">
        <f t="shared" si="1"/>
        <v>0</v>
      </c>
      <c r="E35" s="75"/>
      <c r="F35" s="75">
        <f t="shared" si="2"/>
        <v>0</v>
      </c>
      <c r="G35" s="63"/>
      <c r="H35" s="63"/>
      <c r="I35" s="63">
        <f t="shared" si="3"/>
        <v>0</v>
      </c>
      <c r="J35" s="117" t="s">
        <v>928</v>
      </c>
      <c r="K35" s="115">
        <f t="shared" si="0"/>
        <v>833.16666666666663</v>
      </c>
      <c r="L35" s="115">
        <v>2485</v>
      </c>
      <c r="M35" s="115">
        <v>2514</v>
      </c>
      <c r="N35" s="120">
        <f>VLOOKUP(B35,수표발행매수!$E$6:$N$345,5,0)/6</f>
        <v>3</v>
      </c>
    </row>
    <row r="36" spans="1:14" ht="14.25">
      <c r="A36" s="76" t="s">
        <v>265</v>
      </c>
      <c r="B36" s="76" t="s">
        <v>268</v>
      </c>
      <c r="C36" s="76">
        <v>2005</v>
      </c>
      <c r="D36" s="76">
        <v>0</v>
      </c>
      <c r="E36" s="75"/>
      <c r="F36" s="75">
        <f t="shared" si="2"/>
        <v>0</v>
      </c>
      <c r="G36" s="63"/>
      <c r="H36" s="63"/>
      <c r="I36" s="63">
        <f t="shared" si="3"/>
        <v>0</v>
      </c>
      <c r="J36" s="61" t="s">
        <v>896</v>
      </c>
      <c r="K36" s="115">
        <f t="shared" si="0"/>
        <v>7521.166666666667</v>
      </c>
      <c r="L36" s="115">
        <v>23075</v>
      </c>
      <c r="M36" s="115">
        <v>22052</v>
      </c>
      <c r="N36" s="120">
        <f>VLOOKUP(B36,수표발행매수!$E$6:$N$345,5,0)/6</f>
        <v>91.5</v>
      </c>
    </row>
    <row r="37" spans="1:14" ht="14.25">
      <c r="A37" s="75" t="s">
        <v>65</v>
      </c>
      <c r="B37" s="75" t="s">
        <v>70</v>
      </c>
      <c r="C37" s="75">
        <v>2013</v>
      </c>
      <c r="D37" s="75">
        <f t="shared" si="1"/>
        <v>0</v>
      </c>
      <c r="E37" s="75"/>
      <c r="F37" s="75">
        <f t="shared" si="2"/>
        <v>0</v>
      </c>
      <c r="G37" s="63"/>
      <c r="H37" s="63"/>
      <c r="I37" s="63">
        <f t="shared" si="3"/>
        <v>0</v>
      </c>
      <c r="J37" s="117" t="s">
        <v>928</v>
      </c>
      <c r="K37" s="115">
        <f t="shared" si="0"/>
        <v>1323.1666666666667</v>
      </c>
      <c r="L37" s="115">
        <v>4456</v>
      </c>
      <c r="M37" s="115">
        <v>3483</v>
      </c>
      <c r="N37" s="120">
        <f>VLOOKUP(B37,수표발행매수!$E$6:$N$345,5,0)/6</f>
        <v>6.333333333333333</v>
      </c>
    </row>
    <row r="38" spans="1:14" ht="15" thickBot="1">
      <c r="A38" s="84" t="s">
        <v>92</v>
      </c>
      <c r="B38" s="84" t="s">
        <v>94</v>
      </c>
      <c r="C38" s="84">
        <v>2008</v>
      </c>
      <c r="D38" s="75">
        <f t="shared" si="1"/>
        <v>0</v>
      </c>
      <c r="E38" s="84"/>
      <c r="F38" s="84">
        <f t="shared" si="2"/>
        <v>0</v>
      </c>
      <c r="G38" s="310"/>
      <c r="H38" s="310"/>
      <c r="I38" s="310">
        <f t="shared" si="3"/>
        <v>0</v>
      </c>
      <c r="J38" s="117" t="s">
        <v>928</v>
      </c>
      <c r="K38" s="119">
        <f t="shared" si="0"/>
        <v>896.33333333333337</v>
      </c>
      <c r="L38" s="119">
        <v>2659</v>
      </c>
      <c r="M38" s="119">
        <v>2719</v>
      </c>
      <c r="N38" s="121">
        <f>VLOOKUP(B38,수표발행매수!$E$6:$N$345,5,0)/6</f>
        <v>6.166666666666667</v>
      </c>
    </row>
    <row r="39" spans="1:14" ht="14.25" thickBot="1">
      <c r="A39" s="167" t="s">
        <v>231</v>
      </c>
      <c r="B39" s="168"/>
      <c r="C39" s="62"/>
      <c r="D39" s="62">
        <f>SUM(D6:D38)</f>
        <v>10</v>
      </c>
      <c r="E39" s="62">
        <f t="shared" ref="E39:J39" si="4">SUM(E6:E38)</f>
        <v>0</v>
      </c>
      <c r="F39" s="62">
        <f t="shared" si="4"/>
        <v>10</v>
      </c>
      <c r="G39" s="62">
        <f t="shared" si="4"/>
        <v>0</v>
      </c>
      <c r="H39" s="62">
        <f t="shared" si="4"/>
        <v>0</v>
      </c>
      <c r="I39" s="62">
        <f t="shared" si="4"/>
        <v>10</v>
      </c>
      <c r="J39" s="62">
        <f t="shared" si="4"/>
        <v>0</v>
      </c>
      <c r="K39" s="62"/>
      <c r="L39" s="62"/>
      <c r="M39" s="62"/>
      <c r="N39" s="86"/>
    </row>
  </sheetData>
  <autoFilter ref="A5:N39"/>
  <mergeCells count="13">
    <mergeCell ref="A39:B39"/>
    <mergeCell ref="K3:N4"/>
    <mergeCell ref="A3:A5"/>
    <mergeCell ref="B3:B5"/>
    <mergeCell ref="C3:F3"/>
    <mergeCell ref="G3:G5"/>
    <mergeCell ref="H3:H5"/>
    <mergeCell ref="I3:I5"/>
    <mergeCell ref="J3:J5"/>
    <mergeCell ref="C4:C5"/>
    <mergeCell ref="D4:E4"/>
    <mergeCell ref="F4:F5"/>
    <mergeCell ref="A1:N1"/>
  </mergeCells>
  <phoneticPr fontId="42" type="noConversion"/>
  <conditionalFormatting sqref="K6:K38">
    <cfRule type="cellIs" dxfId="1" priority="1" operator="greaterThan">
      <formula>5000</formula>
    </cfRule>
    <cfRule type="cellIs" dxfId="0" priority="2" operator="greaterThan">
      <formula>6000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H27" sqref="H27"/>
    </sheetView>
  </sheetViews>
  <sheetFormatPr defaultRowHeight="13.5"/>
  <cols>
    <col min="10" max="10" width="23.6640625" customWidth="1"/>
  </cols>
  <sheetData>
    <row r="1" spans="1:11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1" ht="14.25" thickBot="1">
      <c r="A2" s="36" t="s">
        <v>898</v>
      </c>
      <c r="B2" s="37"/>
      <c r="C2" s="38"/>
      <c r="D2" s="39"/>
      <c r="E2" s="39"/>
      <c r="F2" s="39"/>
      <c r="G2" s="39"/>
      <c r="H2" s="39"/>
      <c r="I2" s="39"/>
      <c r="J2" s="40"/>
    </row>
    <row r="3" spans="1:11">
      <c r="A3" s="151" t="s">
        <v>7</v>
      </c>
      <c r="B3" s="154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</row>
    <row r="4" spans="1:11">
      <c r="A4" s="152"/>
      <c r="B4" s="155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</row>
    <row r="5" spans="1:11" ht="27">
      <c r="A5" s="169"/>
      <c r="B5" s="170"/>
      <c r="C5" s="189"/>
      <c r="D5" s="123" t="s">
        <v>234</v>
      </c>
      <c r="E5" s="123" t="s">
        <v>230</v>
      </c>
      <c r="F5" s="193"/>
      <c r="G5" s="189"/>
      <c r="H5" s="190"/>
      <c r="I5" s="191"/>
      <c r="J5" s="192"/>
    </row>
    <row r="6" spans="1:11">
      <c r="A6" s="75" t="s">
        <v>35</v>
      </c>
      <c r="B6" s="75" t="s">
        <v>36</v>
      </c>
      <c r="C6" s="75">
        <v>1989</v>
      </c>
      <c r="D6" s="75">
        <v>1</v>
      </c>
      <c r="E6" s="75"/>
      <c r="F6" s="311">
        <f>D6+E6</f>
        <v>1</v>
      </c>
      <c r="G6" s="312"/>
      <c r="H6" s="312"/>
      <c r="I6" s="312">
        <f>F6+G6+H6</f>
        <v>1</v>
      </c>
      <c r="J6" s="232"/>
    </row>
    <row r="7" spans="1:11" ht="14.25">
      <c r="A7" s="74" t="s">
        <v>35</v>
      </c>
      <c r="B7" s="74" t="s">
        <v>38</v>
      </c>
      <c r="C7" s="74">
        <v>2013</v>
      </c>
      <c r="D7" s="75">
        <v>1</v>
      </c>
      <c r="E7" s="74"/>
      <c r="F7" s="311">
        <f t="shared" ref="F7" si="0">D7+E7</f>
        <v>1</v>
      </c>
      <c r="G7" s="313"/>
      <c r="H7" s="313"/>
      <c r="I7" s="312">
        <f t="shared" ref="I7" si="1">F7+G7+H7</f>
        <v>1</v>
      </c>
      <c r="J7" s="225" t="s">
        <v>902</v>
      </c>
      <c r="K7" s="69"/>
    </row>
    <row r="8" spans="1:11">
      <c r="A8" s="75" t="s">
        <v>899</v>
      </c>
      <c r="B8" s="75" t="s">
        <v>900</v>
      </c>
      <c r="C8" s="75" t="s">
        <v>901</v>
      </c>
      <c r="D8" s="75"/>
      <c r="E8" s="75"/>
      <c r="F8" s="311">
        <f t="shared" ref="F8:F9" si="2">D8+E8</f>
        <v>0</v>
      </c>
      <c r="G8" s="312">
        <v>0</v>
      </c>
      <c r="H8" s="312"/>
      <c r="I8" s="312">
        <f t="shared" ref="I8:I9" si="3">F8+G8+H8</f>
        <v>0</v>
      </c>
      <c r="J8" s="232"/>
    </row>
    <row r="9" spans="1:11" ht="14.25" thickBot="1">
      <c r="A9" s="76" t="s">
        <v>65</v>
      </c>
      <c r="B9" s="76" t="s">
        <v>66</v>
      </c>
      <c r="C9" s="76">
        <v>2013</v>
      </c>
      <c r="D9" s="76">
        <v>1</v>
      </c>
      <c r="E9" s="76"/>
      <c r="F9" s="311">
        <f t="shared" si="2"/>
        <v>1</v>
      </c>
      <c r="G9" s="312"/>
      <c r="H9" s="312"/>
      <c r="I9" s="312">
        <f t="shared" si="3"/>
        <v>1</v>
      </c>
      <c r="J9" s="232" t="s">
        <v>902</v>
      </c>
    </row>
    <row r="10" spans="1:11" ht="14.25" thickBot="1">
      <c r="A10" s="167" t="s">
        <v>231</v>
      </c>
      <c r="B10" s="168"/>
      <c r="C10" s="62"/>
      <c r="D10" s="136">
        <f t="shared" ref="D10:I10" si="4">SUM(D6:D9)</f>
        <v>3</v>
      </c>
      <c r="E10" s="136">
        <f t="shared" si="4"/>
        <v>0</v>
      </c>
      <c r="F10" s="136">
        <f t="shared" si="4"/>
        <v>3</v>
      </c>
      <c r="G10" s="136">
        <f t="shared" si="4"/>
        <v>0</v>
      </c>
      <c r="H10" s="136">
        <f t="shared" si="4"/>
        <v>0</v>
      </c>
      <c r="I10" s="136">
        <f t="shared" si="4"/>
        <v>3</v>
      </c>
      <c r="J10" s="62"/>
    </row>
    <row r="11" spans="1:11">
      <c r="A11" s="4"/>
    </row>
  </sheetData>
  <mergeCells count="12">
    <mergeCell ref="A10:B10"/>
    <mergeCell ref="A1:J1"/>
    <mergeCell ref="A3:A5"/>
    <mergeCell ref="B3:B5"/>
    <mergeCell ref="C3:F3"/>
    <mergeCell ref="G3:G5"/>
    <mergeCell ref="H3:H5"/>
    <mergeCell ref="I3:I5"/>
    <mergeCell ref="J3:J5"/>
    <mergeCell ref="C4:C5"/>
    <mergeCell ref="D4:E4"/>
    <mergeCell ref="F4:F5"/>
  </mergeCells>
  <phoneticPr fontId="42" type="noConversion"/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activeCell="J31" sqref="J31"/>
    </sheetView>
  </sheetViews>
  <sheetFormatPr defaultRowHeight="13.5"/>
  <cols>
    <col min="10" max="10" width="25.44140625" customWidth="1"/>
  </cols>
  <sheetData>
    <row r="1" spans="1:10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0" ht="14.25" thickBot="1">
      <c r="A2" s="36" t="s">
        <v>903</v>
      </c>
      <c r="B2" s="37"/>
      <c r="C2" s="38"/>
      <c r="D2" s="39"/>
      <c r="E2" s="39"/>
      <c r="F2" s="39"/>
      <c r="G2" s="39"/>
      <c r="H2" s="39"/>
      <c r="I2" s="39"/>
      <c r="J2" s="40"/>
    </row>
    <row r="3" spans="1:10">
      <c r="A3" s="151" t="s">
        <v>7</v>
      </c>
      <c r="B3" s="154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</row>
    <row r="4" spans="1:10">
      <c r="A4" s="152"/>
      <c r="B4" s="155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</row>
    <row r="5" spans="1:10" ht="27">
      <c r="A5" s="169"/>
      <c r="B5" s="170"/>
      <c r="C5" s="189"/>
      <c r="D5" s="123" t="s">
        <v>234</v>
      </c>
      <c r="E5" s="123" t="s">
        <v>230</v>
      </c>
      <c r="F5" s="193"/>
      <c r="G5" s="189"/>
      <c r="H5" s="190"/>
      <c r="I5" s="191"/>
      <c r="J5" s="192"/>
    </row>
    <row r="6" spans="1:10" ht="14.25">
      <c r="A6" s="18" t="s">
        <v>120</v>
      </c>
      <c r="B6" s="18" t="s">
        <v>127</v>
      </c>
      <c r="C6" s="18"/>
      <c r="D6" s="18"/>
      <c r="E6" s="18"/>
      <c r="F6" s="18">
        <f>D6+E6</f>
        <v>0</v>
      </c>
      <c r="G6" s="314"/>
      <c r="H6" s="314"/>
      <c r="I6" s="314">
        <f>F6+G6+H6</f>
        <v>0</v>
      </c>
      <c r="J6" s="126" t="s">
        <v>904</v>
      </c>
    </row>
    <row r="7" spans="1:10" ht="14.25">
      <c r="A7" s="17" t="s">
        <v>96</v>
      </c>
      <c r="B7" s="17" t="s">
        <v>96</v>
      </c>
      <c r="C7" s="17">
        <v>2009</v>
      </c>
      <c r="D7" s="17">
        <v>1</v>
      </c>
      <c r="E7" s="17"/>
      <c r="F7" s="17">
        <f t="shared" ref="F7:F8" si="0">D7+E7</f>
        <v>1</v>
      </c>
      <c r="G7" s="126"/>
      <c r="H7" s="126"/>
      <c r="I7" s="126">
        <f t="shared" ref="I7:I8" si="1">F7+G7+H7</f>
        <v>1</v>
      </c>
      <c r="J7" s="126"/>
    </row>
    <row r="8" spans="1:10" ht="15" thickBot="1">
      <c r="A8" s="125" t="s">
        <v>156</v>
      </c>
      <c r="B8" s="125" t="s">
        <v>156</v>
      </c>
      <c r="C8" s="125">
        <v>2005</v>
      </c>
      <c r="D8" s="125">
        <v>1</v>
      </c>
      <c r="E8" s="125"/>
      <c r="F8" s="17">
        <f t="shared" si="0"/>
        <v>1</v>
      </c>
      <c r="G8" s="126"/>
      <c r="H8" s="126"/>
      <c r="I8" s="126">
        <f t="shared" si="1"/>
        <v>1</v>
      </c>
      <c r="J8" s="126"/>
    </row>
    <row r="9" spans="1:10" ht="14.25" thickBot="1">
      <c r="A9" s="167" t="s">
        <v>231</v>
      </c>
      <c r="B9" s="168"/>
      <c r="C9" s="62"/>
      <c r="D9" s="62">
        <f>SUM(D6:D8)</f>
        <v>2</v>
      </c>
      <c r="E9" s="62">
        <f t="shared" ref="E9:I9" si="2">SUM(E6:E8)</f>
        <v>0</v>
      </c>
      <c r="F9" s="62">
        <f t="shared" si="2"/>
        <v>2</v>
      </c>
      <c r="G9" s="62">
        <f t="shared" si="2"/>
        <v>0</v>
      </c>
      <c r="H9" s="62">
        <f t="shared" si="2"/>
        <v>0</v>
      </c>
      <c r="I9" s="62">
        <f t="shared" si="2"/>
        <v>2</v>
      </c>
      <c r="J9" s="62"/>
    </row>
  </sheetData>
  <mergeCells count="12">
    <mergeCell ref="A9:B9"/>
    <mergeCell ref="D4:E4"/>
    <mergeCell ref="F4:F5"/>
    <mergeCell ref="A1:J1"/>
    <mergeCell ref="A3:A5"/>
    <mergeCell ref="B3:B5"/>
    <mergeCell ref="C3:F3"/>
    <mergeCell ref="G3:G5"/>
    <mergeCell ref="H3:H5"/>
    <mergeCell ref="I3:I5"/>
    <mergeCell ref="J3:J5"/>
    <mergeCell ref="C4:C5"/>
  </mergeCells>
  <phoneticPr fontId="42" type="noConversion"/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J36" sqref="J36"/>
    </sheetView>
  </sheetViews>
  <sheetFormatPr defaultRowHeight="13.5"/>
  <cols>
    <col min="10" max="10" width="18.44140625" customWidth="1"/>
  </cols>
  <sheetData>
    <row r="1" spans="1:10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0" ht="14.25" thickBot="1">
      <c r="A2" s="36" t="s">
        <v>906</v>
      </c>
      <c r="B2" s="37"/>
      <c r="C2" s="38"/>
      <c r="D2" s="39"/>
      <c r="E2" s="39"/>
      <c r="F2" s="39"/>
      <c r="G2" s="39"/>
      <c r="H2" s="39"/>
      <c r="I2" s="39"/>
      <c r="J2" s="40"/>
    </row>
    <row r="3" spans="1:10">
      <c r="A3" s="151" t="s">
        <v>7</v>
      </c>
      <c r="B3" s="154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</row>
    <row r="4" spans="1:10">
      <c r="A4" s="152"/>
      <c r="B4" s="155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</row>
    <row r="5" spans="1:10" ht="27">
      <c r="A5" s="169"/>
      <c r="B5" s="170"/>
      <c r="C5" s="189"/>
      <c r="D5" s="123" t="s">
        <v>234</v>
      </c>
      <c r="E5" s="123" t="s">
        <v>230</v>
      </c>
      <c r="F5" s="193"/>
      <c r="G5" s="189"/>
      <c r="H5" s="190"/>
      <c r="I5" s="191"/>
      <c r="J5" s="192"/>
    </row>
    <row r="6" spans="1:10">
      <c r="A6" s="14" t="s">
        <v>164</v>
      </c>
      <c r="B6" s="14" t="s">
        <v>164</v>
      </c>
      <c r="C6" s="14">
        <v>2007</v>
      </c>
      <c r="D6" s="14">
        <v>0</v>
      </c>
      <c r="E6" s="14"/>
      <c r="F6" s="14">
        <f>D6+E6</f>
        <v>0</v>
      </c>
      <c r="G6" s="127"/>
      <c r="H6" s="127"/>
      <c r="I6" s="127">
        <f>F6+G6+H6</f>
        <v>0</v>
      </c>
      <c r="J6" s="127"/>
    </row>
    <row r="7" spans="1:10">
      <c r="A7" s="29" t="s">
        <v>164</v>
      </c>
      <c r="B7" s="29" t="s">
        <v>167</v>
      </c>
      <c r="C7" s="29">
        <v>2007</v>
      </c>
      <c r="D7" s="14">
        <v>0</v>
      </c>
      <c r="E7" s="14"/>
      <c r="F7" s="14">
        <f t="shared" ref="F7:F16" si="0">D7+E7</f>
        <v>0</v>
      </c>
      <c r="G7" s="127"/>
      <c r="H7" s="127"/>
      <c r="I7" s="127">
        <f t="shared" ref="I7:I16" si="1">F7+G7+H7</f>
        <v>0</v>
      </c>
      <c r="J7" s="127"/>
    </row>
    <row r="8" spans="1:10">
      <c r="A8" s="24" t="s">
        <v>164</v>
      </c>
      <c r="B8" s="24" t="s">
        <v>175</v>
      </c>
      <c r="C8" s="24">
        <v>2007</v>
      </c>
      <c r="D8" s="17">
        <v>0</v>
      </c>
      <c r="E8" s="17"/>
      <c r="F8" s="14">
        <f t="shared" si="0"/>
        <v>0</v>
      </c>
      <c r="G8" s="127"/>
      <c r="H8" s="127"/>
      <c r="I8" s="127">
        <f t="shared" si="1"/>
        <v>0</v>
      </c>
      <c r="J8" s="127"/>
    </row>
    <row r="9" spans="1:10">
      <c r="A9" s="17" t="s">
        <v>72</v>
      </c>
      <c r="B9" s="17" t="s">
        <v>80</v>
      </c>
      <c r="C9" s="17">
        <v>2007</v>
      </c>
      <c r="D9" s="17">
        <v>0</v>
      </c>
      <c r="E9" s="17"/>
      <c r="F9" s="14">
        <f t="shared" si="0"/>
        <v>0</v>
      </c>
      <c r="G9" s="127"/>
      <c r="H9" s="127"/>
      <c r="I9" s="127">
        <f t="shared" si="1"/>
        <v>0</v>
      </c>
      <c r="J9" s="127"/>
    </row>
    <row r="10" spans="1:10">
      <c r="A10" s="17" t="s">
        <v>133</v>
      </c>
      <c r="B10" s="17" t="s">
        <v>133</v>
      </c>
      <c r="C10" s="17">
        <v>2007</v>
      </c>
      <c r="D10" s="17">
        <v>0</v>
      </c>
      <c r="E10" s="17"/>
      <c r="F10" s="14">
        <f t="shared" si="0"/>
        <v>0</v>
      </c>
      <c r="G10" s="127"/>
      <c r="H10" s="127"/>
      <c r="I10" s="127">
        <f t="shared" si="1"/>
        <v>0</v>
      </c>
      <c r="J10" s="127"/>
    </row>
    <row r="11" spans="1:10">
      <c r="A11" s="14" t="s">
        <v>82</v>
      </c>
      <c r="B11" s="14" t="s">
        <v>86</v>
      </c>
      <c r="C11" s="14">
        <v>2006</v>
      </c>
      <c r="D11" s="14">
        <v>0</v>
      </c>
      <c r="E11" s="14"/>
      <c r="F11" s="14">
        <f t="shared" si="0"/>
        <v>0</v>
      </c>
      <c r="G11" s="127"/>
      <c r="H11" s="127"/>
      <c r="I11" s="127">
        <f t="shared" si="1"/>
        <v>0</v>
      </c>
      <c r="J11" s="127"/>
    </row>
    <row r="12" spans="1:10">
      <c r="A12" s="14" t="s">
        <v>82</v>
      </c>
      <c r="B12" s="14" t="s">
        <v>88</v>
      </c>
      <c r="C12" s="14">
        <v>2006</v>
      </c>
      <c r="D12" s="14">
        <v>0</v>
      </c>
      <c r="E12" s="14"/>
      <c r="F12" s="14">
        <f t="shared" si="0"/>
        <v>0</v>
      </c>
      <c r="G12" s="127"/>
      <c r="H12" s="127"/>
      <c r="I12" s="127">
        <f t="shared" si="1"/>
        <v>0</v>
      </c>
      <c r="J12" s="127"/>
    </row>
    <row r="13" spans="1:10">
      <c r="A13" s="29" t="s">
        <v>32</v>
      </c>
      <c r="B13" s="29" t="s">
        <v>33</v>
      </c>
      <c r="C13" s="29">
        <v>2007</v>
      </c>
      <c r="D13" s="14">
        <v>0</v>
      </c>
      <c r="E13" s="14"/>
      <c r="F13" s="14">
        <f t="shared" si="0"/>
        <v>0</v>
      </c>
      <c r="G13" s="127"/>
      <c r="H13" s="127"/>
      <c r="I13" s="127">
        <f t="shared" si="1"/>
        <v>0</v>
      </c>
      <c r="J13" s="127"/>
    </row>
    <row r="14" spans="1:10">
      <c r="A14" s="14" t="s">
        <v>29</v>
      </c>
      <c r="B14" s="14" t="s">
        <v>27</v>
      </c>
      <c r="C14" s="14">
        <v>2007</v>
      </c>
      <c r="D14" s="14">
        <v>0</v>
      </c>
      <c r="E14" s="14"/>
      <c r="F14" s="14">
        <f t="shared" si="0"/>
        <v>0</v>
      </c>
      <c r="G14" s="127"/>
      <c r="H14" s="127"/>
      <c r="I14" s="127">
        <f t="shared" si="1"/>
        <v>0</v>
      </c>
      <c r="J14" s="127"/>
    </row>
    <row r="15" spans="1:10">
      <c r="A15" s="17" t="s">
        <v>35</v>
      </c>
      <c r="B15" s="17" t="s">
        <v>38</v>
      </c>
      <c r="C15" s="17">
        <v>2007</v>
      </c>
      <c r="D15" s="17">
        <v>0</v>
      </c>
      <c r="E15" s="17"/>
      <c r="F15" s="14">
        <f t="shared" si="0"/>
        <v>0</v>
      </c>
      <c r="G15" s="127"/>
      <c r="H15" s="127"/>
      <c r="I15" s="127">
        <f t="shared" si="1"/>
        <v>0</v>
      </c>
      <c r="J15" s="127"/>
    </row>
    <row r="16" spans="1:10" ht="14.25" thickBot="1">
      <c r="A16" s="14" t="s">
        <v>65</v>
      </c>
      <c r="B16" s="14" t="s">
        <v>102</v>
      </c>
      <c r="C16" s="14">
        <v>2010</v>
      </c>
      <c r="D16" s="14">
        <v>0</v>
      </c>
      <c r="E16" s="30"/>
      <c r="F16" s="14">
        <f t="shared" si="0"/>
        <v>0</v>
      </c>
      <c r="G16" s="127"/>
      <c r="H16" s="127"/>
      <c r="I16" s="127">
        <f t="shared" si="1"/>
        <v>0</v>
      </c>
      <c r="J16" s="127"/>
    </row>
    <row r="17" spans="1:10" ht="14.25" thickBot="1">
      <c r="A17" s="167" t="s">
        <v>231</v>
      </c>
      <c r="B17" s="168"/>
      <c r="C17" s="62"/>
      <c r="D17" s="62">
        <f>SUM(D6:D16)</f>
        <v>0</v>
      </c>
      <c r="E17" s="62">
        <f t="shared" ref="E17:I17" si="2">SUM(E6:E16)</f>
        <v>0</v>
      </c>
      <c r="F17" s="62">
        <f t="shared" si="2"/>
        <v>0</v>
      </c>
      <c r="G17" s="62">
        <f t="shared" si="2"/>
        <v>0</v>
      </c>
      <c r="H17" s="62">
        <f t="shared" si="2"/>
        <v>0</v>
      </c>
      <c r="I17" s="62">
        <f t="shared" si="2"/>
        <v>0</v>
      </c>
      <c r="J17" s="62"/>
    </row>
    <row r="21" spans="1:10">
      <c r="A21" s="69" t="s">
        <v>905</v>
      </c>
    </row>
  </sheetData>
  <mergeCells count="12">
    <mergeCell ref="A17:B17"/>
    <mergeCell ref="A1:J1"/>
    <mergeCell ref="A3:A5"/>
    <mergeCell ref="B3:B5"/>
    <mergeCell ref="C3:F3"/>
    <mergeCell ref="G3:G5"/>
    <mergeCell ref="H3:H5"/>
    <mergeCell ref="I3:I5"/>
    <mergeCell ref="J3:J5"/>
    <mergeCell ref="C4:C5"/>
    <mergeCell ref="D4:E4"/>
    <mergeCell ref="F4:F5"/>
  </mergeCells>
  <phoneticPr fontId="42" type="noConversion"/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I27" sqref="I27"/>
    </sheetView>
  </sheetViews>
  <sheetFormatPr defaultRowHeight="13.5"/>
  <cols>
    <col min="4" max="4" width="12.44140625" customWidth="1"/>
    <col min="10" max="10" width="29.6640625" customWidth="1"/>
  </cols>
  <sheetData>
    <row r="1" spans="1:10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0" ht="14.25" thickBot="1">
      <c r="A2" s="36" t="s">
        <v>907</v>
      </c>
      <c r="B2" s="37"/>
      <c r="C2" s="38"/>
      <c r="D2" s="39"/>
      <c r="E2" s="39"/>
      <c r="F2" s="39"/>
      <c r="G2" s="39"/>
      <c r="H2" s="39"/>
      <c r="I2" s="39"/>
      <c r="J2" s="40"/>
    </row>
    <row r="3" spans="1:10">
      <c r="A3" s="151" t="s">
        <v>7</v>
      </c>
      <c r="B3" s="154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</row>
    <row r="4" spans="1:10">
      <c r="A4" s="152"/>
      <c r="B4" s="155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</row>
    <row r="5" spans="1:10" ht="27">
      <c r="A5" s="169"/>
      <c r="B5" s="170"/>
      <c r="C5" s="189"/>
      <c r="D5" s="123" t="s">
        <v>234</v>
      </c>
      <c r="E5" s="123" t="s">
        <v>230</v>
      </c>
      <c r="F5" s="193"/>
      <c r="G5" s="189"/>
      <c r="H5" s="190"/>
      <c r="I5" s="191"/>
      <c r="J5" s="192"/>
    </row>
    <row r="6" spans="1:10">
      <c r="A6" s="75" t="s">
        <v>164</v>
      </c>
      <c r="B6" s="75" t="s">
        <v>169</v>
      </c>
      <c r="C6" s="75">
        <v>2003</v>
      </c>
      <c r="D6" s="75">
        <v>1</v>
      </c>
      <c r="E6" s="75"/>
      <c r="F6" s="75">
        <f>D6+E6</f>
        <v>1</v>
      </c>
      <c r="G6" s="124"/>
      <c r="H6" s="124"/>
      <c r="I6" s="124">
        <f>F6+G6+H6</f>
        <v>1</v>
      </c>
      <c r="J6" s="124"/>
    </row>
    <row r="7" spans="1:10">
      <c r="A7" s="74" t="s">
        <v>120</v>
      </c>
      <c r="B7" s="74" t="s">
        <v>121</v>
      </c>
      <c r="C7" s="74">
        <v>2005</v>
      </c>
      <c r="D7" s="74">
        <v>1</v>
      </c>
      <c r="E7" s="74"/>
      <c r="F7" s="75">
        <f t="shared" ref="F7:F20" si="0">D7+E7</f>
        <v>1</v>
      </c>
      <c r="G7" s="124"/>
      <c r="H7" s="124"/>
      <c r="I7" s="124">
        <f t="shared" ref="I7:I20" si="1">F7+G7+H7</f>
        <v>1</v>
      </c>
      <c r="J7" s="124"/>
    </row>
    <row r="8" spans="1:10">
      <c r="A8" s="94" t="s">
        <v>120</v>
      </c>
      <c r="B8" s="94" t="s">
        <v>125</v>
      </c>
      <c r="C8" s="94">
        <v>2013</v>
      </c>
      <c r="D8" s="94"/>
      <c r="E8" s="94">
        <v>0</v>
      </c>
      <c r="F8" s="75">
        <f t="shared" si="0"/>
        <v>0</v>
      </c>
      <c r="G8" s="124"/>
      <c r="H8" s="124"/>
      <c r="I8" s="124">
        <f t="shared" si="1"/>
        <v>0</v>
      </c>
      <c r="J8" s="124" t="s">
        <v>921</v>
      </c>
    </row>
    <row r="9" spans="1:10">
      <c r="A9" s="98" t="s">
        <v>235</v>
      </c>
      <c r="B9" s="98" t="s">
        <v>245</v>
      </c>
      <c r="C9" s="98">
        <v>2003</v>
      </c>
      <c r="D9" s="98">
        <v>1</v>
      </c>
      <c r="E9" s="98"/>
      <c r="F9" s="75">
        <f t="shared" si="0"/>
        <v>1</v>
      </c>
      <c r="G9" s="124"/>
      <c r="H9" s="124"/>
      <c r="I9" s="124">
        <f t="shared" si="1"/>
        <v>1</v>
      </c>
      <c r="J9" s="124"/>
    </row>
    <row r="10" spans="1:10">
      <c r="A10" s="74" t="s">
        <v>96</v>
      </c>
      <c r="B10" s="74" t="s">
        <v>98</v>
      </c>
      <c r="C10" s="74">
        <v>2003</v>
      </c>
      <c r="D10" s="74">
        <v>1</v>
      </c>
      <c r="E10" s="74"/>
      <c r="F10" s="75">
        <f t="shared" si="0"/>
        <v>1</v>
      </c>
      <c r="G10" s="124"/>
      <c r="H10" s="124"/>
      <c r="I10" s="124">
        <f t="shared" si="1"/>
        <v>1</v>
      </c>
      <c r="J10" s="124"/>
    </row>
    <row r="11" spans="1:10">
      <c r="A11" s="74" t="s">
        <v>158</v>
      </c>
      <c r="B11" s="74" t="s">
        <v>118</v>
      </c>
      <c r="C11" s="74">
        <v>2012</v>
      </c>
      <c r="D11" s="74">
        <v>1</v>
      </c>
      <c r="E11" s="74"/>
      <c r="F11" s="75">
        <f t="shared" si="0"/>
        <v>1</v>
      </c>
      <c r="G11" s="124"/>
      <c r="H11" s="124"/>
      <c r="I11" s="124">
        <f t="shared" si="1"/>
        <v>1</v>
      </c>
      <c r="J11" s="124"/>
    </row>
    <row r="12" spans="1:10">
      <c r="A12" s="74" t="s">
        <v>908</v>
      </c>
      <c r="B12" s="74" t="s">
        <v>909</v>
      </c>
      <c r="C12" s="74" t="s">
        <v>929</v>
      </c>
      <c r="D12" s="74">
        <v>0</v>
      </c>
      <c r="E12" s="74"/>
      <c r="F12" s="75">
        <f t="shared" si="0"/>
        <v>0</v>
      </c>
      <c r="G12" s="124"/>
      <c r="H12" s="124">
        <v>1</v>
      </c>
      <c r="I12" s="124">
        <f t="shared" si="1"/>
        <v>1</v>
      </c>
      <c r="J12" s="124"/>
    </row>
    <row r="13" spans="1:10">
      <c r="A13" s="75" t="s">
        <v>29</v>
      </c>
      <c r="B13" s="75" t="s">
        <v>27</v>
      </c>
      <c r="C13" s="75">
        <v>2003</v>
      </c>
      <c r="D13" s="75">
        <v>1</v>
      </c>
      <c r="E13" s="75"/>
      <c r="F13" s="75">
        <f t="shared" si="0"/>
        <v>1</v>
      </c>
      <c r="G13" s="124"/>
      <c r="H13" s="124"/>
      <c r="I13" s="124">
        <f t="shared" si="1"/>
        <v>1</v>
      </c>
      <c r="J13" s="124"/>
    </row>
    <row r="14" spans="1:10">
      <c r="A14" s="74" t="s">
        <v>57</v>
      </c>
      <c r="B14" s="74" t="s">
        <v>58</v>
      </c>
      <c r="C14" s="74">
        <v>2003</v>
      </c>
      <c r="D14" s="74">
        <v>1</v>
      </c>
      <c r="E14" s="74"/>
      <c r="F14" s="75">
        <f t="shared" si="0"/>
        <v>1</v>
      </c>
      <c r="G14" s="124"/>
      <c r="H14" s="124"/>
      <c r="I14" s="124">
        <f t="shared" si="1"/>
        <v>1</v>
      </c>
      <c r="J14" s="124"/>
    </row>
    <row r="15" spans="1:10">
      <c r="A15" s="74" t="s">
        <v>57</v>
      </c>
      <c r="B15" s="74" t="s">
        <v>910</v>
      </c>
      <c r="C15" s="74">
        <v>2003</v>
      </c>
      <c r="D15" s="74">
        <v>1</v>
      </c>
      <c r="E15" s="74"/>
      <c r="F15" s="75">
        <f t="shared" si="0"/>
        <v>1</v>
      </c>
      <c r="G15" s="124"/>
      <c r="H15" s="124"/>
      <c r="I15" s="124">
        <f t="shared" si="1"/>
        <v>1</v>
      </c>
      <c r="J15" s="124"/>
    </row>
    <row r="16" spans="1:10">
      <c r="A16" s="75" t="s">
        <v>50</v>
      </c>
      <c r="B16" s="75" t="s">
        <v>51</v>
      </c>
      <c r="C16" s="75">
        <v>2003</v>
      </c>
      <c r="D16" s="75">
        <v>1</v>
      </c>
      <c r="E16" s="75"/>
      <c r="F16" s="75">
        <f t="shared" si="0"/>
        <v>1</v>
      </c>
      <c r="G16" s="124"/>
      <c r="H16" s="124"/>
      <c r="I16" s="124">
        <f t="shared" si="1"/>
        <v>1</v>
      </c>
      <c r="J16" s="124"/>
    </row>
    <row r="17" spans="1:10">
      <c r="A17" s="75" t="s">
        <v>50</v>
      </c>
      <c r="B17" s="75" t="s">
        <v>53</v>
      </c>
      <c r="C17" s="75">
        <v>2003</v>
      </c>
      <c r="D17" s="75">
        <v>1</v>
      </c>
      <c r="E17" s="75"/>
      <c r="F17" s="75">
        <f t="shared" si="0"/>
        <v>1</v>
      </c>
      <c r="G17" s="124"/>
      <c r="H17" s="124"/>
      <c r="I17" s="124">
        <f t="shared" si="1"/>
        <v>1</v>
      </c>
      <c r="J17" s="124"/>
    </row>
    <row r="18" spans="1:10">
      <c r="A18" s="76" t="s">
        <v>65</v>
      </c>
      <c r="B18" s="76" t="s">
        <v>66</v>
      </c>
      <c r="C18" s="75">
        <v>2005</v>
      </c>
      <c r="D18" s="75">
        <v>1</v>
      </c>
      <c r="E18" s="75"/>
      <c r="F18" s="75">
        <f t="shared" si="0"/>
        <v>1</v>
      </c>
      <c r="G18" s="124"/>
      <c r="H18" s="124"/>
      <c r="I18" s="124">
        <f t="shared" si="1"/>
        <v>1</v>
      </c>
      <c r="J18" s="124"/>
    </row>
    <row r="19" spans="1:10">
      <c r="A19" s="75" t="s">
        <v>65</v>
      </c>
      <c r="B19" s="75" t="s">
        <v>102</v>
      </c>
      <c r="C19" s="75">
        <v>2005</v>
      </c>
      <c r="D19" s="75">
        <v>1</v>
      </c>
      <c r="E19" s="128"/>
      <c r="F19" s="75">
        <f t="shared" si="0"/>
        <v>1</v>
      </c>
      <c r="G19" s="124"/>
      <c r="H19" s="124"/>
      <c r="I19" s="124">
        <f t="shared" si="1"/>
        <v>1</v>
      </c>
      <c r="J19" s="124"/>
    </row>
    <row r="20" spans="1:10" ht="14.25" thickBot="1">
      <c r="A20" s="75" t="s">
        <v>92</v>
      </c>
      <c r="B20" s="75" t="s">
        <v>94</v>
      </c>
      <c r="C20" s="75">
        <v>2003</v>
      </c>
      <c r="D20" s="75">
        <v>1</v>
      </c>
      <c r="E20" s="75"/>
      <c r="F20" s="75">
        <f t="shared" si="0"/>
        <v>1</v>
      </c>
      <c r="G20" s="124"/>
      <c r="H20" s="124"/>
      <c r="I20" s="124">
        <f t="shared" si="1"/>
        <v>1</v>
      </c>
      <c r="J20" s="124"/>
    </row>
    <row r="21" spans="1:10" ht="14.25" thickBot="1">
      <c r="A21" s="167" t="s">
        <v>231</v>
      </c>
      <c r="B21" s="168"/>
      <c r="C21" s="103"/>
      <c r="D21" s="103">
        <f>SUM(D6:D20)</f>
        <v>13</v>
      </c>
      <c r="E21" s="103">
        <f t="shared" ref="E21:I21" si="2">SUM(E6:E20)</f>
        <v>0</v>
      </c>
      <c r="F21" s="103">
        <f t="shared" si="2"/>
        <v>13</v>
      </c>
      <c r="G21" s="103">
        <f t="shared" si="2"/>
        <v>0</v>
      </c>
      <c r="H21" s="103">
        <f t="shared" si="2"/>
        <v>1</v>
      </c>
      <c r="I21" s="103">
        <f t="shared" si="2"/>
        <v>14</v>
      </c>
      <c r="J21" s="103"/>
    </row>
  </sheetData>
  <mergeCells count="12">
    <mergeCell ref="A21:B21"/>
    <mergeCell ref="A1:J1"/>
    <mergeCell ref="A3:A5"/>
    <mergeCell ref="B3:B5"/>
    <mergeCell ref="C3:F3"/>
    <mergeCell ref="G3:G5"/>
    <mergeCell ref="H3:H5"/>
    <mergeCell ref="I3:I5"/>
    <mergeCell ref="J3:J5"/>
    <mergeCell ref="C4:C5"/>
    <mergeCell ref="D4:E4"/>
    <mergeCell ref="F4:F5"/>
  </mergeCells>
  <phoneticPr fontId="4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H25" sqref="H25"/>
    </sheetView>
  </sheetViews>
  <sheetFormatPr defaultRowHeight="13.5"/>
  <cols>
    <col min="2" max="2" width="11.5546875" customWidth="1"/>
    <col min="4" max="4" width="14.44140625" customWidth="1"/>
    <col min="10" max="10" width="22.5546875" customWidth="1"/>
  </cols>
  <sheetData>
    <row r="1" spans="1:10" ht="25.5">
      <c r="A1" s="150" t="s">
        <v>232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0" ht="15" customHeight="1">
      <c r="A2" s="36" t="s">
        <v>907</v>
      </c>
      <c r="B2" s="37"/>
      <c r="C2" s="38"/>
      <c r="D2" s="39"/>
      <c r="E2" s="39"/>
      <c r="F2" s="39"/>
      <c r="G2" s="39"/>
      <c r="H2" s="39"/>
      <c r="I2" s="39"/>
      <c r="J2" s="40"/>
    </row>
    <row r="3" spans="1:10">
      <c r="A3" s="183" t="s">
        <v>7</v>
      </c>
      <c r="B3" s="183" t="s">
        <v>13</v>
      </c>
      <c r="C3" s="183" t="s">
        <v>224</v>
      </c>
      <c r="D3" s="183"/>
      <c r="E3" s="183"/>
      <c r="F3" s="183"/>
      <c r="G3" s="184" t="s">
        <v>225</v>
      </c>
      <c r="H3" s="184" t="s">
        <v>226</v>
      </c>
      <c r="I3" s="185" t="s">
        <v>227</v>
      </c>
      <c r="J3" s="187" t="s">
        <v>238</v>
      </c>
    </row>
    <row r="4" spans="1:10">
      <c r="A4" s="183"/>
      <c r="B4" s="183"/>
      <c r="C4" s="183" t="s">
        <v>1</v>
      </c>
      <c r="D4" s="188" t="s">
        <v>228</v>
      </c>
      <c r="E4" s="188"/>
      <c r="F4" s="188" t="s">
        <v>229</v>
      </c>
      <c r="G4" s="183"/>
      <c r="H4" s="184"/>
      <c r="I4" s="186"/>
      <c r="J4" s="187"/>
    </row>
    <row r="5" spans="1:10" ht="27">
      <c r="A5" s="183"/>
      <c r="B5" s="183"/>
      <c r="C5" s="183"/>
      <c r="D5" s="116" t="s">
        <v>234</v>
      </c>
      <c r="E5" s="116" t="s">
        <v>230</v>
      </c>
      <c r="F5" s="188"/>
      <c r="G5" s="183"/>
      <c r="H5" s="184"/>
      <c r="I5" s="186"/>
      <c r="J5" s="187"/>
    </row>
    <row r="6" spans="1:10">
      <c r="A6" s="75" t="s">
        <v>164</v>
      </c>
      <c r="B6" s="74" t="s">
        <v>171</v>
      </c>
      <c r="C6" s="74">
        <v>2005</v>
      </c>
      <c r="D6" s="74">
        <v>1</v>
      </c>
      <c r="E6" s="74"/>
      <c r="F6" s="74">
        <f>D6+E6</f>
        <v>1</v>
      </c>
      <c r="G6" s="124"/>
      <c r="H6" s="124"/>
      <c r="I6" s="124">
        <f>F6+G6+H6</f>
        <v>1</v>
      </c>
      <c r="J6" s="124"/>
    </row>
    <row r="7" spans="1:10">
      <c r="A7" s="74" t="s">
        <v>120</v>
      </c>
      <c r="B7" s="74" t="s">
        <v>123</v>
      </c>
      <c r="C7" s="74">
        <v>2005</v>
      </c>
      <c r="D7" s="74">
        <v>1</v>
      </c>
      <c r="E7" s="74"/>
      <c r="F7" s="74">
        <f t="shared" ref="F7:F13" si="0">D7+E7</f>
        <v>1</v>
      </c>
      <c r="G7" s="124"/>
      <c r="H7" s="124"/>
      <c r="I7" s="124">
        <f t="shared" ref="I7:I13" si="1">F7+G7+H7</f>
        <v>1</v>
      </c>
      <c r="J7" s="124"/>
    </row>
    <row r="8" spans="1:10">
      <c r="A8" s="94" t="s">
        <v>916</v>
      </c>
      <c r="B8" s="94" t="s">
        <v>917</v>
      </c>
      <c r="C8" s="94">
        <v>2010</v>
      </c>
      <c r="D8" s="94"/>
      <c r="E8" s="94">
        <v>1</v>
      </c>
      <c r="F8" s="74">
        <f t="shared" si="0"/>
        <v>1</v>
      </c>
      <c r="G8" s="124"/>
      <c r="H8" s="124"/>
      <c r="I8" s="124">
        <f t="shared" si="1"/>
        <v>1</v>
      </c>
      <c r="J8" s="124"/>
    </row>
    <row r="9" spans="1:10">
      <c r="A9" s="76" t="s">
        <v>104</v>
      </c>
      <c r="B9" s="76" t="s">
        <v>115</v>
      </c>
      <c r="C9" s="76">
        <v>2012</v>
      </c>
      <c r="D9" s="76"/>
      <c r="E9" s="76">
        <v>1</v>
      </c>
      <c r="F9" s="74">
        <f t="shared" si="0"/>
        <v>1</v>
      </c>
      <c r="G9" s="124"/>
      <c r="H9" s="124"/>
      <c r="I9" s="124">
        <f t="shared" si="1"/>
        <v>1</v>
      </c>
      <c r="J9" s="124"/>
    </row>
    <row r="10" spans="1:10">
      <c r="A10" s="75" t="s">
        <v>82</v>
      </c>
      <c r="B10" s="75" t="s">
        <v>88</v>
      </c>
      <c r="C10" s="75">
        <v>2005</v>
      </c>
      <c r="D10" s="75">
        <v>1</v>
      </c>
      <c r="E10" s="75"/>
      <c r="F10" s="74">
        <f t="shared" si="0"/>
        <v>1</v>
      </c>
      <c r="G10" s="124"/>
      <c r="H10" s="124"/>
      <c r="I10" s="124">
        <f t="shared" si="1"/>
        <v>1</v>
      </c>
      <c r="J10" s="124"/>
    </row>
    <row r="11" spans="1:10">
      <c r="A11" s="75" t="s">
        <v>59</v>
      </c>
      <c r="B11" s="75" t="s">
        <v>63</v>
      </c>
      <c r="C11" s="75">
        <v>2005</v>
      </c>
      <c r="D11" s="75">
        <v>1</v>
      </c>
      <c r="E11" s="75"/>
      <c r="F11" s="74">
        <f t="shared" si="0"/>
        <v>1</v>
      </c>
      <c r="G11" s="124"/>
      <c r="H11" s="124"/>
      <c r="I11" s="124">
        <f t="shared" si="1"/>
        <v>1</v>
      </c>
      <c r="J11" s="124"/>
    </row>
    <row r="12" spans="1:10">
      <c r="A12" s="75" t="s">
        <v>50</v>
      </c>
      <c r="B12" s="75" t="s">
        <v>53</v>
      </c>
      <c r="C12" s="75">
        <v>2005</v>
      </c>
      <c r="D12" s="75">
        <v>1</v>
      </c>
      <c r="E12" s="75"/>
      <c r="F12" s="74">
        <f t="shared" si="0"/>
        <v>1</v>
      </c>
      <c r="G12" s="124"/>
      <c r="H12" s="124"/>
      <c r="I12" s="124">
        <f t="shared" si="1"/>
        <v>1</v>
      </c>
      <c r="J12" s="124"/>
    </row>
    <row r="13" spans="1:10" ht="14.25" thickBot="1">
      <c r="A13" s="134" t="s">
        <v>918</v>
      </c>
      <c r="B13" s="132" t="s">
        <v>919</v>
      </c>
      <c r="C13" s="84" t="s">
        <v>922</v>
      </c>
      <c r="D13" s="84"/>
      <c r="E13" s="84"/>
      <c r="F13" s="135">
        <f t="shared" si="0"/>
        <v>0</v>
      </c>
      <c r="G13" s="133"/>
      <c r="H13" s="133">
        <v>1</v>
      </c>
      <c r="I13" s="133">
        <f t="shared" si="1"/>
        <v>1</v>
      </c>
      <c r="J13" s="133" t="s">
        <v>920</v>
      </c>
    </row>
    <row r="14" spans="1:10" ht="14.25" thickBot="1">
      <c r="A14" s="167" t="s">
        <v>231</v>
      </c>
      <c r="B14" s="194"/>
      <c r="C14" s="102"/>
      <c r="D14" s="103">
        <f>SUM(D6:D13)</f>
        <v>5</v>
      </c>
      <c r="E14" s="103">
        <f t="shared" ref="E14:I14" si="2">SUM(E6:E13)</f>
        <v>2</v>
      </c>
      <c r="F14" s="103">
        <f t="shared" si="2"/>
        <v>7</v>
      </c>
      <c r="G14" s="103">
        <f t="shared" si="2"/>
        <v>0</v>
      </c>
      <c r="H14" s="103">
        <f t="shared" si="2"/>
        <v>1</v>
      </c>
      <c r="I14" s="103">
        <f t="shared" si="2"/>
        <v>8</v>
      </c>
      <c r="J14" s="86"/>
    </row>
  </sheetData>
  <mergeCells count="12">
    <mergeCell ref="A14:B14"/>
    <mergeCell ref="A1:J1"/>
    <mergeCell ref="A3:A5"/>
    <mergeCell ref="B3:B5"/>
    <mergeCell ref="C3:F3"/>
    <mergeCell ref="G3:G5"/>
    <mergeCell ref="H3:H5"/>
    <mergeCell ref="I3:I5"/>
    <mergeCell ref="J3:J5"/>
    <mergeCell ref="C4:C5"/>
    <mergeCell ref="D4:E4"/>
    <mergeCell ref="F4:F5"/>
  </mergeCells>
  <phoneticPr fontId="4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Q346"/>
  <sheetViews>
    <sheetView topLeftCell="A306" workbookViewId="0">
      <selection activeCell="A316" sqref="A316"/>
    </sheetView>
  </sheetViews>
  <sheetFormatPr defaultRowHeight="13.5"/>
  <sheetData>
    <row r="1" spans="1:17" ht="42.75">
      <c r="A1" s="100" t="s">
        <v>104</v>
      </c>
      <c r="B1" s="100">
        <v>500033</v>
      </c>
      <c r="C1" s="114" t="s">
        <v>886</v>
      </c>
      <c r="D1" s="204" t="s">
        <v>891</v>
      </c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</row>
    <row r="2" spans="1:17">
      <c r="A2" s="101" t="s">
        <v>269</v>
      </c>
      <c r="B2" s="100">
        <v>500249</v>
      </c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>
      <c r="A3" s="101" t="s">
        <v>270</v>
      </c>
      <c r="B3" s="100">
        <v>500496</v>
      </c>
      <c r="D3" s="205" t="s">
        <v>892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</row>
    <row r="4" spans="1:17">
      <c r="A4" s="101" t="s">
        <v>271</v>
      </c>
      <c r="B4" s="100">
        <v>500538</v>
      </c>
      <c r="D4" s="205" t="s">
        <v>893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</row>
    <row r="5" spans="1:17" ht="22.5">
      <c r="A5" s="101" t="s">
        <v>109</v>
      </c>
      <c r="B5" s="100">
        <v>500876</v>
      </c>
      <c r="D5" s="197" t="s">
        <v>535</v>
      </c>
      <c r="E5" s="198"/>
      <c r="F5" s="197" t="s">
        <v>536</v>
      </c>
      <c r="G5" s="198"/>
      <c r="H5" s="106" t="s">
        <v>537</v>
      </c>
      <c r="I5" s="107" t="s">
        <v>538</v>
      </c>
      <c r="J5" s="107" t="s">
        <v>539</v>
      </c>
      <c r="K5" s="107" t="s">
        <v>540</v>
      </c>
      <c r="L5" s="107" t="s">
        <v>541</v>
      </c>
      <c r="M5" s="107" t="s">
        <v>542</v>
      </c>
      <c r="N5" s="108" t="s">
        <v>543</v>
      </c>
    </row>
    <row r="6" spans="1:17">
      <c r="A6" s="101" t="s">
        <v>272</v>
      </c>
      <c r="B6" s="100">
        <v>500934</v>
      </c>
      <c r="D6" s="109" t="s">
        <v>544</v>
      </c>
      <c r="E6" s="109" t="s">
        <v>104</v>
      </c>
      <c r="F6" s="109" t="s">
        <v>545</v>
      </c>
      <c r="G6" s="199" t="s">
        <v>546</v>
      </c>
      <c r="H6" s="200"/>
      <c r="I6" s="110">
        <v>1569</v>
      </c>
      <c r="J6" s="110">
        <v>4897644617</v>
      </c>
      <c r="K6" s="110">
        <v>1494</v>
      </c>
      <c r="L6" s="110">
        <v>4776443497</v>
      </c>
      <c r="M6" s="110">
        <v>433</v>
      </c>
      <c r="N6" s="111">
        <v>985905580</v>
      </c>
    </row>
    <row r="7" spans="1:17">
      <c r="A7" s="101" t="s">
        <v>273</v>
      </c>
      <c r="B7" s="100">
        <v>500959</v>
      </c>
      <c r="D7" s="109" t="s">
        <v>547</v>
      </c>
      <c r="E7" s="109" t="s">
        <v>269</v>
      </c>
      <c r="F7" s="109" t="s">
        <v>545</v>
      </c>
      <c r="G7" s="195" t="s">
        <v>546</v>
      </c>
      <c r="H7" s="196"/>
      <c r="I7" s="110">
        <v>362</v>
      </c>
      <c r="J7" s="110">
        <v>2278100870</v>
      </c>
      <c r="K7" s="110">
        <v>375</v>
      </c>
      <c r="L7" s="110">
        <v>2235300870</v>
      </c>
      <c r="M7" s="110">
        <v>205</v>
      </c>
      <c r="N7" s="111">
        <v>412100000</v>
      </c>
    </row>
    <row r="8" spans="1:17">
      <c r="A8" s="101" t="s">
        <v>111</v>
      </c>
      <c r="B8" s="100">
        <v>501148</v>
      </c>
      <c r="D8" s="109" t="s">
        <v>548</v>
      </c>
      <c r="E8" s="109" t="s">
        <v>270</v>
      </c>
      <c r="F8" s="109" t="s">
        <v>545</v>
      </c>
      <c r="G8" s="195" t="s">
        <v>546</v>
      </c>
      <c r="H8" s="196"/>
      <c r="I8" s="110">
        <v>71</v>
      </c>
      <c r="J8" s="110">
        <v>1721024838</v>
      </c>
      <c r="K8" s="110">
        <v>70</v>
      </c>
      <c r="L8" s="110">
        <v>389824838</v>
      </c>
      <c r="M8" s="110">
        <v>51</v>
      </c>
      <c r="N8" s="111">
        <v>1464000000</v>
      </c>
    </row>
    <row r="9" spans="1:17">
      <c r="A9" s="101" t="s">
        <v>274</v>
      </c>
      <c r="B9" s="100">
        <v>501213</v>
      </c>
      <c r="D9" s="109" t="s">
        <v>549</v>
      </c>
      <c r="E9" s="109" t="s">
        <v>271</v>
      </c>
      <c r="F9" s="109" t="s">
        <v>545</v>
      </c>
      <c r="G9" s="195" t="s">
        <v>546</v>
      </c>
      <c r="H9" s="196"/>
      <c r="I9" s="110">
        <v>147</v>
      </c>
      <c r="J9" s="110">
        <v>466204560</v>
      </c>
      <c r="K9" s="110">
        <v>125</v>
      </c>
      <c r="L9" s="110">
        <v>461425520</v>
      </c>
      <c r="M9" s="110">
        <v>69</v>
      </c>
      <c r="N9" s="111">
        <v>98400000</v>
      </c>
    </row>
    <row r="10" spans="1:17">
      <c r="A10" s="101" t="s">
        <v>275</v>
      </c>
      <c r="B10" s="100">
        <v>501262</v>
      </c>
      <c r="D10" s="109" t="s">
        <v>550</v>
      </c>
      <c r="E10" s="109" t="s">
        <v>109</v>
      </c>
      <c r="F10" s="109" t="s">
        <v>545</v>
      </c>
      <c r="G10" s="195" t="s">
        <v>546</v>
      </c>
      <c r="H10" s="196"/>
      <c r="I10" s="110">
        <v>124</v>
      </c>
      <c r="J10" s="110">
        <v>731744430</v>
      </c>
      <c r="K10" s="110">
        <v>140</v>
      </c>
      <c r="L10" s="110">
        <v>755944430</v>
      </c>
      <c r="M10" s="110">
        <v>62</v>
      </c>
      <c r="N10" s="111">
        <v>72900000</v>
      </c>
    </row>
    <row r="11" spans="1:17">
      <c r="A11" s="101" t="s">
        <v>276</v>
      </c>
      <c r="B11" s="100">
        <v>501437</v>
      </c>
      <c r="D11" s="109" t="s">
        <v>551</v>
      </c>
      <c r="E11" s="109" t="s">
        <v>272</v>
      </c>
      <c r="F11" s="109" t="s">
        <v>545</v>
      </c>
      <c r="G11" s="195" t="s">
        <v>546</v>
      </c>
      <c r="H11" s="196"/>
      <c r="I11" s="110">
        <v>42</v>
      </c>
      <c r="J11" s="110">
        <v>297573589</v>
      </c>
      <c r="K11" s="110">
        <v>45</v>
      </c>
      <c r="L11" s="110">
        <v>300573589</v>
      </c>
      <c r="M11" s="110">
        <v>39</v>
      </c>
      <c r="N11" s="111">
        <v>43500000</v>
      </c>
    </row>
    <row r="12" spans="1:17">
      <c r="A12" s="101" t="s">
        <v>277</v>
      </c>
      <c r="B12" s="100">
        <v>501452</v>
      </c>
      <c r="D12" s="109" t="s">
        <v>552</v>
      </c>
      <c r="E12" s="109" t="s">
        <v>273</v>
      </c>
      <c r="F12" s="109" t="s">
        <v>545</v>
      </c>
      <c r="G12" s="195" t="s">
        <v>546</v>
      </c>
      <c r="H12" s="196"/>
      <c r="I12" s="110">
        <v>81</v>
      </c>
      <c r="J12" s="110">
        <v>553700000</v>
      </c>
      <c r="K12" s="110">
        <v>95</v>
      </c>
      <c r="L12" s="110">
        <v>608700000</v>
      </c>
      <c r="M12" s="110">
        <v>13</v>
      </c>
      <c r="N12" s="111">
        <v>4900000</v>
      </c>
    </row>
    <row r="13" spans="1:17">
      <c r="A13" s="101" t="s">
        <v>107</v>
      </c>
      <c r="B13" s="100">
        <v>501817</v>
      </c>
      <c r="D13" s="109" t="s">
        <v>553</v>
      </c>
      <c r="E13" s="109" t="s">
        <v>111</v>
      </c>
      <c r="F13" s="109" t="s">
        <v>545</v>
      </c>
      <c r="G13" s="195" t="s">
        <v>546</v>
      </c>
      <c r="H13" s="196"/>
      <c r="I13" s="110">
        <v>96</v>
      </c>
      <c r="J13" s="110">
        <v>291100000</v>
      </c>
      <c r="K13" s="110">
        <v>89</v>
      </c>
      <c r="L13" s="110">
        <v>315800000</v>
      </c>
      <c r="M13" s="110">
        <v>17</v>
      </c>
      <c r="N13" s="111">
        <v>37800000</v>
      </c>
    </row>
    <row r="14" spans="1:17">
      <c r="A14" s="101" t="s">
        <v>113</v>
      </c>
      <c r="B14" s="100">
        <v>502062</v>
      </c>
      <c r="D14" s="109" t="s">
        <v>554</v>
      </c>
      <c r="E14" s="109" t="s">
        <v>274</v>
      </c>
      <c r="F14" s="109" t="s">
        <v>545</v>
      </c>
      <c r="G14" s="195" t="s">
        <v>546</v>
      </c>
      <c r="H14" s="196"/>
      <c r="I14" s="110">
        <v>574</v>
      </c>
      <c r="J14" s="110">
        <v>3236274527</v>
      </c>
      <c r="K14" s="110">
        <v>538</v>
      </c>
      <c r="L14" s="110">
        <v>3126574527</v>
      </c>
      <c r="M14" s="110">
        <v>211</v>
      </c>
      <c r="N14" s="111">
        <v>503800000</v>
      </c>
    </row>
    <row r="15" spans="1:17">
      <c r="A15" s="101" t="s">
        <v>278</v>
      </c>
      <c r="B15" s="100">
        <v>502831</v>
      </c>
      <c r="D15" s="109" t="s">
        <v>555</v>
      </c>
      <c r="E15" s="109" t="s">
        <v>275</v>
      </c>
      <c r="F15" s="109" t="s">
        <v>545</v>
      </c>
      <c r="G15" s="195" t="s">
        <v>546</v>
      </c>
      <c r="H15" s="196"/>
      <c r="I15" s="110">
        <v>70</v>
      </c>
      <c r="J15" s="110">
        <v>254300000</v>
      </c>
      <c r="K15" s="110">
        <v>69</v>
      </c>
      <c r="L15" s="110">
        <v>211000000</v>
      </c>
      <c r="M15" s="110">
        <v>42</v>
      </c>
      <c r="N15" s="111">
        <v>75300000</v>
      </c>
    </row>
    <row r="16" spans="1:17" ht="13.5" customHeight="1">
      <c r="A16" s="101" t="s">
        <v>279</v>
      </c>
      <c r="B16" s="100">
        <v>503169</v>
      </c>
      <c r="D16" s="109" t="s">
        <v>556</v>
      </c>
      <c r="E16" s="109" t="s">
        <v>276</v>
      </c>
      <c r="F16" s="109" t="s">
        <v>545</v>
      </c>
      <c r="G16" s="195" t="s">
        <v>546</v>
      </c>
      <c r="H16" s="196"/>
      <c r="I16" s="110">
        <v>58</v>
      </c>
      <c r="J16" s="110">
        <v>360000000</v>
      </c>
      <c r="K16" s="110">
        <v>53</v>
      </c>
      <c r="L16" s="110">
        <v>354100000</v>
      </c>
      <c r="M16" s="110">
        <v>9</v>
      </c>
      <c r="N16" s="111">
        <v>7200000</v>
      </c>
    </row>
    <row r="17" spans="1:14">
      <c r="A17" s="101" t="s">
        <v>280</v>
      </c>
      <c r="B17" s="100">
        <v>503177</v>
      </c>
      <c r="D17" s="109" t="s">
        <v>557</v>
      </c>
      <c r="E17" s="109" t="s">
        <v>277</v>
      </c>
      <c r="F17" s="109" t="s">
        <v>545</v>
      </c>
      <c r="G17" s="195" t="s">
        <v>546</v>
      </c>
      <c r="H17" s="196"/>
      <c r="I17" s="110">
        <v>59</v>
      </c>
      <c r="J17" s="110">
        <v>201000000</v>
      </c>
      <c r="K17" s="110">
        <v>57</v>
      </c>
      <c r="L17" s="110">
        <v>182000000</v>
      </c>
      <c r="M17" s="110">
        <v>38</v>
      </c>
      <c r="N17" s="111">
        <v>50500000</v>
      </c>
    </row>
    <row r="18" spans="1:14">
      <c r="A18" s="101" t="s">
        <v>281</v>
      </c>
      <c r="B18" s="100">
        <v>503185</v>
      </c>
      <c r="D18" s="109" t="s">
        <v>558</v>
      </c>
      <c r="E18" s="109" t="s">
        <v>107</v>
      </c>
      <c r="F18" s="109" t="s">
        <v>545</v>
      </c>
      <c r="G18" s="195" t="s">
        <v>546</v>
      </c>
      <c r="H18" s="196"/>
      <c r="I18" s="110">
        <v>142</v>
      </c>
      <c r="J18" s="110">
        <v>224800440</v>
      </c>
      <c r="K18" s="110">
        <v>178</v>
      </c>
      <c r="L18" s="110">
        <v>449800440</v>
      </c>
      <c r="M18" s="110">
        <v>27</v>
      </c>
      <c r="N18" s="111">
        <v>72000000</v>
      </c>
    </row>
    <row r="19" spans="1:14">
      <c r="A19" s="101" t="s">
        <v>282</v>
      </c>
      <c r="B19" s="100">
        <v>503193</v>
      </c>
      <c r="D19" s="109" t="s">
        <v>559</v>
      </c>
      <c r="E19" s="109" t="s">
        <v>113</v>
      </c>
      <c r="F19" s="109" t="s">
        <v>545</v>
      </c>
      <c r="G19" s="195" t="s">
        <v>546</v>
      </c>
      <c r="H19" s="196"/>
      <c r="I19" s="110">
        <v>126</v>
      </c>
      <c r="J19" s="110">
        <v>846900000</v>
      </c>
      <c r="K19" s="110">
        <v>129</v>
      </c>
      <c r="L19" s="110">
        <v>851700000</v>
      </c>
      <c r="M19" s="110">
        <v>20</v>
      </c>
      <c r="N19" s="111">
        <v>29300000</v>
      </c>
    </row>
    <row r="20" spans="1:14">
      <c r="A20" s="101" t="s">
        <v>283</v>
      </c>
      <c r="B20" s="100">
        <v>503383</v>
      </c>
      <c r="D20" s="109" t="s">
        <v>560</v>
      </c>
      <c r="E20" s="109" t="s">
        <v>278</v>
      </c>
      <c r="F20" s="109" t="s">
        <v>545</v>
      </c>
      <c r="G20" s="195" t="s">
        <v>546</v>
      </c>
      <c r="H20" s="196"/>
      <c r="I20" s="110">
        <v>432</v>
      </c>
      <c r="J20" s="110">
        <v>1547484870</v>
      </c>
      <c r="K20" s="110">
        <v>387</v>
      </c>
      <c r="L20" s="110">
        <v>1637184870</v>
      </c>
      <c r="M20" s="110">
        <v>238</v>
      </c>
      <c r="N20" s="111">
        <v>338000000</v>
      </c>
    </row>
    <row r="21" spans="1:14" ht="22.5">
      <c r="A21" s="101" t="s">
        <v>284</v>
      </c>
      <c r="B21" s="100">
        <v>503425</v>
      </c>
      <c r="D21" s="109" t="s">
        <v>561</v>
      </c>
      <c r="E21" s="109" t="s">
        <v>279</v>
      </c>
      <c r="F21" s="109" t="s">
        <v>545</v>
      </c>
      <c r="G21" s="195" t="s">
        <v>546</v>
      </c>
      <c r="H21" s="196"/>
      <c r="I21" s="110">
        <v>43</v>
      </c>
      <c r="J21" s="110">
        <v>127779450</v>
      </c>
      <c r="K21" s="110">
        <v>49</v>
      </c>
      <c r="L21" s="110">
        <v>128379450</v>
      </c>
      <c r="M21" s="110">
        <v>1</v>
      </c>
      <c r="N21" s="111">
        <v>100000</v>
      </c>
    </row>
    <row r="22" spans="1:14">
      <c r="A22" s="101" t="s">
        <v>285</v>
      </c>
      <c r="B22" s="100">
        <v>503508</v>
      </c>
      <c r="D22" s="109" t="s">
        <v>562</v>
      </c>
      <c r="E22" s="109" t="s">
        <v>280</v>
      </c>
      <c r="F22" s="109" t="s">
        <v>545</v>
      </c>
      <c r="G22" s="195" t="s">
        <v>546</v>
      </c>
      <c r="H22" s="196"/>
      <c r="I22" s="110">
        <v>12</v>
      </c>
      <c r="J22" s="110">
        <v>39000000</v>
      </c>
      <c r="K22" s="110">
        <v>22</v>
      </c>
      <c r="L22" s="110">
        <v>44500000</v>
      </c>
      <c r="M22" s="110">
        <v>22</v>
      </c>
      <c r="N22" s="111">
        <v>151600000</v>
      </c>
    </row>
    <row r="23" spans="1:14">
      <c r="A23" s="101" t="s">
        <v>286</v>
      </c>
      <c r="B23" s="100">
        <v>503615</v>
      </c>
      <c r="D23" s="109" t="s">
        <v>563</v>
      </c>
      <c r="E23" s="109" t="s">
        <v>281</v>
      </c>
      <c r="F23" s="109" t="s">
        <v>545</v>
      </c>
      <c r="G23" s="195" t="s">
        <v>546</v>
      </c>
      <c r="H23" s="196"/>
      <c r="I23" s="110">
        <v>35</v>
      </c>
      <c r="J23" s="110">
        <v>257000000</v>
      </c>
      <c r="K23" s="110">
        <v>38</v>
      </c>
      <c r="L23" s="110">
        <v>250000000</v>
      </c>
      <c r="M23" s="110">
        <v>28</v>
      </c>
      <c r="N23" s="111">
        <v>38000000</v>
      </c>
    </row>
    <row r="24" spans="1:14">
      <c r="A24" s="101" t="s">
        <v>287</v>
      </c>
      <c r="B24" s="100">
        <v>503664</v>
      </c>
      <c r="D24" s="109" t="s">
        <v>564</v>
      </c>
      <c r="E24" s="109" t="s">
        <v>282</v>
      </c>
      <c r="F24" s="109" t="s">
        <v>545</v>
      </c>
      <c r="G24" s="195" t="s">
        <v>546</v>
      </c>
      <c r="H24" s="196"/>
      <c r="I24" s="110">
        <v>30</v>
      </c>
      <c r="J24" s="110">
        <v>205000000</v>
      </c>
      <c r="K24" s="110">
        <v>26</v>
      </c>
      <c r="L24" s="110">
        <v>152000000</v>
      </c>
      <c r="M24" s="110">
        <v>19</v>
      </c>
      <c r="N24" s="111">
        <v>86500000</v>
      </c>
    </row>
    <row r="25" spans="1:14">
      <c r="A25" s="101" t="s">
        <v>288</v>
      </c>
      <c r="B25" s="100">
        <v>503755</v>
      </c>
      <c r="D25" s="109" t="s">
        <v>565</v>
      </c>
      <c r="E25" s="109" t="s">
        <v>283</v>
      </c>
      <c r="F25" s="109" t="s">
        <v>545</v>
      </c>
      <c r="G25" s="195" t="s">
        <v>546</v>
      </c>
      <c r="H25" s="196"/>
      <c r="I25" s="110">
        <v>0</v>
      </c>
      <c r="J25" s="110">
        <v>0</v>
      </c>
      <c r="K25" s="110">
        <v>0</v>
      </c>
      <c r="L25" s="110">
        <v>0</v>
      </c>
      <c r="M25" s="110">
        <v>23</v>
      </c>
      <c r="N25" s="111">
        <v>6300000</v>
      </c>
    </row>
    <row r="26" spans="1:14">
      <c r="A26" s="101" t="s">
        <v>289</v>
      </c>
      <c r="B26" s="100">
        <v>503813</v>
      </c>
      <c r="D26" s="109" t="s">
        <v>566</v>
      </c>
      <c r="E26" s="109" t="s">
        <v>284</v>
      </c>
      <c r="F26" s="109" t="s">
        <v>545</v>
      </c>
      <c r="G26" s="195" t="s">
        <v>546</v>
      </c>
      <c r="H26" s="196"/>
      <c r="I26" s="110">
        <v>474</v>
      </c>
      <c r="J26" s="110">
        <v>2241721625</v>
      </c>
      <c r="K26" s="110">
        <v>459</v>
      </c>
      <c r="L26" s="110">
        <v>2227852586</v>
      </c>
      <c r="M26" s="110">
        <v>158</v>
      </c>
      <c r="N26" s="111">
        <v>428171759</v>
      </c>
    </row>
    <row r="27" spans="1:14">
      <c r="A27" s="101" t="s">
        <v>115</v>
      </c>
      <c r="B27" s="100">
        <v>503904</v>
      </c>
      <c r="D27" s="109" t="s">
        <v>567</v>
      </c>
      <c r="E27" s="109" t="s">
        <v>285</v>
      </c>
      <c r="F27" s="109" t="s">
        <v>545</v>
      </c>
      <c r="G27" s="195" t="s">
        <v>546</v>
      </c>
      <c r="H27" s="196"/>
      <c r="I27" s="110">
        <v>885</v>
      </c>
      <c r="J27" s="110">
        <v>2059974311</v>
      </c>
      <c r="K27" s="110">
        <v>809</v>
      </c>
      <c r="L27" s="110">
        <v>2026374311</v>
      </c>
      <c r="M27" s="110">
        <v>278</v>
      </c>
      <c r="N27" s="111">
        <v>424101500</v>
      </c>
    </row>
    <row r="28" spans="1:14">
      <c r="A28" s="101" t="s">
        <v>290</v>
      </c>
      <c r="B28" s="100">
        <v>503979</v>
      </c>
      <c r="D28" s="109" t="s">
        <v>568</v>
      </c>
      <c r="E28" s="109" t="s">
        <v>286</v>
      </c>
      <c r="F28" s="109" t="s">
        <v>545</v>
      </c>
      <c r="G28" s="195" t="s">
        <v>546</v>
      </c>
      <c r="H28" s="196"/>
      <c r="I28" s="110">
        <v>1068</v>
      </c>
      <c r="J28" s="110">
        <v>2529495478</v>
      </c>
      <c r="K28" s="110">
        <v>1077</v>
      </c>
      <c r="L28" s="110">
        <v>2442795478</v>
      </c>
      <c r="M28" s="110">
        <v>290</v>
      </c>
      <c r="N28" s="111">
        <v>464100000</v>
      </c>
    </row>
    <row r="29" spans="1:14">
      <c r="A29" s="101" t="s">
        <v>105</v>
      </c>
      <c r="B29" s="100">
        <v>504134</v>
      </c>
      <c r="D29" s="109" t="s">
        <v>569</v>
      </c>
      <c r="E29" s="109" t="s">
        <v>287</v>
      </c>
      <c r="F29" s="109" t="s">
        <v>545</v>
      </c>
      <c r="G29" s="195" t="s">
        <v>546</v>
      </c>
      <c r="H29" s="196"/>
      <c r="I29" s="110">
        <v>3</v>
      </c>
      <c r="J29" s="110">
        <v>120000000</v>
      </c>
      <c r="K29" s="110">
        <v>11</v>
      </c>
      <c r="L29" s="110">
        <v>20900000</v>
      </c>
      <c r="M29" s="110">
        <v>3</v>
      </c>
      <c r="N29" s="111">
        <v>107114300</v>
      </c>
    </row>
    <row r="30" spans="1:14">
      <c r="A30" s="101" t="s">
        <v>50</v>
      </c>
      <c r="B30" s="100">
        <v>500058</v>
      </c>
      <c r="D30" s="109" t="s">
        <v>570</v>
      </c>
      <c r="E30" s="109" t="s">
        <v>288</v>
      </c>
      <c r="F30" s="109" t="s">
        <v>545</v>
      </c>
      <c r="G30" s="195" t="s">
        <v>546</v>
      </c>
      <c r="H30" s="196"/>
      <c r="I30" s="110">
        <v>885</v>
      </c>
      <c r="J30" s="110">
        <v>3703312107</v>
      </c>
      <c r="K30" s="110">
        <v>892</v>
      </c>
      <c r="L30" s="110">
        <v>3770612107</v>
      </c>
      <c r="M30" s="110">
        <v>157</v>
      </c>
      <c r="N30" s="111">
        <v>275700000</v>
      </c>
    </row>
    <row r="31" spans="1:14">
      <c r="A31" s="101" t="s">
        <v>291</v>
      </c>
      <c r="B31" s="100">
        <v>500595</v>
      </c>
      <c r="D31" s="109" t="s">
        <v>571</v>
      </c>
      <c r="E31" s="109" t="s">
        <v>289</v>
      </c>
      <c r="F31" s="109" t="s">
        <v>545</v>
      </c>
      <c r="G31" s="195" t="s">
        <v>546</v>
      </c>
      <c r="H31" s="196"/>
      <c r="I31" s="110">
        <v>112</v>
      </c>
      <c r="J31" s="110">
        <v>1092467038</v>
      </c>
      <c r="K31" s="110">
        <v>99</v>
      </c>
      <c r="L31" s="110">
        <v>770507038</v>
      </c>
      <c r="M31" s="110">
        <v>74</v>
      </c>
      <c r="N31" s="111">
        <v>386360000</v>
      </c>
    </row>
    <row r="32" spans="1:14">
      <c r="A32" s="101" t="s">
        <v>55</v>
      </c>
      <c r="B32" s="100">
        <v>500678</v>
      </c>
      <c r="D32" s="109" t="s">
        <v>572</v>
      </c>
      <c r="E32" s="109" t="s">
        <v>115</v>
      </c>
      <c r="F32" s="109" t="s">
        <v>545</v>
      </c>
      <c r="G32" s="195" t="s">
        <v>546</v>
      </c>
      <c r="H32" s="196"/>
      <c r="I32" s="110">
        <v>499</v>
      </c>
      <c r="J32" s="110">
        <v>3786610752</v>
      </c>
      <c r="K32" s="110">
        <v>475</v>
      </c>
      <c r="L32" s="110">
        <v>3592210752</v>
      </c>
      <c r="M32" s="110">
        <v>197</v>
      </c>
      <c r="N32" s="111">
        <v>411350570</v>
      </c>
    </row>
    <row r="33" spans="1:14">
      <c r="A33" s="101" t="s">
        <v>292</v>
      </c>
      <c r="B33" s="100">
        <v>500751</v>
      </c>
      <c r="D33" s="109" t="s">
        <v>573</v>
      </c>
      <c r="E33" s="109" t="s">
        <v>290</v>
      </c>
      <c r="F33" s="109" t="s">
        <v>545</v>
      </c>
      <c r="G33" s="195" t="s">
        <v>546</v>
      </c>
      <c r="H33" s="196"/>
      <c r="I33" s="110">
        <v>451</v>
      </c>
      <c r="J33" s="110">
        <v>3452936964</v>
      </c>
      <c r="K33" s="110">
        <v>489</v>
      </c>
      <c r="L33" s="110">
        <v>3703936964</v>
      </c>
      <c r="M33" s="110">
        <v>178</v>
      </c>
      <c r="N33" s="111">
        <v>391616890</v>
      </c>
    </row>
    <row r="34" spans="1:14">
      <c r="A34" s="101" t="s">
        <v>293</v>
      </c>
      <c r="B34" s="100">
        <v>501098</v>
      </c>
      <c r="D34" s="109" t="s">
        <v>574</v>
      </c>
      <c r="E34" s="109" t="s">
        <v>105</v>
      </c>
      <c r="F34" s="109" t="s">
        <v>545</v>
      </c>
      <c r="G34" s="195" t="s">
        <v>546</v>
      </c>
      <c r="H34" s="196"/>
      <c r="I34" s="110">
        <v>265</v>
      </c>
      <c r="J34" s="110">
        <v>1895034860</v>
      </c>
      <c r="K34" s="110">
        <v>312</v>
      </c>
      <c r="L34" s="110">
        <v>2083637021</v>
      </c>
      <c r="M34" s="110">
        <v>138</v>
      </c>
      <c r="N34" s="111">
        <v>341800000</v>
      </c>
    </row>
    <row r="35" spans="1:14">
      <c r="A35" s="101" t="s">
        <v>294</v>
      </c>
      <c r="B35" s="100">
        <v>501155</v>
      </c>
      <c r="D35" s="109" t="s">
        <v>575</v>
      </c>
      <c r="E35" s="109" t="s">
        <v>50</v>
      </c>
      <c r="F35" s="109" t="s">
        <v>545</v>
      </c>
      <c r="G35" s="195" t="s">
        <v>546</v>
      </c>
      <c r="H35" s="196"/>
      <c r="I35" s="110">
        <v>153</v>
      </c>
      <c r="J35" s="110">
        <v>1168836260</v>
      </c>
      <c r="K35" s="110">
        <v>150</v>
      </c>
      <c r="L35" s="110">
        <v>1080736260</v>
      </c>
      <c r="M35" s="110">
        <v>42</v>
      </c>
      <c r="N35" s="111">
        <v>287700000</v>
      </c>
    </row>
    <row r="36" spans="1:14">
      <c r="A36" s="101" t="s">
        <v>295</v>
      </c>
      <c r="B36" s="100">
        <v>502112</v>
      </c>
      <c r="D36" s="109" t="s">
        <v>576</v>
      </c>
      <c r="E36" s="109" t="s">
        <v>291</v>
      </c>
      <c r="F36" s="109" t="s">
        <v>545</v>
      </c>
      <c r="G36" s="195" t="s">
        <v>546</v>
      </c>
      <c r="H36" s="196"/>
      <c r="I36" s="110">
        <v>65</v>
      </c>
      <c r="J36" s="110">
        <v>182900000</v>
      </c>
      <c r="K36" s="110">
        <v>63</v>
      </c>
      <c r="L36" s="110">
        <v>180900000</v>
      </c>
      <c r="M36" s="110">
        <v>19</v>
      </c>
      <c r="N36" s="111">
        <v>51500000</v>
      </c>
    </row>
    <row r="37" spans="1:14">
      <c r="A37" s="101" t="s">
        <v>296</v>
      </c>
      <c r="B37" s="100">
        <v>502138</v>
      </c>
      <c r="D37" s="109" t="s">
        <v>577</v>
      </c>
      <c r="E37" s="109" t="s">
        <v>55</v>
      </c>
      <c r="F37" s="109" t="s">
        <v>545</v>
      </c>
      <c r="G37" s="195" t="s">
        <v>546</v>
      </c>
      <c r="H37" s="196"/>
      <c r="I37" s="110">
        <v>204</v>
      </c>
      <c r="J37" s="110">
        <v>775200000</v>
      </c>
      <c r="K37" s="110">
        <v>193</v>
      </c>
      <c r="L37" s="110">
        <v>766300000</v>
      </c>
      <c r="M37" s="110">
        <v>49</v>
      </c>
      <c r="N37" s="111">
        <v>56600000</v>
      </c>
    </row>
    <row r="38" spans="1:14">
      <c r="A38" s="101" t="s">
        <v>53</v>
      </c>
      <c r="B38" s="100">
        <v>502989</v>
      </c>
      <c r="D38" s="109" t="s">
        <v>578</v>
      </c>
      <c r="E38" s="109" t="s">
        <v>292</v>
      </c>
      <c r="F38" s="109" t="s">
        <v>545</v>
      </c>
      <c r="G38" s="195" t="s">
        <v>546</v>
      </c>
      <c r="H38" s="196"/>
      <c r="I38" s="110">
        <v>57</v>
      </c>
      <c r="J38" s="110">
        <v>626300000</v>
      </c>
      <c r="K38" s="110">
        <v>65</v>
      </c>
      <c r="L38" s="110">
        <v>621100000</v>
      </c>
      <c r="M38" s="110">
        <v>25</v>
      </c>
      <c r="N38" s="111">
        <v>188300000</v>
      </c>
    </row>
    <row r="39" spans="1:14">
      <c r="A39" s="101" t="s">
        <v>51</v>
      </c>
      <c r="B39" s="100">
        <v>503144</v>
      </c>
      <c r="D39" s="109" t="s">
        <v>579</v>
      </c>
      <c r="E39" s="109" t="s">
        <v>293</v>
      </c>
      <c r="F39" s="109" t="s">
        <v>545</v>
      </c>
      <c r="G39" s="195" t="s">
        <v>546</v>
      </c>
      <c r="H39" s="196"/>
      <c r="I39" s="110">
        <v>12</v>
      </c>
      <c r="J39" s="110">
        <v>40000000</v>
      </c>
      <c r="K39" s="110">
        <v>12</v>
      </c>
      <c r="L39" s="110">
        <v>40000000</v>
      </c>
      <c r="M39" s="110">
        <v>1</v>
      </c>
      <c r="N39" s="111">
        <v>1000000</v>
      </c>
    </row>
    <row r="40" spans="1:14">
      <c r="A40" s="101" t="s">
        <v>164</v>
      </c>
      <c r="B40" s="100">
        <v>500066</v>
      </c>
      <c r="D40" s="109" t="s">
        <v>580</v>
      </c>
      <c r="E40" s="109" t="s">
        <v>294</v>
      </c>
      <c r="F40" s="109" t="s">
        <v>545</v>
      </c>
      <c r="G40" s="195" t="s">
        <v>546</v>
      </c>
      <c r="H40" s="196"/>
      <c r="I40" s="110">
        <v>1</v>
      </c>
      <c r="J40" s="110">
        <v>10000000</v>
      </c>
      <c r="K40" s="110">
        <v>5</v>
      </c>
      <c r="L40" s="110">
        <v>70000000</v>
      </c>
      <c r="M40" s="110">
        <v>0</v>
      </c>
      <c r="N40" s="111">
        <v>0</v>
      </c>
    </row>
    <row r="41" spans="1:14">
      <c r="A41" s="101" t="s">
        <v>297</v>
      </c>
      <c r="B41" s="100">
        <v>500470</v>
      </c>
      <c r="D41" s="109" t="s">
        <v>581</v>
      </c>
      <c r="E41" s="109" t="s">
        <v>295</v>
      </c>
      <c r="F41" s="109" t="s">
        <v>545</v>
      </c>
      <c r="G41" s="195" t="s">
        <v>546</v>
      </c>
      <c r="H41" s="196"/>
      <c r="I41" s="110">
        <v>2</v>
      </c>
      <c r="J41" s="110">
        <v>35000000</v>
      </c>
      <c r="K41" s="110">
        <v>3</v>
      </c>
      <c r="L41" s="110">
        <v>45000000</v>
      </c>
      <c r="M41" s="110">
        <v>0</v>
      </c>
      <c r="N41" s="111">
        <v>0</v>
      </c>
    </row>
    <row r="42" spans="1:14">
      <c r="A42" s="101" t="s">
        <v>298</v>
      </c>
      <c r="B42" s="100">
        <v>501221</v>
      </c>
      <c r="D42" s="109" t="s">
        <v>582</v>
      </c>
      <c r="E42" s="109" t="s">
        <v>296</v>
      </c>
      <c r="F42" s="109" t="s">
        <v>545</v>
      </c>
      <c r="G42" s="195" t="s">
        <v>546</v>
      </c>
      <c r="H42" s="196"/>
      <c r="I42" s="110">
        <v>12</v>
      </c>
      <c r="J42" s="110">
        <v>63199270</v>
      </c>
      <c r="K42" s="110">
        <v>12</v>
      </c>
      <c r="L42" s="110">
        <v>63199270</v>
      </c>
      <c r="M42" s="110">
        <v>42</v>
      </c>
      <c r="N42" s="111">
        <v>5100000</v>
      </c>
    </row>
    <row r="43" spans="1:14">
      <c r="A43" s="101" t="s">
        <v>167</v>
      </c>
      <c r="B43" s="100">
        <v>501585</v>
      </c>
      <c r="D43" s="109" t="s">
        <v>583</v>
      </c>
      <c r="E43" s="109" t="s">
        <v>53</v>
      </c>
      <c r="F43" s="109" t="s">
        <v>545</v>
      </c>
      <c r="G43" s="195" t="s">
        <v>546</v>
      </c>
      <c r="H43" s="196"/>
      <c r="I43" s="110">
        <v>20</v>
      </c>
      <c r="J43" s="110">
        <v>219604660</v>
      </c>
      <c r="K43" s="110">
        <v>37</v>
      </c>
      <c r="L43" s="110">
        <v>204805100</v>
      </c>
      <c r="M43" s="110">
        <v>5</v>
      </c>
      <c r="N43" s="111">
        <v>50588960</v>
      </c>
    </row>
    <row r="44" spans="1:14">
      <c r="A44" s="101" t="s">
        <v>169</v>
      </c>
      <c r="B44" s="100">
        <v>502096</v>
      </c>
      <c r="D44" s="109" t="s">
        <v>584</v>
      </c>
      <c r="E44" s="109" t="s">
        <v>51</v>
      </c>
      <c r="F44" s="109" t="s">
        <v>545</v>
      </c>
      <c r="G44" s="195" t="s">
        <v>546</v>
      </c>
      <c r="H44" s="196"/>
      <c r="I44" s="110">
        <v>138</v>
      </c>
      <c r="J44" s="110">
        <v>441800000</v>
      </c>
      <c r="K44" s="110">
        <v>134</v>
      </c>
      <c r="L44" s="110">
        <v>427100000</v>
      </c>
      <c r="M44" s="110">
        <v>13</v>
      </c>
      <c r="N44" s="111">
        <v>30000000</v>
      </c>
    </row>
    <row r="45" spans="1:14">
      <c r="A45" s="101" t="s">
        <v>299</v>
      </c>
      <c r="B45" s="100">
        <v>503086</v>
      </c>
      <c r="D45" s="109" t="s">
        <v>585</v>
      </c>
      <c r="E45" s="109" t="s">
        <v>164</v>
      </c>
      <c r="F45" s="109" t="s">
        <v>545</v>
      </c>
      <c r="G45" s="195" t="s">
        <v>546</v>
      </c>
      <c r="H45" s="196"/>
      <c r="I45" s="110">
        <v>311</v>
      </c>
      <c r="J45" s="110">
        <v>5588625291</v>
      </c>
      <c r="K45" s="110">
        <v>343</v>
      </c>
      <c r="L45" s="110">
        <v>5874983681</v>
      </c>
      <c r="M45" s="110">
        <v>126</v>
      </c>
      <c r="N45" s="111">
        <v>277350000</v>
      </c>
    </row>
    <row r="46" spans="1:14">
      <c r="A46" s="101" t="s">
        <v>300</v>
      </c>
      <c r="B46" s="100">
        <v>503391</v>
      </c>
      <c r="D46" s="109" t="s">
        <v>586</v>
      </c>
      <c r="E46" s="109" t="s">
        <v>297</v>
      </c>
      <c r="F46" s="109" t="s">
        <v>545</v>
      </c>
      <c r="G46" s="195" t="s">
        <v>546</v>
      </c>
      <c r="H46" s="196"/>
      <c r="I46" s="110">
        <v>400</v>
      </c>
      <c r="J46" s="110">
        <v>4734355104</v>
      </c>
      <c r="K46" s="110">
        <v>358</v>
      </c>
      <c r="L46" s="110">
        <v>4691555104</v>
      </c>
      <c r="M46" s="110">
        <v>97</v>
      </c>
      <c r="N46" s="111">
        <v>252400000</v>
      </c>
    </row>
    <row r="47" spans="1:14">
      <c r="A47" s="101" t="s">
        <v>301</v>
      </c>
      <c r="B47" s="100">
        <v>503474</v>
      </c>
      <c r="D47" s="109" t="s">
        <v>587</v>
      </c>
      <c r="E47" s="109" t="s">
        <v>298</v>
      </c>
      <c r="F47" s="109" t="s">
        <v>545</v>
      </c>
      <c r="G47" s="195" t="s">
        <v>546</v>
      </c>
      <c r="H47" s="196"/>
      <c r="I47" s="110">
        <v>224</v>
      </c>
      <c r="J47" s="110">
        <v>2208309908</v>
      </c>
      <c r="K47" s="110">
        <v>211</v>
      </c>
      <c r="L47" s="110">
        <v>2085609908</v>
      </c>
      <c r="M47" s="110">
        <v>93</v>
      </c>
      <c r="N47" s="111">
        <v>284000000</v>
      </c>
    </row>
    <row r="48" spans="1:14">
      <c r="A48" s="101" t="s">
        <v>173</v>
      </c>
      <c r="B48" s="100">
        <v>503524</v>
      </c>
      <c r="D48" s="109" t="s">
        <v>588</v>
      </c>
      <c r="E48" s="109" t="s">
        <v>167</v>
      </c>
      <c r="F48" s="109" t="s">
        <v>545</v>
      </c>
      <c r="G48" s="195" t="s">
        <v>546</v>
      </c>
      <c r="H48" s="196"/>
      <c r="I48" s="110">
        <v>365</v>
      </c>
      <c r="J48" s="110">
        <v>2285486464</v>
      </c>
      <c r="K48" s="110">
        <v>382</v>
      </c>
      <c r="L48" s="110">
        <v>2341586464</v>
      </c>
      <c r="M48" s="110">
        <v>107</v>
      </c>
      <c r="N48" s="111">
        <v>297395960</v>
      </c>
    </row>
    <row r="49" spans="1:14">
      <c r="A49" s="101" t="s">
        <v>302</v>
      </c>
      <c r="B49" s="100">
        <v>503540</v>
      </c>
      <c r="D49" s="109" t="s">
        <v>589</v>
      </c>
      <c r="E49" s="109" t="s">
        <v>169</v>
      </c>
      <c r="F49" s="109" t="s">
        <v>545</v>
      </c>
      <c r="G49" s="195" t="s">
        <v>546</v>
      </c>
      <c r="H49" s="196"/>
      <c r="I49" s="110">
        <v>54</v>
      </c>
      <c r="J49" s="110">
        <v>702040431</v>
      </c>
      <c r="K49" s="110">
        <v>61</v>
      </c>
      <c r="L49" s="110">
        <v>702040431</v>
      </c>
      <c r="M49" s="110">
        <v>2</v>
      </c>
      <c r="N49" s="111">
        <v>20201501</v>
      </c>
    </row>
    <row r="50" spans="1:14">
      <c r="A50" s="101" t="s">
        <v>171</v>
      </c>
      <c r="B50" s="100">
        <v>503599</v>
      </c>
      <c r="D50" s="109" t="s">
        <v>590</v>
      </c>
      <c r="E50" s="109" t="s">
        <v>299</v>
      </c>
      <c r="F50" s="109" t="s">
        <v>545</v>
      </c>
      <c r="G50" s="195" t="s">
        <v>546</v>
      </c>
      <c r="H50" s="196"/>
      <c r="I50" s="110">
        <v>75</v>
      </c>
      <c r="J50" s="110">
        <v>890120000</v>
      </c>
      <c r="K50" s="110">
        <v>74</v>
      </c>
      <c r="L50" s="110">
        <v>891320000</v>
      </c>
      <c r="M50" s="110">
        <v>19</v>
      </c>
      <c r="N50" s="111">
        <v>46400000</v>
      </c>
    </row>
    <row r="51" spans="1:14">
      <c r="A51" s="101" t="s">
        <v>175</v>
      </c>
      <c r="B51" s="100">
        <v>503771</v>
      </c>
      <c r="D51" s="109" t="s">
        <v>591</v>
      </c>
      <c r="E51" s="109" t="s">
        <v>300</v>
      </c>
      <c r="F51" s="109" t="s">
        <v>545</v>
      </c>
      <c r="G51" s="195" t="s">
        <v>546</v>
      </c>
      <c r="H51" s="196"/>
      <c r="I51" s="110">
        <v>411</v>
      </c>
      <c r="J51" s="110">
        <v>2735338690</v>
      </c>
      <c r="K51" s="110">
        <v>345</v>
      </c>
      <c r="L51" s="110">
        <v>2560238690</v>
      </c>
      <c r="M51" s="110">
        <v>134</v>
      </c>
      <c r="N51" s="111">
        <v>418603090</v>
      </c>
    </row>
    <row r="52" spans="1:14">
      <c r="A52" s="101" t="s">
        <v>303</v>
      </c>
      <c r="B52" s="100">
        <v>503847</v>
      </c>
      <c r="D52" s="109" t="s">
        <v>592</v>
      </c>
      <c r="E52" s="109" t="s">
        <v>301</v>
      </c>
      <c r="F52" s="109" t="s">
        <v>545</v>
      </c>
      <c r="G52" s="195" t="s">
        <v>546</v>
      </c>
      <c r="H52" s="196"/>
      <c r="I52" s="110">
        <v>397</v>
      </c>
      <c r="J52" s="110">
        <v>1299112870</v>
      </c>
      <c r="K52" s="110">
        <v>390</v>
      </c>
      <c r="L52" s="110">
        <v>1421312870</v>
      </c>
      <c r="M52" s="110">
        <v>53</v>
      </c>
      <c r="N52" s="111">
        <v>95177777</v>
      </c>
    </row>
    <row r="53" spans="1:14">
      <c r="A53" s="101" t="s">
        <v>304</v>
      </c>
      <c r="B53" s="100">
        <v>503920</v>
      </c>
      <c r="D53" s="109" t="s">
        <v>593</v>
      </c>
      <c r="E53" s="109" t="s">
        <v>173</v>
      </c>
      <c r="F53" s="109" t="s">
        <v>545</v>
      </c>
      <c r="G53" s="195" t="s">
        <v>546</v>
      </c>
      <c r="H53" s="196"/>
      <c r="I53" s="110">
        <v>408</v>
      </c>
      <c r="J53" s="110">
        <v>4024225539</v>
      </c>
      <c r="K53" s="110">
        <v>360</v>
      </c>
      <c r="L53" s="110">
        <v>3783529539</v>
      </c>
      <c r="M53" s="110">
        <v>127</v>
      </c>
      <c r="N53" s="111">
        <v>340096000</v>
      </c>
    </row>
    <row r="54" spans="1:14">
      <c r="A54" s="101" t="s">
        <v>305</v>
      </c>
      <c r="B54" s="100">
        <v>504001</v>
      </c>
      <c r="D54" s="109" t="s">
        <v>594</v>
      </c>
      <c r="E54" s="109" t="s">
        <v>302</v>
      </c>
      <c r="F54" s="109" t="s">
        <v>545</v>
      </c>
      <c r="G54" s="195" t="s">
        <v>546</v>
      </c>
      <c r="H54" s="196"/>
      <c r="I54" s="110">
        <v>369</v>
      </c>
      <c r="J54" s="110">
        <v>2869272050</v>
      </c>
      <c r="K54" s="110">
        <v>344</v>
      </c>
      <c r="L54" s="110">
        <v>2837654420</v>
      </c>
      <c r="M54" s="110">
        <v>118</v>
      </c>
      <c r="N54" s="111">
        <v>285166490</v>
      </c>
    </row>
    <row r="55" spans="1:14">
      <c r="A55" s="101" t="s">
        <v>117</v>
      </c>
      <c r="B55" s="100">
        <v>500165</v>
      </c>
      <c r="D55" s="109" t="s">
        <v>595</v>
      </c>
      <c r="E55" s="109" t="s">
        <v>171</v>
      </c>
      <c r="F55" s="109" t="s">
        <v>545</v>
      </c>
      <c r="G55" s="195" t="s">
        <v>546</v>
      </c>
      <c r="H55" s="196"/>
      <c r="I55" s="110">
        <v>430</v>
      </c>
      <c r="J55" s="110">
        <v>2594570830</v>
      </c>
      <c r="K55" s="110">
        <v>432</v>
      </c>
      <c r="L55" s="110">
        <v>2557070830</v>
      </c>
      <c r="M55" s="110">
        <v>189</v>
      </c>
      <c r="N55" s="111">
        <v>517207410</v>
      </c>
    </row>
    <row r="56" spans="1:14">
      <c r="A56" s="101" t="s">
        <v>306</v>
      </c>
      <c r="B56" s="100">
        <v>500728</v>
      </c>
      <c r="D56" s="109" t="s">
        <v>596</v>
      </c>
      <c r="E56" s="109" t="s">
        <v>175</v>
      </c>
      <c r="F56" s="109" t="s">
        <v>545</v>
      </c>
      <c r="G56" s="195" t="s">
        <v>546</v>
      </c>
      <c r="H56" s="196"/>
      <c r="I56" s="110">
        <v>540</v>
      </c>
      <c r="J56" s="110">
        <v>3938658917</v>
      </c>
      <c r="K56" s="110">
        <v>530</v>
      </c>
      <c r="L56" s="110">
        <v>3924190390</v>
      </c>
      <c r="M56" s="110">
        <v>103</v>
      </c>
      <c r="N56" s="111">
        <v>384699678</v>
      </c>
    </row>
    <row r="57" spans="1:14">
      <c r="A57" s="101" t="s">
        <v>307</v>
      </c>
      <c r="B57" s="100">
        <v>500777</v>
      </c>
      <c r="D57" s="109" t="s">
        <v>597</v>
      </c>
      <c r="E57" s="109" t="s">
        <v>303</v>
      </c>
      <c r="F57" s="109" t="s">
        <v>545</v>
      </c>
      <c r="G57" s="195" t="s">
        <v>546</v>
      </c>
      <c r="H57" s="196"/>
      <c r="I57" s="110">
        <v>342</v>
      </c>
      <c r="J57" s="110">
        <v>2701585950</v>
      </c>
      <c r="K57" s="110">
        <v>343</v>
      </c>
      <c r="L57" s="110">
        <v>2633672990</v>
      </c>
      <c r="M57" s="110">
        <v>237</v>
      </c>
      <c r="N57" s="111">
        <v>375690270</v>
      </c>
    </row>
    <row r="58" spans="1:14">
      <c r="A58" s="101" t="s">
        <v>308</v>
      </c>
      <c r="B58" s="100">
        <v>501015</v>
      </c>
      <c r="D58" s="109" t="s">
        <v>598</v>
      </c>
      <c r="E58" s="109" t="s">
        <v>304</v>
      </c>
      <c r="F58" s="109" t="s">
        <v>545</v>
      </c>
      <c r="G58" s="195" t="s">
        <v>546</v>
      </c>
      <c r="H58" s="196"/>
      <c r="I58" s="110">
        <v>509</v>
      </c>
      <c r="J58" s="110">
        <v>3631788953</v>
      </c>
      <c r="K58" s="110">
        <v>407</v>
      </c>
      <c r="L58" s="110">
        <v>3885956383</v>
      </c>
      <c r="M58" s="110">
        <v>212</v>
      </c>
      <c r="N58" s="111">
        <v>351707375</v>
      </c>
    </row>
    <row r="59" spans="1:14">
      <c r="A59" s="101" t="s">
        <v>309</v>
      </c>
      <c r="B59" s="100">
        <v>501122</v>
      </c>
      <c r="D59" s="109" t="s">
        <v>599</v>
      </c>
      <c r="E59" s="109" t="s">
        <v>305</v>
      </c>
      <c r="F59" s="109" t="s">
        <v>545</v>
      </c>
      <c r="G59" s="195" t="s">
        <v>546</v>
      </c>
      <c r="H59" s="196"/>
      <c r="I59" s="110">
        <v>434</v>
      </c>
      <c r="J59" s="110">
        <v>1638717710</v>
      </c>
      <c r="K59" s="110">
        <v>413</v>
      </c>
      <c r="L59" s="110">
        <v>1465127110</v>
      </c>
      <c r="M59" s="110">
        <v>121</v>
      </c>
      <c r="N59" s="111">
        <v>497190600</v>
      </c>
    </row>
    <row r="60" spans="1:14">
      <c r="A60" s="101" t="s">
        <v>310</v>
      </c>
      <c r="B60" s="100">
        <v>501270</v>
      </c>
      <c r="D60" s="109" t="s">
        <v>600</v>
      </c>
      <c r="E60" s="109" t="s">
        <v>117</v>
      </c>
      <c r="F60" s="109" t="s">
        <v>545</v>
      </c>
      <c r="G60" s="195" t="s">
        <v>546</v>
      </c>
      <c r="H60" s="196"/>
      <c r="I60" s="110">
        <v>514</v>
      </c>
      <c r="J60" s="110">
        <v>2503656823</v>
      </c>
      <c r="K60" s="110">
        <v>528</v>
      </c>
      <c r="L60" s="110">
        <v>2532456823</v>
      </c>
      <c r="M60" s="110">
        <v>161</v>
      </c>
      <c r="N60" s="111">
        <v>114000000</v>
      </c>
    </row>
    <row r="61" spans="1:14">
      <c r="A61" s="101" t="s">
        <v>311</v>
      </c>
      <c r="B61" s="100">
        <v>501445</v>
      </c>
      <c r="D61" s="109" t="s">
        <v>601</v>
      </c>
      <c r="E61" s="109" t="s">
        <v>306</v>
      </c>
      <c r="F61" s="109" t="s">
        <v>545</v>
      </c>
      <c r="G61" s="195" t="s">
        <v>546</v>
      </c>
      <c r="H61" s="196"/>
      <c r="I61" s="110">
        <v>28</v>
      </c>
      <c r="J61" s="110">
        <v>318000000</v>
      </c>
      <c r="K61" s="110">
        <v>20</v>
      </c>
      <c r="L61" s="110">
        <v>271000000</v>
      </c>
      <c r="M61" s="110">
        <v>8</v>
      </c>
      <c r="N61" s="111">
        <v>47000000</v>
      </c>
    </row>
    <row r="62" spans="1:14">
      <c r="A62" s="101" t="s">
        <v>312</v>
      </c>
      <c r="B62" s="100">
        <v>502385</v>
      </c>
      <c r="D62" s="109" t="s">
        <v>602</v>
      </c>
      <c r="E62" s="109" t="s">
        <v>307</v>
      </c>
      <c r="F62" s="109" t="s">
        <v>545</v>
      </c>
      <c r="G62" s="195" t="s">
        <v>546</v>
      </c>
      <c r="H62" s="196"/>
      <c r="I62" s="110">
        <v>109</v>
      </c>
      <c r="J62" s="110">
        <v>447308350</v>
      </c>
      <c r="K62" s="110">
        <v>100</v>
      </c>
      <c r="L62" s="110">
        <v>411108350</v>
      </c>
      <c r="M62" s="110">
        <v>14</v>
      </c>
      <c r="N62" s="111">
        <v>58300000</v>
      </c>
    </row>
    <row r="63" spans="1:14">
      <c r="A63" s="101" t="s">
        <v>313</v>
      </c>
      <c r="B63" s="100">
        <v>502781</v>
      </c>
      <c r="D63" s="109" t="s">
        <v>603</v>
      </c>
      <c r="E63" s="109" t="s">
        <v>308</v>
      </c>
      <c r="F63" s="109" t="s">
        <v>545</v>
      </c>
      <c r="G63" s="195" t="s">
        <v>546</v>
      </c>
      <c r="H63" s="196"/>
      <c r="I63" s="110">
        <v>61</v>
      </c>
      <c r="J63" s="110">
        <v>149718650</v>
      </c>
      <c r="K63" s="110">
        <v>55</v>
      </c>
      <c r="L63" s="110">
        <v>142818650</v>
      </c>
      <c r="M63" s="110">
        <v>11</v>
      </c>
      <c r="N63" s="111">
        <v>10100000</v>
      </c>
    </row>
    <row r="64" spans="1:14">
      <c r="A64" s="101" t="s">
        <v>314</v>
      </c>
      <c r="B64" s="100">
        <v>503029</v>
      </c>
      <c r="D64" s="109" t="s">
        <v>604</v>
      </c>
      <c r="E64" s="109" t="s">
        <v>309</v>
      </c>
      <c r="F64" s="109" t="s">
        <v>545</v>
      </c>
      <c r="G64" s="195" t="s">
        <v>546</v>
      </c>
      <c r="H64" s="196"/>
      <c r="I64" s="110">
        <v>91</v>
      </c>
      <c r="J64" s="110">
        <v>208000000</v>
      </c>
      <c r="K64" s="110">
        <v>84</v>
      </c>
      <c r="L64" s="110">
        <v>193000000</v>
      </c>
      <c r="M64" s="110">
        <v>20</v>
      </c>
      <c r="N64" s="111">
        <v>172700000</v>
      </c>
    </row>
    <row r="65" spans="1:14">
      <c r="A65" s="101" t="s">
        <v>315</v>
      </c>
      <c r="B65" s="100">
        <v>503110</v>
      </c>
      <c r="D65" s="109" t="s">
        <v>605</v>
      </c>
      <c r="E65" s="109" t="s">
        <v>310</v>
      </c>
      <c r="F65" s="109" t="s">
        <v>545</v>
      </c>
      <c r="G65" s="195" t="s">
        <v>546</v>
      </c>
      <c r="H65" s="196"/>
      <c r="I65" s="110">
        <v>39</v>
      </c>
      <c r="J65" s="110">
        <v>106600000</v>
      </c>
      <c r="K65" s="110">
        <v>46</v>
      </c>
      <c r="L65" s="110">
        <v>122600000</v>
      </c>
      <c r="M65" s="110">
        <v>14</v>
      </c>
      <c r="N65" s="111">
        <v>30000000</v>
      </c>
    </row>
    <row r="66" spans="1:14">
      <c r="A66" s="101" t="s">
        <v>316</v>
      </c>
      <c r="B66" s="100">
        <v>500199</v>
      </c>
      <c r="D66" s="109" t="s">
        <v>606</v>
      </c>
      <c r="E66" s="109" t="s">
        <v>311</v>
      </c>
      <c r="F66" s="109" t="s">
        <v>545</v>
      </c>
      <c r="G66" s="195" t="s">
        <v>546</v>
      </c>
      <c r="H66" s="196"/>
      <c r="I66" s="110">
        <v>5</v>
      </c>
      <c r="J66" s="110">
        <v>52200000</v>
      </c>
      <c r="K66" s="110">
        <v>7</v>
      </c>
      <c r="L66" s="110">
        <v>63200000</v>
      </c>
      <c r="M66" s="110">
        <v>5</v>
      </c>
      <c r="N66" s="111">
        <v>4100000</v>
      </c>
    </row>
    <row r="67" spans="1:14">
      <c r="A67" s="101" t="s">
        <v>317</v>
      </c>
      <c r="B67" s="100">
        <v>501544</v>
      </c>
      <c r="D67" s="109" t="s">
        <v>607</v>
      </c>
      <c r="E67" s="109" t="s">
        <v>312</v>
      </c>
      <c r="F67" s="109" t="s">
        <v>545</v>
      </c>
      <c r="G67" s="195" t="s">
        <v>546</v>
      </c>
      <c r="H67" s="196"/>
      <c r="I67" s="110">
        <v>43</v>
      </c>
      <c r="J67" s="110">
        <v>202500000</v>
      </c>
      <c r="K67" s="110">
        <v>32</v>
      </c>
      <c r="L67" s="110">
        <v>192000000</v>
      </c>
      <c r="M67" s="110">
        <v>15</v>
      </c>
      <c r="N67" s="111">
        <v>61500000</v>
      </c>
    </row>
    <row r="68" spans="1:14">
      <c r="A68" s="101" t="s">
        <v>318</v>
      </c>
      <c r="B68" s="100">
        <v>501726</v>
      </c>
      <c r="D68" s="109" t="s">
        <v>608</v>
      </c>
      <c r="E68" s="109" t="s">
        <v>313</v>
      </c>
      <c r="F68" s="109" t="s">
        <v>545</v>
      </c>
      <c r="G68" s="195" t="s">
        <v>546</v>
      </c>
      <c r="H68" s="196"/>
      <c r="I68" s="110">
        <v>3</v>
      </c>
      <c r="J68" s="110">
        <v>52000000</v>
      </c>
      <c r="K68" s="110">
        <v>3</v>
      </c>
      <c r="L68" s="110">
        <v>52000000</v>
      </c>
      <c r="M68" s="110">
        <v>0</v>
      </c>
      <c r="N68" s="111">
        <v>0</v>
      </c>
    </row>
    <row r="69" spans="1:14">
      <c r="A69" s="101" t="s">
        <v>319</v>
      </c>
      <c r="B69" s="100">
        <v>502088</v>
      </c>
      <c r="D69" s="109" t="s">
        <v>609</v>
      </c>
      <c r="E69" s="109" t="s">
        <v>314</v>
      </c>
      <c r="F69" s="109" t="s">
        <v>545</v>
      </c>
      <c r="G69" s="195" t="s">
        <v>546</v>
      </c>
      <c r="H69" s="196"/>
      <c r="I69" s="110">
        <v>1</v>
      </c>
      <c r="J69" s="110">
        <v>10000000</v>
      </c>
      <c r="K69" s="110">
        <v>1</v>
      </c>
      <c r="L69" s="110">
        <v>10000000</v>
      </c>
      <c r="M69" s="110">
        <v>0</v>
      </c>
      <c r="N69" s="111">
        <v>0</v>
      </c>
    </row>
    <row r="70" spans="1:14">
      <c r="A70" s="101" t="s">
        <v>320</v>
      </c>
      <c r="B70" s="100">
        <v>502351</v>
      </c>
      <c r="D70" s="109" t="s">
        <v>610</v>
      </c>
      <c r="E70" s="109" t="s">
        <v>315</v>
      </c>
      <c r="F70" s="109" t="s">
        <v>545</v>
      </c>
      <c r="G70" s="195" t="s">
        <v>546</v>
      </c>
      <c r="H70" s="196"/>
      <c r="I70" s="110">
        <v>33</v>
      </c>
      <c r="J70" s="110">
        <v>146785990</v>
      </c>
      <c r="K70" s="110">
        <v>50</v>
      </c>
      <c r="L70" s="110">
        <v>163785990</v>
      </c>
      <c r="M70" s="110">
        <v>4</v>
      </c>
      <c r="N70" s="111">
        <v>4000000</v>
      </c>
    </row>
    <row r="71" spans="1:14">
      <c r="A71" s="101" t="s">
        <v>321</v>
      </c>
      <c r="B71" s="100">
        <v>502369</v>
      </c>
      <c r="D71" s="109" t="s">
        <v>611</v>
      </c>
      <c r="E71" s="109" t="s">
        <v>316</v>
      </c>
      <c r="F71" s="109" t="s">
        <v>545</v>
      </c>
      <c r="G71" s="195" t="s">
        <v>546</v>
      </c>
      <c r="H71" s="196"/>
      <c r="I71" s="110">
        <v>426</v>
      </c>
      <c r="J71" s="110">
        <v>2712714805</v>
      </c>
      <c r="K71" s="110">
        <v>431</v>
      </c>
      <c r="L71" s="110">
        <v>2659491235</v>
      </c>
      <c r="M71" s="110">
        <v>107</v>
      </c>
      <c r="N71" s="111">
        <v>292923570</v>
      </c>
    </row>
    <row r="72" spans="1:14">
      <c r="A72" s="101" t="s">
        <v>322</v>
      </c>
      <c r="B72" s="100">
        <v>502518</v>
      </c>
      <c r="D72" s="109" t="s">
        <v>612</v>
      </c>
      <c r="E72" s="109" t="s">
        <v>317</v>
      </c>
      <c r="F72" s="109" t="s">
        <v>545</v>
      </c>
      <c r="G72" s="195" t="s">
        <v>546</v>
      </c>
      <c r="H72" s="196"/>
      <c r="I72" s="110">
        <v>49</v>
      </c>
      <c r="J72" s="110">
        <v>198500000</v>
      </c>
      <c r="K72" s="110">
        <v>52</v>
      </c>
      <c r="L72" s="110">
        <v>194700000</v>
      </c>
      <c r="M72" s="110">
        <v>16</v>
      </c>
      <c r="N72" s="111">
        <v>9300000</v>
      </c>
    </row>
    <row r="73" spans="1:14">
      <c r="A73" s="101" t="s">
        <v>323</v>
      </c>
      <c r="B73" s="100">
        <v>502625</v>
      </c>
      <c r="D73" s="109" t="s">
        <v>613</v>
      </c>
      <c r="E73" s="109" t="s">
        <v>318</v>
      </c>
      <c r="F73" s="109" t="s">
        <v>545</v>
      </c>
      <c r="G73" s="195" t="s">
        <v>546</v>
      </c>
      <c r="H73" s="196"/>
      <c r="I73" s="110">
        <v>134</v>
      </c>
      <c r="J73" s="110">
        <v>532595520</v>
      </c>
      <c r="K73" s="110">
        <v>134</v>
      </c>
      <c r="L73" s="110">
        <v>654784990</v>
      </c>
      <c r="M73" s="110">
        <v>33</v>
      </c>
      <c r="N73" s="111">
        <v>43100000</v>
      </c>
    </row>
    <row r="74" spans="1:14">
      <c r="A74" s="101" t="s">
        <v>324</v>
      </c>
      <c r="B74" s="100">
        <v>500132</v>
      </c>
      <c r="D74" s="109" t="s">
        <v>614</v>
      </c>
      <c r="E74" s="109" t="s">
        <v>319</v>
      </c>
      <c r="F74" s="109" t="s">
        <v>545</v>
      </c>
      <c r="G74" s="195" t="s">
        <v>546</v>
      </c>
      <c r="H74" s="196"/>
      <c r="I74" s="110">
        <v>22</v>
      </c>
      <c r="J74" s="110">
        <v>78943110</v>
      </c>
      <c r="K74" s="110">
        <v>21</v>
      </c>
      <c r="L74" s="110">
        <v>73943110</v>
      </c>
      <c r="M74" s="110">
        <v>1</v>
      </c>
      <c r="N74" s="111">
        <v>5000000</v>
      </c>
    </row>
    <row r="75" spans="1:14">
      <c r="A75" s="101" t="s">
        <v>325</v>
      </c>
      <c r="B75" s="100">
        <v>500207</v>
      </c>
      <c r="D75" s="109" t="s">
        <v>615</v>
      </c>
      <c r="E75" s="109" t="s">
        <v>320</v>
      </c>
      <c r="F75" s="109" t="s">
        <v>545</v>
      </c>
      <c r="G75" s="195" t="s">
        <v>546</v>
      </c>
      <c r="H75" s="196"/>
      <c r="I75" s="110">
        <v>44</v>
      </c>
      <c r="J75" s="110">
        <v>74300000</v>
      </c>
      <c r="K75" s="110">
        <v>39</v>
      </c>
      <c r="L75" s="110">
        <v>69300000</v>
      </c>
      <c r="M75" s="110">
        <v>24</v>
      </c>
      <c r="N75" s="111">
        <v>17600000</v>
      </c>
    </row>
    <row r="76" spans="1:14">
      <c r="A76" s="101" t="s">
        <v>326</v>
      </c>
      <c r="B76" s="100">
        <v>500371</v>
      </c>
      <c r="D76" s="109" t="s">
        <v>616</v>
      </c>
      <c r="E76" s="109" t="s">
        <v>321</v>
      </c>
      <c r="F76" s="109" t="s">
        <v>545</v>
      </c>
      <c r="G76" s="195" t="s">
        <v>546</v>
      </c>
      <c r="H76" s="196"/>
      <c r="I76" s="110">
        <v>25</v>
      </c>
      <c r="J76" s="110">
        <v>203500000</v>
      </c>
      <c r="K76" s="110">
        <v>32</v>
      </c>
      <c r="L76" s="110">
        <v>206500000</v>
      </c>
      <c r="M76" s="110">
        <v>17</v>
      </c>
      <c r="N76" s="111">
        <v>29600000</v>
      </c>
    </row>
    <row r="77" spans="1:14">
      <c r="A77" s="101" t="s">
        <v>327</v>
      </c>
      <c r="B77" s="100">
        <v>500603</v>
      </c>
      <c r="D77" s="109" t="s">
        <v>617</v>
      </c>
      <c r="E77" s="109" t="s">
        <v>322</v>
      </c>
      <c r="F77" s="109" t="s">
        <v>545</v>
      </c>
      <c r="G77" s="195" t="s">
        <v>546</v>
      </c>
      <c r="H77" s="196"/>
      <c r="I77" s="110">
        <v>19</v>
      </c>
      <c r="J77" s="110">
        <v>116000000</v>
      </c>
      <c r="K77" s="110">
        <v>29</v>
      </c>
      <c r="L77" s="110">
        <v>126000000</v>
      </c>
      <c r="M77" s="110">
        <v>26</v>
      </c>
      <c r="N77" s="111">
        <v>87747000</v>
      </c>
    </row>
    <row r="78" spans="1:14">
      <c r="A78" s="101" t="s">
        <v>328</v>
      </c>
      <c r="B78" s="100">
        <v>501338</v>
      </c>
      <c r="D78" s="109" t="s">
        <v>618</v>
      </c>
      <c r="E78" s="109" t="s">
        <v>323</v>
      </c>
      <c r="F78" s="109" t="s">
        <v>545</v>
      </c>
      <c r="G78" s="195" t="s">
        <v>546</v>
      </c>
      <c r="H78" s="196"/>
      <c r="I78" s="110">
        <v>22</v>
      </c>
      <c r="J78" s="110">
        <v>190000000</v>
      </c>
      <c r="K78" s="110">
        <v>13</v>
      </c>
      <c r="L78" s="110">
        <v>181000000</v>
      </c>
      <c r="M78" s="110">
        <v>10</v>
      </c>
      <c r="N78" s="111">
        <v>10000000</v>
      </c>
    </row>
    <row r="79" spans="1:14">
      <c r="A79" s="101" t="s">
        <v>329</v>
      </c>
      <c r="B79" s="100">
        <v>501387</v>
      </c>
      <c r="D79" s="109" t="s">
        <v>619</v>
      </c>
      <c r="E79" s="109" t="s">
        <v>324</v>
      </c>
      <c r="F79" s="109" t="s">
        <v>545</v>
      </c>
      <c r="G79" s="195" t="s">
        <v>546</v>
      </c>
      <c r="H79" s="196"/>
      <c r="I79" s="110">
        <v>56</v>
      </c>
      <c r="J79" s="110">
        <v>247733190</v>
      </c>
      <c r="K79" s="110">
        <v>53</v>
      </c>
      <c r="L79" s="110">
        <v>263233190</v>
      </c>
      <c r="M79" s="110">
        <v>10</v>
      </c>
      <c r="N79" s="111">
        <v>30200000</v>
      </c>
    </row>
    <row r="80" spans="1:14">
      <c r="A80" s="101" t="s">
        <v>330</v>
      </c>
      <c r="B80" s="100">
        <v>501734</v>
      </c>
      <c r="D80" s="109" t="s">
        <v>620</v>
      </c>
      <c r="E80" s="109" t="s">
        <v>325</v>
      </c>
      <c r="F80" s="109" t="s">
        <v>545</v>
      </c>
      <c r="G80" s="195" t="s">
        <v>546</v>
      </c>
      <c r="H80" s="196"/>
      <c r="I80" s="110">
        <v>241</v>
      </c>
      <c r="J80" s="110">
        <v>2528298357</v>
      </c>
      <c r="K80" s="110">
        <v>259</v>
      </c>
      <c r="L80" s="110">
        <v>2832298357</v>
      </c>
      <c r="M80" s="110">
        <v>33</v>
      </c>
      <c r="N80" s="111">
        <v>109783700</v>
      </c>
    </row>
    <row r="81" spans="1:14">
      <c r="A81" s="101" t="s">
        <v>331</v>
      </c>
      <c r="B81" s="100">
        <v>501908</v>
      </c>
      <c r="D81" s="109" t="s">
        <v>621</v>
      </c>
      <c r="E81" s="109" t="s">
        <v>326</v>
      </c>
      <c r="F81" s="109" t="s">
        <v>545</v>
      </c>
      <c r="G81" s="195" t="s">
        <v>546</v>
      </c>
      <c r="H81" s="196"/>
      <c r="I81" s="110">
        <v>427</v>
      </c>
      <c r="J81" s="110">
        <v>1589374950</v>
      </c>
      <c r="K81" s="110">
        <v>450</v>
      </c>
      <c r="L81" s="110">
        <v>1667774950</v>
      </c>
      <c r="M81" s="110">
        <v>81</v>
      </c>
      <c r="N81" s="111">
        <v>169100000</v>
      </c>
    </row>
    <row r="82" spans="1:14">
      <c r="A82" s="101" t="s">
        <v>332</v>
      </c>
      <c r="B82" s="100">
        <v>501973</v>
      </c>
      <c r="D82" s="109" t="s">
        <v>622</v>
      </c>
      <c r="E82" s="109" t="s">
        <v>327</v>
      </c>
      <c r="F82" s="109" t="s">
        <v>545</v>
      </c>
      <c r="G82" s="195" t="s">
        <v>546</v>
      </c>
      <c r="H82" s="196"/>
      <c r="I82" s="110">
        <v>31</v>
      </c>
      <c r="J82" s="110">
        <v>130443142</v>
      </c>
      <c r="K82" s="110">
        <v>38</v>
      </c>
      <c r="L82" s="110">
        <v>137443142</v>
      </c>
      <c r="M82" s="110">
        <v>40</v>
      </c>
      <c r="N82" s="111">
        <v>61300000</v>
      </c>
    </row>
    <row r="83" spans="1:14">
      <c r="A83" s="101" t="s">
        <v>333</v>
      </c>
      <c r="B83" s="100">
        <v>502542</v>
      </c>
      <c r="D83" s="109" t="s">
        <v>623</v>
      </c>
      <c r="E83" s="109" t="s">
        <v>328</v>
      </c>
      <c r="F83" s="109" t="s">
        <v>545</v>
      </c>
      <c r="G83" s="195" t="s">
        <v>546</v>
      </c>
      <c r="H83" s="196"/>
      <c r="I83" s="110">
        <v>19</v>
      </c>
      <c r="J83" s="110">
        <v>204500000</v>
      </c>
      <c r="K83" s="110">
        <v>19</v>
      </c>
      <c r="L83" s="110">
        <v>204500000</v>
      </c>
      <c r="M83" s="110">
        <v>43</v>
      </c>
      <c r="N83" s="111">
        <v>91800000</v>
      </c>
    </row>
    <row r="84" spans="1:14">
      <c r="A84" s="101" t="s">
        <v>334</v>
      </c>
      <c r="B84" s="100">
        <v>502559</v>
      </c>
      <c r="D84" s="109" t="s">
        <v>624</v>
      </c>
      <c r="E84" s="109" t="s">
        <v>329</v>
      </c>
      <c r="F84" s="109" t="s">
        <v>545</v>
      </c>
      <c r="G84" s="195" t="s">
        <v>546</v>
      </c>
      <c r="H84" s="196"/>
      <c r="I84" s="110">
        <v>28</v>
      </c>
      <c r="J84" s="110">
        <v>129000000</v>
      </c>
      <c r="K84" s="110">
        <v>33</v>
      </c>
      <c r="L84" s="110">
        <v>194500000</v>
      </c>
      <c r="M84" s="110">
        <v>6</v>
      </c>
      <c r="N84" s="111">
        <v>5100000</v>
      </c>
    </row>
    <row r="85" spans="1:14">
      <c r="A85" s="101" t="s">
        <v>335</v>
      </c>
      <c r="B85" s="100">
        <v>502708</v>
      </c>
      <c r="D85" s="109" t="s">
        <v>625</v>
      </c>
      <c r="E85" s="109" t="s">
        <v>330</v>
      </c>
      <c r="F85" s="109" t="s">
        <v>545</v>
      </c>
      <c r="G85" s="195" t="s">
        <v>546</v>
      </c>
      <c r="H85" s="196"/>
      <c r="I85" s="110">
        <v>31</v>
      </c>
      <c r="J85" s="110">
        <v>69000000</v>
      </c>
      <c r="K85" s="110">
        <v>32</v>
      </c>
      <c r="L85" s="110">
        <v>70000000</v>
      </c>
      <c r="M85" s="110">
        <v>7</v>
      </c>
      <c r="N85" s="111">
        <v>7000000</v>
      </c>
    </row>
    <row r="86" spans="1:14">
      <c r="A86" s="101" t="s">
        <v>59</v>
      </c>
      <c r="B86" s="100">
        <v>500264</v>
      </c>
      <c r="D86" s="109" t="s">
        <v>626</v>
      </c>
      <c r="E86" s="109" t="s">
        <v>331</v>
      </c>
      <c r="F86" s="109" t="s">
        <v>545</v>
      </c>
      <c r="G86" s="195" t="s">
        <v>546</v>
      </c>
      <c r="H86" s="196"/>
      <c r="I86" s="110">
        <v>34</v>
      </c>
      <c r="J86" s="110">
        <v>63000000</v>
      </c>
      <c r="K86" s="110">
        <v>47</v>
      </c>
      <c r="L86" s="110">
        <v>123000000</v>
      </c>
      <c r="M86" s="110">
        <v>14</v>
      </c>
      <c r="N86" s="111">
        <v>12600000</v>
      </c>
    </row>
    <row r="87" spans="1:14">
      <c r="A87" s="101" t="s">
        <v>336</v>
      </c>
      <c r="B87" s="100">
        <v>500363</v>
      </c>
      <c r="D87" s="109" t="s">
        <v>627</v>
      </c>
      <c r="E87" s="109" t="s">
        <v>332</v>
      </c>
      <c r="F87" s="109" t="s">
        <v>545</v>
      </c>
      <c r="G87" s="195" t="s">
        <v>546</v>
      </c>
      <c r="H87" s="196"/>
      <c r="I87" s="110">
        <v>87</v>
      </c>
      <c r="J87" s="110">
        <v>260018450</v>
      </c>
      <c r="K87" s="110">
        <v>68</v>
      </c>
      <c r="L87" s="110">
        <v>241018450</v>
      </c>
      <c r="M87" s="110">
        <v>22</v>
      </c>
      <c r="N87" s="111">
        <v>20200000</v>
      </c>
    </row>
    <row r="88" spans="1:14">
      <c r="A88" s="101" t="s">
        <v>337</v>
      </c>
      <c r="B88" s="100">
        <v>500769</v>
      </c>
      <c r="D88" s="109" t="s">
        <v>628</v>
      </c>
      <c r="E88" s="109" t="s">
        <v>333</v>
      </c>
      <c r="F88" s="109" t="s">
        <v>545</v>
      </c>
      <c r="G88" s="195" t="s">
        <v>546</v>
      </c>
      <c r="H88" s="196"/>
      <c r="I88" s="110">
        <v>12</v>
      </c>
      <c r="J88" s="110">
        <v>47000000</v>
      </c>
      <c r="K88" s="110">
        <v>12</v>
      </c>
      <c r="L88" s="110">
        <v>47000000</v>
      </c>
      <c r="M88" s="110">
        <v>0</v>
      </c>
      <c r="N88" s="111">
        <v>0</v>
      </c>
    </row>
    <row r="89" spans="1:14">
      <c r="A89" s="101" t="s">
        <v>61</v>
      </c>
      <c r="B89" s="100">
        <v>501411</v>
      </c>
      <c r="D89" s="109" t="s">
        <v>629</v>
      </c>
      <c r="E89" s="109" t="s">
        <v>334</v>
      </c>
      <c r="F89" s="109" t="s">
        <v>545</v>
      </c>
      <c r="G89" s="195" t="s">
        <v>546</v>
      </c>
      <c r="H89" s="196"/>
      <c r="I89" s="110">
        <v>39</v>
      </c>
      <c r="J89" s="110">
        <v>84142490</v>
      </c>
      <c r="K89" s="110">
        <v>42</v>
      </c>
      <c r="L89" s="110">
        <v>87142490</v>
      </c>
      <c r="M89" s="110">
        <v>14</v>
      </c>
      <c r="N89" s="111">
        <v>6800000</v>
      </c>
    </row>
    <row r="90" spans="1:14">
      <c r="A90" s="101" t="s">
        <v>338</v>
      </c>
      <c r="B90" s="100">
        <v>501619</v>
      </c>
      <c r="D90" s="109" t="s">
        <v>630</v>
      </c>
      <c r="E90" s="109" t="s">
        <v>335</v>
      </c>
      <c r="F90" s="109" t="s">
        <v>545</v>
      </c>
      <c r="G90" s="195" t="s">
        <v>546</v>
      </c>
      <c r="H90" s="196"/>
      <c r="I90" s="110">
        <v>34</v>
      </c>
      <c r="J90" s="110">
        <v>192207150</v>
      </c>
      <c r="K90" s="110">
        <v>32</v>
      </c>
      <c r="L90" s="110">
        <v>190207150</v>
      </c>
      <c r="M90" s="110">
        <v>3</v>
      </c>
      <c r="N90" s="111">
        <v>2100000</v>
      </c>
    </row>
    <row r="91" spans="1:14">
      <c r="A91" s="101" t="s">
        <v>339</v>
      </c>
      <c r="B91" s="100">
        <v>501783</v>
      </c>
      <c r="D91" s="109" t="s">
        <v>631</v>
      </c>
      <c r="E91" s="109" t="s">
        <v>59</v>
      </c>
      <c r="F91" s="109" t="s">
        <v>545</v>
      </c>
      <c r="G91" s="195" t="s">
        <v>546</v>
      </c>
      <c r="H91" s="196"/>
      <c r="I91" s="110">
        <v>628</v>
      </c>
      <c r="J91" s="110">
        <v>2455410610</v>
      </c>
      <c r="K91" s="110">
        <v>668</v>
      </c>
      <c r="L91" s="110">
        <v>2472410610</v>
      </c>
      <c r="M91" s="110">
        <v>99</v>
      </c>
      <c r="N91" s="111">
        <v>301000000</v>
      </c>
    </row>
    <row r="92" spans="1:14">
      <c r="A92" s="101" t="s">
        <v>340</v>
      </c>
      <c r="B92" s="100">
        <v>501999</v>
      </c>
      <c r="D92" s="109" t="s">
        <v>632</v>
      </c>
      <c r="E92" s="109" t="s">
        <v>336</v>
      </c>
      <c r="F92" s="109" t="s">
        <v>545</v>
      </c>
      <c r="G92" s="195" t="s">
        <v>546</v>
      </c>
      <c r="H92" s="196"/>
      <c r="I92" s="110">
        <v>104</v>
      </c>
      <c r="J92" s="110">
        <v>540096000</v>
      </c>
      <c r="K92" s="110">
        <v>106</v>
      </c>
      <c r="L92" s="110">
        <v>671496000</v>
      </c>
      <c r="M92" s="110">
        <v>50</v>
      </c>
      <c r="N92" s="111">
        <v>384900000</v>
      </c>
    </row>
    <row r="93" spans="1:14">
      <c r="A93" s="101" t="s">
        <v>341</v>
      </c>
      <c r="B93" s="100">
        <v>502310</v>
      </c>
      <c r="D93" s="109" t="s">
        <v>633</v>
      </c>
      <c r="E93" s="109" t="s">
        <v>337</v>
      </c>
      <c r="F93" s="109" t="s">
        <v>545</v>
      </c>
      <c r="G93" s="195" t="s">
        <v>546</v>
      </c>
      <c r="H93" s="196"/>
      <c r="I93" s="110">
        <v>61</v>
      </c>
      <c r="J93" s="110">
        <v>186341680</v>
      </c>
      <c r="K93" s="110">
        <v>54</v>
      </c>
      <c r="L93" s="110">
        <v>184538720</v>
      </c>
      <c r="M93" s="110">
        <v>8</v>
      </c>
      <c r="N93" s="111">
        <v>8000000</v>
      </c>
    </row>
    <row r="94" spans="1:14">
      <c r="A94" s="101" t="s">
        <v>342</v>
      </c>
      <c r="B94" s="100">
        <v>502336</v>
      </c>
      <c r="D94" s="109" t="s">
        <v>634</v>
      </c>
      <c r="E94" s="109" t="s">
        <v>61</v>
      </c>
      <c r="F94" s="109" t="s">
        <v>545</v>
      </c>
      <c r="G94" s="195" t="s">
        <v>546</v>
      </c>
      <c r="H94" s="196"/>
      <c r="I94" s="110">
        <v>138</v>
      </c>
      <c r="J94" s="110">
        <v>388900000</v>
      </c>
      <c r="K94" s="110">
        <v>131</v>
      </c>
      <c r="L94" s="110">
        <v>416700000</v>
      </c>
      <c r="M94" s="110">
        <v>18</v>
      </c>
      <c r="N94" s="111">
        <v>148296700</v>
      </c>
    </row>
    <row r="95" spans="1:14">
      <c r="A95" s="101" t="s">
        <v>343</v>
      </c>
      <c r="B95" s="100">
        <v>502427</v>
      </c>
      <c r="D95" s="109" t="s">
        <v>635</v>
      </c>
      <c r="E95" s="109" t="s">
        <v>338</v>
      </c>
      <c r="F95" s="109" t="s">
        <v>545</v>
      </c>
      <c r="G95" s="195" t="s">
        <v>546</v>
      </c>
      <c r="H95" s="196"/>
      <c r="I95" s="110">
        <v>10</v>
      </c>
      <c r="J95" s="110">
        <v>73500000</v>
      </c>
      <c r="K95" s="110">
        <v>10</v>
      </c>
      <c r="L95" s="110">
        <v>73500000</v>
      </c>
      <c r="M95" s="110">
        <v>1</v>
      </c>
      <c r="N95" s="111">
        <v>100000</v>
      </c>
    </row>
    <row r="96" spans="1:14">
      <c r="A96" s="101" t="s">
        <v>63</v>
      </c>
      <c r="B96" s="100">
        <v>502435</v>
      </c>
      <c r="D96" s="109" t="s">
        <v>636</v>
      </c>
      <c r="E96" s="109" t="s">
        <v>339</v>
      </c>
      <c r="F96" s="109" t="s">
        <v>545</v>
      </c>
      <c r="G96" s="195" t="s">
        <v>546</v>
      </c>
      <c r="H96" s="196"/>
      <c r="I96" s="110">
        <v>27</v>
      </c>
      <c r="J96" s="110">
        <v>22500000</v>
      </c>
      <c r="K96" s="110">
        <v>24</v>
      </c>
      <c r="L96" s="110">
        <v>24000000</v>
      </c>
      <c r="M96" s="110">
        <v>6</v>
      </c>
      <c r="N96" s="111">
        <v>1500000</v>
      </c>
    </row>
    <row r="97" spans="1:14">
      <c r="A97" s="101" t="s">
        <v>344</v>
      </c>
      <c r="B97" s="100">
        <v>500116</v>
      </c>
      <c r="D97" s="109" t="s">
        <v>637</v>
      </c>
      <c r="E97" s="109" t="s">
        <v>340</v>
      </c>
      <c r="F97" s="109" t="s">
        <v>545</v>
      </c>
      <c r="G97" s="195" t="s">
        <v>546</v>
      </c>
      <c r="H97" s="196"/>
      <c r="I97" s="110">
        <v>8</v>
      </c>
      <c r="J97" s="110">
        <v>132140740</v>
      </c>
      <c r="K97" s="110">
        <v>14</v>
      </c>
      <c r="L97" s="110">
        <v>152140740</v>
      </c>
      <c r="M97" s="110">
        <v>2</v>
      </c>
      <c r="N97" s="111">
        <v>1100000</v>
      </c>
    </row>
    <row r="98" spans="1:14">
      <c r="A98" s="101" t="s">
        <v>32</v>
      </c>
      <c r="B98" s="100">
        <v>500280</v>
      </c>
      <c r="D98" s="109" t="s">
        <v>638</v>
      </c>
      <c r="E98" s="109" t="s">
        <v>341</v>
      </c>
      <c r="F98" s="109" t="s">
        <v>545</v>
      </c>
      <c r="G98" s="195" t="s">
        <v>546</v>
      </c>
      <c r="H98" s="196"/>
      <c r="I98" s="110">
        <v>45</v>
      </c>
      <c r="J98" s="110">
        <v>98690250</v>
      </c>
      <c r="K98" s="110">
        <v>43</v>
      </c>
      <c r="L98" s="110">
        <v>96690250</v>
      </c>
      <c r="M98" s="110">
        <v>8</v>
      </c>
      <c r="N98" s="111">
        <v>7100000</v>
      </c>
    </row>
    <row r="99" spans="1:14">
      <c r="A99" s="101" t="s">
        <v>345</v>
      </c>
      <c r="B99" s="100">
        <v>500504</v>
      </c>
      <c r="D99" s="109" t="s">
        <v>639</v>
      </c>
      <c r="E99" s="109" t="s">
        <v>342</v>
      </c>
      <c r="F99" s="109" t="s">
        <v>545</v>
      </c>
      <c r="G99" s="195" t="s">
        <v>546</v>
      </c>
      <c r="H99" s="196"/>
      <c r="I99" s="110">
        <v>39</v>
      </c>
      <c r="J99" s="110">
        <v>106000000</v>
      </c>
      <c r="K99" s="110">
        <v>39</v>
      </c>
      <c r="L99" s="110">
        <v>106000000</v>
      </c>
      <c r="M99" s="110">
        <v>24</v>
      </c>
      <c r="N99" s="111">
        <v>22600000</v>
      </c>
    </row>
    <row r="100" spans="1:14">
      <c r="A100" s="101" t="s">
        <v>346</v>
      </c>
      <c r="B100" s="100">
        <v>502278</v>
      </c>
      <c r="D100" s="109" t="s">
        <v>640</v>
      </c>
      <c r="E100" s="109" t="s">
        <v>343</v>
      </c>
      <c r="F100" s="109" t="s">
        <v>545</v>
      </c>
      <c r="G100" s="195" t="s">
        <v>546</v>
      </c>
      <c r="H100" s="196"/>
      <c r="I100" s="110">
        <v>25</v>
      </c>
      <c r="J100" s="110">
        <v>267000000</v>
      </c>
      <c r="K100" s="110">
        <v>28</v>
      </c>
      <c r="L100" s="110">
        <v>295000000</v>
      </c>
      <c r="M100" s="110">
        <v>11</v>
      </c>
      <c r="N100" s="111">
        <v>8300000</v>
      </c>
    </row>
    <row r="101" spans="1:14">
      <c r="A101" s="101" t="s">
        <v>347</v>
      </c>
      <c r="B101" s="100">
        <v>502286</v>
      </c>
      <c r="D101" s="109" t="s">
        <v>641</v>
      </c>
      <c r="E101" s="109" t="s">
        <v>63</v>
      </c>
      <c r="F101" s="109" t="s">
        <v>545</v>
      </c>
      <c r="G101" s="195" t="s">
        <v>546</v>
      </c>
      <c r="H101" s="196"/>
      <c r="I101" s="110">
        <v>99</v>
      </c>
      <c r="J101" s="110">
        <v>450807069</v>
      </c>
      <c r="K101" s="110">
        <v>101</v>
      </c>
      <c r="L101" s="110">
        <v>409407069</v>
      </c>
      <c r="M101" s="110">
        <v>20</v>
      </c>
      <c r="N101" s="111">
        <v>100582450</v>
      </c>
    </row>
    <row r="102" spans="1:14">
      <c r="A102" s="101" t="s">
        <v>348</v>
      </c>
      <c r="B102" s="100">
        <v>502294</v>
      </c>
      <c r="D102" s="109" t="s">
        <v>642</v>
      </c>
      <c r="E102" s="109" t="s">
        <v>344</v>
      </c>
      <c r="F102" s="109" t="s">
        <v>545</v>
      </c>
      <c r="G102" s="195" t="s">
        <v>546</v>
      </c>
      <c r="H102" s="196"/>
      <c r="I102" s="110">
        <v>347</v>
      </c>
      <c r="J102" s="110">
        <v>847116457</v>
      </c>
      <c r="K102" s="110">
        <v>312</v>
      </c>
      <c r="L102" s="110">
        <v>765500000</v>
      </c>
      <c r="M102" s="110">
        <v>111</v>
      </c>
      <c r="N102" s="111">
        <v>108116457</v>
      </c>
    </row>
    <row r="103" spans="1:14">
      <c r="A103" s="101" t="s">
        <v>349</v>
      </c>
      <c r="B103" s="100">
        <v>502419</v>
      </c>
      <c r="D103" s="109" t="s">
        <v>643</v>
      </c>
      <c r="E103" s="109" t="s">
        <v>32</v>
      </c>
      <c r="F103" s="109" t="s">
        <v>545</v>
      </c>
      <c r="G103" s="195" t="s">
        <v>546</v>
      </c>
      <c r="H103" s="196"/>
      <c r="I103" s="110">
        <v>547</v>
      </c>
      <c r="J103" s="110">
        <v>2494590520</v>
      </c>
      <c r="K103" s="110">
        <v>527</v>
      </c>
      <c r="L103" s="110">
        <v>2405096520</v>
      </c>
      <c r="M103" s="110">
        <v>119</v>
      </c>
      <c r="N103" s="111">
        <v>185100000</v>
      </c>
    </row>
    <row r="104" spans="1:14">
      <c r="A104" s="101" t="s">
        <v>350</v>
      </c>
      <c r="B104" s="100">
        <v>502526</v>
      </c>
      <c r="D104" s="109" t="s">
        <v>644</v>
      </c>
      <c r="E104" s="109" t="s">
        <v>345</v>
      </c>
      <c r="F104" s="109" t="s">
        <v>545</v>
      </c>
      <c r="G104" s="195" t="s">
        <v>546</v>
      </c>
      <c r="H104" s="196"/>
      <c r="I104" s="110">
        <v>126</v>
      </c>
      <c r="J104" s="110">
        <v>579000000</v>
      </c>
      <c r="K104" s="110">
        <v>130</v>
      </c>
      <c r="L104" s="110">
        <v>624100000</v>
      </c>
      <c r="M104" s="110">
        <v>59</v>
      </c>
      <c r="N104" s="111">
        <v>56300000</v>
      </c>
    </row>
    <row r="105" spans="1:14">
      <c r="A105" s="101" t="s">
        <v>351</v>
      </c>
      <c r="B105" s="100">
        <v>502591</v>
      </c>
      <c r="D105" s="109" t="s">
        <v>645</v>
      </c>
      <c r="E105" s="109" t="s">
        <v>346</v>
      </c>
      <c r="F105" s="109" t="s">
        <v>545</v>
      </c>
      <c r="G105" s="195" t="s">
        <v>546</v>
      </c>
      <c r="H105" s="196"/>
      <c r="I105" s="110">
        <v>15</v>
      </c>
      <c r="J105" s="110">
        <v>177000000</v>
      </c>
      <c r="K105" s="110">
        <v>21</v>
      </c>
      <c r="L105" s="110">
        <v>177600000</v>
      </c>
      <c r="M105" s="110">
        <v>6</v>
      </c>
      <c r="N105" s="111">
        <v>600000</v>
      </c>
    </row>
    <row r="106" spans="1:14">
      <c r="A106" s="101" t="s">
        <v>352</v>
      </c>
      <c r="B106" s="100">
        <v>502609</v>
      </c>
      <c r="D106" s="109" t="s">
        <v>646</v>
      </c>
      <c r="E106" s="109" t="s">
        <v>347</v>
      </c>
      <c r="F106" s="109" t="s">
        <v>545</v>
      </c>
      <c r="G106" s="195" t="s">
        <v>546</v>
      </c>
      <c r="H106" s="196"/>
      <c r="I106" s="110">
        <v>51</v>
      </c>
      <c r="J106" s="110">
        <v>294000000</v>
      </c>
      <c r="K106" s="110">
        <v>47</v>
      </c>
      <c r="L106" s="110">
        <v>300859140</v>
      </c>
      <c r="M106" s="110">
        <v>8</v>
      </c>
      <c r="N106" s="111">
        <v>8000000</v>
      </c>
    </row>
    <row r="107" spans="1:14">
      <c r="A107" s="101" t="s">
        <v>353</v>
      </c>
      <c r="B107" s="100">
        <v>502724</v>
      </c>
      <c r="D107" s="109" t="s">
        <v>647</v>
      </c>
      <c r="E107" s="109" t="s">
        <v>348</v>
      </c>
      <c r="F107" s="109" t="s">
        <v>545</v>
      </c>
      <c r="G107" s="195" t="s">
        <v>546</v>
      </c>
      <c r="H107" s="196"/>
      <c r="I107" s="110">
        <v>8</v>
      </c>
      <c r="J107" s="110">
        <v>71820420</v>
      </c>
      <c r="K107" s="110">
        <v>12</v>
      </c>
      <c r="L107" s="110">
        <v>96513420</v>
      </c>
      <c r="M107" s="110">
        <v>8</v>
      </c>
      <c r="N107" s="111">
        <v>7100000</v>
      </c>
    </row>
    <row r="108" spans="1:14">
      <c r="A108" s="101" t="s">
        <v>33</v>
      </c>
      <c r="B108" s="100">
        <v>502732</v>
      </c>
      <c r="D108" s="109" t="s">
        <v>648</v>
      </c>
      <c r="E108" s="109" t="s">
        <v>349</v>
      </c>
      <c r="F108" s="109" t="s">
        <v>545</v>
      </c>
      <c r="G108" s="195" t="s">
        <v>546</v>
      </c>
      <c r="H108" s="196"/>
      <c r="I108" s="110">
        <v>69</v>
      </c>
      <c r="J108" s="110">
        <v>226344330</v>
      </c>
      <c r="K108" s="110">
        <v>58</v>
      </c>
      <c r="L108" s="110">
        <v>192538800</v>
      </c>
      <c r="M108" s="110">
        <v>15</v>
      </c>
      <c r="N108" s="111">
        <v>36405530</v>
      </c>
    </row>
    <row r="109" spans="1:14">
      <c r="A109" s="101" t="s">
        <v>354</v>
      </c>
      <c r="B109" s="100">
        <v>500041</v>
      </c>
      <c r="D109" s="109" t="s">
        <v>649</v>
      </c>
      <c r="E109" s="109" t="s">
        <v>350</v>
      </c>
      <c r="F109" s="109" t="s">
        <v>545</v>
      </c>
      <c r="G109" s="195" t="s">
        <v>546</v>
      </c>
      <c r="H109" s="196"/>
      <c r="I109" s="110">
        <v>49</v>
      </c>
      <c r="J109" s="110">
        <v>161800000</v>
      </c>
      <c r="K109" s="110">
        <v>45</v>
      </c>
      <c r="L109" s="110">
        <v>157800000</v>
      </c>
      <c r="M109" s="110">
        <v>16</v>
      </c>
      <c r="N109" s="111">
        <v>19100000</v>
      </c>
    </row>
    <row r="110" spans="1:14">
      <c r="A110" s="101" t="s">
        <v>82</v>
      </c>
      <c r="B110" s="100">
        <v>500298</v>
      </c>
      <c r="D110" s="109" t="s">
        <v>650</v>
      </c>
      <c r="E110" s="109" t="s">
        <v>351</v>
      </c>
      <c r="F110" s="109" t="s">
        <v>545</v>
      </c>
      <c r="G110" s="195" t="s">
        <v>546</v>
      </c>
      <c r="H110" s="196"/>
      <c r="I110" s="110">
        <v>35</v>
      </c>
      <c r="J110" s="110">
        <v>137000000</v>
      </c>
      <c r="K110" s="110">
        <v>32</v>
      </c>
      <c r="L110" s="110">
        <v>125000000</v>
      </c>
      <c r="M110" s="110">
        <v>7</v>
      </c>
      <c r="N110" s="111">
        <v>36200000</v>
      </c>
    </row>
    <row r="111" spans="1:14">
      <c r="A111" s="101" t="s">
        <v>84</v>
      </c>
      <c r="B111" s="100">
        <v>500389</v>
      </c>
      <c r="D111" s="109" t="s">
        <v>651</v>
      </c>
      <c r="E111" s="109" t="s">
        <v>352</v>
      </c>
      <c r="F111" s="109" t="s">
        <v>545</v>
      </c>
      <c r="G111" s="195" t="s">
        <v>546</v>
      </c>
      <c r="H111" s="196"/>
      <c r="I111" s="110">
        <v>22</v>
      </c>
      <c r="J111" s="110">
        <v>82300000</v>
      </c>
      <c r="K111" s="110">
        <v>22</v>
      </c>
      <c r="L111" s="110">
        <v>82300000</v>
      </c>
      <c r="M111" s="110">
        <v>15</v>
      </c>
      <c r="N111" s="111">
        <v>53000000</v>
      </c>
    </row>
    <row r="112" spans="1:14">
      <c r="A112" s="101" t="s">
        <v>355</v>
      </c>
      <c r="B112" s="100">
        <v>500850</v>
      </c>
      <c r="D112" s="109" t="s">
        <v>652</v>
      </c>
      <c r="E112" s="109" t="s">
        <v>353</v>
      </c>
      <c r="F112" s="109" t="s">
        <v>545</v>
      </c>
      <c r="G112" s="195" t="s">
        <v>546</v>
      </c>
      <c r="H112" s="196"/>
      <c r="I112" s="110">
        <v>65</v>
      </c>
      <c r="J112" s="110">
        <v>315000000</v>
      </c>
      <c r="K112" s="110">
        <v>66</v>
      </c>
      <c r="L112" s="110">
        <v>355000000</v>
      </c>
      <c r="M112" s="110">
        <v>4</v>
      </c>
      <c r="N112" s="111">
        <v>4000000</v>
      </c>
    </row>
    <row r="113" spans="1:14">
      <c r="A113" s="101" t="s">
        <v>356</v>
      </c>
      <c r="B113" s="100">
        <v>500942</v>
      </c>
      <c r="D113" s="109" t="s">
        <v>653</v>
      </c>
      <c r="E113" s="109" t="s">
        <v>33</v>
      </c>
      <c r="F113" s="109" t="s">
        <v>545</v>
      </c>
      <c r="G113" s="195" t="s">
        <v>546</v>
      </c>
      <c r="H113" s="196"/>
      <c r="I113" s="110">
        <v>14</v>
      </c>
      <c r="J113" s="110">
        <v>98081345</v>
      </c>
      <c r="K113" s="110">
        <v>15</v>
      </c>
      <c r="L113" s="110">
        <v>99081345</v>
      </c>
      <c r="M113" s="110">
        <v>5</v>
      </c>
      <c r="N113" s="111">
        <v>2300000</v>
      </c>
    </row>
    <row r="114" spans="1:14">
      <c r="A114" s="101" t="s">
        <v>86</v>
      </c>
      <c r="B114" s="100">
        <v>500975</v>
      </c>
      <c r="D114" s="109" t="s">
        <v>654</v>
      </c>
      <c r="E114" s="109" t="s">
        <v>354</v>
      </c>
      <c r="F114" s="109" t="s">
        <v>545</v>
      </c>
      <c r="G114" s="195" t="s">
        <v>546</v>
      </c>
      <c r="H114" s="196"/>
      <c r="I114" s="110">
        <v>356</v>
      </c>
      <c r="J114" s="110">
        <v>2001756590</v>
      </c>
      <c r="K114" s="110">
        <v>352</v>
      </c>
      <c r="L114" s="110">
        <v>2055256590</v>
      </c>
      <c r="M114" s="110">
        <v>96</v>
      </c>
      <c r="N114" s="111">
        <v>157600000</v>
      </c>
    </row>
    <row r="115" spans="1:14">
      <c r="A115" s="101" t="s">
        <v>88</v>
      </c>
      <c r="B115" s="100">
        <v>501510</v>
      </c>
      <c r="D115" s="109" t="s">
        <v>655</v>
      </c>
      <c r="E115" s="109" t="s">
        <v>82</v>
      </c>
      <c r="F115" s="109" t="s">
        <v>545</v>
      </c>
      <c r="G115" s="195" t="s">
        <v>546</v>
      </c>
      <c r="H115" s="196"/>
      <c r="I115" s="110">
        <v>155</v>
      </c>
      <c r="J115" s="110">
        <v>1079066820</v>
      </c>
      <c r="K115" s="110">
        <v>183</v>
      </c>
      <c r="L115" s="110">
        <v>1474666820</v>
      </c>
      <c r="M115" s="110">
        <v>87</v>
      </c>
      <c r="N115" s="111">
        <v>153325160</v>
      </c>
    </row>
    <row r="116" spans="1:14">
      <c r="A116" s="101" t="s">
        <v>357</v>
      </c>
      <c r="B116" s="100">
        <v>501791</v>
      </c>
      <c r="D116" s="109" t="s">
        <v>656</v>
      </c>
      <c r="E116" s="109" t="s">
        <v>84</v>
      </c>
      <c r="F116" s="109" t="s">
        <v>545</v>
      </c>
      <c r="G116" s="195" t="s">
        <v>546</v>
      </c>
      <c r="H116" s="196"/>
      <c r="I116" s="110">
        <v>251</v>
      </c>
      <c r="J116" s="110">
        <v>1044309850</v>
      </c>
      <c r="K116" s="110">
        <v>267</v>
      </c>
      <c r="L116" s="110">
        <v>975409850</v>
      </c>
      <c r="M116" s="110">
        <v>71</v>
      </c>
      <c r="N116" s="111">
        <v>226000000</v>
      </c>
    </row>
    <row r="117" spans="1:14">
      <c r="A117" s="101" t="s">
        <v>358</v>
      </c>
      <c r="B117" s="100">
        <v>501825</v>
      </c>
      <c r="D117" s="109" t="s">
        <v>657</v>
      </c>
      <c r="E117" s="109" t="s">
        <v>355</v>
      </c>
      <c r="F117" s="109" t="s">
        <v>545</v>
      </c>
      <c r="G117" s="195" t="s">
        <v>546</v>
      </c>
      <c r="H117" s="196"/>
      <c r="I117" s="110">
        <v>267</v>
      </c>
      <c r="J117" s="110">
        <v>1971518840</v>
      </c>
      <c r="K117" s="110">
        <v>225</v>
      </c>
      <c r="L117" s="110">
        <v>1887805240</v>
      </c>
      <c r="M117" s="110">
        <v>69</v>
      </c>
      <c r="N117" s="111">
        <v>302913600</v>
      </c>
    </row>
    <row r="118" spans="1:14">
      <c r="A118" s="101" t="s">
        <v>359</v>
      </c>
      <c r="B118" s="100">
        <v>501981</v>
      </c>
      <c r="D118" s="109" t="s">
        <v>658</v>
      </c>
      <c r="E118" s="109" t="s">
        <v>356</v>
      </c>
      <c r="F118" s="109" t="s">
        <v>545</v>
      </c>
      <c r="G118" s="195" t="s">
        <v>546</v>
      </c>
      <c r="H118" s="196"/>
      <c r="I118" s="110">
        <v>156</v>
      </c>
      <c r="J118" s="110">
        <v>405077660</v>
      </c>
      <c r="K118" s="110">
        <v>168</v>
      </c>
      <c r="L118" s="110">
        <v>411877660</v>
      </c>
      <c r="M118" s="110">
        <v>15</v>
      </c>
      <c r="N118" s="111">
        <v>91600000</v>
      </c>
    </row>
    <row r="119" spans="1:14">
      <c r="A119" s="101" t="s">
        <v>360</v>
      </c>
      <c r="B119" s="100">
        <v>502013</v>
      </c>
      <c r="D119" s="109" t="s">
        <v>659</v>
      </c>
      <c r="E119" s="109" t="s">
        <v>86</v>
      </c>
      <c r="F119" s="109" t="s">
        <v>545</v>
      </c>
      <c r="G119" s="195" t="s">
        <v>546</v>
      </c>
      <c r="H119" s="196"/>
      <c r="I119" s="110">
        <v>80</v>
      </c>
      <c r="J119" s="110">
        <v>309596740</v>
      </c>
      <c r="K119" s="110">
        <v>82</v>
      </c>
      <c r="L119" s="110">
        <v>332396740</v>
      </c>
      <c r="M119" s="110">
        <v>22</v>
      </c>
      <c r="N119" s="111">
        <v>10300000</v>
      </c>
    </row>
    <row r="120" spans="1:14">
      <c r="A120" s="101" t="s">
        <v>90</v>
      </c>
      <c r="B120" s="100">
        <v>502187</v>
      </c>
      <c r="D120" s="109" t="s">
        <v>660</v>
      </c>
      <c r="E120" s="109" t="s">
        <v>88</v>
      </c>
      <c r="F120" s="109" t="s">
        <v>545</v>
      </c>
      <c r="G120" s="195" t="s">
        <v>546</v>
      </c>
      <c r="H120" s="196"/>
      <c r="I120" s="110">
        <v>262</v>
      </c>
      <c r="J120" s="110">
        <v>572777550</v>
      </c>
      <c r="K120" s="110">
        <v>268</v>
      </c>
      <c r="L120" s="110">
        <v>468577550</v>
      </c>
      <c r="M120" s="110">
        <v>35</v>
      </c>
      <c r="N120" s="111">
        <v>121800000</v>
      </c>
    </row>
    <row r="121" spans="1:14">
      <c r="A121" s="101" t="s">
        <v>361</v>
      </c>
      <c r="B121" s="100">
        <v>502195</v>
      </c>
      <c r="D121" s="109" t="s">
        <v>661</v>
      </c>
      <c r="E121" s="109" t="s">
        <v>357</v>
      </c>
      <c r="F121" s="109" t="s">
        <v>545</v>
      </c>
      <c r="G121" s="195" t="s">
        <v>546</v>
      </c>
      <c r="H121" s="196"/>
      <c r="I121" s="110">
        <v>188</v>
      </c>
      <c r="J121" s="110">
        <v>305000000</v>
      </c>
      <c r="K121" s="110">
        <v>144</v>
      </c>
      <c r="L121" s="110">
        <v>329900000</v>
      </c>
      <c r="M121" s="110">
        <v>116</v>
      </c>
      <c r="N121" s="111">
        <v>113600000</v>
      </c>
    </row>
    <row r="122" spans="1:14">
      <c r="A122" s="101" t="s">
        <v>362</v>
      </c>
      <c r="B122" s="100">
        <v>502377</v>
      </c>
      <c r="D122" s="109" t="s">
        <v>662</v>
      </c>
      <c r="E122" s="109" t="s">
        <v>358</v>
      </c>
      <c r="F122" s="109" t="s">
        <v>545</v>
      </c>
      <c r="G122" s="195" t="s">
        <v>546</v>
      </c>
      <c r="H122" s="196"/>
      <c r="I122" s="110">
        <v>111</v>
      </c>
      <c r="J122" s="110">
        <v>237923610</v>
      </c>
      <c r="K122" s="110">
        <v>125</v>
      </c>
      <c r="L122" s="110">
        <v>260823610</v>
      </c>
      <c r="M122" s="110">
        <v>28</v>
      </c>
      <c r="N122" s="111">
        <v>52500000</v>
      </c>
    </row>
    <row r="123" spans="1:14">
      <c r="A123" s="101" t="s">
        <v>363</v>
      </c>
      <c r="B123" s="100">
        <v>502393</v>
      </c>
      <c r="D123" s="109" t="s">
        <v>663</v>
      </c>
      <c r="E123" s="109" t="s">
        <v>359</v>
      </c>
      <c r="F123" s="109" t="s">
        <v>545</v>
      </c>
      <c r="G123" s="195" t="s">
        <v>546</v>
      </c>
      <c r="H123" s="196"/>
      <c r="I123" s="110">
        <v>22</v>
      </c>
      <c r="J123" s="110">
        <v>260000000</v>
      </c>
      <c r="K123" s="110">
        <v>25</v>
      </c>
      <c r="L123" s="110">
        <v>276100000</v>
      </c>
      <c r="M123" s="110">
        <v>6</v>
      </c>
      <c r="N123" s="111">
        <v>75000000</v>
      </c>
    </row>
    <row r="124" spans="1:14">
      <c r="A124" s="101" t="s">
        <v>364</v>
      </c>
      <c r="B124" s="100">
        <v>502757</v>
      </c>
      <c r="D124" s="109" t="s">
        <v>664</v>
      </c>
      <c r="E124" s="109" t="s">
        <v>360</v>
      </c>
      <c r="F124" s="109" t="s">
        <v>545</v>
      </c>
      <c r="G124" s="195" t="s">
        <v>546</v>
      </c>
      <c r="H124" s="196"/>
      <c r="I124" s="110">
        <v>181</v>
      </c>
      <c r="J124" s="110">
        <v>665546720</v>
      </c>
      <c r="K124" s="110">
        <v>170</v>
      </c>
      <c r="L124" s="110">
        <v>659046720</v>
      </c>
      <c r="M124" s="110">
        <v>25</v>
      </c>
      <c r="N124" s="111">
        <v>16900000</v>
      </c>
    </row>
    <row r="125" spans="1:14">
      <c r="A125" s="101" t="s">
        <v>365</v>
      </c>
      <c r="B125" s="100">
        <v>503870</v>
      </c>
      <c r="D125" s="109" t="s">
        <v>665</v>
      </c>
      <c r="E125" s="109" t="s">
        <v>90</v>
      </c>
      <c r="F125" s="109" t="s">
        <v>545</v>
      </c>
      <c r="G125" s="195" t="s">
        <v>546</v>
      </c>
      <c r="H125" s="196"/>
      <c r="I125" s="110">
        <v>92</v>
      </c>
      <c r="J125" s="110">
        <v>383500000</v>
      </c>
      <c r="K125" s="110">
        <v>88</v>
      </c>
      <c r="L125" s="110">
        <v>303000000</v>
      </c>
      <c r="M125" s="110">
        <v>6</v>
      </c>
      <c r="N125" s="111">
        <v>90500000</v>
      </c>
    </row>
    <row r="126" spans="1:14">
      <c r="A126" s="101" t="s">
        <v>366</v>
      </c>
      <c r="B126" s="100">
        <v>500074</v>
      </c>
      <c r="D126" s="109" t="s">
        <v>666</v>
      </c>
      <c r="E126" s="109" t="s">
        <v>361</v>
      </c>
      <c r="F126" s="109" t="s">
        <v>545</v>
      </c>
      <c r="G126" s="195" t="s">
        <v>546</v>
      </c>
      <c r="H126" s="196"/>
      <c r="I126" s="110">
        <v>55</v>
      </c>
      <c r="J126" s="110">
        <v>241200000</v>
      </c>
      <c r="K126" s="110">
        <v>55</v>
      </c>
      <c r="L126" s="110">
        <v>241200000</v>
      </c>
      <c r="M126" s="110">
        <v>0</v>
      </c>
      <c r="N126" s="111">
        <v>0</v>
      </c>
    </row>
    <row r="127" spans="1:14">
      <c r="A127" s="101" t="s">
        <v>367</v>
      </c>
      <c r="B127" s="100">
        <v>500157</v>
      </c>
      <c r="D127" s="109" t="s">
        <v>667</v>
      </c>
      <c r="E127" s="109" t="s">
        <v>362</v>
      </c>
      <c r="F127" s="109" t="s">
        <v>545</v>
      </c>
      <c r="G127" s="195" t="s">
        <v>546</v>
      </c>
      <c r="H127" s="196"/>
      <c r="I127" s="110">
        <v>43</v>
      </c>
      <c r="J127" s="110">
        <v>433862000</v>
      </c>
      <c r="K127" s="110">
        <v>35</v>
      </c>
      <c r="L127" s="110">
        <v>372698200</v>
      </c>
      <c r="M127" s="110">
        <v>23</v>
      </c>
      <c r="N127" s="111">
        <v>71600000</v>
      </c>
    </row>
    <row r="128" spans="1:14">
      <c r="A128" s="101" t="s">
        <v>368</v>
      </c>
      <c r="B128" s="100">
        <v>500306</v>
      </c>
      <c r="D128" s="109" t="s">
        <v>668</v>
      </c>
      <c r="E128" s="109" t="s">
        <v>363</v>
      </c>
      <c r="F128" s="109" t="s">
        <v>545</v>
      </c>
      <c r="G128" s="195" t="s">
        <v>546</v>
      </c>
      <c r="H128" s="196"/>
      <c r="I128" s="110">
        <v>30</v>
      </c>
      <c r="J128" s="110">
        <v>62500000</v>
      </c>
      <c r="K128" s="110">
        <v>37</v>
      </c>
      <c r="L128" s="110">
        <v>65500000</v>
      </c>
      <c r="M128" s="110">
        <v>4</v>
      </c>
      <c r="N128" s="111">
        <v>5600000</v>
      </c>
    </row>
    <row r="129" spans="1:14">
      <c r="A129" s="101" t="s">
        <v>369</v>
      </c>
      <c r="B129" s="100">
        <v>500520</v>
      </c>
      <c r="D129" s="109" t="s">
        <v>669</v>
      </c>
      <c r="E129" s="109" t="s">
        <v>364</v>
      </c>
      <c r="F129" s="109" t="s">
        <v>545</v>
      </c>
      <c r="G129" s="195" t="s">
        <v>546</v>
      </c>
      <c r="H129" s="196"/>
      <c r="I129" s="110">
        <v>51</v>
      </c>
      <c r="J129" s="110">
        <v>393940970</v>
      </c>
      <c r="K129" s="110">
        <v>54</v>
      </c>
      <c r="L129" s="110">
        <v>424340970</v>
      </c>
      <c r="M129" s="110">
        <v>7</v>
      </c>
      <c r="N129" s="111">
        <v>14910000</v>
      </c>
    </row>
    <row r="130" spans="1:14">
      <c r="A130" s="101" t="s">
        <v>370</v>
      </c>
      <c r="B130" s="100">
        <v>501064</v>
      </c>
      <c r="D130" s="109" t="s">
        <v>670</v>
      </c>
      <c r="E130" s="109" t="s">
        <v>365</v>
      </c>
      <c r="F130" s="109" t="s">
        <v>545</v>
      </c>
      <c r="G130" s="195" t="s">
        <v>546</v>
      </c>
      <c r="H130" s="196"/>
      <c r="I130" s="110">
        <v>641</v>
      </c>
      <c r="J130" s="110">
        <v>1514977342</v>
      </c>
      <c r="K130" s="110">
        <v>661</v>
      </c>
      <c r="L130" s="110">
        <v>1491977342</v>
      </c>
      <c r="M130" s="110">
        <v>190</v>
      </c>
      <c r="N130" s="111">
        <v>121540000</v>
      </c>
    </row>
    <row r="131" spans="1:14">
      <c r="A131" s="101" t="s">
        <v>371</v>
      </c>
      <c r="B131" s="100">
        <v>501288</v>
      </c>
      <c r="D131" s="109" t="s">
        <v>671</v>
      </c>
      <c r="E131" s="109" t="s">
        <v>366</v>
      </c>
      <c r="F131" s="109" t="s">
        <v>545</v>
      </c>
      <c r="G131" s="195" t="s">
        <v>546</v>
      </c>
      <c r="H131" s="196"/>
      <c r="I131" s="110">
        <v>393</v>
      </c>
      <c r="J131" s="110">
        <v>915260000</v>
      </c>
      <c r="K131" s="110">
        <v>456</v>
      </c>
      <c r="L131" s="110">
        <v>958760000</v>
      </c>
      <c r="M131" s="110">
        <v>87</v>
      </c>
      <c r="N131" s="111">
        <v>179500000</v>
      </c>
    </row>
    <row r="132" spans="1:14">
      <c r="A132" s="101" t="s">
        <v>372</v>
      </c>
      <c r="B132" s="100">
        <v>501353</v>
      </c>
      <c r="D132" s="109" t="s">
        <v>672</v>
      </c>
      <c r="E132" s="109" t="s">
        <v>367</v>
      </c>
      <c r="F132" s="109" t="s">
        <v>545</v>
      </c>
      <c r="G132" s="195" t="s">
        <v>546</v>
      </c>
      <c r="H132" s="196"/>
      <c r="I132" s="110">
        <v>82</v>
      </c>
      <c r="J132" s="110">
        <v>322000000</v>
      </c>
      <c r="K132" s="110">
        <v>81</v>
      </c>
      <c r="L132" s="110">
        <v>374300000</v>
      </c>
      <c r="M132" s="110">
        <v>24</v>
      </c>
      <c r="N132" s="111">
        <v>24000000</v>
      </c>
    </row>
    <row r="133" spans="1:14">
      <c r="A133" s="101" t="s">
        <v>373</v>
      </c>
      <c r="B133" s="100">
        <v>501767</v>
      </c>
      <c r="D133" s="109" t="s">
        <v>673</v>
      </c>
      <c r="E133" s="109" t="s">
        <v>368</v>
      </c>
      <c r="F133" s="109" t="s">
        <v>545</v>
      </c>
      <c r="G133" s="195" t="s">
        <v>546</v>
      </c>
      <c r="H133" s="196"/>
      <c r="I133" s="110">
        <v>741</v>
      </c>
      <c r="J133" s="110">
        <v>4072000000</v>
      </c>
      <c r="K133" s="110">
        <v>817</v>
      </c>
      <c r="L133" s="110">
        <v>4284120400</v>
      </c>
      <c r="M133" s="110">
        <v>356</v>
      </c>
      <c r="N133" s="111">
        <v>586100000</v>
      </c>
    </row>
    <row r="134" spans="1:14">
      <c r="A134" s="101" t="s">
        <v>374</v>
      </c>
      <c r="B134" s="100">
        <v>501809</v>
      </c>
      <c r="D134" s="109" t="s">
        <v>674</v>
      </c>
      <c r="E134" s="109" t="s">
        <v>369</v>
      </c>
      <c r="F134" s="109" t="s">
        <v>545</v>
      </c>
      <c r="G134" s="195" t="s">
        <v>546</v>
      </c>
      <c r="H134" s="196"/>
      <c r="I134" s="110">
        <v>388</v>
      </c>
      <c r="J134" s="110">
        <v>819898960</v>
      </c>
      <c r="K134" s="110">
        <v>414</v>
      </c>
      <c r="L134" s="110">
        <v>800778290</v>
      </c>
      <c r="M134" s="110">
        <v>39</v>
      </c>
      <c r="N134" s="111">
        <v>77120670</v>
      </c>
    </row>
    <row r="135" spans="1:14">
      <c r="A135" s="101" t="s">
        <v>375</v>
      </c>
      <c r="B135" s="100">
        <v>501924</v>
      </c>
      <c r="D135" s="109" t="s">
        <v>675</v>
      </c>
      <c r="E135" s="109" t="s">
        <v>370</v>
      </c>
      <c r="F135" s="109" t="s">
        <v>545</v>
      </c>
      <c r="G135" s="195" t="s">
        <v>546</v>
      </c>
      <c r="H135" s="196"/>
      <c r="I135" s="110">
        <v>20</v>
      </c>
      <c r="J135" s="110">
        <v>179641691</v>
      </c>
      <c r="K135" s="110">
        <v>28</v>
      </c>
      <c r="L135" s="110">
        <v>178641691</v>
      </c>
      <c r="M135" s="110">
        <v>19</v>
      </c>
      <c r="N135" s="111">
        <v>34000000</v>
      </c>
    </row>
    <row r="136" spans="1:14">
      <c r="A136" s="101" t="s">
        <v>376</v>
      </c>
      <c r="B136" s="100">
        <v>501932</v>
      </c>
      <c r="D136" s="109" t="s">
        <v>676</v>
      </c>
      <c r="E136" s="109" t="s">
        <v>371</v>
      </c>
      <c r="F136" s="109" t="s">
        <v>545</v>
      </c>
      <c r="G136" s="195" t="s">
        <v>546</v>
      </c>
      <c r="H136" s="196"/>
      <c r="I136" s="110">
        <v>44</v>
      </c>
      <c r="J136" s="110">
        <v>142000000</v>
      </c>
      <c r="K136" s="110">
        <v>48</v>
      </c>
      <c r="L136" s="110">
        <v>107000000</v>
      </c>
      <c r="M136" s="110">
        <v>5</v>
      </c>
      <c r="N136" s="111">
        <v>44000000</v>
      </c>
    </row>
    <row r="137" spans="1:14">
      <c r="A137" s="101" t="s">
        <v>377</v>
      </c>
      <c r="B137" s="100">
        <v>502104</v>
      </c>
      <c r="D137" s="109" t="s">
        <v>677</v>
      </c>
      <c r="E137" s="109" t="s">
        <v>372</v>
      </c>
      <c r="F137" s="109" t="s">
        <v>545</v>
      </c>
      <c r="G137" s="195" t="s">
        <v>546</v>
      </c>
      <c r="H137" s="196"/>
      <c r="I137" s="110">
        <v>26</v>
      </c>
      <c r="J137" s="110">
        <v>242000000</v>
      </c>
      <c r="K137" s="110">
        <v>10</v>
      </c>
      <c r="L137" s="110">
        <v>200000000</v>
      </c>
      <c r="M137" s="110">
        <v>40</v>
      </c>
      <c r="N137" s="111">
        <v>60600000</v>
      </c>
    </row>
    <row r="138" spans="1:14">
      <c r="A138" s="101" t="s">
        <v>378</v>
      </c>
      <c r="B138" s="100">
        <v>502716</v>
      </c>
      <c r="D138" s="109" t="s">
        <v>678</v>
      </c>
      <c r="E138" s="109" t="s">
        <v>373</v>
      </c>
      <c r="F138" s="109" t="s">
        <v>545</v>
      </c>
      <c r="G138" s="195" t="s">
        <v>546</v>
      </c>
      <c r="H138" s="196"/>
      <c r="I138" s="110">
        <v>60</v>
      </c>
      <c r="J138" s="110">
        <v>121000000</v>
      </c>
      <c r="K138" s="110">
        <v>78</v>
      </c>
      <c r="L138" s="110">
        <v>172000000</v>
      </c>
      <c r="M138" s="110">
        <v>53</v>
      </c>
      <c r="N138" s="111">
        <v>53000000</v>
      </c>
    </row>
    <row r="139" spans="1:14">
      <c r="A139" s="101" t="s">
        <v>379</v>
      </c>
      <c r="B139" s="100">
        <v>503011</v>
      </c>
      <c r="D139" s="109" t="s">
        <v>679</v>
      </c>
      <c r="E139" s="109" t="s">
        <v>374</v>
      </c>
      <c r="F139" s="109" t="s">
        <v>545</v>
      </c>
      <c r="G139" s="195" t="s">
        <v>546</v>
      </c>
      <c r="H139" s="196"/>
      <c r="I139" s="110">
        <v>78</v>
      </c>
      <c r="J139" s="110">
        <v>432358036</v>
      </c>
      <c r="K139" s="110">
        <v>96</v>
      </c>
      <c r="L139" s="110">
        <v>516450706</v>
      </c>
      <c r="M139" s="110">
        <v>39</v>
      </c>
      <c r="N139" s="111">
        <v>53500000</v>
      </c>
    </row>
    <row r="140" spans="1:14">
      <c r="A140" s="101" t="s">
        <v>380</v>
      </c>
      <c r="B140" s="100">
        <v>500124</v>
      </c>
      <c r="D140" s="109" t="s">
        <v>680</v>
      </c>
      <c r="E140" s="109" t="s">
        <v>375</v>
      </c>
      <c r="F140" s="109" t="s">
        <v>545</v>
      </c>
      <c r="G140" s="195" t="s">
        <v>546</v>
      </c>
      <c r="H140" s="196"/>
      <c r="I140" s="110">
        <v>8</v>
      </c>
      <c r="J140" s="110">
        <v>33000000</v>
      </c>
      <c r="K140" s="110">
        <v>11</v>
      </c>
      <c r="L140" s="110">
        <v>36000000</v>
      </c>
      <c r="M140" s="110">
        <v>7</v>
      </c>
      <c r="N140" s="111">
        <v>3319770</v>
      </c>
    </row>
    <row r="141" spans="1:14">
      <c r="A141" s="101" t="s">
        <v>381</v>
      </c>
      <c r="B141" s="100">
        <v>500181</v>
      </c>
      <c r="D141" s="109" t="s">
        <v>681</v>
      </c>
      <c r="E141" s="109" t="s">
        <v>376</v>
      </c>
      <c r="F141" s="109" t="s">
        <v>545</v>
      </c>
      <c r="G141" s="195" t="s">
        <v>546</v>
      </c>
      <c r="H141" s="196"/>
      <c r="I141" s="110">
        <v>37</v>
      </c>
      <c r="J141" s="110">
        <v>205000000</v>
      </c>
      <c r="K141" s="110">
        <v>45</v>
      </c>
      <c r="L141" s="110">
        <v>249000000</v>
      </c>
      <c r="M141" s="110">
        <v>2</v>
      </c>
      <c r="N141" s="111">
        <v>1500000</v>
      </c>
    </row>
    <row r="142" spans="1:14">
      <c r="A142" s="101" t="s">
        <v>133</v>
      </c>
      <c r="B142" s="100">
        <v>500314</v>
      </c>
      <c r="D142" s="109" t="s">
        <v>682</v>
      </c>
      <c r="E142" s="109" t="s">
        <v>377</v>
      </c>
      <c r="F142" s="109" t="s">
        <v>545</v>
      </c>
      <c r="G142" s="195" t="s">
        <v>546</v>
      </c>
      <c r="H142" s="196"/>
      <c r="I142" s="110">
        <v>54</v>
      </c>
      <c r="J142" s="110">
        <v>236545390</v>
      </c>
      <c r="K142" s="110">
        <v>50</v>
      </c>
      <c r="L142" s="110">
        <v>244245390</v>
      </c>
      <c r="M142" s="110">
        <v>9</v>
      </c>
      <c r="N142" s="111">
        <v>4500000</v>
      </c>
    </row>
    <row r="143" spans="1:14">
      <c r="A143" s="101" t="s">
        <v>382</v>
      </c>
      <c r="B143" s="100">
        <v>500652</v>
      </c>
      <c r="D143" s="109" t="s">
        <v>683</v>
      </c>
      <c r="E143" s="109" t="s">
        <v>378</v>
      </c>
      <c r="F143" s="109" t="s">
        <v>545</v>
      </c>
      <c r="G143" s="195" t="s">
        <v>546</v>
      </c>
      <c r="H143" s="196"/>
      <c r="I143" s="110">
        <v>44</v>
      </c>
      <c r="J143" s="110">
        <v>161988300</v>
      </c>
      <c r="K143" s="110">
        <v>100</v>
      </c>
      <c r="L143" s="110">
        <v>174488300</v>
      </c>
      <c r="M143" s="110">
        <v>9</v>
      </c>
      <c r="N143" s="111">
        <v>9000000</v>
      </c>
    </row>
    <row r="144" spans="1:14">
      <c r="A144" s="101" t="s">
        <v>383</v>
      </c>
      <c r="B144" s="100">
        <v>500827</v>
      </c>
      <c r="D144" s="109" t="s">
        <v>684</v>
      </c>
      <c r="E144" s="109" t="s">
        <v>379</v>
      </c>
      <c r="F144" s="109" t="s">
        <v>545</v>
      </c>
      <c r="G144" s="195" t="s">
        <v>546</v>
      </c>
      <c r="H144" s="196"/>
      <c r="I144" s="110">
        <v>51</v>
      </c>
      <c r="J144" s="110">
        <v>205000000</v>
      </c>
      <c r="K144" s="110">
        <v>45</v>
      </c>
      <c r="L144" s="110">
        <v>220000000</v>
      </c>
      <c r="M144" s="110">
        <v>13</v>
      </c>
      <c r="N144" s="111">
        <v>42000000</v>
      </c>
    </row>
    <row r="145" spans="1:14">
      <c r="A145" s="101" t="s">
        <v>384</v>
      </c>
      <c r="B145" s="100">
        <v>501171</v>
      </c>
      <c r="D145" s="109" t="s">
        <v>685</v>
      </c>
      <c r="E145" s="109" t="s">
        <v>380</v>
      </c>
      <c r="F145" s="109" t="s">
        <v>545</v>
      </c>
      <c r="G145" s="195" t="s">
        <v>546</v>
      </c>
      <c r="H145" s="196"/>
      <c r="I145" s="110">
        <v>149</v>
      </c>
      <c r="J145" s="110">
        <v>406537620</v>
      </c>
      <c r="K145" s="110">
        <v>151</v>
      </c>
      <c r="L145" s="110">
        <v>499837620</v>
      </c>
      <c r="M145" s="110">
        <v>38</v>
      </c>
      <c r="N145" s="111">
        <v>79616141</v>
      </c>
    </row>
    <row r="146" spans="1:14">
      <c r="A146" s="101" t="s">
        <v>385</v>
      </c>
      <c r="B146" s="100">
        <v>501189</v>
      </c>
      <c r="D146" s="109" t="s">
        <v>686</v>
      </c>
      <c r="E146" s="109" t="s">
        <v>381</v>
      </c>
      <c r="F146" s="109" t="s">
        <v>545</v>
      </c>
      <c r="G146" s="195" t="s">
        <v>546</v>
      </c>
      <c r="H146" s="196"/>
      <c r="I146" s="110">
        <v>91</v>
      </c>
      <c r="J146" s="110">
        <v>443136730</v>
      </c>
      <c r="K146" s="110">
        <v>73</v>
      </c>
      <c r="L146" s="110">
        <v>417000000</v>
      </c>
      <c r="M146" s="110">
        <v>34</v>
      </c>
      <c r="N146" s="111">
        <v>125236730</v>
      </c>
    </row>
    <row r="147" spans="1:14">
      <c r="A147" s="101" t="s">
        <v>143</v>
      </c>
      <c r="B147" s="100">
        <v>501478</v>
      </c>
      <c r="D147" s="109" t="s">
        <v>687</v>
      </c>
      <c r="E147" s="109" t="s">
        <v>133</v>
      </c>
      <c r="F147" s="109" t="s">
        <v>545</v>
      </c>
      <c r="G147" s="195" t="s">
        <v>546</v>
      </c>
      <c r="H147" s="196"/>
      <c r="I147" s="110">
        <v>567</v>
      </c>
      <c r="J147" s="110">
        <v>5734769087</v>
      </c>
      <c r="K147" s="110">
        <v>562</v>
      </c>
      <c r="L147" s="110">
        <v>5484025097</v>
      </c>
      <c r="M147" s="110">
        <v>212</v>
      </c>
      <c r="N147" s="111">
        <v>1031300000</v>
      </c>
    </row>
    <row r="148" spans="1:14">
      <c r="A148" s="101" t="s">
        <v>386</v>
      </c>
      <c r="B148" s="100">
        <v>501718</v>
      </c>
      <c r="D148" s="109" t="s">
        <v>688</v>
      </c>
      <c r="E148" s="109" t="s">
        <v>382</v>
      </c>
      <c r="F148" s="109" t="s">
        <v>545</v>
      </c>
      <c r="G148" s="195" t="s">
        <v>546</v>
      </c>
      <c r="H148" s="196"/>
      <c r="I148" s="110">
        <v>22</v>
      </c>
      <c r="J148" s="110">
        <v>91500000</v>
      </c>
      <c r="K148" s="110">
        <v>21</v>
      </c>
      <c r="L148" s="110">
        <v>81500000</v>
      </c>
      <c r="M148" s="110">
        <v>12</v>
      </c>
      <c r="N148" s="111">
        <v>20100000</v>
      </c>
    </row>
    <row r="149" spans="1:14">
      <c r="A149" s="101" t="s">
        <v>387</v>
      </c>
      <c r="B149" s="100">
        <v>501858</v>
      </c>
      <c r="D149" s="109" t="s">
        <v>689</v>
      </c>
      <c r="E149" s="109" t="s">
        <v>383</v>
      </c>
      <c r="F149" s="109" t="s">
        <v>545</v>
      </c>
      <c r="G149" s="195" t="s">
        <v>546</v>
      </c>
      <c r="H149" s="196"/>
      <c r="I149" s="110">
        <v>8</v>
      </c>
      <c r="J149" s="110">
        <v>95000000</v>
      </c>
      <c r="K149" s="110">
        <v>7</v>
      </c>
      <c r="L149" s="110">
        <v>45000000</v>
      </c>
      <c r="M149" s="110">
        <v>1</v>
      </c>
      <c r="N149" s="111">
        <v>50000000</v>
      </c>
    </row>
    <row r="150" spans="1:14">
      <c r="A150" s="101" t="s">
        <v>388</v>
      </c>
      <c r="B150" s="100">
        <v>502021</v>
      </c>
      <c r="D150" s="109" t="s">
        <v>690</v>
      </c>
      <c r="E150" s="109" t="s">
        <v>384</v>
      </c>
      <c r="F150" s="109" t="s">
        <v>545</v>
      </c>
      <c r="G150" s="195" t="s">
        <v>546</v>
      </c>
      <c r="H150" s="196"/>
      <c r="I150" s="110">
        <v>18</v>
      </c>
      <c r="J150" s="110">
        <v>169530000</v>
      </c>
      <c r="K150" s="110">
        <v>23</v>
      </c>
      <c r="L150" s="110">
        <v>196710000</v>
      </c>
      <c r="M150" s="110">
        <v>6</v>
      </c>
      <c r="N150" s="111">
        <v>26300000</v>
      </c>
    </row>
    <row r="151" spans="1:14">
      <c r="A151" s="101" t="s">
        <v>389</v>
      </c>
      <c r="B151" s="100">
        <v>502237</v>
      </c>
      <c r="D151" s="109" t="s">
        <v>691</v>
      </c>
      <c r="E151" s="109" t="s">
        <v>385</v>
      </c>
      <c r="F151" s="109" t="s">
        <v>545</v>
      </c>
      <c r="G151" s="195" t="s">
        <v>546</v>
      </c>
      <c r="H151" s="196"/>
      <c r="I151" s="110">
        <v>6</v>
      </c>
      <c r="J151" s="110">
        <v>5100000</v>
      </c>
      <c r="K151" s="110">
        <v>9</v>
      </c>
      <c r="L151" s="110">
        <v>8100000</v>
      </c>
      <c r="M151" s="110">
        <v>0</v>
      </c>
      <c r="N151" s="111">
        <v>0</v>
      </c>
    </row>
    <row r="152" spans="1:14">
      <c r="A152" s="101" t="s">
        <v>390</v>
      </c>
      <c r="B152" s="100">
        <v>502690</v>
      </c>
      <c r="D152" s="109" t="s">
        <v>692</v>
      </c>
      <c r="E152" s="109" t="s">
        <v>143</v>
      </c>
      <c r="F152" s="109" t="s">
        <v>545</v>
      </c>
      <c r="G152" s="195" t="s">
        <v>546</v>
      </c>
      <c r="H152" s="196"/>
      <c r="I152" s="110">
        <v>66</v>
      </c>
      <c r="J152" s="110">
        <v>227167810</v>
      </c>
      <c r="K152" s="110">
        <v>78</v>
      </c>
      <c r="L152" s="110">
        <v>198367810</v>
      </c>
      <c r="M152" s="110">
        <v>46</v>
      </c>
      <c r="N152" s="111">
        <v>65200000</v>
      </c>
    </row>
    <row r="153" spans="1:14">
      <c r="A153" s="101" t="s">
        <v>391</v>
      </c>
      <c r="B153" s="100">
        <v>503094</v>
      </c>
      <c r="D153" s="109" t="s">
        <v>693</v>
      </c>
      <c r="E153" s="109" t="s">
        <v>386</v>
      </c>
      <c r="F153" s="109" t="s">
        <v>545</v>
      </c>
      <c r="G153" s="195" t="s">
        <v>546</v>
      </c>
      <c r="H153" s="196"/>
      <c r="I153" s="110">
        <v>94</v>
      </c>
      <c r="J153" s="110">
        <v>644975990</v>
      </c>
      <c r="K153" s="110">
        <v>95</v>
      </c>
      <c r="L153" s="110">
        <v>646875990</v>
      </c>
      <c r="M153" s="110">
        <v>26</v>
      </c>
      <c r="N153" s="111">
        <v>45200000</v>
      </c>
    </row>
    <row r="154" spans="1:14">
      <c r="A154" s="101" t="s">
        <v>141</v>
      </c>
      <c r="B154" s="100">
        <v>503219</v>
      </c>
      <c r="D154" s="109" t="s">
        <v>694</v>
      </c>
      <c r="E154" s="109" t="s">
        <v>387</v>
      </c>
      <c r="F154" s="109" t="s">
        <v>545</v>
      </c>
      <c r="G154" s="195" t="s">
        <v>546</v>
      </c>
      <c r="H154" s="196"/>
      <c r="I154" s="110">
        <v>631</v>
      </c>
      <c r="J154" s="110">
        <v>4524221254</v>
      </c>
      <c r="K154" s="110">
        <v>595</v>
      </c>
      <c r="L154" s="110">
        <v>4521729434</v>
      </c>
      <c r="M154" s="110">
        <v>234</v>
      </c>
      <c r="N154" s="111">
        <v>529300000</v>
      </c>
    </row>
    <row r="155" spans="1:14">
      <c r="A155" s="101" t="s">
        <v>135</v>
      </c>
      <c r="B155" s="100">
        <v>503300</v>
      </c>
      <c r="D155" s="109" t="s">
        <v>695</v>
      </c>
      <c r="E155" s="109" t="s">
        <v>388</v>
      </c>
      <c r="F155" s="109" t="s">
        <v>545</v>
      </c>
      <c r="G155" s="195" t="s">
        <v>546</v>
      </c>
      <c r="H155" s="196"/>
      <c r="I155" s="110">
        <v>31</v>
      </c>
      <c r="J155" s="110">
        <v>148497900</v>
      </c>
      <c r="K155" s="110">
        <v>28</v>
      </c>
      <c r="L155" s="110">
        <v>142397900</v>
      </c>
      <c r="M155" s="110">
        <v>8</v>
      </c>
      <c r="N155" s="111">
        <v>6600000</v>
      </c>
    </row>
    <row r="156" spans="1:14">
      <c r="A156" s="101" t="s">
        <v>392</v>
      </c>
      <c r="B156" s="100">
        <v>503433</v>
      </c>
      <c r="D156" s="109" t="s">
        <v>696</v>
      </c>
      <c r="E156" s="109" t="s">
        <v>389</v>
      </c>
      <c r="F156" s="109" t="s">
        <v>545</v>
      </c>
      <c r="G156" s="195" t="s">
        <v>546</v>
      </c>
      <c r="H156" s="196"/>
      <c r="I156" s="110">
        <v>6</v>
      </c>
      <c r="J156" s="110">
        <v>6000000</v>
      </c>
      <c r="K156" s="110">
        <v>12</v>
      </c>
      <c r="L156" s="110">
        <v>12000000</v>
      </c>
      <c r="M156" s="110">
        <v>12</v>
      </c>
      <c r="N156" s="111">
        <v>4800000</v>
      </c>
    </row>
    <row r="157" spans="1:14">
      <c r="A157" s="101" t="s">
        <v>393</v>
      </c>
      <c r="B157" s="100">
        <v>503649</v>
      </c>
      <c r="D157" s="109" t="s">
        <v>697</v>
      </c>
      <c r="E157" s="109" t="s">
        <v>390</v>
      </c>
      <c r="F157" s="109" t="s">
        <v>545</v>
      </c>
      <c r="G157" s="195" t="s">
        <v>546</v>
      </c>
      <c r="H157" s="196"/>
      <c r="I157" s="110">
        <v>2</v>
      </c>
      <c r="J157" s="110">
        <v>200000</v>
      </c>
      <c r="K157" s="110">
        <v>2</v>
      </c>
      <c r="L157" s="110">
        <v>200000</v>
      </c>
      <c r="M157" s="110">
        <v>0</v>
      </c>
      <c r="N157" s="111">
        <v>0</v>
      </c>
    </row>
    <row r="158" spans="1:14">
      <c r="A158" s="101" t="s">
        <v>394</v>
      </c>
      <c r="B158" s="100">
        <v>503854</v>
      </c>
      <c r="D158" s="109" t="s">
        <v>698</v>
      </c>
      <c r="E158" s="109" t="s">
        <v>391</v>
      </c>
      <c r="F158" s="109" t="s">
        <v>545</v>
      </c>
      <c r="G158" s="195" t="s">
        <v>546</v>
      </c>
      <c r="H158" s="196"/>
      <c r="I158" s="110">
        <v>51</v>
      </c>
      <c r="J158" s="110">
        <v>320512518</v>
      </c>
      <c r="K158" s="110">
        <v>48</v>
      </c>
      <c r="L158" s="110">
        <v>339983112</v>
      </c>
      <c r="M158" s="110">
        <v>41</v>
      </c>
      <c r="N158" s="111">
        <v>53745862</v>
      </c>
    </row>
    <row r="159" spans="1:14">
      <c r="A159" s="101" t="s">
        <v>137</v>
      </c>
      <c r="B159" s="100">
        <v>503862</v>
      </c>
      <c r="D159" s="109" t="s">
        <v>699</v>
      </c>
      <c r="E159" s="109" t="s">
        <v>141</v>
      </c>
      <c r="F159" s="109" t="s">
        <v>545</v>
      </c>
      <c r="G159" s="195" t="s">
        <v>546</v>
      </c>
      <c r="H159" s="196"/>
      <c r="I159" s="110">
        <v>24</v>
      </c>
      <c r="J159" s="110">
        <v>49000000</v>
      </c>
      <c r="K159" s="110">
        <v>26</v>
      </c>
      <c r="L159" s="110">
        <v>74000000</v>
      </c>
      <c r="M159" s="110">
        <v>3</v>
      </c>
      <c r="N159" s="111">
        <v>5200000</v>
      </c>
    </row>
    <row r="160" spans="1:14">
      <c r="A160" s="101" t="s">
        <v>395</v>
      </c>
      <c r="B160" s="100">
        <v>503953</v>
      </c>
      <c r="D160" s="109" t="s">
        <v>700</v>
      </c>
      <c r="E160" s="109" t="s">
        <v>135</v>
      </c>
      <c r="F160" s="109" t="s">
        <v>545</v>
      </c>
      <c r="G160" s="195" t="s">
        <v>546</v>
      </c>
      <c r="H160" s="196"/>
      <c r="I160" s="110">
        <v>424</v>
      </c>
      <c r="J160" s="110">
        <v>2303206293</v>
      </c>
      <c r="K160" s="110">
        <v>395</v>
      </c>
      <c r="L160" s="110">
        <v>2330806293</v>
      </c>
      <c r="M160" s="110">
        <v>66</v>
      </c>
      <c r="N160" s="111">
        <v>100200000</v>
      </c>
    </row>
    <row r="161" spans="1:14">
      <c r="A161" s="101" t="s">
        <v>396</v>
      </c>
      <c r="B161" s="100">
        <v>504076</v>
      </c>
      <c r="D161" s="109" t="s">
        <v>701</v>
      </c>
      <c r="E161" s="109" t="s">
        <v>392</v>
      </c>
      <c r="F161" s="109" t="s">
        <v>545</v>
      </c>
      <c r="G161" s="195" t="s">
        <v>546</v>
      </c>
      <c r="H161" s="196"/>
      <c r="I161" s="110">
        <v>378</v>
      </c>
      <c r="J161" s="110">
        <v>1945908681</v>
      </c>
      <c r="K161" s="110">
        <v>396</v>
      </c>
      <c r="L161" s="110">
        <v>2057408681</v>
      </c>
      <c r="M161" s="110">
        <v>94</v>
      </c>
      <c r="N161" s="111">
        <v>188200000</v>
      </c>
    </row>
    <row r="162" spans="1:14">
      <c r="A162" s="101" t="s">
        <v>139</v>
      </c>
      <c r="B162" s="100">
        <v>504159</v>
      </c>
      <c r="D162" s="109" t="s">
        <v>702</v>
      </c>
      <c r="E162" s="109" t="s">
        <v>393</v>
      </c>
      <c r="F162" s="109" t="s">
        <v>545</v>
      </c>
      <c r="G162" s="195" t="s">
        <v>546</v>
      </c>
      <c r="H162" s="196"/>
      <c r="I162" s="110">
        <v>529</v>
      </c>
      <c r="J162" s="110">
        <v>2565342262</v>
      </c>
      <c r="K162" s="110">
        <v>501</v>
      </c>
      <c r="L162" s="110">
        <v>2596042262</v>
      </c>
      <c r="M162" s="110">
        <v>133</v>
      </c>
      <c r="N162" s="111">
        <v>222200000</v>
      </c>
    </row>
    <row r="163" spans="1:14">
      <c r="A163" s="101" t="s">
        <v>397</v>
      </c>
      <c r="B163" s="100">
        <v>504191</v>
      </c>
      <c r="D163" s="109" t="s">
        <v>703</v>
      </c>
      <c r="E163" s="109" t="s">
        <v>394</v>
      </c>
      <c r="F163" s="109" t="s">
        <v>545</v>
      </c>
      <c r="G163" s="195" t="s">
        <v>546</v>
      </c>
      <c r="H163" s="196"/>
      <c r="I163" s="110">
        <v>255</v>
      </c>
      <c r="J163" s="110">
        <v>2407481522</v>
      </c>
      <c r="K163" s="110">
        <v>251</v>
      </c>
      <c r="L163" s="110">
        <v>2234681522</v>
      </c>
      <c r="M163" s="110">
        <v>103</v>
      </c>
      <c r="N163" s="111">
        <v>373300000</v>
      </c>
    </row>
    <row r="164" spans="1:14">
      <c r="A164" s="101" t="s">
        <v>42</v>
      </c>
      <c r="B164" s="100">
        <v>500322</v>
      </c>
      <c r="D164" s="109" t="s">
        <v>704</v>
      </c>
      <c r="E164" s="109" t="s">
        <v>137</v>
      </c>
      <c r="F164" s="109" t="s">
        <v>545</v>
      </c>
      <c r="G164" s="195" t="s">
        <v>546</v>
      </c>
      <c r="H164" s="196"/>
      <c r="I164" s="110">
        <v>206</v>
      </c>
      <c r="J164" s="110">
        <v>1116782157</v>
      </c>
      <c r="K164" s="110">
        <v>220</v>
      </c>
      <c r="L164" s="110">
        <v>1129282157</v>
      </c>
      <c r="M164" s="110">
        <v>147</v>
      </c>
      <c r="N164" s="111">
        <v>245400000</v>
      </c>
    </row>
    <row r="165" spans="1:14">
      <c r="A165" s="101" t="s">
        <v>44</v>
      </c>
      <c r="B165" s="100">
        <v>500892</v>
      </c>
      <c r="D165" s="109" t="s">
        <v>705</v>
      </c>
      <c r="E165" s="109" t="s">
        <v>395</v>
      </c>
      <c r="F165" s="109" t="s">
        <v>545</v>
      </c>
      <c r="G165" s="195" t="s">
        <v>546</v>
      </c>
      <c r="H165" s="196"/>
      <c r="I165" s="110">
        <v>547</v>
      </c>
      <c r="J165" s="110">
        <v>1438211386</v>
      </c>
      <c r="K165" s="110">
        <v>495</v>
      </c>
      <c r="L165" s="110">
        <v>1449611386</v>
      </c>
      <c r="M165" s="110">
        <v>201</v>
      </c>
      <c r="N165" s="111">
        <v>214400000</v>
      </c>
    </row>
    <row r="166" spans="1:14">
      <c r="A166" s="101" t="s">
        <v>46</v>
      </c>
      <c r="B166" s="100">
        <v>500900</v>
      </c>
      <c r="D166" s="109" t="s">
        <v>706</v>
      </c>
      <c r="E166" s="109" t="s">
        <v>396</v>
      </c>
      <c r="F166" s="109" t="s">
        <v>545</v>
      </c>
      <c r="G166" s="195" t="s">
        <v>546</v>
      </c>
      <c r="H166" s="196"/>
      <c r="I166" s="110">
        <v>176</v>
      </c>
      <c r="J166" s="110">
        <v>1960223540</v>
      </c>
      <c r="K166" s="110">
        <v>192</v>
      </c>
      <c r="L166" s="110">
        <v>1945223540</v>
      </c>
      <c r="M166" s="110">
        <v>28</v>
      </c>
      <c r="N166" s="111">
        <v>86500000</v>
      </c>
    </row>
    <row r="167" spans="1:14">
      <c r="A167" s="101" t="s">
        <v>398</v>
      </c>
      <c r="B167" s="100">
        <v>501601</v>
      </c>
      <c r="D167" s="109" t="s">
        <v>707</v>
      </c>
      <c r="E167" s="109" t="s">
        <v>139</v>
      </c>
      <c r="F167" s="109" t="s">
        <v>545</v>
      </c>
      <c r="G167" s="195" t="s">
        <v>546</v>
      </c>
      <c r="H167" s="196"/>
      <c r="I167" s="110">
        <v>329</v>
      </c>
      <c r="J167" s="110">
        <v>1837229328</v>
      </c>
      <c r="K167" s="110">
        <v>316</v>
      </c>
      <c r="L167" s="110">
        <v>1687945298</v>
      </c>
      <c r="M167" s="110">
        <v>216</v>
      </c>
      <c r="N167" s="111">
        <v>598884030</v>
      </c>
    </row>
    <row r="168" spans="1:14">
      <c r="A168" s="101" t="s">
        <v>399</v>
      </c>
      <c r="B168" s="100">
        <v>501676</v>
      </c>
      <c r="D168" s="109" t="s">
        <v>708</v>
      </c>
      <c r="E168" s="109" t="s">
        <v>397</v>
      </c>
      <c r="F168" s="109" t="s">
        <v>545</v>
      </c>
      <c r="G168" s="195" t="s">
        <v>546</v>
      </c>
      <c r="H168" s="196"/>
      <c r="I168" s="110">
        <v>597</v>
      </c>
      <c r="J168" s="110">
        <v>2923168387</v>
      </c>
      <c r="K168" s="110">
        <v>562</v>
      </c>
      <c r="L168" s="110">
        <v>3025359236</v>
      </c>
      <c r="M168" s="110">
        <v>139</v>
      </c>
      <c r="N168" s="111">
        <v>167100000</v>
      </c>
    </row>
    <row r="169" spans="1:14">
      <c r="A169" s="101" t="s">
        <v>48</v>
      </c>
      <c r="B169" s="100">
        <v>501775</v>
      </c>
      <c r="D169" s="109" t="s">
        <v>709</v>
      </c>
      <c r="E169" s="109" t="s">
        <v>42</v>
      </c>
      <c r="F169" s="109" t="s">
        <v>545</v>
      </c>
      <c r="G169" s="195" t="s">
        <v>546</v>
      </c>
      <c r="H169" s="196"/>
      <c r="I169" s="110">
        <v>323</v>
      </c>
      <c r="J169" s="110">
        <v>2377285862</v>
      </c>
      <c r="K169" s="110">
        <v>271</v>
      </c>
      <c r="L169" s="110">
        <v>2405598342</v>
      </c>
      <c r="M169" s="110">
        <v>154</v>
      </c>
      <c r="N169" s="111">
        <v>346837130</v>
      </c>
    </row>
    <row r="170" spans="1:14">
      <c r="A170" s="101" t="s">
        <v>400</v>
      </c>
      <c r="B170" s="100">
        <v>501866</v>
      </c>
      <c r="D170" s="109" t="s">
        <v>710</v>
      </c>
      <c r="E170" s="109" t="s">
        <v>44</v>
      </c>
      <c r="F170" s="109" t="s">
        <v>545</v>
      </c>
      <c r="G170" s="195" t="s">
        <v>546</v>
      </c>
      <c r="H170" s="196"/>
      <c r="I170" s="110">
        <v>95</v>
      </c>
      <c r="J170" s="110">
        <v>631701540</v>
      </c>
      <c r="K170" s="110">
        <v>104</v>
      </c>
      <c r="L170" s="110">
        <v>692101540</v>
      </c>
      <c r="M170" s="110">
        <v>16</v>
      </c>
      <c r="N170" s="111">
        <v>40100000</v>
      </c>
    </row>
    <row r="171" spans="1:14">
      <c r="A171" s="101" t="s">
        <v>401</v>
      </c>
      <c r="B171" s="100">
        <v>501957</v>
      </c>
      <c r="D171" s="109" t="s">
        <v>711</v>
      </c>
      <c r="E171" s="109" t="s">
        <v>46</v>
      </c>
      <c r="F171" s="109" t="s">
        <v>545</v>
      </c>
      <c r="G171" s="195" t="s">
        <v>546</v>
      </c>
      <c r="H171" s="196"/>
      <c r="I171" s="110">
        <v>83</v>
      </c>
      <c r="J171" s="110">
        <v>327900660</v>
      </c>
      <c r="K171" s="110">
        <v>89</v>
      </c>
      <c r="L171" s="110">
        <v>351000660</v>
      </c>
      <c r="M171" s="110">
        <v>21</v>
      </c>
      <c r="N171" s="111">
        <v>28200000</v>
      </c>
    </row>
    <row r="172" spans="1:14">
      <c r="A172" s="101" t="s">
        <v>402</v>
      </c>
      <c r="B172" s="100">
        <v>502633</v>
      </c>
      <c r="D172" s="109" t="s">
        <v>712</v>
      </c>
      <c r="E172" s="109" t="s">
        <v>398</v>
      </c>
      <c r="F172" s="109" t="s">
        <v>545</v>
      </c>
      <c r="G172" s="195" t="s">
        <v>546</v>
      </c>
      <c r="H172" s="196"/>
      <c r="I172" s="110">
        <v>107</v>
      </c>
      <c r="J172" s="110">
        <v>660323840</v>
      </c>
      <c r="K172" s="110">
        <v>116</v>
      </c>
      <c r="L172" s="110">
        <v>696323840</v>
      </c>
      <c r="M172" s="110">
        <v>14</v>
      </c>
      <c r="N172" s="111">
        <v>27600000</v>
      </c>
    </row>
    <row r="173" spans="1:14">
      <c r="A173" s="101" t="s">
        <v>403</v>
      </c>
      <c r="B173" s="100">
        <v>502799</v>
      </c>
      <c r="D173" s="109" t="s">
        <v>713</v>
      </c>
      <c r="E173" s="109" t="s">
        <v>399</v>
      </c>
      <c r="F173" s="109" t="s">
        <v>545</v>
      </c>
      <c r="G173" s="195" t="s">
        <v>546</v>
      </c>
      <c r="H173" s="196"/>
      <c r="I173" s="110">
        <v>11</v>
      </c>
      <c r="J173" s="110">
        <v>55534860</v>
      </c>
      <c r="K173" s="110">
        <v>24</v>
      </c>
      <c r="L173" s="110">
        <v>82734860</v>
      </c>
      <c r="M173" s="110">
        <v>26</v>
      </c>
      <c r="N173" s="111">
        <v>96000000</v>
      </c>
    </row>
    <row r="174" spans="1:14">
      <c r="A174" s="101" t="s">
        <v>404</v>
      </c>
      <c r="B174" s="100">
        <v>502807</v>
      </c>
      <c r="D174" s="109" t="s">
        <v>714</v>
      </c>
      <c r="E174" s="109" t="s">
        <v>48</v>
      </c>
      <c r="F174" s="109" t="s">
        <v>545</v>
      </c>
      <c r="G174" s="195" t="s">
        <v>546</v>
      </c>
      <c r="H174" s="196"/>
      <c r="I174" s="110">
        <v>186</v>
      </c>
      <c r="J174" s="110">
        <v>481016440</v>
      </c>
      <c r="K174" s="110">
        <v>205</v>
      </c>
      <c r="L174" s="110">
        <v>509516440</v>
      </c>
      <c r="M174" s="110">
        <v>46</v>
      </c>
      <c r="N174" s="111">
        <v>73300000</v>
      </c>
    </row>
    <row r="175" spans="1:14">
      <c r="A175" s="101" t="s">
        <v>405</v>
      </c>
      <c r="B175" s="100">
        <v>502864</v>
      </c>
      <c r="D175" s="109" t="s">
        <v>715</v>
      </c>
      <c r="E175" s="109" t="s">
        <v>400</v>
      </c>
      <c r="F175" s="109" t="s">
        <v>545</v>
      </c>
      <c r="G175" s="195" t="s">
        <v>546</v>
      </c>
      <c r="H175" s="196"/>
      <c r="I175" s="110">
        <v>74</v>
      </c>
      <c r="J175" s="110">
        <v>1026046900</v>
      </c>
      <c r="K175" s="110">
        <v>82</v>
      </c>
      <c r="L175" s="110">
        <v>1114446900</v>
      </c>
      <c r="M175" s="110">
        <v>63</v>
      </c>
      <c r="N175" s="111">
        <v>34300000</v>
      </c>
    </row>
    <row r="176" spans="1:14">
      <c r="A176" s="101" t="s">
        <v>406</v>
      </c>
      <c r="B176" s="100">
        <v>503458</v>
      </c>
      <c r="D176" s="109" t="s">
        <v>716</v>
      </c>
      <c r="E176" s="109" t="s">
        <v>401</v>
      </c>
      <c r="F176" s="109" t="s">
        <v>545</v>
      </c>
      <c r="G176" s="195" t="s">
        <v>546</v>
      </c>
      <c r="H176" s="196"/>
      <c r="I176" s="110">
        <v>34</v>
      </c>
      <c r="J176" s="110">
        <v>176200000</v>
      </c>
      <c r="K176" s="110">
        <v>61</v>
      </c>
      <c r="L176" s="110">
        <v>230200000</v>
      </c>
      <c r="M176" s="110">
        <v>6</v>
      </c>
      <c r="N176" s="111">
        <v>24000000</v>
      </c>
    </row>
    <row r="177" spans="1:14">
      <c r="A177" s="101" t="s">
        <v>407</v>
      </c>
      <c r="B177" s="100">
        <v>503466</v>
      </c>
      <c r="D177" s="109" t="s">
        <v>717</v>
      </c>
      <c r="E177" s="109" t="s">
        <v>402</v>
      </c>
      <c r="F177" s="109" t="s">
        <v>545</v>
      </c>
      <c r="G177" s="195" t="s">
        <v>546</v>
      </c>
      <c r="H177" s="196"/>
      <c r="I177" s="110">
        <v>6</v>
      </c>
      <c r="J177" s="110">
        <v>45000000</v>
      </c>
      <c r="K177" s="110">
        <v>14</v>
      </c>
      <c r="L177" s="110">
        <v>45800000</v>
      </c>
      <c r="M177" s="110">
        <v>1</v>
      </c>
      <c r="N177" s="111">
        <v>50000000</v>
      </c>
    </row>
    <row r="178" spans="1:14">
      <c r="A178" s="101" t="s">
        <v>408</v>
      </c>
      <c r="B178" s="100">
        <v>503706</v>
      </c>
      <c r="D178" s="109" t="s">
        <v>718</v>
      </c>
      <c r="E178" s="109" t="s">
        <v>403</v>
      </c>
      <c r="F178" s="109" t="s">
        <v>545</v>
      </c>
      <c r="G178" s="195" t="s">
        <v>546</v>
      </c>
      <c r="H178" s="196"/>
      <c r="I178" s="110">
        <v>71</v>
      </c>
      <c r="J178" s="110">
        <v>280801630</v>
      </c>
      <c r="K178" s="110">
        <v>54</v>
      </c>
      <c r="L178" s="110">
        <v>244801630</v>
      </c>
      <c r="M178" s="110">
        <v>26</v>
      </c>
      <c r="N178" s="111">
        <v>49000000</v>
      </c>
    </row>
    <row r="179" spans="1:14">
      <c r="A179" s="101" t="s">
        <v>409</v>
      </c>
      <c r="B179" s="100">
        <v>503805</v>
      </c>
      <c r="D179" s="109" t="s">
        <v>719</v>
      </c>
      <c r="E179" s="109" t="s">
        <v>404</v>
      </c>
      <c r="F179" s="109" t="s">
        <v>545</v>
      </c>
      <c r="G179" s="195" t="s">
        <v>546</v>
      </c>
      <c r="H179" s="196"/>
      <c r="I179" s="110">
        <v>43</v>
      </c>
      <c r="J179" s="110">
        <v>111621480</v>
      </c>
      <c r="K179" s="110">
        <v>34</v>
      </c>
      <c r="L179" s="110">
        <v>86621480</v>
      </c>
      <c r="M179" s="110">
        <v>10</v>
      </c>
      <c r="N179" s="111">
        <v>26000000</v>
      </c>
    </row>
    <row r="180" spans="1:14">
      <c r="A180" s="101" t="s">
        <v>410</v>
      </c>
      <c r="B180" s="100">
        <v>503896</v>
      </c>
      <c r="D180" s="109" t="s">
        <v>720</v>
      </c>
      <c r="E180" s="109" t="s">
        <v>405</v>
      </c>
      <c r="F180" s="109" t="s">
        <v>545</v>
      </c>
      <c r="G180" s="195" t="s">
        <v>546</v>
      </c>
      <c r="H180" s="196"/>
      <c r="I180" s="110">
        <v>352</v>
      </c>
      <c r="J180" s="110">
        <v>2809007840</v>
      </c>
      <c r="K180" s="110">
        <v>323</v>
      </c>
      <c r="L180" s="110">
        <v>2683331930</v>
      </c>
      <c r="M180" s="110">
        <v>138</v>
      </c>
      <c r="N180" s="111">
        <v>341675910</v>
      </c>
    </row>
    <row r="181" spans="1:14">
      <c r="A181" s="101" t="s">
        <v>411</v>
      </c>
      <c r="B181" s="100">
        <v>503946</v>
      </c>
      <c r="D181" s="109" t="s">
        <v>721</v>
      </c>
      <c r="E181" s="109" t="s">
        <v>406</v>
      </c>
      <c r="F181" s="109" t="s">
        <v>545</v>
      </c>
      <c r="G181" s="195" t="s">
        <v>546</v>
      </c>
      <c r="H181" s="196"/>
      <c r="I181" s="110">
        <v>144</v>
      </c>
      <c r="J181" s="110">
        <v>221167050</v>
      </c>
      <c r="K181" s="110">
        <v>127</v>
      </c>
      <c r="L181" s="110">
        <v>280967050</v>
      </c>
      <c r="M181" s="110">
        <v>75</v>
      </c>
      <c r="N181" s="111">
        <v>90900000</v>
      </c>
    </row>
    <row r="182" spans="1:14">
      <c r="A182" s="101" t="s">
        <v>412</v>
      </c>
      <c r="B182" s="100">
        <v>504183</v>
      </c>
      <c r="D182" s="109" t="s">
        <v>722</v>
      </c>
      <c r="E182" s="109" t="s">
        <v>407</v>
      </c>
      <c r="F182" s="109" t="s">
        <v>545</v>
      </c>
      <c r="G182" s="195" t="s">
        <v>546</v>
      </c>
      <c r="H182" s="196"/>
      <c r="I182" s="110">
        <v>270</v>
      </c>
      <c r="J182" s="110">
        <v>1498969120</v>
      </c>
      <c r="K182" s="110">
        <v>264</v>
      </c>
      <c r="L182" s="110">
        <v>1624606680</v>
      </c>
      <c r="M182" s="110">
        <v>77</v>
      </c>
      <c r="N182" s="111">
        <v>270127390</v>
      </c>
    </row>
    <row r="183" spans="1:14">
      <c r="A183" s="101" t="s">
        <v>58</v>
      </c>
      <c r="B183" s="100">
        <v>500082</v>
      </c>
      <c r="D183" s="109" t="s">
        <v>723</v>
      </c>
      <c r="E183" s="109" t="s">
        <v>408</v>
      </c>
      <c r="F183" s="109" t="s">
        <v>545</v>
      </c>
      <c r="G183" s="195" t="s">
        <v>546</v>
      </c>
      <c r="H183" s="196"/>
      <c r="I183" s="110">
        <v>449</v>
      </c>
      <c r="J183" s="110">
        <v>1755230747</v>
      </c>
      <c r="K183" s="110">
        <v>472</v>
      </c>
      <c r="L183" s="110">
        <v>1751230747</v>
      </c>
      <c r="M183" s="110">
        <v>73</v>
      </c>
      <c r="N183" s="111">
        <v>102000000</v>
      </c>
    </row>
    <row r="184" spans="1:14">
      <c r="A184" s="101" t="s">
        <v>57</v>
      </c>
      <c r="B184" s="100">
        <v>500330</v>
      </c>
      <c r="D184" s="109" t="s">
        <v>724</v>
      </c>
      <c r="E184" s="109" t="s">
        <v>409</v>
      </c>
      <c r="F184" s="109" t="s">
        <v>545</v>
      </c>
      <c r="G184" s="195" t="s">
        <v>546</v>
      </c>
      <c r="H184" s="196"/>
      <c r="I184" s="110">
        <v>299</v>
      </c>
      <c r="J184" s="110">
        <v>2262285560</v>
      </c>
      <c r="K184" s="110">
        <v>305</v>
      </c>
      <c r="L184" s="110">
        <v>2320809060</v>
      </c>
      <c r="M184" s="110">
        <v>115</v>
      </c>
      <c r="N184" s="111">
        <v>418476500</v>
      </c>
    </row>
    <row r="185" spans="1:14">
      <c r="A185" s="101" t="s">
        <v>413</v>
      </c>
      <c r="B185" s="100">
        <v>500629</v>
      </c>
      <c r="D185" s="109" t="s">
        <v>725</v>
      </c>
      <c r="E185" s="109" t="s">
        <v>410</v>
      </c>
      <c r="F185" s="109" t="s">
        <v>545</v>
      </c>
      <c r="G185" s="195" t="s">
        <v>546</v>
      </c>
      <c r="H185" s="196"/>
      <c r="I185" s="110">
        <v>241</v>
      </c>
      <c r="J185" s="110">
        <v>2829075982</v>
      </c>
      <c r="K185" s="110">
        <v>236</v>
      </c>
      <c r="L185" s="110">
        <v>2932605612</v>
      </c>
      <c r="M185" s="110">
        <v>66</v>
      </c>
      <c r="N185" s="111">
        <v>269300000</v>
      </c>
    </row>
    <row r="186" spans="1:14">
      <c r="A186" s="101" t="s">
        <v>414</v>
      </c>
      <c r="B186" s="100">
        <v>501536</v>
      </c>
      <c r="D186" s="109" t="s">
        <v>726</v>
      </c>
      <c r="E186" s="109" t="s">
        <v>411</v>
      </c>
      <c r="F186" s="109" t="s">
        <v>545</v>
      </c>
      <c r="G186" s="195" t="s">
        <v>546</v>
      </c>
      <c r="H186" s="196"/>
      <c r="I186" s="110">
        <v>338</v>
      </c>
      <c r="J186" s="110">
        <v>2163832330</v>
      </c>
      <c r="K186" s="110">
        <v>375</v>
      </c>
      <c r="L186" s="110">
        <v>2086332330</v>
      </c>
      <c r="M186" s="110">
        <v>88</v>
      </c>
      <c r="N186" s="111">
        <v>515980626</v>
      </c>
    </row>
    <row r="187" spans="1:14">
      <c r="A187" s="101" t="s">
        <v>415</v>
      </c>
      <c r="B187" s="100">
        <v>501635</v>
      </c>
      <c r="D187" s="109" t="s">
        <v>727</v>
      </c>
      <c r="E187" s="109" t="s">
        <v>412</v>
      </c>
      <c r="F187" s="109" t="s">
        <v>545</v>
      </c>
      <c r="G187" s="195" t="s">
        <v>546</v>
      </c>
      <c r="H187" s="196"/>
      <c r="I187" s="110">
        <v>349</v>
      </c>
      <c r="J187" s="110">
        <v>2439705310</v>
      </c>
      <c r="K187" s="110">
        <v>329</v>
      </c>
      <c r="L187" s="110">
        <v>2193605310</v>
      </c>
      <c r="M187" s="110">
        <v>157</v>
      </c>
      <c r="N187" s="111">
        <v>642400000</v>
      </c>
    </row>
    <row r="188" spans="1:14">
      <c r="A188" s="101" t="s">
        <v>416</v>
      </c>
      <c r="B188" s="100">
        <v>501874</v>
      </c>
      <c r="D188" s="109" t="s">
        <v>728</v>
      </c>
      <c r="E188" s="109" t="s">
        <v>58</v>
      </c>
      <c r="F188" s="109" t="s">
        <v>545</v>
      </c>
      <c r="G188" s="195" t="s">
        <v>546</v>
      </c>
      <c r="H188" s="196"/>
      <c r="I188" s="110">
        <v>221</v>
      </c>
      <c r="J188" s="110">
        <v>288657090</v>
      </c>
      <c r="K188" s="110">
        <v>235</v>
      </c>
      <c r="L188" s="110">
        <v>395157090</v>
      </c>
      <c r="M188" s="110">
        <v>31</v>
      </c>
      <c r="N188" s="111">
        <v>142700000</v>
      </c>
    </row>
    <row r="189" spans="1:14">
      <c r="A189" s="101" t="s">
        <v>417</v>
      </c>
      <c r="B189" s="100">
        <v>502070</v>
      </c>
      <c r="D189" s="109" t="s">
        <v>729</v>
      </c>
      <c r="E189" s="109" t="s">
        <v>57</v>
      </c>
      <c r="F189" s="109" t="s">
        <v>545</v>
      </c>
      <c r="G189" s="195" t="s">
        <v>546</v>
      </c>
      <c r="H189" s="196"/>
      <c r="I189" s="110">
        <v>621</v>
      </c>
      <c r="J189" s="110">
        <v>2360225570</v>
      </c>
      <c r="K189" s="110">
        <v>622</v>
      </c>
      <c r="L189" s="110">
        <v>2440430950</v>
      </c>
      <c r="M189" s="110">
        <v>147</v>
      </c>
      <c r="N189" s="111">
        <v>329300000</v>
      </c>
    </row>
    <row r="190" spans="1:14">
      <c r="A190" s="101" t="s">
        <v>418</v>
      </c>
      <c r="B190" s="100">
        <v>502179</v>
      </c>
      <c r="D190" s="109" t="s">
        <v>730</v>
      </c>
      <c r="E190" s="109" t="s">
        <v>413</v>
      </c>
      <c r="F190" s="109" t="s">
        <v>545</v>
      </c>
      <c r="G190" s="195" t="s">
        <v>546</v>
      </c>
      <c r="H190" s="196"/>
      <c r="I190" s="110">
        <v>124</v>
      </c>
      <c r="J190" s="110">
        <v>551674970</v>
      </c>
      <c r="K190" s="110">
        <v>137</v>
      </c>
      <c r="L190" s="110">
        <v>612517745</v>
      </c>
      <c r="M190" s="110">
        <v>6</v>
      </c>
      <c r="N190" s="111">
        <v>50945910</v>
      </c>
    </row>
    <row r="191" spans="1:14">
      <c r="A191" s="101" t="s">
        <v>419</v>
      </c>
      <c r="B191" s="100">
        <v>502245</v>
      </c>
      <c r="D191" s="109" t="s">
        <v>731</v>
      </c>
      <c r="E191" s="109" t="s">
        <v>414</v>
      </c>
      <c r="F191" s="109" t="s">
        <v>545</v>
      </c>
      <c r="G191" s="195" t="s">
        <v>546</v>
      </c>
      <c r="H191" s="196"/>
      <c r="I191" s="110">
        <v>423</v>
      </c>
      <c r="J191" s="110">
        <v>262440000</v>
      </c>
      <c r="K191" s="110">
        <v>390</v>
      </c>
      <c r="L191" s="110">
        <v>253240000</v>
      </c>
      <c r="M191" s="110">
        <v>67</v>
      </c>
      <c r="N191" s="111">
        <v>12600000</v>
      </c>
    </row>
    <row r="192" spans="1:14">
      <c r="A192" s="101" t="s">
        <v>420</v>
      </c>
      <c r="B192" s="100">
        <v>502260</v>
      </c>
      <c r="D192" s="109" t="s">
        <v>732</v>
      </c>
      <c r="E192" s="109" t="s">
        <v>415</v>
      </c>
      <c r="F192" s="109" t="s">
        <v>545</v>
      </c>
      <c r="G192" s="195" t="s">
        <v>546</v>
      </c>
      <c r="H192" s="196"/>
      <c r="I192" s="110">
        <v>148</v>
      </c>
      <c r="J192" s="110">
        <v>398459230</v>
      </c>
      <c r="K192" s="110">
        <v>132</v>
      </c>
      <c r="L192" s="110">
        <v>394159230</v>
      </c>
      <c r="M192" s="110">
        <v>29</v>
      </c>
      <c r="N192" s="111">
        <v>44910460</v>
      </c>
    </row>
    <row r="193" spans="1:14">
      <c r="A193" s="101" t="s">
        <v>421</v>
      </c>
      <c r="B193" s="100">
        <v>502302</v>
      </c>
      <c r="D193" s="109" t="s">
        <v>733</v>
      </c>
      <c r="E193" s="109" t="s">
        <v>416</v>
      </c>
      <c r="F193" s="109" t="s">
        <v>545</v>
      </c>
      <c r="G193" s="195" t="s">
        <v>546</v>
      </c>
      <c r="H193" s="196"/>
      <c r="I193" s="110">
        <v>130</v>
      </c>
      <c r="J193" s="110">
        <v>417505840</v>
      </c>
      <c r="K193" s="110">
        <v>137</v>
      </c>
      <c r="L193" s="110">
        <v>426305840</v>
      </c>
      <c r="M193" s="110">
        <v>13</v>
      </c>
      <c r="N193" s="111">
        <v>10200000</v>
      </c>
    </row>
    <row r="194" spans="1:14">
      <c r="A194" s="101" t="s">
        <v>422</v>
      </c>
      <c r="B194" s="100">
        <v>502567</v>
      </c>
      <c r="D194" s="109" t="s">
        <v>734</v>
      </c>
      <c r="E194" s="109" t="s">
        <v>417</v>
      </c>
      <c r="F194" s="109" t="s">
        <v>545</v>
      </c>
      <c r="G194" s="195" t="s">
        <v>546</v>
      </c>
      <c r="H194" s="196"/>
      <c r="I194" s="110">
        <v>79</v>
      </c>
      <c r="J194" s="110">
        <v>263127260</v>
      </c>
      <c r="K194" s="110">
        <v>74</v>
      </c>
      <c r="L194" s="110">
        <v>266027260</v>
      </c>
      <c r="M194" s="110">
        <v>7</v>
      </c>
      <c r="N194" s="111">
        <v>1600000</v>
      </c>
    </row>
    <row r="195" spans="1:14">
      <c r="A195" s="101" t="s">
        <v>423</v>
      </c>
      <c r="B195" s="100">
        <v>900530</v>
      </c>
      <c r="D195" s="109" t="s">
        <v>735</v>
      </c>
      <c r="E195" s="109" t="s">
        <v>418</v>
      </c>
      <c r="F195" s="109" t="s">
        <v>545</v>
      </c>
      <c r="G195" s="195" t="s">
        <v>546</v>
      </c>
      <c r="H195" s="196"/>
      <c r="I195" s="110">
        <v>3</v>
      </c>
      <c r="J195" s="110">
        <v>60000000</v>
      </c>
      <c r="K195" s="110">
        <v>25</v>
      </c>
      <c r="L195" s="110">
        <v>64000000</v>
      </c>
      <c r="M195" s="110">
        <v>8</v>
      </c>
      <c r="N195" s="111">
        <v>800000</v>
      </c>
    </row>
    <row r="196" spans="1:14">
      <c r="A196" s="101" t="s">
        <v>424</v>
      </c>
      <c r="B196" s="100">
        <v>500348</v>
      </c>
      <c r="D196" s="109" t="s">
        <v>736</v>
      </c>
      <c r="E196" s="109" t="s">
        <v>419</v>
      </c>
      <c r="F196" s="109" t="s">
        <v>545</v>
      </c>
      <c r="G196" s="195" t="s">
        <v>546</v>
      </c>
      <c r="H196" s="196"/>
      <c r="I196" s="110">
        <v>51</v>
      </c>
      <c r="J196" s="110">
        <v>257826530</v>
      </c>
      <c r="K196" s="110">
        <v>51</v>
      </c>
      <c r="L196" s="110">
        <v>275826530</v>
      </c>
      <c r="M196" s="110">
        <v>12</v>
      </c>
      <c r="N196" s="111">
        <v>11000000</v>
      </c>
    </row>
    <row r="197" spans="1:14">
      <c r="A197" s="101" t="s">
        <v>425</v>
      </c>
      <c r="B197" s="100">
        <v>500702</v>
      </c>
      <c r="D197" s="109" t="s">
        <v>737</v>
      </c>
      <c r="E197" s="109" t="s">
        <v>420</v>
      </c>
      <c r="F197" s="109" t="s">
        <v>545</v>
      </c>
      <c r="G197" s="195" t="s">
        <v>546</v>
      </c>
      <c r="H197" s="196"/>
      <c r="I197" s="110">
        <v>26</v>
      </c>
      <c r="J197" s="110">
        <v>118100000</v>
      </c>
      <c r="K197" s="110">
        <v>30</v>
      </c>
      <c r="L197" s="110">
        <v>120300000</v>
      </c>
      <c r="M197" s="110">
        <v>2</v>
      </c>
      <c r="N197" s="111">
        <v>2000000</v>
      </c>
    </row>
    <row r="198" spans="1:14">
      <c r="A198" s="101" t="s">
        <v>426</v>
      </c>
      <c r="B198" s="100">
        <v>500744</v>
      </c>
      <c r="D198" s="109" t="s">
        <v>738</v>
      </c>
      <c r="E198" s="109" t="s">
        <v>421</v>
      </c>
      <c r="F198" s="109" t="s">
        <v>545</v>
      </c>
      <c r="G198" s="195" t="s">
        <v>546</v>
      </c>
      <c r="H198" s="196"/>
      <c r="I198" s="110">
        <v>57</v>
      </c>
      <c r="J198" s="110">
        <v>297700000</v>
      </c>
      <c r="K198" s="110">
        <v>54</v>
      </c>
      <c r="L198" s="110">
        <v>285700000</v>
      </c>
      <c r="M198" s="110">
        <v>13</v>
      </c>
      <c r="N198" s="111">
        <v>16600000</v>
      </c>
    </row>
    <row r="199" spans="1:14">
      <c r="A199" s="101" t="s">
        <v>427</v>
      </c>
      <c r="B199" s="100">
        <v>501502</v>
      </c>
      <c r="D199" s="109" t="s">
        <v>739</v>
      </c>
      <c r="E199" s="109" t="s">
        <v>422</v>
      </c>
      <c r="F199" s="109" t="s">
        <v>545</v>
      </c>
      <c r="G199" s="195" t="s">
        <v>546</v>
      </c>
      <c r="H199" s="196"/>
      <c r="I199" s="110">
        <v>10</v>
      </c>
      <c r="J199" s="110">
        <v>65000000</v>
      </c>
      <c r="K199" s="110">
        <v>10</v>
      </c>
      <c r="L199" s="110">
        <v>65000000</v>
      </c>
      <c r="M199" s="110">
        <v>2</v>
      </c>
      <c r="N199" s="111">
        <v>200000</v>
      </c>
    </row>
    <row r="200" spans="1:14">
      <c r="A200" s="101" t="s">
        <v>428</v>
      </c>
      <c r="B200" s="100">
        <v>501528</v>
      </c>
      <c r="D200" s="109" t="s">
        <v>740</v>
      </c>
      <c r="E200" s="109" t="s">
        <v>423</v>
      </c>
      <c r="F200" s="109" t="s">
        <v>545</v>
      </c>
      <c r="G200" s="195" t="s">
        <v>546</v>
      </c>
      <c r="H200" s="196"/>
      <c r="I200" s="110">
        <v>18</v>
      </c>
      <c r="J200" s="110">
        <v>478030000</v>
      </c>
      <c r="K200" s="110">
        <v>21</v>
      </c>
      <c r="L200" s="110">
        <v>477430000</v>
      </c>
      <c r="M200" s="110">
        <v>7</v>
      </c>
      <c r="N200" s="111">
        <v>1600000</v>
      </c>
    </row>
    <row r="201" spans="1:14">
      <c r="A201" s="101" t="s">
        <v>429</v>
      </c>
      <c r="B201" s="100">
        <v>502450</v>
      </c>
      <c r="D201" s="109" t="s">
        <v>741</v>
      </c>
      <c r="E201" s="109" t="s">
        <v>424</v>
      </c>
      <c r="F201" s="109" t="s">
        <v>545</v>
      </c>
      <c r="G201" s="195" t="s">
        <v>546</v>
      </c>
      <c r="H201" s="196"/>
      <c r="I201" s="110">
        <v>304</v>
      </c>
      <c r="J201" s="110">
        <v>1010189288</v>
      </c>
      <c r="K201" s="110">
        <v>266</v>
      </c>
      <c r="L201" s="110">
        <v>964596918</v>
      </c>
      <c r="M201" s="110">
        <v>203</v>
      </c>
      <c r="N201" s="111">
        <v>259536770</v>
      </c>
    </row>
    <row r="202" spans="1:14">
      <c r="A202" s="101" t="s">
        <v>430</v>
      </c>
      <c r="B202" s="100">
        <v>502468</v>
      </c>
      <c r="D202" s="109" t="s">
        <v>742</v>
      </c>
      <c r="E202" s="109" t="s">
        <v>425</v>
      </c>
      <c r="F202" s="109" t="s">
        <v>545</v>
      </c>
      <c r="G202" s="195" t="s">
        <v>546</v>
      </c>
      <c r="H202" s="196"/>
      <c r="I202" s="110">
        <v>210</v>
      </c>
      <c r="J202" s="110">
        <v>732245830</v>
      </c>
      <c r="K202" s="110">
        <v>204</v>
      </c>
      <c r="L202" s="110">
        <v>732900000</v>
      </c>
      <c r="M202" s="110">
        <v>50</v>
      </c>
      <c r="N202" s="111">
        <v>76545830</v>
      </c>
    </row>
    <row r="203" spans="1:14">
      <c r="A203" s="101" t="s">
        <v>431</v>
      </c>
      <c r="B203" s="100">
        <v>502534</v>
      </c>
      <c r="D203" s="109" t="s">
        <v>743</v>
      </c>
      <c r="E203" s="109" t="s">
        <v>426</v>
      </c>
      <c r="F203" s="109" t="s">
        <v>545</v>
      </c>
      <c r="G203" s="195" t="s">
        <v>546</v>
      </c>
      <c r="H203" s="196"/>
      <c r="I203" s="110">
        <v>112</v>
      </c>
      <c r="J203" s="110">
        <v>489232885</v>
      </c>
      <c r="K203" s="110">
        <v>139</v>
      </c>
      <c r="L203" s="110">
        <v>520232885</v>
      </c>
      <c r="M203" s="110">
        <v>29</v>
      </c>
      <c r="N203" s="111">
        <v>22100000</v>
      </c>
    </row>
    <row r="204" spans="1:14">
      <c r="A204" s="101" t="s">
        <v>432</v>
      </c>
      <c r="B204" s="100">
        <v>502641</v>
      </c>
      <c r="D204" s="109" t="s">
        <v>744</v>
      </c>
      <c r="E204" s="109" t="s">
        <v>427</v>
      </c>
      <c r="F204" s="109" t="s">
        <v>545</v>
      </c>
      <c r="G204" s="195" t="s">
        <v>546</v>
      </c>
      <c r="H204" s="196"/>
      <c r="I204" s="110">
        <v>58</v>
      </c>
      <c r="J204" s="110">
        <v>419000000</v>
      </c>
      <c r="K204" s="110">
        <v>75</v>
      </c>
      <c r="L204" s="110">
        <v>470000000</v>
      </c>
      <c r="M204" s="110">
        <v>27</v>
      </c>
      <c r="N204" s="111">
        <v>8100000</v>
      </c>
    </row>
    <row r="205" spans="1:14">
      <c r="A205" s="101" t="s">
        <v>433</v>
      </c>
      <c r="B205" s="100">
        <v>502765</v>
      </c>
      <c r="D205" s="109" t="s">
        <v>745</v>
      </c>
      <c r="E205" s="109" t="s">
        <v>428</v>
      </c>
      <c r="F205" s="109" t="s">
        <v>545</v>
      </c>
      <c r="G205" s="195" t="s">
        <v>546</v>
      </c>
      <c r="H205" s="196"/>
      <c r="I205" s="110">
        <v>9</v>
      </c>
      <c r="J205" s="110">
        <v>251088860</v>
      </c>
      <c r="K205" s="110">
        <v>10</v>
      </c>
      <c r="L205" s="110">
        <v>281088860</v>
      </c>
      <c r="M205" s="110">
        <v>0</v>
      </c>
      <c r="N205" s="111">
        <v>0</v>
      </c>
    </row>
    <row r="206" spans="1:14">
      <c r="A206" s="101" t="s">
        <v>434</v>
      </c>
      <c r="B206" s="100">
        <v>502773</v>
      </c>
      <c r="D206" s="109" t="s">
        <v>746</v>
      </c>
      <c r="E206" s="109" t="s">
        <v>429</v>
      </c>
      <c r="F206" s="109" t="s">
        <v>545</v>
      </c>
      <c r="G206" s="195" t="s">
        <v>546</v>
      </c>
      <c r="H206" s="196"/>
      <c r="I206" s="110">
        <v>63</v>
      </c>
      <c r="J206" s="110">
        <v>219669360</v>
      </c>
      <c r="K206" s="110">
        <v>60</v>
      </c>
      <c r="L206" s="110">
        <v>219369360</v>
      </c>
      <c r="M206" s="110">
        <v>5</v>
      </c>
      <c r="N206" s="111">
        <v>2300000</v>
      </c>
    </row>
    <row r="207" spans="1:14">
      <c r="A207" s="101" t="s">
        <v>435</v>
      </c>
      <c r="B207" s="100">
        <v>500108</v>
      </c>
      <c r="D207" s="109" t="s">
        <v>747</v>
      </c>
      <c r="E207" s="109" t="s">
        <v>430</v>
      </c>
      <c r="F207" s="109" t="s">
        <v>545</v>
      </c>
      <c r="G207" s="195" t="s">
        <v>546</v>
      </c>
      <c r="H207" s="196"/>
      <c r="I207" s="110">
        <v>8</v>
      </c>
      <c r="J207" s="110">
        <v>76954676</v>
      </c>
      <c r="K207" s="110">
        <v>15</v>
      </c>
      <c r="L207" s="110">
        <v>83954676</v>
      </c>
      <c r="M207" s="110">
        <v>0</v>
      </c>
      <c r="N207" s="111">
        <v>0</v>
      </c>
    </row>
    <row r="208" spans="1:14">
      <c r="A208" s="101" t="s">
        <v>29</v>
      </c>
      <c r="B208" s="100">
        <v>500355</v>
      </c>
      <c r="D208" s="109" t="s">
        <v>748</v>
      </c>
      <c r="E208" s="109" t="s">
        <v>431</v>
      </c>
      <c r="F208" s="109" t="s">
        <v>545</v>
      </c>
      <c r="G208" s="195" t="s">
        <v>546</v>
      </c>
      <c r="H208" s="196"/>
      <c r="I208" s="110">
        <v>0</v>
      </c>
      <c r="J208" s="110">
        <v>0</v>
      </c>
      <c r="K208" s="110">
        <v>5</v>
      </c>
      <c r="L208" s="110">
        <v>42500000</v>
      </c>
      <c r="M208" s="110">
        <v>10</v>
      </c>
      <c r="N208" s="111">
        <v>50800000</v>
      </c>
    </row>
    <row r="209" spans="1:14">
      <c r="A209" s="101" t="s">
        <v>31</v>
      </c>
      <c r="B209" s="100">
        <v>500793</v>
      </c>
      <c r="D209" s="109" t="s">
        <v>749</v>
      </c>
      <c r="E209" s="109" t="s">
        <v>432</v>
      </c>
      <c r="F209" s="109" t="s">
        <v>545</v>
      </c>
      <c r="G209" s="195" t="s">
        <v>546</v>
      </c>
      <c r="H209" s="196"/>
      <c r="I209" s="110">
        <v>53</v>
      </c>
      <c r="J209" s="110">
        <v>173246684</v>
      </c>
      <c r="K209" s="110">
        <v>40</v>
      </c>
      <c r="L209" s="110">
        <v>155191130</v>
      </c>
      <c r="M209" s="110">
        <v>16</v>
      </c>
      <c r="N209" s="111">
        <v>19255554</v>
      </c>
    </row>
    <row r="210" spans="1:14">
      <c r="A210" s="101" t="s">
        <v>436</v>
      </c>
      <c r="B210" s="100">
        <v>501429</v>
      </c>
      <c r="D210" s="109" t="s">
        <v>750</v>
      </c>
      <c r="E210" s="109" t="s">
        <v>433</v>
      </c>
      <c r="F210" s="109" t="s">
        <v>545</v>
      </c>
      <c r="G210" s="195" t="s">
        <v>546</v>
      </c>
      <c r="H210" s="196"/>
      <c r="I210" s="110">
        <v>5</v>
      </c>
      <c r="J210" s="110">
        <v>54247321</v>
      </c>
      <c r="K210" s="110">
        <v>6</v>
      </c>
      <c r="L210" s="110">
        <v>55247321</v>
      </c>
      <c r="M210" s="110">
        <v>3</v>
      </c>
      <c r="N210" s="111">
        <v>2100000</v>
      </c>
    </row>
    <row r="211" spans="1:14">
      <c r="A211" s="101" t="s">
        <v>437</v>
      </c>
      <c r="B211" s="100">
        <v>501494</v>
      </c>
      <c r="D211" s="109" t="s">
        <v>751</v>
      </c>
      <c r="E211" s="109" t="s">
        <v>434</v>
      </c>
      <c r="F211" s="109" t="s">
        <v>545</v>
      </c>
      <c r="G211" s="195" t="s">
        <v>546</v>
      </c>
      <c r="H211" s="196"/>
      <c r="I211" s="110">
        <v>26</v>
      </c>
      <c r="J211" s="110">
        <v>160274726</v>
      </c>
      <c r="K211" s="110">
        <v>25</v>
      </c>
      <c r="L211" s="110">
        <v>145065006</v>
      </c>
      <c r="M211" s="110">
        <v>3</v>
      </c>
      <c r="N211" s="111">
        <v>20309720</v>
      </c>
    </row>
    <row r="212" spans="1:14">
      <c r="A212" s="101" t="s">
        <v>438</v>
      </c>
      <c r="B212" s="100">
        <v>501643</v>
      </c>
      <c r="D212" s="109" t="s">
        <v>752</v>
      </c>
      <c r="E212" s="109" t="s">
        <v>435</v>
      </c>
      <c r="F212" s="109" t="s">
        <v>545</v>
      </c>
      <c r="G212" s="195" t="s">
        <v>546</v>
      </c>
      <c r="H212" s="196"/>
      <c r="I212" s="110">
        <v>251</v>
      </c>
      <c r="J212" s="110">
        <v>855388620</v>
      </c>
      <c r="K212" s="110">
        <v>251</v>
      </c>
      <c r="L212" s="110">
        <v>846988620</v>
      </c>
      <c r="M212" s="110">
        <v>59</v>
      </c>
      <c r="N212" s="111">
        <v>62600000</v>
      </c>
    </row>
    <row r="213" spans="1:14">
      <c r="A213" s="101" t="s">
        <v>439</v>
      </c>
      <c r="B213" s="100">
        <v>501692</v>
      </c>
      <c r="D213" s="109" t="s">
        <v>753</v>
      </c>
      <c r="E213" s="109" t="s">
        <v>29</v>
      </c>
      <c r="F213" s="109" t="s">
        <v>545</v>
      </c>
      <c r="G213" s="195" t="s">
        <v>546</v>
      </c>
      <c r="H213" s="196"/>
      <c r="I213" s="110">
        <v>357</v>
      </c>
      <c r="J213" s="110">
        <v>946815650</v>
      </c>
      <c r="K213" s="110">
        <v>419</v>
      </c>
      <c r="L213" s="110">
        <v>953015650</v>
      </c>
      <c r="M213" s="110">
        <v>45</v>
      </c>
      <c r="N213" s="111">
        <v>65810000</v>
      </c>
    </row>
    <row r="214" spans="1:14">
      <c r="A214" s="101" t="s">
        <v>27</v>
      </c>
      <c r="B214" s="100">
        <v>501742</v>
      </c>
      <c r="D214" s="109" t="s">
        <v>754</v>
      </c>
      <c r="E214" s="109" t="s">
        <v>31</v>
      </c>
      <c r="F214" s="109" t="s">
        <v>545</v>
      </c>
      <c r="G214" s="195" t="s">
        <v>546</v>
      </c>
      <c r="H214" s="196"/>
      <c r="I214" s="110">
        <v>83</v>
      </c>
      <c r="J214" s="110">
        <v>420400000</v>
      </c>
      <c r="K214" s="110">
        <v>89</v>
      </c>
      <c r="L214" s="110">
        <v>437400000</v>
      </c>
      <c r="M214" s="110">
        <v>48</v>
      </c>
      <c r="N214" s="111">
        <v>138850000</v>
      </c>
    </row>
    <row r="215" spans="1:14">
      <c r="A215" s="101" t="s">
        <v>440</v>
      </c>
      <c r="B215" s="100">
        <v>501841</v>
      </c>
      <c r="D215" s="109" t="s">
        <v>755</v>
      </c>
      <c r="E215" s="109" t="s">
        <v>436</v>
      </c>
      <c r="F215" s="109" t="s">
        <v>545</v>
      </c>
      <c r="G215" s="195" t="s">
        <v>546</v>
      </c>
      <c r="H215" s="196"/>
      <c r="I215" s="110">
        <v>12</v>
      </c>
      <c r="J215" s="110">
        <v>232500000</v>
      </c>
      <c r="K215" s="110">
        <v>13</v>
      </c>
      <c r="L215" s="110">
        <v>270500000</v>
      </c>
      <c r="M215" s="110">
        <v>43</v>
      </c>
      <c r="N215" s="111">
        <v>41200000</v>
      </c>
    </row>
    <row r="216" spans="1:14">
      <c r="A216" s="101" t="s">
        <v>441</v>
      </c>
      <c r="B216" s="100">
        <v>501882</v>
      </c>
      <c r="D216" s="109" t="s">
        <v>756</v>
      </c>
      <c r="E216" s="109" t="s">
        <v>437</v>
      </c>
      <c r="F216" s="109" t="s">
        <v>545</v>
      </c>
      <c r="G216" s="195" t="s">
        <v>546</v>
      </c>
      <c r="H216" s="196"/>
      <c r="I216" s="110">
        <v>353</v>
      </c>
      <c r="J216" s="110">
        <v>377900000</v>
      </c>
      <c r="K216" s="110">
        <v>363</v>
      </c>
      <c r="L216" s="110">
        <v>342500000</v>
      </c>
      <c r="M216" s="110">
        <v>60</v>
      </c>
      <c r="N216" s="111">
        <v>76200000</v>
      </c>
    </row>
    <row r="217" spans="1:14">
      <c r="A217" s="101" t="s">
        <v>442</v>
      </c>
      <c r="B217" s="100">
        <v>502500</v>
      </c>
      <c r="D217" s="109" t="s">
        <v>757</v>
      </c>
      <c r="E217" s="109" t="s">
        <v>438</v>
      </c>
      <c r="F217" s="109" t="s">
        <v>545</v>
      </c>
      <c r="G217" s="195" t="s">
        <v>546</v>
      </c>
      <c r="H217" s="196"/>
      <c r="I217" s="110">
        <v>19</v>
      </c>
      <c r="J217" s="110">
        <v>158538150</v>
      </c>
      <c r="K217" s="110">
        <v>19</v>
      </c>
      <c r="L217" s="110">
        <v>158538150</v>
      </c>
      <c r="M217" s="110">
        <v>2</v>
      </c>
      <c r="N217" s="111">
        <v>47100000</v>
      </c>
    </row>
    <row r="218" spans="1:14">
      <c r="A218" s="101" t="s">
        <v>35</v>
      </c>
      <c r="B218" s="100">
        <v>500405</v>
      </c>
      <c r="D218" s="109" t="s">
        <v>758</v>
      </c>
      <c r="E218" s="109" t="s">
        <v>439</v>
      </c>
      <c r="F218" s="109" t="s">
        <v>545</v>
      </c>
      <c r="G218" s="195" t="s">
        <v>546</v>
      </c>
      <c r="H218" s="196"/>
      <c r="I218" s="110">
        <v>580</v>
      </c>
      <c r="J218" s="110">
        <v>1468517260</v>
      </c>
      <c r="K218" s="110">
        <v>671</v>
      </c>
      <c r="L218" s="110">
        <v>1324417260</v>
      </c>
      <c r="M218" s="110">
        <v>63</v>
      </c>
      <c r="N218" s="111">
        <v>183300000</v>
      </c>
    </row>
    <row r="219" spans="1:14">
      <c r="A219" s="101" t="s">
        <v>38</v>
      </c>
      <c r="B219" s="100">
        <v>500884</v>
      </c>
      <c r="D219" s="109" t="s">
        <v>759</v>
      </c>
      <c r="E219" s="109" t="s">
        <v>27</v>
      </c>
      <c r="F219" s="109" t="s">
        <v>545</v>
      </c>
      <c r="G219" s="195" t="s">
        <v>546</v>
      </c>
      <c r="H219" s="196"/>
      <c r="I219" s="110">
        <v>14</v>
      </c>
      <c r="J219" s="110">
        <v>106400000</v>
      </c>
      <c r="K219" s="110">
        <v>31</v>
      </c>
      <c r="L219" s="110">
        <v>172400000</v>
      </c>
      <c r="M219" s="110">
        <v>2</v>
      </c>
      <c r="N219" s="111">
        <v>1100000</v>
      </c>
    </row>
    <row r="220" spans="1:14">
      <c r="A220" s="101" t="s">
        <v>443</v>
      </c>
      <c r="B220" s="100">
        <v>500991</v>
      </c>
      <c r="D220" s="109" t="s">
        <v>760</v>
      </c>
      <c r="E220" s="109" t="s">
        <v>440</v>
      </c>
      <c r="F220" s="109" t="s">
        <v>545</v>
      </c>
      <c r="G220" s="195" t="s">
        <v>546</v>
      </c>
      <c r="H220" s="196"/>
      <c r="I220" s="110">
        <v>73</v>
      </c>
      <c r="J220" s="110">
        <v>303037060</v>
      </c>
      <c r="K220" s="110">
        <v>82</v>
      </c>
      <c r="L220" s="110">
        <v>296737060</v>
      </c>
      <c r="M220" s="110">
        <v>5</v>
      </c>
      <c r="N220" s="111">
        <v>14000000</v>
      </c>
    </row>
    <row r="221" spans="1:14">
      <c r="A221" s="101" t="s">
        <v>444</v>
      </c>
      <c r="B221" s="100">
        <v>501049</v>
      </c>
      <c r="D221" s="109" t="s">
        <v>761</v>
      </c>
      <c r="E221" s="109" t="s">
        <v>441</v>
      </c>
      <c r="F221" s="109" t="s">
        <v>545</v>
      </c>
      <c r="G221" s="195" t="s">
        <v>546</v>
      </c>
      <c r="H221" s="196"/>
      <c r="I221" s="110">
        <v>41</v>
      </c>
      <c r="J221" s="110">
        <v>136800000</v>
      </c>
      <c r="K221" s="110">
        <v>58</v>
      </c>
      <c r="L221" s="110">
        <v>155600000</v>
      </c>
      <c r="M221" s="110">
        <v>15</v>
      </c>
      <c r="N221" s="111">
        <v>11400000</v>
      </c>
    </row>
    <row r="222" spans="1:14">
      <c r="A222" s="101" t="s">
        <v>445</v>
      </c>
      <c r="B222" s="100">
        <v>501239</v>
      </c>
      <c r="D222" s="109" t="s">
        <v>762</v>
      </c>
      <c r="E222" s="109" t="s">
        <v>442</v>
      </c>
      <c r="F222" s="109" t="s">
        <v>545</v>
      </c>
      <c r="G222" s="195" t="s">
        <v>546</v>
      </c>
      <c r="H222" s="196"/>
      <c r="I222" s="110">
        <v>30</v>
      </c>
      <c r="J222" s="110">
        <v>67095542</v>
      </c>
      <c r="K222" s="110">
        <v>31</v>
      </c>
      <c r="L222" s="110">
        <v>66295542</v>
      </c>
      <c r="M222" s="110">
        <v>9</v>
      </c>
      <c r="N222" s="111">
        <v>5400000</v>
      </c>
    </row>
    <row r="223" spans="1:14">
      <c r="A223" s="101" t="s">
        <v>446</v>
      </c>
      <c r="B223" s="100">
        <v>501627</v>
      </c>
      <c r="D223" s="109" t="s">
        <v>763</v>
      </c>
      <c r="E223" s="109" t="s">
        <v>35</v>
      </c>
      <c r="F223" s="109" t="s">
        <v>545</v>
      </c>
      <c r="G223" s="195" t="s">
        <v>546</v>
      </c>
      <c r="H223" s="196"/>
      <c r="I223" s="110">
        <v>575</v>
      </c>
      <c r="J223" s="110">
        <v>2664210000</v>
      </c>
      <c r="K223" s="110">
        <v>574</v>
      </c>
      <c r="L223" s="110">
        <v>2658234750</v>
      </c>
      <c r="M223" s="110">
        <v>181</v>
      </c>
      <c r="N223" s="111">
        <v>398400000</v>
      </c>
    </row>
    <row r="224" spans="1:14">
      <c r="A224" s="101" t="s">
        <v>36</v>
      </c>
      <c r="B224" s="100">
        <v>501650</v>
      </c>
      <c r="D224" s="109" t="s">
        <v>764</v>
      </c>
      <c r="E224" s="109" t="s">
        <v>38</v>
      </c>
      <c r="F224" s="109" t="s">
        <v>545</v>
      </c>
      <c r="G224" s="195" t="s">
        <v>546</v>
      </c>
      <c r="H224" s="196"/>
      <c r="I224" s="110">
        <v>73</v>
      </c>
      <c r="J224" s="110">
        <v>848407370</v>
      </c>
      <c r="K224" s="110">
        <v>74</v>
      </c>
      <c r="L224" s="110">
        <v>612707370</v>
      </c>
      <c r="M224" s="110">
        <v>37</v>
      </c>
      <c r="N224" s="111">
        <v>360500000</v>
      </c>
    </row>
    <row r="225" spans="1:14">
      <c r="A225" s="101" t="s">
        <v>447</v>
      </c>
      <c r="B225" s="100">
        <v>502039</v>
      </c>
      <c r="D225" s="109" t="s">
        <v>765</v>
      </c>
      <c r="E225" s="109" t="s">
        <v>443</v>
      </c>
      <c r="F225" s="109" t="s">
        <v>545</v>
      </c>
      <c r="G225" s="195" t="s">
        <v>546</v>
      </c>
      <c r="H225" s="196"/>
      <c r="I225" s="110">
        <v>353</v>
      </c>
      <c r="J225" s="110">
        <v>1389449720</v>
      </c>
      <c r="K225" s="110">
        <v>385</v>
      </c>
      <c r="L225" s="110">
        <v>1457149720</v>
      </c>
      <c r="M225" s="110">
        <v>103</v>
      </c>
      <c r="N225" s="111">
        <v>141400000</v>
      </c>
    </row>
    <row r="226" spans="1:14">
      <c r="A226" s="101" t="s">
        <v>448</v>
      </c>
      <c r="B226" s="100">
        <v>502658</v>
      </c>
      <c r="D226" s="109" t="s">
        <v>766</v>
      </c>
      <c r="E226" s="109" t="s">
        <v>444</v>
      </c>
      <c r="F226" s="109" t="s">
        <v>545</v>
      </c>
      <c r="G226" s="195" t="s">
        <v>546</v>
      </c>
      <c r="H226" s="196"/>
      <c r="I226" s="110">
        <v>944</v>
      </c>
      <c r="J226" s="110">
        <v>1569027236</v>
      </c>
      <c r="K226" s="110">
        <v>922</v>
      </c>
      <c r="L226" s="110">
        <v>1429526286</v>
      </c>
      <c r="M226" s="110">
        <v>253</v>
      </c>
      <c r="N226" s="111">
        <v>460500000</v>
      </c>
    </row>
    <row r="227" spans="1:14">
      <c r="A227" s="101" t="s">
        <v>449</v>
      </c>
      <c r="B227" s="100">
        <v>502849</v>
      </c>
      <c r="D227" s="109" t="s">
        <v>767</v>
      </c>
      <c r="E227" s="109" t="s">
        <v>445</v>
      </c>
      <c r="F227" s="109" t="s">
        <v>545</v>
      </c>
      <c r="G227" s="195" t="s">
        <v>546</v>
      </c>
      <c r="H227" s="196"/>
      <c r="I227" s="110">
        <v>55</v>
      </c>
      <c r="J227" s="110">
        <v>475007991</v>
      </c>
      <c r="K227" s="110">
        <v>37</v>
      </c>
      <c r="L227" s="110">
        <v>457007991</v>
      </c>
      <c r="M227" s="110">
        <v>32</v>
      </c>
      <c r="N227" s="111">
        <v>41500000</v>
      </c>
    </row>
    <row r="228" spans="1:14">
      <c r="A228" s="101" t="s">
        <v>450</v>
      </c>
      <c r="B228" s="100">
        <v>502856</v>
      </c>
      <c r="D228" s="109" t="s">
        <v>768</v>
      </c>
      <c r="E228" s="109" t="s">
        <v>446</v>
      </c>
      <c r="F228" s="109" t="s">
        <v>545</v>
      </c>
      <c r="G228" s="195" t="s">
        <v>546</v>
      </c>
      <c r="H228" s="196"/>
      <c r="I228" s="110">
        <v>117</v>
      </c>
      <c r="J228" s="110">
        <v>717726620</v>
      </c>
      <c r="K228" s="110">
        <v>114</v>
      </c>
      <c r="L228" s="110">
        <v>695726620</v>
      </c>
      <c r="M228" s="110">
        <v>37</v>
      </c>
      <c r="N228" s="111">
        <v>64100000</v>
      </c>
    </row>
    <row r="229" spans="1:14">
      <c r="A229" s="101" t="s">
        <v>451</v>
      </c>
      <c r="B229" s="100">
        <v>503201</v>
      </c>
      <c r="D229" s="109" t="s">
        <v>769</v>
      </c>
      <c r="E229" s="109" t="s">
        <v>36</v>
      </c>
      <c r="F229" s="109" t="s">
        <v>545</v>
      </c>
      <c r="G229" s="195" t="s">
        <v>546</v>
      </c>
      <c r="H229" s="196"/>
      <c r="I229" s="110">
        <v>59</v>
      </c>
      <c r="J229" s="110">
        <v>352500000</v>
      </c>
      <c r="K229" s="110">
        <v>76</v>
      </c>
      <c r="L229" s="110">
        <v>400800000</v>
      </c>
      <c r="M229" s="110">
        <v>24</v>
      </c>
      <c r="N229" s="111">
        <v>141000000</v>
      </c>
    </row>
    <row r="230" spans="1:14" ht="13.5" customHeight="1">
      <c r="A230" s="101" t="s">
        <v>452</v>
      </c>
      <c r="B230" s="100">
        <v>503672</v>
      </c>
      <c r="D230" s="109" t="s">
        <v>770</v>
      </c>
      <c r="E230" s="109" t="s">
        <v>447</v>
      </c>
      <c r="F230" s="109" t="s">
        <v>545</v>
      </c>
      <c r="G230" s="195" t="s">
        <v>546</v>
      </c>
      <c r="H230" s="196"/>
      <c r="I230" s="110">
        <v>59</v>
      </c>
      <c r="J230" s="110">
        <v>83500000</v>
      </c>
      <c r="K230" s="110">
        <v>67</v>
      </c>
      <c r="L230" s="110">
        <v>88400000</v>
      </c>
      <c r="M230" s="110">
        <v>15</v>
      </c>
      <c r="N230" s="111">
        <v>19900000</v>
      </c>
    </row>
    <row r="231" spans="1:14">
      <c r="A231" s="101" t="s">
        <v>453</v>
      </c>
      <c r="B231" s="100">
        <v>500397</v>
      </c>
      <c r="D231" s="109" t="s">
        <v>771</v>
      </c>
      <c r="E231" s="109" t="s">
        <v>448</v>
      </c>
      <c r="F231" s="109" t="s">
        <v>545</v>
      </c>
      <c r="G231" s="195" t="s">
        <v>546</v>
      </c>
      <c r="H231" s="196"/>
      <c r="I231" s="110">
        <v>267</v>
      </c>
      <c r="J231" s="110">
        <v>720195360</v>
      </c>
      <c r="K231" s="110">
        <v>273</v>
      </c>
      <c r="L231" s="110">
        <v>744195360</v>
      </c>
      <c r="M231" s="110">
        <v>66</v>
      </c>
      <c r="N231" s="111">
        <v>77200000</v>
      </c>
    </row>
    <row r="232" spans="1:14">
      <c r="A232" s="101" t="s">
        <v>158</v>
      </c>
      <c r="B232" s="100">
        <v>500413</v>
      </c>
      <c r="D232" s="109" t="s">
        <v>772</v>
      </c>
      <c r="E232" s="109" t="s">
        <v>449</v>
      </c>
      <c r="F232" s="109" t="s">
        <v>545</v>
      </c>
      <c r="G232" s="195" t="s">
        <v>546</v>
      </c>
      <c r="H232" s="196"/>
      <c r="I232" s="110">
        <v>147</v>
      </c>
      <c r="J232" s="110">
        <v>617020200</v>
      </c>
      <c r="K232" s="110">
        <v>153</v>
      </c>
      <c r="L232" s="110">
        <v>608820200</v>
      </c>
      <c r="M232" s="110">
        <v>45</v>
      </c>
      <c r="N232" s="111">
        <v>74400000</v>
      </c>
    </row>
    <row r="233" spans="1:14">
      <c r="A233" s="101" t="s">
        <v>454</v>
      </c>
      <c r="B233" s="100">
        <v>500439</v>
      </c>
      <c r="D233" s="109" t="s">
        <v>773</v>
      </c>
      <c r="E233" s="109" t="s">
        <v>450</v>
      </c>
      <c r="F233" s="109" t="s">
        <v>545</v>
      </c>
      <c r="G233" s="195" t="s">
        <v>546</v>
      </c>
      <c r="H233" s="196"/>
      <c r="I233" s="110">
        <v>50</v>
      </c>
      <c r="J233" s="110">
        <v>186646497</v>
      </c>
      <c r="K233" s="110">
        <v>86</v>
      </c>
      <c r="L233" s="110">
        <v>187461030</v>
      </c>
      <c r="M233" s="110">
        <v>78</v>
      </c>
      <c r="N233" s="111">
        <v>92485467</v>
      </c>
    </row>
    <row r="234" spans="1:14" ht="13.5" customHeight="1">
      <c r="A234" s="101" t="s">
        <v>534</v>
      </c>
      <c r="B234" s="100">
        <v>500454</v>
      </c>
      <c r="D234" s="109" t="s">
        <v>774</v>
      </c>
      <c r="E234" s="109" t="s">
        <v>451</v>
      </c>
      <c r="F234" s="109" t="s">
        <v>545</v>
      </c>
      <c r="G234" s="195" t="s">
        <v>546</v>
      </c>
      <c r="H234" s="196"/>
      <c r="I234" s="110">
        <v>106</v>
      </c>
      <c r="J234" s="110">
        <v>281700000</v>
      </c>
      <c r="K234" s="110">
        <v>103</v>
      </c>
      <c r="L234" s="110">
        <v>323100000</v>
      </c>
      <c r="M234" s="110">
        <v>41</v>
      </c>
      <c r="N234" s="111">
        <v>23000000</v>
      </c>
    </row>
    <row r="235" spans="1:14" ht="22.5">
      <c r="A235" s="101" t="s">
        <v>455</v>
      </c>
      <c r="B235" s="100">
        <v>500835</v>
      </c>
      <c r="D235" s="109" t="s">
        <v>775</v>
      </c>
      <c r="E235" s="109" t="s">
        <v>452</v>
      </c>
      <c r="F235" s="109" t="s">
        <v>545</v>
      </c>
      <c r="G235" s="195" t="s">
        <v>546</v>
      </c>
      <c r="H235" s="196"/>
      <c r="I235" s="110">
        <v>580</v>
      </c>
      <c r="J235" s="110">
        <v>1138300000</v>
      </c>
      <c r="K235" s="110">
        <v>612</v>
      </c>
      <c r="L235" s="110">
        <v>1115600000</v>
      </c>
      <c r="M235" s="110">
        <v>325</v>
      </c>
      <c r="N235" s="111">
        <v>453300000</v>
      </c>
    </row>
    <row r="236" spans="1:14">
      <c r="A236" s="101" t="s">
        <v>456</v>
      </c>
      <c r="B236" s="100">
        <v>500868</v>
      </c>
      <c r="D236" s="109" t="s">
        <v>776</v>
      </c>
      <c r="E236" s="109" t="s">
        <v>453</v>
      </c>
      <c r="F236" s="109" t="s">
        <v>545</v>
      </c>
      <c r="G236" s="195" t="s">
        <v>546</v>
      </c>
      <c r="H236" s="196"/>
      <c r="I236" s="110">
        <v>70</v>
      </c>
      <c r="J236" s="110">
        <v>240800000</v>
      </c>
      <c r="K236" s="110">
        <v>72</v>
      </c>
      <c r="L236" s="110">
        <v>235600000</v>
      </c>
      <c r="M236" s="110">
        <v>54</v>
      </c>
      <c r="N236" s="111">
        <v>75700000</v>
      </c>
    </row>
    <row r="237" spans="1:14">
      <c r="A237" s="101" t="s">
        <v>457</v>
      </c>
      <c r="B237" s="100">
        <v>501023</v>
      </c>
      <c r="D237" s="109" t="s">
        <v>777</v>
      </c>
      <c r="E237" s="109" t="s">
        <v>158</v>
      </c>
      <c r="F237" s="109" t="s">
        <v>545</v>
      </c>
      <c r="G237" s="195" t="s">
        <v>546</v>
      </c>
      <c r="H237" s="196"/>
      <c r="I237" s="110">
        <v>92</v>
      </c>
      <c r="J237" s="110">
        <v>966340490</v>
      </c>
      <c r="K237" s="110">
        <v>126</v>
      </c>
      <c r="L237" s="110">
        <v>1077740490</v>
      </c>
      <c r="M237" s="110">
        <v>117</v>
      </c>
      <c r="N237" s="111">
        <v>370700000</v>
      </c>
    </row>
    <row r="238" spans="1:14">
      <c r="A238" s="101" t="s">
        <v>458</v>
      </c>
      <c r="B238" s="100">
        <v>501320</v>
      </c>
      <c r="D238" s="109" t="s">
        <v>778</v>
      </c>
      <c r="E238" s="109" t="s">
        <v>454</v>
      </c>
      <c r="F238" s="109" t="s">
        <v>545</v>
      </c>
      <c r="G238" s="195" t="s">
        <v>546</v>
      </c>
      <c r="H238" s="196"/>
      <c r="I238" s="110">
        <v>298</v>
      </c>
      <c r="J238" s="110">
        <v>1256400000</v>
      </c>
      <c r="K238" s="110">
        <v>298</v>
      </c>
      <c r="L238" s="110">
        <v>1272100000</v>
      </c>
      <c r="M238" s="110">
        <v>53</v>
      </c>
      <c r="N238" s="111">
        <v>159100000</v>
      </c>
    </row>
    <row r="239" spans="1:14" ht="22.5">
      <c r="A239" s="101" t="s">
        <v>459</v>
      </c>
      <c r="B239" s="100">
        <v>501379</v>
      </c>
      <c r="D239" s="109" t="s">
        <v>779</v>
      </c>
      <c r="E239" s="109" t="s">
        <v>534</v>
      </c>
      <c r="F239" s="109" t="s">
        <v>545</v>
      </c>
      <c r="G239" s="195" t="s">
        <v>546</v>
      </c>
      <c r="H239" s="196"/>
      <c r="I239" s="110">
        <v>46</v>
      </c>
      <c r="J239" s="110">
        <v>173331480</v>
      </c>
      <c r="K239" s="110">
        <v>37</v>
      </c>
      <c r="L239" s="110">
        <v>164331480</v>
      </c>
      <c r="M239" s="110">
        <v>12</v>
      </c>
      <c r="N239" s="111">
        <v>12000000</v>
      </c>
    </row>
    <row r="240" spans="1:14">
      <c r="A240" s="101" t="s">
        <v>460</v>
      </c>
      <c r="B240" s="100">
        <v>501403</v>
      </c>
      <c r="D240" s="109" t="s">
        <v>780</v>
      </c>
      <c r="E240" s="109" t="s">
        <v>455</v>
      </c>
      <c r="F240" s="109" t="s">
        <v>545</v>
      </c>
      <c r="G240" s="195" t="s">
        <v>546</v>
      </c>
      <c r="H240" s="196"/>
      <c r="I240" s="110">
        <v>90</v>
      </c>
      <c r="J240" s="110">
        <v>574400000</v>
      </c>
      <c r="K240" s="110">
        <v>83</v>
      </c>
      <c r="L240" s="110">
        <v>565400000</v>
      </c>
      <c r="M240" s="110">
        <v>32</v>
      </c>
      <c r="N240" s="111">
        <v>22800000</v>
      </c>
    </row>
    <row r="241" spans="1:14">
      <c r="A241" s="101" t="s">
        <v>461</v>
      </c>
      <c r="B241" s="100">
        <v>501759</v>
      </c>
      <c r="D241" s="109" t="s">
        <v>781</v>
      </c>
      <c r="E241" s="109" t="s">
        <v>456</v>
      </c>
      <c r="F241" s="109" t="s">
        <v>545</v>
      </c>
      <c r="G241" s="195" t="s">
        <v>546</v>
      </c>
      <c r="H241" s="196"/>
      <c r="I241" s="110">
        <v>148</v>
      </c>
      <c r="J241" s="110">
        <v>440180250</v>
      </c>
      <c r="K241" s="110">
        <v>168</v>
      </c>
      <c r="L241" s="110">
        <v>556580250</v>
      </c>
      <c r="M241" s="110">
        <v>131</v>
      </c>
      <c r="N241" s="111">
        <v>312000000</v>
      </c>
    </row>
    <row r="242" spans="1:14">
      <c r="A242" s="101" t="s">
        <v>160</v>
      </c>
      <c r="B242" s="100">
        <v>502047</v>
      </c>
      <c r="D242" s="109" t="s">
        <v>782</v>
      </c>
      <c r="E242" s="109" t="s">
        <v>457</v>
      </c>
      <c r="F242" s="109" t="s">
        <v>545</v>
      </c>
      <c r="G242" s="195" t="s">
        <v>546</v>
      </c>
      <c r="H242" s="196"/>
      <c r="I242" s="110">
        <v>37</v>
      </c>
      <c r="J242" s="110">
        <v>308000000</v>
      </c>
      <c r="K242" s="110">
        <v>48</v>
      </c>
      <c r="L242" s="110">
        <v>418600000</v>
      </c>
      <c r="M242" s="110">
        <v>4</v>
      </c>
      <c r="N242" s="111">
        <v>22000000</v>
      </c>
    </row>
    <row r="243" spans="1:14">
      <c r="A243" s="101" t="s">
        <v>462</v>
      </c>
      <c r="B243" s="100">
        <v>502252</v>
      </c>
      <c r="D243" s="109" t="s">
        <v>783</v>
      </c>
      <c r="E243" s="109" t="s">
        <v>458</v>
      </c>
      <c r="F243" s="109" t="s">
        <v>545</v>
      </c>
      <c r="G243" s="195" t="s">
        <v>546</v>
      </c>
      <c r="H243" s="196"/>
      <c r="I243" s="110">
        <v>24</v>
      </c>
      <c r="J243" s="110">
        <v>83000000</v>
      </c>
      <c r="K243" s="110">
        <v>26</v>
      </c>
      <c r="L243" s="110">
        <v>85000000</v>
      </c>
      <c r="M243" s="110">
        <v>0</v>
      </c>
      <c r="N243" s="111">
        <v>0</v>
      </c>
    </row>
    <row r="244" spans="1:14">
      <c r="A244" s="101" t="s">
        <v>463</v>
      </c>
      <c r="B244" s="100">
        <v>502740</v>
      </c>
      <c r="D244" s="109" t="s">
        <v>784</v>
      </c>
      <c r="E244" s="109" t="s">
        <v>459</v>
      </c>
      <c r="F244" s="109" t="s">
        <v>545</v>
      </c>
      <c r="G244" s="195" t="s">
        <v>546</v>
      </c>
      <c r="H244" s="196"/>
      <c r="I244" s="110">
        <v>85</v>
      </c>
      <c r="J244" s="110">
        <v>566500000</v>
      </c>
      <c r="K244" s="110">
        <v>73</v>
      </c>
      <c r="L244" s="110">
        <v>542000000</v>
      </c>
      <c r="M244" s="110">
        <v>76</v>
      </c>
      <c r="N244" s="111">
        <v>177639290</v>
      </c>
    </row>
    <row r="245" spans="1:14">
      <c r="A245" s="101" t="s">
        <v>464</v>
      </c>
      <c r="B245" s="100">
        <v>502880</v>
      </c>
      <c r="D245" s="109" t="s">
        <v>785</v>
      </c>
      <c r="E245" s="109" t="s">
        <v>460</v>
      </c>
      <c r="F245" s="109" t="s">
        <v>545</v>
      </c>
      <c r="G245" s="195" t="s">
        <v>546</v>
      </c>
      <c r="H245" s="196"/>
      <c r="I245" s="110">
        <v>96</v>
      </c>
      <c r="J245" s="110">
        <v>309472694</v>
      </c>
      <c r="K245" s="110">
        <v>109</v>
      </c>
      <c r="L245" s="110">
        <v>312472694</v>
      </c>
      <c r="M245" s="110">
        <v>3</v>
      </c>
      <c r="N245" s="111">
        <v>21100000</v>
      </c>
    </row>
    <row r="246" spans="1:14">
      <c r="A246" s="101" t="s">
        <v>465</v>
      </c>
      <c r="B246" s="100">
        <v>503045</v>
      </c>
      <c r="D246" s="109" t="s">
        <v>786</v>
      </c>
      <c r="E246" s="109" t="s">
        <v>461</v>
      </c>
      <c r="F246" s="109" t="s">
        <v>545</v>
      </c>
      <c r="G246" s="195" t="s">
        <v>546</v>
      </c>
      <c r="H246" s="196"/>
      <c r="I246" s="110">
        <v>91</v>
      </c>
      <c r="J246" s="110">
        <v>267509510</v>
      </c>
      <c r="K246" s="110">
        <v>85</v>
      </c>
      <c r="L246" s="110">
        <v>246509510</v>
      </c>
      <c r="M246" s="110">
        <v>41</v>
      </c>
      <c r="N246" s="111">
        <v>54110000</v>
      </c>
    </row>
    <row r="247" spans="1:14">
      <c r="A247" s="101" t="s">
        <v>466</v>
      </c>
      <c r="B247" s="100">
        <v>503292</v>
      </c>
      <c r="D247" s="109" t="s">
        <v>787</v>
      </c>
      <c r="E247" s="109" t="s">
        <v>160</v>
      </c>
      <c r="F247" s="109" t="s">
        <v>545</v>
      </c>
      <c r="G247" s="195" t="s">
        <v>546</v>
      </c>
      <c r="H247" s="196"/>
      <c r="I247" s="110">
        <v>81</v>
      </c>
      <c r="J247" s="110">
        <v>299500000</v>
      </c>
      <c r="K247" s="110">
        <v>84</v>
      </c>
      <c r="L247" s="110">
        <v>380500000</v>
      </c>
      <c r="M247" s="110">
        <v>7</v>
      </c>
      <c r="N247" s="111">
        <v>3400000</v>
      </c>
    </row>
    <row r="248" spans="1:14">
      <c r="A248" s="101" t="s">
        <v>65</v>
      </c>
      <c r="B248" s="100">
        <v>500421</v>
      </c>
      <c r="D248" s="109" t="s">
        <v>788</v>
      </c>
      <c r="E248" s="109" t="s">
        <v>462</v>
      </c>
      <c r="F248" s="109" t="s">
        <v>545</v>
      </c>
      <c r="G248" s="195" t="s">
        <v>546</v>
      </c>
      <c r="H248" s="196"/>
      <c r="I248" s="110">
        <v>77</v>
      </c>
      <c r="J248" s="110">
        <v>117000000</v>
      </c>
      <c r="K248" s="110">
        <v>80</v>
      </c>
      <c r="L248" s="110">
        <v>120000000</v>
      </c>
      <c r="M248" s="110">
        <v>9</v>
      </c>
      <c r="N248" s="111">
        <v>17100000</v>
      </c>
    </row>
    <row r="249" spans="1:14">
      <c r="A249" s="101" t="s">
        <v>66</v>
      </c>
      <c r="B249" s="100">
        <v>500686</v>
      </c>
      <c r="D249" s="109" t="s">
        <v>789</v>
      </c>
      <c r="E249" s="109" t="s">
        <v>463</v>
      </c>
      <c r="F249" s="109" t="s">
        <v>545</v>
      </c>
      <c r="G249" s="195" t="s">
        <v>546</v>
      </c>
      <c r="H249" s="196"/>
      <c r="I249" s="110">
        <v>37</v>
      </c>
      <c r="J249" s="110">
        <v>69000000</v>
      </c>
      <c r="K249" s="110">
        <v>39</v>
      </c>
      <c r="L249" s="110">
        <v>71000000</v>
      </c>
      <c r="M249" s="110">
        <v>0</v>
      </c>
      <c r="N249" s="111">
        <v>0</v>
      </c>
    </row>
    <row r="250" spans="1:14">
      <c r="A250" s="101" t="s">
        <v>68</v>
      </c>
      <c r="B250" s="100">
        <v>500694</v>
      </c>
      <c r="D250" s="109" t="s">
        <v>790</v>
      </c>
      <c r="E250" s="109" t="s">
        <v>464</v>
      </c>
      <c r="F250" s="109" t="s">
        <v>545</v>
      </c>
      <c r="G250" s="195" t="s">
        <v>546</v>
      </c>
      <c r="H250" s="196"/>
      <c r="I250" s="110">
        <v>41</v>
      </c>
      <c r="J250" s="110">
        <v>194748890</v>
      </c>
      <c r="K250" s="110">
        <v>47</v>
      </c>
      <c r="L250" s="110">
        <v>189748890</v>
      </c>
      <c r="M250" s="110">
        <v>17</v>
      </c>
      <c r="N250" s="111">
        <v>36100000</v>
      </c>
    </row>
    <row r="251" spans="1:14">
      <c r="A251" s="101" t="s">
        <v>467</v>
      </c>
      <c r="B251" s="100">
        <v>501080</v>
      </c>
      <c r="D251" s="109" t="s">
        <v>791</v>
      </c>
      <c r="E251" s="109" t="s">
        <v>465</v>
      </c>
      <c r="F251" s="109" t="s">
        <v>545</v>
      </c>
      <c r="G251" s="195" t="s">
        <v>546</v>
      </c>
      <c r="H251" s="196"/>
      <c r="I251" s="110">
        <v>39</v>
      </c>
      <c r="J251" s="110">
        <v>165959460</v>
      </c>
      <c r="K251" s="110">
        <v>39</v>
      </c>
      <c r="L251" s="110">
        <v>165959460</v>
      </c>
      <c r="M251" s="110">
        <v>0</v>
      </c>
      <c r="N251" s="111">
        <v>0</v>
      </c>
    </row>
    <row r="252" spans="1:14">
      <c r="A252" s="101" t="s">
        <v>468</v>
      </c>
      <c r="B252" s="100">
        <v>501205</v>
      </c>
      <c r="D252" s="109" t="s">
        <v>792</v>
      </c>
      <c r="E252" s="109" t="s">
        <v>466</v>
      </c>
      <c r="F252" s="109" t="s">
        <v>545</v>
      </c>
      <c r="G252" s="195" t="s">
        <v>546</v>
      </c>
      <c r="H252" s="196"/>
      <c r="I252" s="110">
        <v>2</v>
      </c>
      <c r="J252" s="110">
        <v>30000000</v>
      </c>
      <c r="K252" s="110">
        <v>2</v>
      </c>
      <c r="L252" s="110">
        <v>30000000</v>
      </c>
      <c r="M252" s="110">
        <v>7</v>
      </c>
      <c r="N252" s="111">
        <v>7000000</v>
      </c>
    </row>
    <row r="253" spans="1:14">
      <c r="A253" s="101" t="s">
        <v>469</v>
      </c>
      <c r="B253" s="100">
        <v>501551</v>
      </c>
      <c r="D253" s="109" t="s">
        <v>793</v>
      </c>
      <c r="E253" s="109" t="s">
        <v>65</v>
      </c>
      <c r="F253" s="109" t="s">
        <v>545</v>
      </c>
      <c r="G253" s="195" t="s">
        <v>546</v>
      </c>
      <c r="H253" s="196"/>
      <c r="I253" s="110">
        <v>549</v>
      </c>
      <c r="J253" s="110">
        <v>2106296960</v>
      </c>
      <c r="K253" s="110">
        <v>567</v>
      </c>
      <c r="L253" s="110">
        <v>1803986290</v>
      </c>
      <c r="M253" s="110">
        <v>143</v>
      </c>
      <c r="N253" s="111">
        <v>599600000</v>
      </c>
    </row>
    <row r="254" spans="1:14">
      <c r="A254" s="101" t="s">
        <v>102</v>
      </c>
      <c r="B254" s="100">
        <v>501940</v>
      </c>
      <c r="D254" s="109" t="s">
        <v>794</v>
      </c>
      <c r="E254" s="109" t="s">
        <v>66</v>
      </c>
      <c r="F254" s="109" t="s">
        <v>545</v>
      </c>
      <c r="G254" s="195" t="s">
        <v>546</v>
      </c>
      <c r="H254" s="196"/>
      <c r="I254" s="110">
        <v>93</v>
      </c>
      <c r="J254" s="110">
        <v>270190050</v>
      </c>
      <c r="K254" s="110">
        <v>91</v>
      </c>
      <c r="L254" s="110">
        <v>220235090</v>
      </c>
      <c r="M254" s="110">
        <v>25</v>
      </c>
      <c r="N254" s="111">
        <v>56754960</v>
      </c>
    </row>
    <row r="255" spans="1:14">
      <c r="A255" s="101" t="s">
        <v>70</v>
      </c>
      <c r="B255" s="100">
        <v>502005</v>
      </c>
      <c r="D255" s="109" t="s">
        <v>795</v>
      </c>
      <c r="E255" s="109" t="s">
        <v>68</v>
      </c>
      <c r="F255" s="109" t="s">
        <v>545</v>
      </c>
      <c r="G255" s="195" t="s">
        <v>546</v>
      </c>
      <c r="H255" s="196"/>
      <c r="I255" s="110">
        <v>282</v>
      </c>
      <c r="J255" s="110">
        <v>268159170</v>
      </c>
      <c r="K255" s="110">
        <v>300</v>
      </c>
      <c r="L255" s="110">
        <v>261859170</v>
      </c>
      <c r="M255" s="110">
        <v>42</v>
      </c>
      <c r="N255" s="111">
        <v>33900000</v>
      </c>
    </row>
    <row r="256" spans="1:14">
      <c r="A256" s="101" t="s">
        <v>470</v>
      </c>
      <c r="B256" s="100">
        <v>502815</v>
      </c>
      <c r="D256" s="109" t="s">
        <v>796</v>
      </c>
      <c r="E256" s="109" t="s">
        <v>467</v>
      </c>
      <c r="F256" s="109" t="s">
        <v>545</v>
      </c>
      <c r="G256" s="195" t="s">
        <v>546</v>
      </c>
      <c r="H256" s="196"/>
      <c r="I256" s="110">
        <v>172</v>
      </c>
      <c r="J256" s="110">
        <v>888355190</v>
      </c>
      <c r="K256" s="110">
        <v>200</v>
      </c>
      <c r="L256" s="110">
        <v>958282280</v>
      </c>
      <c r="M256" s="110">
        <v>60</v>
      </c>
      <c r="N256" s="111">
        <v>57572910</v>
      </c>
    </row>
    <row r="257" spans="1:14">
      <c r="A257" s="101" t="s">
        <v>471</v>
      </c>
      <c r="B257" s="100">
        <v>500173</v>
      </c>
      <c r="D257" s="109" t="s">
        <v>797</v>
      </c>
      <c r="E257" s="109" t="s">
        <v>468</v>
      </c>
      <c r="F257" s="109" t="s">
        <v>545</v>
      </c>
      <c r="G257" s="195" t="s">
        <v>546</v>
      </c>
      <c r="H257" s="196"/>
      <c r="I257" s="110">
        <v>121</v>
      </c>
      <c r="J257" s="110">
        <v>273300000</v>
      </c>
      <c r="K257" s="110">
        <v>131</v>
      </c>
      <c r="L257" s="110">
        <v>303300000</v>
      </c>
      <c r="M257" s="110">
        <v>15</v>
      </c>
      <c r="N257" s="111">
        <v>15900000</v>
      </c>
    </row>
    <row r="258" spans="1:14">
      <c r="A258" s="101" t="s">
        <v>472</v>
      </c>
      <c r="B258" s="100">
        <v>500272</v>
      </c>
      <c r="D258" s="109" t="s">
        <v>798</v>
      </c>
      <c r="E258" s="109" t="s">
        <v>469</v>
      </c>
      <c r="F258" s="109" t="s">
        <v>545</v>
      </c>
      <c r="G258" s="195" t="s">
        <v>546</v>
      </c>
      <c r="H258" s="196"/>
      <c r="I258" s="110">
        <v>46</v>
      </c>
      <c r="J258" s="110">
        <v>102500000</v>
      </c>
      <c r="K258" s="110">
        <v>47</v>
      </c>
      <c r="L258" s="110">
        <v>96000000</v>
      </c>
      <c r="M258" s="110">
        <v>33</v>
      </c>
      <c r="N258" s="111">
        <v>77200000</v>
      </c>
    </row>
    <row r="259" spans="1:14">
      <c r="A259" s="101" t="s">
        <v>92</v>
      </c>
      <c r="B259" s="100">
        <v>500546</v>
      </c>
      <c r="D259" s="109" t="s">
        <v>799</v>
      </c>
      <c r="E259" s="109" t="s">
        <v>102</v>
      </c>
      <c r="F259" s="109" t="s">
        <v>545</v>
      </c>
      <c r="G259" s="195" t="s">
        <v>546</v>
      </c>
      <c r="H259" s="196"/>
      <c r="I259" s="110">
        <v>62</v>
      </c>
      <c r="J259" s="110">
        <v>341500000</v>
      </c>
      <c r="K259" s="110">
        <v>66</v>
      </c>
      <c r="L259" s="110">
        <v>345500000</v>
      </c>
      <c r="M259" s="110">
        <v>1</v>
      </c>
      <c r="N259" s="111">
        <v>1000000</v>
      </c>
    </row>
    <row r="260" spans="1:14">
      <c r="A260" s="101" t="s">
        <v>473</v>
      </c>
      <c r="B260" s="100">
        <v>500918</v>
      </c>
      <c r="D260" s="109" t="s">
        <v>800</v>
      </c>
      <c r="E260" s="109" t="s">
        <v>70</v>
      </c>
      <c r="F260" s="109" t="s">
        <v>545</v>
      </c>
      <c r="G260" s="195" t="s">
        <v>546</v>
      </c>
      <c r="H260" s="196"/>
      <c r="I260" s="110">
        <v>38</v>
      </c>
      <c r="J260" s="110">
        <v>128950000</v>
      </c>
      <c r="K260" s="110">
        <v>35</v>
      </c>
      <c r="L260" s="110">
        <v>128650000</v>
      </c>
      <c r="M260" s="110">
        <v>18</v>
      </c>
      <c r="N260" s="111">
        <v>50500000</v>
      </c>
    </row>
    <row r="261" spans="1:14">
      <c r="A261" s="101" t="s">
        <v>474</v>
      </c>
      <c r="B261" s="100">
        <v>501312</v>
      </c>
      <c r="D261" s="109" t="s">
        <v>801</v>
      </c>
      <c r="E261" s="109" t="s">
        <v>470</v>
      </c>
      <c r="F261" s="109" t="s">
        <v>545</v>
      </c>
      <c r="G261" s="195" t="s">
        <v>546</v>
      </c>
      <c r="H261" s="196"/>
      <c r="I261" s="110">
        <v>52</v>
      </c>
      <c r="J261" s="110">
        <v>720024356</v>
      </c>
      <c r="K261" s="110">
        <v>51</v>
      </c>
      <c r="L261" s="110">
        <v>689024356</v>
      </c>
      <c r="M261" s="110">
        <v>17</v>
      </c>
      <c r="N261" s="111">
        <v>66000000</v>
      </c>
    </row>
    <row r="262" spans="1:14">
      <c r="A262" s="101" t="s">
        <v>475</v>
      </c>
      <c r="B262" s="100">
        <v>501361</v>
      </c>
      <c r="D262" s="109" t="s">
        <v>802</v>
      </c>
      <c r="E262" s="109" t="s">
        <v>471</v>
      </c>
      <c r="F262" s="109" t="s">
        <v>545</v>
      </c>
      <c r="G262" s="195" t="s">
        <v>546</v>
      </c>
      <c r="H262" s="196"/>
      <c r="I262" s="110">
        <v>1</v>
      </c>
      <c r="J262" s="110">
        <v>5000000</v>
      </c>
      <c r="K262" s="110">
        <v>2</v>
      </c>
      <c r="L262" s="110">
        <v>6000000</v>
      </c>
      <c r="M262" s="110">
        <v>0</v>
      </c>
      <c r="N262" s="111">
        <v>0</v>
      </c>
    </row>
    <row r="263" spans="1:14">
      <c r="A263" s="101" t="s">
        <v>476</v>
      </c>
      <c r="B263" s="100">
        <v>501460</v>
      </c>
      <c r="D263" s="109" t="s">
        <v>803</v>
      </c>
      <c r="E263" s="109" t="s">
        <v>472</v>
      </c>
      <c r="F263" s="109" t="s">
        <v>545</v>
      </c>
      <c r="G263" s="195" t="s">
        <v>546</v>
      </c>
      <c r="H263" s="196"/>
      <c r="I263" s="110">
        <v>20</v>
      </c>
      <c r="J263" s="110">
        <v>93100000</v>
      </c>
      <c r="K263" s="110">
        <v>24</v>
      </c>
      <c r="L263" s="110">
        <v>101100000</v>
      </c>
      <c r="M263" s="110">
        <v>10</v>
      </c>
      <c r="N263" s="111">
        <v>33000000</v>
      </c>
    </row>
    <row r="264" spans="1:14">
      <c r="A264" s="101" t="s">
        <v>477</v>
      </c>
      <c r="B264" s="100">
        <v>501577</v>
      </c>
      <c r="D264" s="109" t="s">
        <v>804</v>
      </c>
      <c r="E264" s="109" t="s">
        <v>92</v>
      </c>
      <c r="F264" s="109" t="s">
        <v>545</v>
      </c>
      <c r="G264" s="195" t="s">
        <v>546</v>
      </c>
      <c r="H264" s="196"/>
      <c r="I264" s="110">
        <v>378</v>
      </c>
      <c r="J264" s="110">
        <v>3411172752</v>
      </c>
      <c r="K264" s="110">
        <v>390</v>
      </c>
      <c r="L264" s="110">
        <v>3473772752</v>
      </c>
      <c r="M264" s="110">
        <v>122</v>
      </c>
      <c r="N264" s="111">
        <v>248580070</v>
      </c>
    </row>
    <row r="265" spans="1:14">
      <c r="A265" s="101" t="s">
        <v>478</v>
      </c>
      <c r="B265" s="100">
        <v>501965</v>
      </c>
      <c r="D265" s="109" t="s">
        <v>805</v>
      </c>
      <c r="E265" s="109" t="s">
        <v>473</v>
      </c>
      <c r="F265" s="109" t="s">
        <v>545</v>
      </c>
      <c r="G265" s="195" t="s">
        <v>546</v>
      </c>
      <c r="H265" s="196"/>
      <c r="I265" s="110">
        <v>26</v>
      </c>
      <c r="J265" s="110">
        <v>137641880</v>
      </c>
      <c r="K265" s="110">
        <v>33</v>
      </c>
      <c r="L265" s="110">
        <v>100900000</v>
      </c>
      <c r="M265" s="110">
        <v>20</v>
      </c>
      <c r="N265" s="111">
        <v>84741880</v>
      </c>
    </row>
    <row r="266" spans="1:14">
      <c r="A266" s="101" t="s">
        <v>94</v>
      </c>
      <c r="B266" s="100">
        <v>502203</v>
      </c>
      <c r="D266" s="109" t="s">
        <v>806</v>
      </c>
      <c r="E266" s="109" t="s">
        <v>474</v>
      </c>
      <c r="F266" s="109" t="s">
        <v>545</v>
      </c>
      <c r="G266" s="195" t="s">
        <v>546</v>
      </c>
      <c r="H266" s="196"/>
      <c r="I266" s="110">
        <v>20</v>
      </c>
      <c r="J266" s="110">
        <v>62500000</v>
      </c>
      <c r="K266" s="110">
        <v>15</v>
      </c>
      <c r="L266" s="110">
        <v>58000000</v>
      </c>
      <c r="M266" s="110">
        <v>12</v>
      </c>
      <c r="N266" s="111">
        <v>12500000</v>
      </c>
    </row>
    <row r="267" spans="1:14">
      <c r="A267" s="101" t="s">
        <v>479</v>
      </c>
      <c r="B267" s="100">
        <v>502344</v>
      </c>
      <c r="D267" s="109" t="s">
        <v>807</v>
      </c>
      <c r="E267" s="109" t="s">
        <v>475</v>
      </c>
      <c r="F267" s="109" t="s">
        <v>545</v>
      </c>
      <c r="G267" s="195" t="s">
        <v>546</v>
      </c>
      <c r="H267" s="196"/>
      <c r="I267" s="110">
        <v>52</v>
      </c>
      <c r="J267" s="110">
        <v>134600000</v>
      </c>
      <c r="K267" s="110">
        <v>62</v>
      </c>
      <c r="L267" s="110">
        <v>151700000</v>
      </c>
      <c r="M267" s="110">
        <v>56</v>
      </c>
      <c r="N267" s="111">
        <v>46392500</v>
      </c>
    </row>
    <row r="268" spans="1:14">
      <c r="A268" s="101" t="s">
        <v>480</v>
      </c>
      <c r="B268" s="100">
        <v>502575</v>
      </c>
      <c r="D268" s="109" t="s">
        <v>808</v>
      </c>
      <c r="E268" s="109" t="s">
        <v>476</v>
      </c>
      <c r="F268" s="109" t="s">
        <v>545</v>
      </c>
      <c r="G268" s="195" t="s">
        <v>546</v>
      </c>
      <c r="H268" s="196"/>
      <c r="I268" s="110">
        <v>61</v>
      </c>
      <c r="J268" s="110">
        <v>60300000</v>
      </c>
      <c r="K268" s="110">
        <v>59</v>
      </c>
      <c r="L268" s="110">
        <v>53200000</v>
      </c>
      <c r="M268" s="110">
        <v>15</v>
      </c>
      <c r="N268" s="111">
        <v>27300000</v>
      </c>
    </row>
    <row r="269" spans="1:14">
      <c r="A269" s="101" t="s">
        <v>481</v>
      </c>
      <c r="B269" s="100">
        <v>502583</v>
      </c>
      <c r="D269" s="109" t="s">
        <v>809</v>
      </c>
      <c r="E269" s="109" t="s">
        <v>477</v>
      </c>
      <c r="F269" s="109" t="s">
        <v>545</v>
      </c>
      <c r="G269" s="195" t="s">
        <v>546</v>
      </c>
      <c r="H269" s="196"/>
      <c r="I269" s="110">
        <v>21</v>
      </c>
      <c r="J269" s="110">
        <v>210282470</v>
      </c>
      <c r="K269" s="110">
        <v>25</v>
      </c>
      <c r="L269" s="110">
        <v>147282470</v>
      </c>
      <c r="M269" s="110">
        <v>5</v>
      </c>
      <c r="N269" s="111">
        <v>81000000</v>
      </c>
    </row>
    <row r="270" spans="1:14">
      <c r="A270" s="101" t="s">
        <v>482</v>
      </c>
      <c r="B270" s="100">
        <v>500231</v>
      </c>
      <c r="D270" s="109" t="s">
        <v>810</v>
      </c>
      <c r="E270" s="109" t="s">
        <v>478</v>
      </c>
      <c r="F270" s="109" t="s">
        <v>545</v>
      </c>
      <c r="G270" s="195" t="s">
        <v>546</v>
      </c>
      <c r="H270" s="196"/>
      <c r="I270" s="110">
        <v>60</v>
      </c>
      <c r="J270" s="110">
        <v>218254330</v>
      </c>
      <c r="K270" s="110">
        <v>57</v>
      </c>
      <c r="L270" s="110">
        <v>325054330</v>
      </c>
      <c r="M270" s="110">
        <v>9</v>
      </c>
      <c r="N270" s="111">
        <v>7200000</v>
      </c>
    </row>
    <row r="271" spans="1:14">
      <c r="A271" s="101" t="s">
        <v>483</v>
      </c>
      <c r="B271" s="100">
        <v>500587</v>
      </c>
      <c r="D271" s="109" t="s">
        <v>811</v>
      </c>
      <c r="E271" s="109" t="s">
        <v>94</v>
      </c>
      <c r="F271" s="109" t="s">
        <v>545</v>
      </c>
      <c r="G271" s="195" t="s">
        <v>546</v>
      </c>
      <c r="H271" s="196"/>
      <c r="I271" s="110">
        <v>37</v>
      </c>
      <c r="J271" s="110">
        <v>167700000</v>
      </c>
      <c r="K271" s="110">
        <v>37</v>
      </c>
      <c r="L271" s="110">
        <v>182300000</v>
      </c>
      <c r="M271" s="110">
        <v>8</v>
      </c>
      <c r="N271" s="111">
        <v>43600000</v>
      </c>
    </row>
    <row r="272" spans="1:14">
      <c r="A272" s="101" t="s">
        <v>156</v>
      </c>
      <c r="B272" s="100">
        <v>500611</v>
      </c>
      <c r="D272" s="109" t="s">
        <v>812</v>
      </c>
      <c r="E272" s="109" t="s">
        <v>479</v>
      </c>
      <c r="F272" s="109" t="s">
        <v>545</v>
      </c>
      <c r="G272" s="195" t="s">
        <v>546</v>
      </c>
      <c r="H272" s="196"/>
      <c r="I272" s="110">
        <v>31</v>
      </c>
      <c r="J272" s="110">
        <v>113600000</v>
      </c>
      <c r="K272" s="110">
        <v>44</v>
      </c>
      <c r="L272" s="110">
        <v>126600000</v>
      </c>
      <c r="M272" s="110">
        <v>0</v>
      </c>
      <c r="N272" s="111">
        <v>0</v>
      </c>
    </row>
    <row r="273" spans="1:14">
      <c r="A273" s="101" t="s">
        <v>484</v>
      </c>
      <c r="B273" s="100">
        <v>500785</v>
      </c>
      <c r="D273" s="109" t="s">
        <v>813</v>
      </c>
      <c r="E273" s="109" t="s">
        <v>480</v>
      </c>
      <c r="F273" s="109" t="s">
        <v>545</v>
      </c>
      <c r="G273" s="195" t="s">
        <v>546</v>
      </c>
      <c r="H273" s="196"/>
      <c r="I273" s="110">
        <v>1</v>
      </c>
      <c r="J273" s="110">
        <v>12000000</v>
      </c>
      <c r="K273" s="110">
        <v>2</v>
      </c>
      <c r="L273" s="110">
        <v>12100000</v>
      </c>
      <c r="M273" s="110">
        <v>0</v>
      </c>
      <c r="N273" s="111">
        <v>0</v>
      </c>
    </row>
    <row r="274" spans="1:14">
      <c r="A274" s="101" t="s">
        <v>485</v>
      </c>
      <c r="B274" s="100">
        <v>501130</v>
      </c>
      <c r="D274" s="109" t="s">
        <v>814</v>
      </c>
      <c r="E274" s="109" t="s">
        <v>481</v>
      </c>
      <c r="F274" s="109" t="s">
        <v>545</v>
      </c>
      <c r="G274" s="195" t="s">
        <v>546</v>
      </c>
      <c r="H274" s="196"/>
      <c r="I274" s="110">
        <v>69</v>
      </c>
      <c r="J274" s="110">
        <v>297348810</v>
      </c>
      <c r="K274" s="110">
        <v>82</v>
      </c>
      <c r="L274" s="110">
        <v>334848810</v>
      </c>
      <c r="M274" s="110">
        <v>6</v>
      </c>
      <c r="N274" s="111">
        <v>6300000</v>
      </c>
    </row>
    <row r="275" spans="1:14">
      <c r="A275" s="101" t="s">
        <v>486</v>
      </c>
      <c r="B275" s="100">
        <v>501296</v>
      </c>
      <c r="D275" s="109" t="s">
        <v>815</v>
      </c>
      <c r="E275" s="109" t="s">
        <v>482</v>
      </c>
      <c r="F275" s="109" t="s">
        <v>545</v>
      </c>
      <c r="G275" s="195" t="s">
        <v>546</v>
      </c>
      <c r="H275" s="196"/>
      <c r="I275" s="110">
        <v>466</v>
      </c>
      <c r="J275" s="110">
        <v>2078185731</v>
      </c>
      <c r="K275" s="110">
        <v>467</v>
      </c>
      <c r="L275" s="110">
        <v>2495495288</v>
      </c>
      <c r="M275" s="110">
        <v>178</v>
      </c>
      <c r="N275" s="111">
        <v>424800770</v>
      </c>
    </row>
    <row r="276" spans="1:14">
      <c r="A276" s="101" t="s">
        <v>487</v>
      </c>
      <c r="B276" s="100">
        <v>501569</v>
      </c>
      <c r="D276" s="109" t="s">
        <v>816</v>
      </c>
      <c r="E276" s="109" t="s">
        <v>483</v>
      </c>
      <c r="F276" s="109" t="s">
        <v>545</v>
      </c>
      <c r="G276" s="195" t="s">
        <v>546</v>
      </c>
      <c r="H276" s="196"/>
      <c r="I276" s="110">
        <v>120</v>
      </c>
      <c r="J276" s="110">
        <v>565645000</v>
      </c>
      <c r="K276" s="110">
        <v>145</v>
      </c>
      <c r="L276" s="110">
        <v>624645000</v>
      </c>
      <c r="M276" s="110">
        <v>3</v>
      </c>
      <c r="N276" s="111">
        <v>2000000</v>
      </c>
    </row>
    <row r="277" spans="1:14">
      <c r="A277" s="101" t="s">
        <v>488</v>
      </c>
      <c r="B277" s="100">
        <v>501890</v>
      </c>
      <c r="D277" s="109" t="s">
        <v>817</v>
      </c>
      <c r="E277" s="109" t="s">
        <v>156</v>
      </c>
      <c r="F277" s="109" t="s">
        <v>545</v>
      </c>
      <c r="G277" s="195" t="s">
        <v>546</v>
      </c>
      <c r="H277" s="196"/>
      <c r="I277" s="110">
        <v>1069</v>
      </c>
      <c r="J277" s="110">
        <v>1522235660</v>
      </c>
      <c r="K277" s="110">
        <v>1089</v>
      </c>
      <c r="L277" s="110">
        <v>1696618700</v>
      </c>
      <c r="M277" s="110">
        <v>118</v>
      </c>
      <c r="N277" s="111">
        <v>136900000</v>
      </c>
    </row>
    <row r="278" spans="1:14">
      <c r="A278" s="101" t="s">
        <v>489</v>
      </c>
      <c r="B278" s="100">
        <v>502492</v>
      </c>
      <c r="D278" s="109" t="s">
        <v>818</v>
      </c>
      <c r="E278" s="109" t="s">
        <v>484</v>
      </c>
      <c r="F278" s="109" t="s">
        <v>545</v>
      </c>
      <c r="G278" s="195" t="s">
        <v>546</v>
      </c>
      <c r="H278" s="196"/>
      <c r="I278" s="110">
        <v>273</v>
      </c>
      <c r="J278" s="110">
        <v>1189188000</v>
      </c>
      <c r="K278" s="110">
        <v>264</v>
      </c>
      <c r="L278" s="110">
        <v>1168288000</v>
      </c>
      <c r="M278" s="110">
        <v>38</v>
      </c>
      <c r="N278" s="111">
        <v>62000000</v>
      </c>
    </row>
    <row r="279" spans="1:14">
      <c r="A279" s="101" t="s">
        <v>490</v>
      </c>
      <c r="B279" s="100">
        <v>503268</v>
      </c>
      <c r="D279" s="109" t="s">
        <v>819</v>
      </c>
      <c r="E279" s="109" t="s">
        <v>485</v>
      </c>
      <c r="F279" s="109" t="s">
        <v>545</v>
      </c>
      <c r="G279" s="195" t="s">
        <v>546</v>
      </c>
      <c r="H279" s="196"/>
      <c r="I279" s="110">
        <v>88</v>
      </c>
      <c r="J279" s="110">
        <v>1217200000</v>
      </c>
      <c r="K279" s="110">
        <v>94</v>
      </c>
      <c r="L279" s="110">
        <v>1242200000</v>
      </c>
      <c r="M279" s="110">
        <v>19</v>
      </c>
      <c r="N279" s="111">
        <v>19000000</v>
      </c>
    </row>
    <row r="280" spans="1:14">
      <c r="A280" s="101" t="s">
        <v>491</v>
      </c>
      <c r="B280" s="100">
        <v>500645</v>
      </c>
      <c r="D280" s="109" t="s">
        <v>820</v>
      </c>
      <c r="E280" s="109" t="s">
        <v>486</v>
      </c>
      <c r="F280" s="109" t="s">
        <v>545</v>
      </c>
      <c r="G280" s="195" t="s">
        <v>546</v>
      </c>
      <c r="H280" s="196"/>
      <c r="I280" s="110">
        <v>40</v>
      </c>
      <c r="J280" s="110">
        <v>226000000</v>
      </c>
      <c r="K280" s="110">
        <v>51</v>
      </c>
      <c r="L280" s="110">
        <v>235000000</v>
      </c>
      <c r="M280" s="110">
        <v>22</v>
      </c>
      <c r="N280" s="111">
        <v>86318790</v>
      </c>
    </row>
    <row r="281" spans="1:14">
      <c r="A281" s="101" t="s">
        <v>492</v>
      </c>
      <c r="B281" s="100">
        <v>500801</v>
      </c>
      <c r="D281" s="109" t="s">
        <v>821</v>
      </c>
      <c r="E281" s="109" t="s">
        <v>487</v>
      </c>
      <c r="F281" s="109" t="s">
        <v>545</v>
      </c>
      <c r="G281" s="195" t="s">
        <v>546</v>
      </c>
      <c r="H281" s="196"/>
      <c r="I281" s="110">
        <v>58</v>
      </c>
      <c r="J281" s="110">
        <v>270000000</v>
      </c>
      <c r="K281" s="110">
        <v>59</v>
      </c>
      <c r="L281" s="110">
        <v>280100000</v>
      </c>
      <c r="M281" s="110">
        <v>17</v>
      </c>
      <c r="N281" s="111">
        <v>35100000</v>
      </c>
    </row>
    <row r="282" spans="1:14">
      <c r="A282" s="101" t="s">
        <v>493</v>
      </c>
      <c r="B282" s="100">
        <v>501056</v>
      </c>
      <c r="D282" s="109" t="s">
        <v>822</v>
      </c>
      <c r="E282" s="109" t="s">
        <v>488</v>
      </c>
      <c r="F282" s="109" t="s">
        <v>545</v>
      </c>
      <c r="G282" s="195" t="s">
        <v>546</v>
      </c>
      <c r="H282" s="196"/>
      <c r="I282" s="110">
        <v>72</v>
      </c>
      <c r="J282" s="110">
        <v>324167340</v>
      </c>
      <c r="K282" s="110">
        <v>66</v>
      </c>
      <c r="L282" s="110">
        <v>276587340</v>
      </c>
      <c r="M282" s="110">
        <v>42</v>
      </c>
      <c r="N282" s="111">
        <v>87180000</v>
      </c>
    </row>
    <row r="283" spans="1:14">
      <c r="A283" s="101" t="s">
        <v>494</v>
      </c>
      <c r="B283" s="100">
        <v>501668</v>
      </c>
      <c r="D283" s="109" t="s">
        <v>823</v>
      </c>
      <c r="E283" s="109" t="s">
        <v>489</v>
      </c>
      <c r="F283" s="109" t="s">
        <v>545</v>
      </c>
      <c r="G283" s="195" t="s">
        <v>546</v>
      </c>
      <c r="H283" s="196"/>
      <c r="I283" s="110">
        <v>93</v>
      </c>
      <c r="J283" s="110">
        <v>294132450</v>
      </c>
      <c r="K283" s="110">
        <v>94</v>
      </c>
      <c r="L283" s="110">
        <v>295132450</v>
      </c>
      <c r="M283" s="110">
        <v>1</v>
      </c>
      <c r="N283" s="111">
        <v>100000</v>
      </c>
    </row>
    <row r="284" spans="1:14">
      <c r="A284" s="101" t="s">
        <v>495</v>
      </c>
      <c r="B284" s="100">
        <v>501700</v>
      </c>
      <c r="D284" s="109" t="s">
        <v>824</v>
      </c>
      <c r="E284" s="109" t="s">
        <v>490</v>
      </c>
      <c r="F284" s="109" t="s">
        <v>545</v>
      </c>
      <c r="G284" s="195" t="s">
        <v>546</v>
      </c>
      <c r="H284" s="196"/>
      <c r="I284" s="110">
        <v>54</v>
      </c>
      <c r="J284" s="110">
        <v>250000000</v>
      </c>
      <c r="K284" s="110">
        <v>85</v>
      </c>
      <c r="L284" s="110">
        <v>308000000</v>
      </c>
      <c r="M284" s="110">
        <v>27</v>
      </c>
      <c r="N284" s="111">
        <v>30500000</v>
      </c>
    </row>
    <row r="285" spans="1:14">
      <c r="A285" s="101" t="s">
        <v>496</v>
      </c>
      <c r="B285" s="100">
        <v>501916</v>
      </c>
      <c r="D285" s="109" t="s">
        <v>825</v>
      </c>
      <c r="E285" s="109" t="s">
        <v>491</v>
      </c>
      <c r="F285" s="109" t="s">
        <v>545</v>
      </c>
      <c r="G285" s="195" t="s">
        <v>546</v>
      </c>
      <c r="H285" s="196"/>
      <c r="I285" s="110">
        <v>462</v>
      </c>
      <c r="J285" s="110">
        <v>1736393980</v>
      </c>
      <c r="K285" s="110">
        <v>503</v>
      </c>
      <c r="L285" s="110">
        <v>1887798640</v>
      </c>
      <c r="M285" s="110">
        <v>139</v>
      </c>
      <c r="N285" s="111">
        <v>202200000</v>
      </c>
    </row>
    <row r="286" spans="1:14">
      <c r="A286" s="101" t="s">
        <v>497</v>
      </c>
      <c r="B286" s="100">
        <v>502161</v>
      </c>
      <c r="D286" s="109" t="s">
        <v>826</v>
      </c>
      <c r="E286" s="109" t="s">
        <v>492</v>
      </c>
      <c r="F286" s="109" t="s">
        <v>545</v>
      </c>
      <c r="G286" s="195" t="s">
        <v>546</v>
      </c>
      <c r="H286" s="196"/>
      <c r="I286" s="110">
        <v>29</v>
      </c>
      <c r="J286" s="110">
        <v>595691620</v>
      </c>
      <c r="K286" s="110">
        <v>26</v>
      </c>
      <c r="L286" s="110">
        <v>255691620</v>
      </c>
      <c r="M286" s="110">
        <v>35</v>
      </c>
      <c r="N286" s="111">
        <v>427510000</v>
      </c>
    </row>
    <row r="287" spans="1:14">
      <c r="A287" s="101" t="s">
        <v>498</v>
      </c>
      <c r="B287" s="100">
        <v>500017</v>
      </c>
      <c r="D287" s="109" t="s">
        <v>827</v>
      </c>
      <c r="E287" s="109" t="s">
        <v>493</v>
      </c>
      <c r="F287" s="109" t="s">
        <v>545</v>
      </c>
      <c r="G287" s="195" t="s">
        <v>546</v>
      </c>
      <c r="H287" s="196"/>
      <c r="I287" s="110">
        <v>130</v>
      </c>
      <c r="J287" s="110">
        <v>357564460</v>
      </c>
      <c r="K287" s="110">
        <v>141</v>
      </c>
      <c r="L287" s="110">
        <v>320864460</v>
      </c>
      <c r="M287" s="110">
        <v>45</v>
      </c>
      <c r="N287" s="111">
        <v>88600000</v>
      </c>
    </row>
    <row r="288" spans="1:14">
      <c r="A288" s="101" t="s">
        <v>499</v>
      </c>
      <c r="B288" s="100">
        <v>502674</v>
      </c>
      <c r="D288" s="109" t="s">
        <v>828</v>
      </c>
      <c r="E288" s="109" t="s">
        <v>494</v>
      </c>
      <c r="F288" s="109" t="s">
        <v>545</v>
      </c>
      <c r="G288" s="195" t="s">
        <v>546</v>
      </c>
      <c r="H288" s="196"/>
      <c r="I288" s="110">
        <v>74</v>
      </c>
      <c r="J288" s="110">
        <v>277000000</v>
      </c>
      <c r="K288" s="110">
        <v>91</v>
      </c>
      <c r="L288" s="110">
        <v>392300000</v>
      </c>
      <c r="M288" s="110">
        <v>41</v>
      </c>
      <c r="N288" s="111">
        <v>79700000</v>
      </c>
    </row>
    <row r="289" spans="1:14">
      <c r="A289" s="101" t="s">
        <v>500</v>
      </c>
      <c r="B289" s="100">
        <v>502682</v>
      </c>
      <c r="D289" s="109" t="s">
        <v>829</v>
      </c>
      <c r="E289" s="109" t="s">
        <v>495</v>
      </c>
      <c r="F289" s="109" t="s">
        <v>545</v>
      </c>
      <c r="G289" s="195" t="s">
        <v>546</v>
      </c>
      <c r="H289" s="196"/>
      <c r="I289" s="110">
        <v>57</v>
      </c>
      <c r="J289" s="110">
        <v>595000000</v>
      </c>
      <c r="K289" s="110">
        <v>60</v>
      </c>
      <c r="L289" s="110">
        <v>598000000</v>
      </c>
      <c r="M289" s="110">
        <v>37</v>
      </c>
      <c r="N289" s="111">
        <v>86100000</v>
      </c>
    </row>
    <row r="290" spans="1:14">
      <c r="A290" s="101" t="s">
        <v>501</v>
      </c>
      <c r="B290" s="100">
        <v>502997</v>
      </c>
      <c r="D290" s="109" t="s">
        <v>830</v>
      </c>
      <c r="E290" s="109" t="s">
        <v>496</v>
      </c>
      <c r="F290" s="109" t="s">
        <v>545</v>
      </c>
      <c r="G290" s="195" t="s">
        <v>546</v>
      </c>
      <c r="H290" s="196"/>
      <c r="I290" s="110">
        <v>130</v>
      </c>
      <c r="J290" s="110">
        <v>689917290</v>
      </c>
      <c r="K290" s="110">
        <v>92</v>
      </c>
      <c r="L290" s="110">
        <v>617525350</v>
      </c>
      <c r="M290" s="110">
        <v>68</v>
      </c>
      <c r="N290" s="111">
        <v>194091940</v>
      </c>
    </row>
    <row r="291" spans="1:14">
      <c r="A291" s="101" t="s">
        <v>502</v>
      </c>
      <c r="B291" s="100">
        <v>503359</v>
      </c>
      <c r="D291" s="109" t="s">
        <v>831</v>
      </c>
      <c r="E291" s="109" t="s">
        <v>497</v>
      </c>
      <c r="F291" s="109" t="s">
        <v>545</v>
      </c>
      <c r="G291" s="195" t="s">
        <v>546</v>
      </c>
      <c r="H291" s="196"/>
      <c r="I291" s="110">
        <v>76</v>
      </c>
      <c r="J291" s="110">
        <v>181000000</v>
      </c>
      <c r="K291" s="110">
        <v>73</v>
      </c>
      <c r="L291" s="110">
        <v>178000000</v>
      </c>
      <c r="M291" s="110">
        <v>22</v>
      </c>
      <c r="N291" s="111">
        <v>35500000</v>
      </c>
    </row>
    <row r="292" spans="1:14">
      <c r="A292" s="101" t="s">
        <v>120</v>
      </c>
      <c r="B292" s="100">
        <v>503375</v>
      </c>
      <c r="D292" s="109" t="s">
        <v>832</v>
      </c>
      <c r="E292" s="109" t="s">
        <v>498</v>
      </c>
      <c r="F292" s="109" t="s">
        <v>545</v>
      </c>
      <c r="G292" s="195" t="s">
        <v>546</v>
      </c>
      <c r="H292" s="196"/>
      <c r="I292" s="110">
        <v>366</v>
      </c>
      <c r="J292" s="110">
        <v>1880239066</v>
      </c>
      <c r="K292" s="110">
        <v>347</v>
      </c>
      <c r="L292" s="110">
        <v>1893039066</v>
      </c>
      <c r="M292" s="110">
        <v>108</v>
      </c>
      <c r="N292" s="111">
        <v>127055690</v>
      </c>
    </row>
    <row r="293" spans="1:14">
      <c r="A293" s="101" t="s">
        <v>503</v>
      </c>
      <c r="B293" s="100">
        <v>503532</v>
      </c>
      <c r="D293" s="109" t="s">
        <v>833</v>
      </c>
      <c r="E293" s="109" t="s">
        <v>499</v>
      </c>
      <c r="F293" s="109" t="s">
        <v>545</v>
      </c>
      <c r="G293" s="195" t="s">
        <v>546</v>
      </c>
      <c r="H293" s="196"/>
      <c r="I293" s="110">
        <v>42</v>
      </c>
      <c r="J293" s="110">
        <v>398848790</v>
      </c>
      <c r="K293" s="110">
        <v>42</v>
      </c>
      <c r="L293" s="110">
        <v>403848790</v>
      </c>
      <c r="M293" s="110">
        <v>4</v>
      </c>
      <c r="N293" s="111">
        <v>8600000</v>
      </c>
    </row>
    <row r="294" spans="1:14">
      <c r="A294" s="101" t="s">
        <v>504</v>
      </c>
      <c r="B294" s="100">
        <v>503656</v>
      </c>
      <c r="D294" s="109" t="s">
        <v>834</v>
      </c>
      <c r="E294" s="109" t="s">
        <v>500</v>
      </c>
      <c r="F294" s="109" t="s">
        <v>545</v>
      </c>
      <c r="G294" s="195" t="s">
        <v>546</v>
      </c>
      <c r="H294" s="196"/>
      <c r="I294" s="110">
        <v>135</v>
      </c>
      <c r="J294" s="110">
        <v>1486072623</v>
      </c>
      <c r="K294" s="110">
        <v>186</v>
      </c>
      <c r="L294" s="110">
        <v>1570872623</v>
      </c>
      <c r="M294" s="110">
        <v>26</v>
      </c>
      <c r="N294" s="111">
        <v>71100000</v>
      </c>
    </row>
    <row r="295" spans="1:14">
      <c r="A295" s="101" t="s">
        <v>505</v>
      </c>
      <c r="B295" s="100">
        <v>503698</v>
      </c>
      <c r="D295" s="109" t="s">
        <v>835</v>
      </c>
      <c r="E295" s="109" t="s">
        <v>501</v>
      </c>
      <c r="F295" s="109" t="s">
        <v>545</v>
      </c>
      <c r="G295" s="195" t="s">
        <v>546</v>
      </c>
      <c r="H295" s="196"/>
      <c r="I295" s="110">
        <v>493</v>
      </c>
      <c r="J295" s="110">
        <v>2872415880</v>
      </c>
      <c r="K295" s="110">
        <v>542</v>
      </c>
      <c r="L295" s="110">
        <v>2914215880</v>
      </c>
      <c r="M295" s="110">
        <v>134</v>
      </c>
      <c r="N295" s="111">
        <v>622600000</v>
      </c>
    </row>
    <row r="296" spans="1:14">
      <c r="A296" s="101" t="s">
        <v>506</v>
      </c>
      <c r="B296" s="100">
        <v>503730</v>
      </c>
      <c r="D296" s="109" t="s">
        <v>836</v>
      </c>
      <c r="E296" s="109" t="s">
        <v>502</v>
      </c>
      <c r="F296" s="109" t="s">
        <v>545</v>
      </c>
      <c r="G296" s="195" t="s">
        <v>546</v>
      </c>
      <c r="H296" s="196"/>
      <c r="I296" s="110">
        <v>695</v>
      </c>
      <c r="J296" s="110">
        <v>3891303828</v>
      </c>
      <c r="K296" s="110">
        <v>715</v>
      </c>
      <c r="L296" s="110">
        <v>4041103828</v>
      </c>
      <c r="M296" s="110">
        <v>59</v>
      </c>
      <c r="N296" s="111">
        <v>367300000</v>
      </c>
    </row>
    <row r="297" spans="1:14">
      <c r="A297" s="101" t="s">
        <v>507</v>
      </c>
      <c r="B297" s="100">
        <v>503797</v>
      </c>
      <c r="D297" s="109" t="s">
        <v>837</v>
      </c>
      <c r="E297" s="109" t="s">
        <v>120</v>
      </c>
      <c r="F297" s="109" t="s">
        <v>545</v>
      </c>
      <c r="G297" s="195" t="s">
        <v>546</v>
      </c>
      <c r="H297" s="196"/>
      <c r="I297" s="110">
        <v>745</v>
      </c>
      <c r="J297" s="110">
        <v>19132913323</v>
      </c>
      <c r="K297" s="110">
        <v>792</v>
      </c>
      <c r="L297" s="110">
        <v>18493296881</v>
      </c>
      <c r="M297" s="110">
        <v>251</v>
      </c>
      <c r="N297" s="111">
        <v>1314196472</v>
      </c>
    </row>
    <row r="298" spans="1:14">
      <c r="A298" s="101" t="s">
        <v>508</v>
      </c>
      <c r="B298" s="100">
        <v>503888</v>
      </c>
      <c r="D298" s="109" t="s">
        <v>838</v>
      </c>
      <c r="E298" s="109" t="s">
        <v>503</v>
      </c>
      <c r="F298" s="109" t="s">
        <v>545</v>
      </c>
      <c r="G298" s="195" t="s">
        <v>546</v>
      </c>
      <c r="H298" s="196"/>
      <c r="I298" s="110">
        <v>238</v>
      </c>
      <c r="J298" s="110">
        <v>2393228328</v>
      </c>
      <c r="K298" s="110">
        <v>255</v>
      </c>
      <c r="L298" s="110">
        <v>2455728328</v>
      </c>
      <c r="M298" s="110">
        <v>69</v>
      </c>
      <c r="N298" s="111">
        <v>251500000</v>
      </c>
    </row>
    <row r="299" spans="1:14">
      <c r="A299" s="101" t="s">
        <v>509</v>
      </c>
      <c r="B299" s="100">
        <v>504027</v>
      </c>
      <c r="D299" s="109" t="s">
        <v>839</v>
      </c>
      <c r="E299" s="109" t="s">
        <v>504</v>
      </c>
      <c r="F299" s="109" t="s">
        <v>545</v>
      </c>
      <c r="G299" s="195" t="s">
        <v>546</v>
      </c>
      <c r="H299" s="196"/>
      <c r="I299" s="110">
        <v>149</v>
      </c>
      <c r="J299" s="110">
        <v>1311859073</v>
      </c>
      <c r="K299" s="110">
        <v>152</v>
      </c>
      <c r="L299" s="110">
        <v>1342859073</v>
      </c>
      <c r="M299" s="110">
        <v>27</v>
      </c>
      <c r="N299" s="111">
        <v>134644235</v>
      </c>
    </row>
    <row r="300" spans="1:14">
      <c r="A300" s="101" t="s">
        <v>510</v>
      </c>
      <c r="B300" s="100">
        <v>504050</v>
      </c>
      <c r="D300" s="109" t="s">
        <v>840</v>
      </c>
      <c r="E300" s="109" t="s">
        <v>505</v>
      </c>
      <c r="F300" s="109" t="s">
        <v>545</v>
      </c>
      <c r="G300" s="195" t="s">
        <v>546</v>
      </c>
      <c r="H300" s="196"/>
      <c r="I300" s="110">
        <v>489</v>
      </c>
      <c r="J300" s="110">
        <v>4286204146</v>
      </c>
      <c r="K300" s="110">
        <v>483</v>
      </c>
      <c r="L300" s="110">
        <v>4263189013</v>
      </c>
      <c r="M300" s="110">
        <v>169</v>
      </c>
      <c r="N300" s="111">
        <v>682858888</v>
      </c>
    </row>
    <row r="301" spans="1:14">
      <c r="A301" s="101" t="s">
        <v>511</v>
      </c>
      <c r="B301" s="100">
        <v>502211</v>
      </c>
      <c r="D301" s="109" t="s">
        <v>841</v>
      </c>
      <c r="E301" s="109" t="s">
        <v>506</v>
      </c>
      <c r="F301" s="109" t="s">
        <v>545</v>
      </c>
      <c r="G301" s="195" t="s">
        <v>546</v>
      </c>
      <c r="H301" s="196"/>
      <c r="I301" s="110">
        <v>343</v>
      </c>
      <c r="J301" s="110">
        <v>2217227660</v>
      </c>
      <c r="K301" s="110">
        <v>341</v>
      </c>
      <c r="L301" s="110">
        <v>2262087660</v>
      </c>
      <c r="M301" s="110">
        <v>86</v>
      </c>
      <c r="N301" s="111">
        <v>342562222</v>
      </c>
    </row>
    <row r="302" spans="1:14">
      <c r="A302" s="101" t="s">
        <v>512</v>
      </c>
      <c r="B302" s="100">
        <v>502443</v>
      </c>
      <c r="D302" s="109" t="s">
        <v>842</v>
      </c>
      <c r="E302" s="109" t="s">
        <v>507</v>
      </c>
      <c r="F302" s="109" t="s">
        <v>545</v>
      </c>
      <c r="G302" s="195" t="s">
        <v>546</v>
      </c>
      <c r="H302" s="196"/>
      <c r="I302" s="110">
        <v>433</v>
      </c>
      <c r="J302" s="110">
        <v>3899885375</v>
      </c>
      <c r="K302" s="110">
        <v>369</v>
      </c>
      <c r="L302" s="110">
        <v>3745685375</v>
      </c>
      <c r="M302" s="110">
        <v>128</v>
      </c>
      <c r="N302" s="111">
        <v>359800000</v>
      </c>
    </row>
    <row r="303" spans="1:14">
      <c r="A303" s="101" t="s">
        <v>80</v>
      </c>
      <c r="B303" s="100">
        <v>502872</v>
      </c>
      <c r="D303" s="109" t="s">
        <v>843</v>
      </c>
      <c r="E303" s="109" t="s">
        <v>508</v>
      </c>
      <c r="F303" s="109" t="s">
        <v>545</v>
      </c>
      <c r="G303" s="195" t="s">
        <v>546</v>
      </c>
      <c r="H303" s="196"/>
      <c r="I303" s="110">
        <v>496</v>
      </c>
      <c r="J303" s="110">
        <v>3689854689</v>
      </c>
      <c r="K303" s="110">
        <v>495</v>
      </c>
      <c r="L303" s="110">
        <v>3568274149</v>
      </c>
      <c r="M303" s="110">
        <v>83</v>
      </c>
      <c r="N303" s="111">
        <v>583545585</v>
      </c>
    </row>
    <row r="304" spans="1:14">
      <c r="A304" s="101" t="s">
        <v>76</v>
      </c>
      <c r="B304" s="100">
        <v>503607</v>
      </c>
      <c r="D304" s="109" t="s">
        <v>844</v>
      </c>
      <c r="E304" s="109" t="s">
        <v>509</v>
      </c>
      <c r="F304" s="109" t="s">
        <v>545</v>
      </c>
      <c r="G304" s="195" t="s">
        <v>546</v>
      </c>
      <c r="H304" s="196"/>
      <c r="I304" s="110">
        <v>499</v>
      </c>
      <c r="J304" s="110">
        <v>3425967655</v>
      </c>
      <c r="K304" s="110">
        <v>502</v>
      </c>
      <c r="L304" s="110">
        <v>3527331525</v>
      </c>
      <c r="M304" s="110">
        <v>124</v>
      </c>
      <c r="N304" s="111">
        <v>572551315</v>
      </c>
    </row>
    <row r="305" spans="1:14">
      <c r="A305" s="101" t="s">
        <v>72</v>
      </c>
      <c r="B305" s="100">
        <v>503839</v>
      </c>
      <c r="D305" s="109" t="s">
        <v>845</v>
      </c>
      <c r="E305" s="109" t="s">
        <v>510</v>
      </c>
      <c r="F305" s="109" t="s">
        <v>545</v>
      </c>
      <c r="G305" s="195" t="s">
        <v>546</v>
      </c>
      <c r="H305" s="196"/>
      <c r="I305" s="110">
        <v>294</v>
      </c>
      <c r="J305" s="110">
        <v>1716346906</v>
      </c>
      <c r="K305" s="110">
        <v>324</v>
      </c>
      <c r="L305" s="110">
        <v>1819846906</v>
      </c>
      <c r="M305" s="110">
        <v>30</v>
      </c>
      <c r="N305" s="111">
        <v>131100000</v>
      </c>
    </row>
    <row r="306" spans="1:14">
      <c r="A306" s="101" t="s">
        <v>513</v>
      </c>
      <c r="B306" s="100">
        <v>504035</v>
      </c>
      <c r="D306" s="109" t="s">
        <v>846</v>
      </c>
      <c r="E306" s="109" t="s">
        <v>511</v>
      </c>
      <c r="F306" s="109" t="s">
        <v>545</v>
      </c>
      <c r="G306" s="195" t="s">
        <v>546</v>
      </c>
      <c r="H306" s="196"/>
      <c r="I306" s="110">
        <v>154</v>
      </c>
      <c r="J306" s="110">
        <v>1845369264</v>
      </c>
      <c r="K306" s="110">
        <v>171</v>
      </c>
      <c r="L306" s="110">
        <v>2003869264</v>
      </c>
      <c r="M306" s="110">
        <v>41</v>
      </c>
      <c r="N306" s="111">
        <v>135600000</v>
      </c>
    </row>
    <row r="307" spans="1:14">
      <c r="A307" s="101" t="s">
        <v>514</v>
      </c>
      <c r="B307" s="100">
        <v>504043</v>
      </c>
      <c r="D307" s="109" t="s">
        <v>847</v>
      </c>
      <c r="E307" s="109" t="s">
        <v>512</v>
      </c>
      <c r="F307" s="109" t="s">
        <v>545</v>
      </c>
      <c r="G307" s="195" t="s">
        <v>546</v>
      </c>
      <c r="H307" s="196"/>
      <c r="I307" s="110">
        <v>22</v>
      </c>
      <c r="J307" s="110">
        <v>531819845</v>
      </c>
      <c r="K307" s="110">
        <v>22</v>
      </c>
      <c r="L307" s="110">
        <v>585851845</v>
      </c>
      <c r="M307" s="110">
        <v>2</v>
      </c>
      <c r="N307" s="111">
        <v>51130640</v>
      </c>
    </row>
    <row r="308" spans="1:14">
      <c r="A308" s="101" t="s">
        <v>78</v>
      </c>
      <c r="B308" s="100">
        <v>504068</v>
      </c>
      <c r="D308" s="109" t="s">
        <v>848</v>
      </c>
      <c r="E308" s="109" t="s">
        <v>80</v>
      </c>
      <c r="F308" s="109" t="s">
        <v>545</v>
      </c>
      <c r="G308" s="195" t="s">
        <v>546</v>
      </c>
      <c r="H308" s="196"/>
      <c r="I308" s="110">
        <v>336</v>
      </c>
      <c r="J308" s="110">
        <v>2222649380</v>
      </c>
      <c r="K308" s="110">
        <v>344</v>
      </c>
      <c r="L308" s="110">
        <v>2385554870</v>
      </c>
      <c r="M308" s="110">
        <v>92</v>
      </c>
      <c r="N308" s="111">
        <v>166254180</v>
      </c>
    </row>
    <row r="309" spans="1:14">
      <c r="A309" s="101" t="s">
        <v>74</v>
      </c>
      <c r="B309" s="100">
        <v>504092</v>
      </c>
      <c r="D309" s="109" t="s">
        <v>849</v>
      </c>
      <c r="E309" s="109" t="s">
        <v>76</v>
      </c>
      <c r="F309" s="109" t="s">
        <v>545</v>
      </c>
      <c r="G309" s="195" t="s">
        <v>546</v>
      </c>
      <c r="H309" s="196"/>
      <c r="I309" s="110">
        <v>285</v>
      </c>
      <c r="J309" s="110">
        <v>1993430550</v>
      </c>
      <c r="K309" s="110">
        <v>261</v>
      </c>
      <c r="L309" s="110">
        <v>1919380660</v>
      </c>
      <c r="M309" s="110">
        <v>74</v>
      </c>
      <c r="N309" s="111">
        <v>388649890</v>
      </c>
    </row>
    <row r="310" spans="1:14">
      <c r="A310" s="101" t="s">
        <v>178</v>
      </c>
      <c r="B310" s="100">
        <v>504100</v>
      </c>
      <c r="D310" s="109" t="s">
        <v>850</v>
      </c>
      <c r="E310" s="109" t="s">
        <v>72</v>
      </c>
      <c r="F310" s="109" t="s">
        <v>545</v>
      </c>
      <c r="G310" s="195" t="s">
        <v>546</v>
      </c>
      <c r="H310" s="196"/>
      <c r="I310" s="110">
        <v>1142</v>
      </c>
      <c r="J310" s="110">
        <v>6877749654</v>
      </c>
      <c r="K310" s="110">
        <v>1195</v>
      </c>
      <c r="L310" s="110">
        <v>7219631724</v>
      </c>
      <c r="M310" s="110">
        <v>219</v>
      </c>
      <c r="N310" s="111">
        <v>1564509358</v>
      </c>
    </row>
    <row r="311" spans="1:14">
      <c r="A311" s="101" t="s">
        <v>515</v>
      </c>
      <c r="B311" s="100">
        <v>504142</v>
      </c>
      <c r="D311" s="109" t="s">
        <v>851</v>
      </c>
      <c r="E311" s="109" t="s">
        <v>513</v>
      </c>
      <c r="F311" s="109" t="s">
        <v>545</v>
      </c>
      <c r="G311" s="195" t="s">
        <v>546</v>
      </c>
      <c r="H311" s="196"/>
      <c r="I311" s="110">
        <v>681</v>
      </c>
      <c r="J311" s="110">
        <v>3674083548</v>
      </c>
      <c r="K311" s="110">
        <v>652</v>
      </c>
      <c r="L311" s="110">
        <v>3743330018</v>
      </c>
      <c r="M311" s="110">
        <v>286</v>
      </c>
      <c r="N311" s="111">
        <v>391550000</v>
      </c>
    </row>
    <row r="312" spans="1:14">
      <c r="A312" s="101" t="s">
        <v>516</v>
      </c>
      <c r="B312" s="100">
        <v>504175</v>
      </c>
      <c r="D312" s="109" t="s">
        <v>852</v>
      </c>
      <c r="E312" s="109" t="s">
        <v>514</v>
      </c>
      <c r="F312" s="109" t="s">
        <v>545</v>
      </c>
      <c r="G312" s="195" t="s">
        <v>546</v>
      </c>
      <c r="H312" s="196"/>
      <c r="I312" s="110">
        <v>543</v>
      </c>
      <c r="J312" s="110">
        <v>3063242357</v>
      </c>
      <c r="K312" s="110">
        <v>556</v>
      </c>
      <c r="L312" s="110">
        <v>3203512897</v>
      </c>
      <c r="M312" s="110">
        <v>125</v>
      </c>
      <c r="N312" s="111">
        <v>242400000</v>
      </c>
    </row>
    <row r="313" spans="1:14" ht="13.5" customHeight="1">
      <c r="A313" s="101" t="s">
        <v>517</v>
      </c>
      <c r="B313" s="100">
        <v>500223</v>
      </c>
      <c r="D313" s="109" t="s">
        <v>853</v>
      </c>
      <c r="E313" s="109" t="s">
        <v>78</v>
      </c>
      <c r="F313" s="109" t="s">
        <v>545</v>
      </c>
      <c r="G313" s="195" t="s">
        <v>546</v>
      </c>
      <c r="H313" s="196"/>
      <c r="I313" s="110">
        <v>410</v>
      </c>
      <c r="J313" s="110">
        <v>5121871888</v>
      </c>
      <c r="K313" s="110">
        <v>425</v>
      </c>
      <c r="L313" s="110">
        <v>4727263968</v>
      </c>
      <c r="M313" s="110">
        <v>67</v>
      </c>
      <c r="N313" s="111">
        <v>861461720</v>
      </c>
    </row>
    <row r="314" spans="1:14">
      <c r="A314" s="101" t="s">
        <v>518</v>
      </c>
      <c r="B314" s="100">
        <v>500561</v>
      </c>
      <c r="D314" s="109" t="s">
        <v>854</v>
      </c>
      <c r="E314" s="109" t="s">
        <v>74</v>
      </c>
      <c r="F314" s="109" t="s">
        <v>545</v>
      </c>
      <c r="G314" s="195" t="s">
        <v>546</v>
      </c>
      <c r="H314" s="196"/>
      <c r="I314" s="110">
        <v>456</v>
      </c>
      <c r="J314" s="110">
        <v>2370486438</v>
      </c>
      <c r="K314" s="110">
        <v>414</v>
      </c>
      <c r="L314" s="110">
        <v>2295827938</v>
      </c>
      <c r="M314" s="110">
        <v>124</v>
      </c>
      <c r="N314" s="111">
        <v>177604280</v>
      </c>
    </row>
    <row r="315" spans="1:14">
      <c r="A315" s="101" t="s">
        <v>244</v>
      </c>
      <c r="B315" s="100">
        <v>500579</v>
      </c>
      <c r="D315" s="109" t="s">
        <v>855</v>
      </c>
      <c r="E315" s="109" t="s">
        <v>178</v>
      </c>
      <c r="F315" s="109" t="s">
        <v>545</v>
      </c>
      <c r="G315" s="195" t="s">
        <v>546</v>
      </c>
      <c r="H315" s="196"/>
      <c r="I315" s="110">
        <v>428</v>
      </c>
      <c r="J315" s="110">
        <v>1162312827</v>
      </c>
      <c r="K315" s="110">
        <v>451</v>
      </c>
      <c r="L315" s="110">
        <v>1377152827</v>
      </c>
      <c r="M315" s="110">
        <v>105</v>
      </c>
      <c r="N315" s="111">
        <v>143800000</v>
      </c>
    </row>
    <row r="316" spans="1:14">
      <c r="A316" s="101" t="s">
        <v>236</v>
      </c>
      <c r="B316" s="100">
        <v>500819</v>
      </c>
      <c r="D316" s="109" t="s">
        <v>856</v>
      </c>
      <c r="E316" s="109" t="s">
        <v>515</v>
      </c>
      <c r="F316" s="109" t="s">
        <v>545</v>
      </c>
      <c r="G316" s="195" t="s">
        <v>546</v>
      </c>
      <c r="H316" s="196"/>
      <c r="I316" s="110">
        <v>105</v>
      </c>
      <c r="J316" s="110">
        <v>840891995</v>
      </c>
      <c r="K316" s="110">
        <v>103</v>
      </c>
      <c r="L316" s="110">
        <v>909732075</v>
      </c>
      <c r="M316" s="110">
        <v>25</v>
      </c>
      <c r="N316" s="111">
        <v>73100000</v>
      </c>
    </row>
    <row r="317" spans="1:14">
      <c r="A317" s="101" t="s">
        <v>245</v>
      </c>
      <c r="B317" s="100">
        <v>501197</v>
      </c>
      <c r="D317" s="109" t="s">
        <v>857</v>
      </c>
      <c r="E317" s="109" t="s">
        <v>516</v>
      </c>
      <c r="F317" s="109" t="s">
        <v>545</v>
      </c>
      <c r="G317" s="195" t="s">
        <v>546</v>
      </c>
      <c r="H317" s="196"/>
      <c r="I317" s="110">
        <v>151</v>
      </c>
      <c r="J317" s="110">
        <v>2241518128</v>
      </c>
      <c r="K317" s="110">
        <v>138</v>
      </c>
      <c r="L317" s="110">
        <v>2383284118</v>
      </c>
      <c r="M317" s="110">
        <v>104</v>
      </c>
      <c r="N317" s="111">
        <v>93834010</v>
      </c>
    </row>
    <row r="318" spans="1:14" ht="22.5">
      <c r="A318" s="101" t="s">
        <v>519</v>
      </c>
      <c r="B318" s="100">
        <v>501304</v>
      </c>
      <c r="D318" s="109" t="s">
        <v>858</v>
      </c>
      <c r="E318" s="109" t="s">
        <v>517</v>
      </c>
      <c r="F318" s="109" t="s">
        <v>545</v>
      </c>
      <c r="G318" s="195" t="s">
        <v>546</v>
      </c>
      <c r="H318" s="196"/>
      <c r="I318" s="110">
        <v>391</v>
      </c>
      <c r="J318" s="110">
        <v>1065878770</v>
      </c>
      <c r="K318" s="110">
        <v>396</v>
      </c>
      <c r="L318" s="110">
        <v>969078770</v>
      </c>
      <c r="M318" s="110">
        <v>68</v>
      </c>
      <c r="N318" s="111">
        <v>172600000</v>
      </c>
    </row>
    <row r="319" spans="1:14">
      <c r="A319" s="101" t="s">
        <v>520</v>
      </c>
      <c r="B319" s="100">
        <v>502229</v>
      </c>
      <c r="D319" s="109" t="s">
        <v>859</v>
      </c>
      <c r="E319" s="109" t="s">
        <v>518</v>
      </c>
      <c r="F319" s="109" t="s">
        <v>545</v>
      </c>
      <c r="G319" s="195" t="s">
        <v>546</v>
      </c>
      <c r="H319" s="196"/>
      <c r="I319" s="110">
        <v>1222</v>
      </c>
      <c r="J319" s="110">
        <v>4337466981</v>
      </c>
      <c r="K319" s="110">
        <v>1191</v>
      </c>
      <c r="L319" s="110">
        <v>4053337881</v>
      </c>
      <c r="M319" s="110">
        <v>500</v>
      </c>
      <c r="N319" s="111">
        <v>969524950</v>
      </c>
    </row>
    <row r="320" spans="1:14">
      <c r="A320" s="101" t="s">
        <v>248</v>
      </c>
      <c r="B320" s="100">
        <v>502401</v>
      </c>
      <c r="D320" s="109" t="s">
        <v>860</v>
      </c>
      <c r="E320" s="109" t="s">
        <v>244</v>
      </c>
      <c r="F320" s="109" t="s">
        <v>545</v>
      </c>
      <c r="G320" s="195" t="s">
        <v>546</v>
      </c>
      <c r="H320" s="196"/>
      <c r="I320" s="110">
        <v>25</v>
      </c>
      <c r="J320" s="110">
        <v>139602560</v>
      </c>
      <c r="K320" s="110">
        <v>25</v>
      </c>
      <c r="L320" s="110">
        <v>134602560</v>
      </c>
      <c r="M320" s="110">
        <v>8</v>
      </c>
      <c r="N320" s="111">
        <v>26500000</v>
      </c>
    </row>
    <row r="321" spans="1:14">
      <c r="A321" s="101" t="s">
        <v>521</v>
      </c>
      <c r="B321" s="100">
        <v>502617</v>
      </c>
      <c r="D321" s="109" t="s">
        <v>861</v>
      </c>
      <c r="E321" s="109" t="s">
        <v>236</v>
      </c>
      <c r="F321" s="109" t="s">
        <v>545</v>
      </c>
      <c r="G321" s="195" t="s">
        <v>546</v>
      </c>
      <c r="H321" s="196"/>
      <c r="I321" s="110">
        <v>430</v>
      </c>
      <c r="J321" s="110">
        <v>989231790</v>
      </c>
      <c r="K321" s="110">
        <v>568</v>
      </c>
      <c r="L321" s="110">
        <v>1060040200</v>
      </c>
      <c r="M321" s="110">
        <v>122</v>
      </c>
      <c r="N321" s="111">
        <v>99760000</v>
      </c>
    </row>
    <row r="322" spans="1:14">
      <c r="A322" s="101" t="s">
        <v>522</v>
      </c>
      <c r="B322" s="100">
        <v>503565</v>
      </c>
      <c r="D322" s="109" t="s">
        <v>862</v>
      </c>
      <c r="E322" s="109" t="s">
        <v>245</v>
      </c>
      <c r="F322" s="109" t="s">
        <v>545</v>
      </c>
      <c r="G322" s="195" t="s">
        <v>546</v>
      </c>
      <c r="H322" s="196"/>
      <c r="I322" s="110">
        <v>34</v>
      </c>
      <c r="J322" s="110">
        <v>375893120</v>
      </c>
      <c r="K322" s="110">
        <v>34</v>
      </c>
      <c r="L322" s="110">
        <v>374993120</v>
      </c>
      <c r="M322" s="110">
        <v>6</v>
      </c>
      <c r="N322" s="111">
        <v>5100000</v>
      </c>
    </row>
    <row r="323" spans="1:14">
      <c r="A323" s="101" t="s">
        <v>235</v>
      </c>
      <c r="B323" s="100">
        <v>503938</v>
      </c>
      <c r="D323" s="109" t="s">
        <v>863</v>
      </c>
      <c r="E323" s="109" t="s">
        <v>519</v>
      </c>
      <c r="F323" s="109" t="s">
        <v>545</v>
      </c>
      <c r="G323" s="195" t="s">
        <v>546</v>
      </c>
      <c r="H323" s="196"/>
      <c r="I323" s="110">
        <v>61</v>
      </c>
      <c r="J323" s="110">
        <v>255100000</v>
      </c>
      <c r="K323" s="110">
        <v>52</v>
      </c>
      <c r="L323" s="110">
        <v>237100000</v>
      </c>
      <c r="M323" s="110">
        <v>9</v>
      </c>
      <c r="N323" s="111">
        <v>18000000</v>
      </c>
    </row>
    <row r="324" spans="1:14">
      <c r="A324" s="101" t="s">
        <v>523</v>
      </c>
      <c r="B324" s="100">
        <v>503961</v>
      </c>
      <c r="D324" s="109" t="s">
        <v>864</v>
      </c>
      <c r="E324" s="109" t="s">
        <v>520</v>
      </c>
      <c r="F324" s="109" t="s">
        <v>545</v>
      </c>
      <c r="G324" s="195" t="s">
        <v>546</v>
      </c>
      <c r="H324" s="196"/>
      <c r="I324" s="110">
        <v>127</v>
      </c>
      <c r="J324" s="110">
        <v>732163979</v>
      </c>
      <c r="K324" s="110">
        <v>119</v>
      </c>
      <c r="L324" s="110">
        <v>675942139</v>
      </c>
      <c r="M324" s="110">
        <v>20</v>
      </c>
      <c r="N324" s="111">
        <v>68621840</v>
      </c>
    </row>
    <row r="325" spans="1:14">
      <c r="A325" s="101" t="s">
        <v>246</v>
      </c>
      <c r="B325" s="100">
        <v>504118</v>
      </c>
      <c r="D325" s="109" t="s">
        <v>865</v>
      </c>
      <c r="E325" s="109" t="s">
        <v>248</v>
      </c>
      <c r="F325" s="109" t="s">
        <v>545</v>
      </c>
      <c r="G325" s="195" t="s">
        <v>546</v>
      </c>
      <c r="H325" s="196"/>
      <c r="I325" s="110">
        <v>170</v>
      </c>
      <c r="J325" s="110">
        <v>1331794500</v>
      </c>
      <c r="K325" s="110">
        <v>176</v>
      </c>
      <c r="L325" s="110">
        <v>1314694500</v>
      </c>
      <c r="M325" s="110">
        <v>26</v>
      </c>
      <c r="N325" s="111">
        <v>150089720</v>
      </c>
    </row>
    <row r="326" spans="1:14">
      <c r="A326" s="101" t="s">
        <v>247</v>
      </c>
      <c r="B326" s="100">
        <v>504126</v>
      </c>
      <c r="D326" s="109" t="s">
        <v>866</v>
      </c>
      <c r="E326" s="109" t="s">
        <v>521</v>
      </c>
      <c r="F326" s="109" t="s">
        <v>545</v>
      </c>
      <c r="G326" s="195" t="s">
        <v>546</v>
      </c>
      <c r="H326" s="196"/>
      <c r="I326" s="110">
        <v>55</v>
      </c>
      <c r="J326" s="110">
        <v>519500000</v>
      </c>
      <c r="K326" s="110">
        <v>56</v>
      </c>
      <c r="L326" s="110">
        <v>579500000</v>
      </c>
      <c r="M326" s="110">
        <v>2</v>
      </c>
      <c r="N326" s="111">
        <v>2000000</v>
      </c>
    </row>
    <row r="327" spans="1:14">
      <c r="A327" s="101" t="s">
        <v>237</v>
      </c>
      <c r="B327" s="100">
        <v>504167</v>
      </c>
      <c r="D327" s="109" t="s">
        <v>867</v>
      </c>
      <c r="E327" s="109" t="s">
        <v>522</v>
      </c>
      <c r="F327" s="109" t="s">
        <v>545</v>
      </c>
      <c r="G327" s="195" t="s">
        <v>546</v>
      </c>
      <c r="H327" s="196"/>
      <c r="I327" s="110">
        <v>84</v>
      </c>
      <c r="J327" s="110">
        <v>605455250</v>
      </c>
      <c r="K327" s="110">
        <v>86</v>
      </c>
      <c r="L327" s="110">
        <v>547455250</v>
      </c>
      <c r="M327" s="110">
        <v>33</v>
      </c>
      <c r="N327" s="111">
        <v>203600000</v>
      </c>
    </row>
    <row r="328" spans="1:14">
      <c r="A328" s="101" t="s">
        <v>524</v>
      </c>
      <c r="B328" s="100">
        <v>500140</v>
      </c>
      <c r="D328" s="109" t="s">
        <v>868</v>
      </c>
      <c r="E328" s="109" t="s">
        <v>235</v>
      </c>
      <c r="F328" s="109" t="s">
        <v>545</v>
      </c>
      <c r="G328" s="195" t="s">
        <v>546</v>
      </c>
      <c r="H328" s="196"/>
      <c r="I328" s="110">
        <v>1074</v>
      </c>
      <c r="J328" s="110">
        <v>2290202441</v>
      </c>
      <c r="K328" s="110">
        <v>1162</v>
      </c>
      <c r="L328" s="110">
        <v>2257005355</v>
      </c>
      <c r="M328" s="110">
        <v>487</v>
      </c>
      <c r="N328" s="111">
        <v>696743400</v>
      </c>
    </row>
    <row r="329" spans="1:14">
      <c r="A329" s="101" t="s">
        <v>525</v>
      </c>
      <c r="B329" s="100">
        <v>500215</v>
      </c>
      <c r="D329" s="109" t="s">
        <v>869</v>
      </c>
      <c r="E329" s="109" t="s">
        <v>523</v>
      </c>
      <c r="F329" s="109" t="s">
        <v>545</v>
      </c>
      <c r="G329" s="195" t="s">
        <v>546</v>
      </c>
      <c r="H329" s="196"/>
      <c r="I329" s="110">
        <v>650</v>
      </c>
      <c r="J329" s="110">
        <v>3627642484</v>
      </c>
      <c r="K329" s="110">
        <v>680</v>
      </c>
      <c r="L329" s="110">
        <v>4100392484</v>
      </c>
      <c r="M329" s="110">
        <v>96</v>
      </c>
      <c r="N329" s="111">
        <v>301750000</v>
      </c>
    </row>
    <row r="330" spans="1:14">
      <c r="A330" s="101" t="s">
        <v>526</v>
      </c>
      <c r="B330" s="100">
        <v>501247</v>
      </c>
      <c r="D330" s="109" t="s">
        <v>870</v>
      </c>
      <c r="E330" s="109" t="s">
        <v>246</v>
      </c>
      <c r="F330" s="109" t="s">
        <v>545</v>
      </c>
      <c r="G330" s="195" t="s">
        <v>546</v>
      </c>
      <c r="H330" s="196"/>
      <c r="I330" s="110">
        <v>554</v>
      </c>
      <c r="J330" s="110">
        <v>2983821040</v>
      </c>
      <c r="K330" s="110">
        <v>580</v>
      </c>
      <c r="L330" s="110">
        <v>2789121040</v>
      </c>
      <c r="M330" s="110">
        <v>86</v>
      </c>
      <c r="N330" s="111">
        <v>561200000</v>
      </c>
    </row>
    <row r="331" spans="1:14">
      <c r="A331" s="101" t="s">
        <v>527</v>
      </c>
      <c r="B331" s="100">
        <v>501486</v>
      </c>
      <c r="D331" s="109" t="s">
        <v>871</v>
      </c>
      <c r="E331" s="109" t="s">
        <v>247</v>
      </c>
      <c r="F331" s="109" t="s">
        <v>545</v>
      </c>
      <c r="G331" s="195" t="s">
        <v>546</v>
      </c>
      <c r="H331" s="196"/>
      <c r="I331" s="110">
        <v>510</v>
      </c>
      <c r="J331" s="110">
        <v>1658600000</v>
      </c>
      <c r="K331" s="110">
        <v>493</v>
      </c>
      <c r="L331" s="110">
        <v>1473331700</v>
      </c>
      <c r="M331" s="110">
        <v>122</v>
      </c>
      <c r="N331" s="111">
        <v>340682510</v>
      </c>
    </row>
    <row r="332" spans="1:14">
      <c r="A332" s="101" t="s">
        <v>528</v>
      </c>
      <c r="B332" s="100">
        <v>501684</v>
      </c>
      <c r="D332" s="109" t="s">
        <v>872</v>
      </c>
      <c r="E332" s="109" t="s">
        <v>237</v>
      </c>
      <c r="F332" s="109" t="s">
        <v>545</v>
      </c>
      <c r="G332" s="195" t="s">
        <v>546</v>
      </c>
      <c r="H332" s="196"/>
      <c r="I332" s="110">
        <v>397</v>
      </c>
      <c r="J332" s="110">
        <v>3925400544</v>
      </c>
      <c r="K332" s="110">
        <v>373</v>
      </c>
      <c r="L332" s="110">
        <v>3304192018</v>
      </c>
      <c r="M332" s="110">
        <v>152</v>
      </c>
      <c r="N332" s="111">
        <v>788128378</v>
      </c>
    </row>
    <row r="333" spans="1:14">
      <c r="A333" s="101" t="s">
        <v>529</v>
      </c>
      <c r="B333" s="100">
        <v>501833</v>
      </c>
      <c r="D333" s="109" t="s">
        <v>873</v>
      </c>
      <c r="E333" s="109" t="s">
        <v>524</v>
      </c>
      <c r="F333" s="109" t="s">
        <v>545</v>
      </c>
      <c r="G333" s="195" t="s">
        <v>546</v>
      </c>
      <c r="H333" s="196"/>
      <c r="I333" s="110">
        <v>40</v>
      </c>
      <c r="J333" s="110">
        <v>399790720</v>
      </c>
      <c r="K333" s="110">
        <v>51</v>
      </c>
      <c r="L333" s="110">
        <v>398190720</v>
      </c>
      <c r="M333" s="110">
        <v>10</v>
      </c>
      <c r="N333" s="111">
        <v>9100000</v>
      </c>
    </row>
    <row r="334" spans="1:14">
      <c r="A334" s="101" t="s">
        <v>100</v>
      </c>
      <c r="B334" s="100">
        <v>502153</v>
      </c>
      <c r="D334" s="109" t="s">
        <v>874</v>
      </c>
      <c r="E334" s="109" t="s">
        <v>525</v>
      </c>
      <c r="F334" s="109" t="s">
        <v>545</v>
      </c>
      <c r="G334" s="195" t="s">
        <v>546</v>
      </c>
      <c r="H334" s="196"/>
      <c r="I334" s="110">
        <v>641</v>
      </c>
      <c r="J334" s="110">
        <v>1467701484</v>
      </c>
      <c r="K334" s="110">
        <v>670</v>
      </c>
      <c r="L334" s="110">
        <v>1444903644</v>
      </c>
      <c r="M334" s="110">
        <v>93</v>
      </c>
      <c r="N334" s="111">
        <v>273348880</v>
      </c>
    </row>
    <row r="335" spans="1:14">
      <c r="A335" s="101" t="s">
        <v>530</v>
      </c>
      <c r="B335" s="100">
        <v>502328</v>
      </c>
      <c r="D335" s="109" t="s">
        <v>875</v>
      </c>
      <c r="E335" s="109" t="s">
        <v>526</v>
      </c>
      <c r="F335" s="109" t="s">
        <v>545</v>
      </c>
      <c r="G335" s="195" t="s">
        <v>546</v>
      </c>
      <c r="H335" s="196"/>
      <c r="I335" s="110">
        <v>56</v>
      </c>
      <c r="J335" s="110">
        <v>223050070</v>
      </c>
      <c r="K335" s="110">
        <v>59</v>
      </c>
      <c r="L335" s="110">
        <v>226050070</v>
      </c>
      <c r="M335" s="110">
        <v>4</v>
      </c>
      <c r="N335" s="111">
        <v>800000</v>
      </c>
    </row>
    <row r="336" spans="1:14">
      <c r="A336" s="101" t="s">
        <v>98</v>
      </c>
      <c r="B336" s="100">
        <v>503078</v>
      </c>
      <c r="D336" s="109" t="s">
        <v>876</v>
      </c>
      <c r="E336" s="109" t="s">
        <v>527</v>
      </c>
      <c r="F336" s="109" t="s">
        <v>545</v>
      </c>
      <c r="G336" s="195" t="s">
        <v>546</v>
      </c>
      <c r="H336" s="196"/>
      <c r="I336" s="110">
        <v>6</v>
      </c>
      <c r="J336" s="110">
        <v>92013200</v>
      </c>
      <c r="K336" s="110">
        <v>6</v>
      </c>
      <c r="L336" s="110">
        <v>92013200</v>
      </c>
      <c r="M336" s="110">
        <v>3</v>
      </c>
      <c r="N336" s="111">
        <v>60990830</v>
      </c>
    </row>
    <row r="337" spans="1:14">
      <c r="A337" s="101" t="s">
        <v>531</v>
      </c>
      <c r="B337" s="100">
        <v>503490</v>
      </c>
      <c r="D337" s="109" t="s">
        <v>877</v>
      </c>
      <c r="E337" s="109" t="s">
        <v>528</v>
      </c>
      <c r="F337" s="109" t="s">
        <v>545</v>
      </c>
      <c r="G337" s="195" t="s">
        <v>546</v>
      </c>
      <c r="H337" s="196"/>
      <c r="I337" s="110">
        <v>30</v>
      </c>
      <c r="J337" s="110">
        <v>235440980</v>
      </c>
      <c r="K337" s="110">
        <v>35</v>
      </c>
      <c r="L337" s="110">
        <v>288440980</v>
      </c>
      <c r="M337" s="110">
        <v>9</v>
      </c>
      <c r="N337" s="111">
        <v>8100000</v>
      </c>
    </row>
    <row r="338" spans="1:14">
      <c r="A338" s="101" t="s">
        <v>532</v>
      </c>
      <c r="B338" s="100">
        <v>503516</v>
      </c>
      <c r="D338" s="109" t="s">
        <v>878</v>
      </c>
      <c r="E338" s="109" t="s">
        <v>529</v>
      </c>
      <c r="F338" s="109" t="s">
        <v>545</v>
      </c>
      <c r="G338" s="195" t="s">
        <v>546</v>
      </c>
      <c r="H338" s="196"/>
      <c r="I338" s="110">
        <v>20</v>
      </c>
      <c r="J338" s="110">
        <v>42000000</v>
      </c>
      <c r="K338" s="110">
        <v>32</v>
      </c>
      <c r="L338" s="110">
        <v>50000000</v>
      </c>
      <c r="M338" s="110">
        <v>3</v>
      </c>
      <c r="N338" s="111">
        <v>7000000</v>
      </c>
    </row>
    <row r="339" spans="1:14">
      <c r="A339" s="101" t="s">
        <v>533</v>
      </c>
      <c r="B339" s="100">
        <v>503573</v>
      </c>
      <c r="D339" s="109" t="s">
        <v>879</v>
      </c>
      <c r="E339" s="109" t="s">
        <v>100</v>
      </c>
      <c r="F339" s="109" t="s">
        <v>545</v>
      </c>
      <c r="G339" s="195" t="s">
        <v>546</v>
      </c>
      <c r="H339" s="196"/>
      <c r="I339" s="110">
        <v>61</v>
      </c>
      <c r="J339" s="110">
        <v>205058070</v>
      </c>
      <c r="K339" s="110">
        <v>67</v>
      </c>
      <c r="L339" s="110">
        <v>216584730</v>
      </c>
      <c r="M339" s="110">
        <v>5</v>
      </c>
      <c r="N339" s="111">
        <v>17573340</v>
      </c>
    </row>
    <row r="340" spans="1:14">
      <c r="A340" s="101" t="s">
        <v>96</v>
      </c>
      <c r="B340" s="100">
        <v>503995</v>
      </c>
      <c r="D340" s="109" t="s">
        <v>880</v>
      </c>
      <c r="E340" s="109" t="s">
        <v>530</v>
      </c>
      <c r="F340" s="109" t="s">
        <v>545</v>
      </c>
      <c r="G340" s="195" t="s">
        <v>546</v>
      </c>
      <c r="H340" s="196"/>
      <c r="I340" s="110">
        <v>37</v>
      </c>
      <c r="J340" s="110">
        <v>196719557</v>
      </c>
      <c r="K340" s="110">
        <v>42</v>
      </c>
      <c r="L340" s="110">
        <v>269719557</v>
      </c>
      <c r="M340" s="110">
        <v>2</v>
      </c>
      <c r="N340" s="111">
        <v>1100000</v>
      </c>
    </row>
    <row r="341" spans="1:14">
      <c r="D341" s="109" t="s">
        <v>881</v>
      </c>
      <c r="E341" s="109" t="s">
        <v>98</v>
      </c>
      <c r="F341" s="109" t="s">
        <v>545</v>
      </c>
      <c r="G341" s="195" t="s">
        <v>546</v>
      </c>
      <c r="H341" s="196"/>
      <c r="I341" s="110">
        <v>30</v>
      </c>
      <c r="J341" s="110">
        <v>240437960</v>
      </c>
      <c r="K341" s="110">
        <v>17</v>
      </c>
      <c r="L341" s="110">
        <v>242437960</v>
      </c>
      <c r="M341" s="110">
        <v>17</v>
      </c>
      <c r="N341" s="111">
        <v>15200000</v>
      </c>
    </row>
    <row r="342" spans="1:14">
      <c r="D342" s="109" t="s">
        <v>882</v>
      </c>
      <c r="E342" s="109" t="s">
        <v>531</v>
      </c>
      <c r="F342" s="109" t="s">
        <v>545</v>
      </c>
      <c r="G342" s="195" t="s">
        <v>546</v>
      </c>
      <c r="H342" s="196"/>
      <c r="I342" s="110">
        <v>36</v>
      </c>
      <c r="J342" s="110">
        <v>441968840</v>
      </c>
      <c r="K342" s="110">
        <v>40</v>
      </c>
      <c r="L342" s="110">
        <v>442368840</v>
      </c>
      <c r="M342" s="110">
        <v>0</v>
      </c>
      <c r="N342" s="111">
        <v>0</v>
      </c>
    </row>
    <row r="343" spans="1:14">
      <c r="D343" s="109" t="s">
        <v>883</v>
      </c>
      <c r="E343" s="109" t="s">
        <v>532</v>
      </c>
      <c r="F343" s="109" t="s">
        <v>545</v>
      </c>
      <c r="G343" s="195" t="s">
        <v>546</v>
      </c>
      <c r="H343" s="196"/>
      <c r="I343" s="110">
        <v>109</v>
      </c>
      <c r="J343" s="110">
        <v>1258793590</v>
      </c>
      <c r="K343" s="110">
        <v>93</v>
      </c>
      <c r="L343" s="110">
        <v>1246793590</v>
      </c>
      <c r="M343" s="110">
        <v>23</v>
      </c>
      <c r="N343" s="111">
        <v>30200000</v>
      </c>
    </row>
    <row r="344" spans="1:14">
      <c r="D344" s="109" t="s">
        <v>884</v>
      </c>
      <c r="E344" s="109" t="s">
        <v>533</v>
      </c>
      <c r="F344" s="109" t="s">
        <v>545</v>
      </c>
      <c r="G344" s="195" t="s">
        <v>546</v>
      </c>
      <c r="H344" s="196"/>
      <c r="I344" s="110">
        <v>66</v>
      </c>
      <c r="J344" s="110">
        <v>1005711980</v>
      </c>
      <c r="K344" s="110">
        <v>69</v>
      </c>
      <c r="L344" s="110">
        <v>1001811980</v>
      </c>
      <c r="M344" s="110">
        <v>37</v>
      </c>
      <c r="N344" s="111">
        <v>43000000</v>
      </c>
    </row>
    <row r="345" spans="1:14">
      <c r="D345" s="109" t="s">
        <v>885</v>
      </c>
      <c r="E345" s="109" t="s">
        <v>96</v>
      </c>
      <c r="F345" s="109" t="s">
        <v>545</v>
      </c>
      <c r="G345" s="195" t="s">
        <v>546</v>
      </c>
      <c r="H345" s="196"/>
      <c r="I345" s="110">
        <v>162</v>
      </c>
      <c r="J345" s="110">
        <v>2494125855</v>
      </c>
      <c r="K345" s="110">
        <v>157</v>
      </c>
      <c r="L345" s="110">
        <v>2576190505</v>
      </c>
      <c r="M345" s="110">
        <v>56</v>
      </c>
      <c r="N345" s="111">
        <v>211566443</v>
      </c>
    </row>
    <row r="346" spans="1:14">
      <c r="D346" s="201"/>
      <c r="E346" s="202"/>
      <c r="F346" s="201"/>
      <c r="G346" s="203"/>
      <c r="H346" s="202"/>
      <c r="I346" s="112">
        <v>65538</v>
      </c>
      <c r="J346" s="112">
        <v>354027949956</v>
      </c>
      <c r="K346" s="112">
        <v>66305</v>
      </c>
      <c r="L346" s="112">
        <v>353846142711</v>
      </c>
      <c r="M346" s="112">
        <v>19698</v>
      </c>
      <c r="N346" s="113">
        <v>50177092233</v>
      </c>
    </row>
  </sheetData>
  <mergeCells count="347">
    <mergeCell ref="D346:E346"/>
    <mergeCell ref="F346:H346"/>
    <mergeCell ref="D1:Q1"/>
    <mergeCell ref="D3:Q3"/>
    <mergeCell ref="D4:Q4"/>
    <mergeCell ref="G340:H340"/>
    <mergeCell ref="G341:H341"/>
    <mergeCell ref="G342:H342"/>
    <mergeCell ref="G343:H343"/>
    <mergeCell ref="G344:H344"/>
    <mergeCell ref="G345:H345"/>
    <mergeCell ref="G334:H334"/>
    <mergeCell ref="G335:H335"/>
    <mergeCell ref="G336:H336"/>
    <mergeCell ref="G337:H337"/>
    <mergeCell ref="G338:H338"/>
    <mergeCell ref="G339:H339"/>
    <mergeCell ref="G328:H328"/>
    <mergeCell ref="G329:H329"/>
    <mergeCell ref="G330:H330"/>
    <mergeCell ref="G331:H331"/>
    <mergeCell ref="G332:H332"/>
    <mergeCell ref="G333:H333"/>
    <mergeCell ref="G322:H322"/>
    <mergeCell ref="G323:H323"/>
    <mergeCell ref="G324:H324"/>
    <mergeCell ref="G325:H325"/>
    <mergeCell ref="G326:H326"/>
    <mergeCell ref="G327:H327"/>
    <mergeCell ref="G316:H316"/>
    <mergeCell ref="G317:H317"/>
    <mergeCell ref="G318:H318"/>
    <mergeCell ref="G319:H319"/>
    <mergeCell ref="G320:H320"/>
    <mergeCell ref="G321:H321"/>
    <mergeCell ref="G310:H310"/>
    <mergeCell ref="G311:H311"/>
    <mergeCell ref="G312:H312"/>
    <mergeCell ref="G313:H313"/>
    <mergeCell ref="G314:H314"/>
    <mergeCell ref="G315:H315"/>
    <mergeCell ref="G304:H304"/>
    <mergeCell ref="G305:H305"/>
    <mergeCell ref="G306:H306"/>
    <mergeCell ref="G307:H307"/>
    <mergeCell ref="G308:H308"/>
    <mergeCell ref="G309:H309"/>
    <mergeCell ref="G298:H298"/>
    <mergeCell ref="G299:H299"/>
    <mergeCell ref="G300:H300"/>
    <mergeCell ref="G301:H301"/>
    <mergeCell ref="G302:H302"/>
    <mergeCell ref="G303:H303"/>
    <mergeCell ref="G292:H292"/>
    <mergeCell ref="G293:H293"/>
    <mergeCell ref="G294:H294"/>
    <mergeCell ref="G295:H295"/>
    <mergeCell ref="G296:H296"/>
    <mergeCell ref="G297:H297"/>
    <mergeCell ref="G286:H286"/>
    <mergeCell ref="G287:H287"/>
    <mergeCell ref="G288:H288"/>
    <mergeCell ref="G289:H289"/>
    <mergeCell ref="G290:H290"/>
    <mergeCell ref="G291:H291"/>
    <mergeCell ref="G280:H280"/>
    <mergeCell ref="G281:H281"/>
    <mergeCell ref="G282:H282"/>
    <mergeCell ref="G283:H283"/>
    <mergeCell ref="G284:H284"/>
    <mergeCell ref="G285:H285"/>
    <mergeCell ref="G274:H274"/>
    <mergeCell ref="G275:H275"/>
    <mergeCell ref="G276:H276"/>
    <mergeCell ref="G277:H277"/>
    <mergeCell ref="G278:H278"/>
    <mergeCell ref="G279:H279"/>
    <mergeCell ref="G268:H268"/>
    <mergeCell ref="G269:H269"/>
    <mergeCell ref="G270:H270"/>
    <mergeCell ref="G271:H271"/>
    <mergeCell ref="G272:H272"/>
    <mergeCell ref="G273:H273"/>
    <mergeCell ref="G262:H262"/>
    <mergeCell ref="G263:H263"/>
    <mergeCell ref="G264:H264"/>
    <mergeCell ref="G265:H265"/>
    <mergeCell ref="G266:H266"/>
    <mergeCell ref="G267:H267"/>
    <mergeCell ref="G256:H256"/>
    <mergeCell ref="G257:H257"/>
    <mergeCell ref="G258:H258"/>
    <mergeCell ref="G259:H259"/>
    <mergeCell ref="G260:H260"/>
    <mergeCell ref="G261:H261"/>
    <mergeCell ref="G250:H250"/>
    <mergeCell ref="G251:H251"/>
    <mergeCell ref="G252:H252"/>
    <mergeCell ref="G253:H253"/>
    <mergeCell ref="G254:H254"/>
    <mergeCell ref="G255:H255"/>
    <mergeCell ref="G244:H244"/>
    <mergeCell ref="G245:H245"/>
    <mergeCell ref="G246:H246"/>
    <mergeCell ref="G247:H247"/>
    <mergeCell ref="G248:H248"/>
    <mergeCell ref="G249:H249"/>
    <mergeCell ref="G238:H238"/>
    <mergeCell ref="G239:H239"/>
    <mergeCell ref="G240:H240"/>
    <mergeCell ref="G241:H241"/>
    <mergeCell ref="G242:H242"/>
    <mergeCell ref="G243:H243"/>
    <mergeCell ref="G232:H232"/>
    <mergeCell ref="G233:H233"/>
    <mergeCell ref="G234:H234"/>
    <mergeCell ref="G235:H235"/>
    <mergeCell ref="G236:H236"/>
    <mergeCell ref="G237:H237"/>
    <mergeCell ref="G226:H226"/>
    <mergeCell ref="G227:H227"/>
    <mergeCell ref="G228:H228"/>
    <mergeCell ref="G229:H229"/>
    <mergeCell ref="G230:H230"/>
    <mergeCell ref="G231:H231"/>
    <mergeCell ref="G220:H220"/>
    <mergeCell ref="G221:H221"/>
    <mergeCell ref="G222:H222"/>
    <mergeCell ref="G223:H223"/>
    <mergeCell ref="G224:H224"/>
    <mergeCell ref="G225:H225"/>
    <mergeCell ref="G214:H214"/>
    <mergeCell ref="G215:H215"/>
    <mergeCell ref="G216:H216"/>
    <mergeCell ref="G217:H217"/>
    <mergeCell ref="G218:H218"/>
    <mergeCell ref="G219:H219"/>
    <mergeCell ref="G208:H208"/>
    <mergeCell ref="G209:H209"/>
    <mergeCell ref="G210:H210"/>
    <mergeCell ref="G211:H211"/>
    <mergeCell ref="G212:H212"/>
    <mergeCell ref="G213:H213"/>
    <mergeCell ref="G202:H202"/>
    <mergeCell ref="G203:H203"/>
    <mergeCell ref="G204:H204"/>
    <mergeCell ref="G205:H205"/>
    <mergeCell ref="G206:H206"/>
    <mergeCell ref="G207:H207"/>
    <mergeCell ref="G196:H196"/>
    <mergeCell ref="G197:H197"/>
    <mergeCell ref="G198:H198"/>
    <mergeCell ref="G199:H199"/>
    <mergeCell ref="G200:H200"/>
    <mergeCell ref="G201:H201"/>
    <mergeCell ref="G190:H190"/>
    <mergeCell ref="G191:H191"/>
    <mergeCell ref="G192:H192"/>
    <mergeCell ref="G193:H193"/>
    <mergeCell ref="G194:H194"/>
    <mergeCell ref="G195:H195"/>
    <mergeCell ref="G184:H184"/>
    <mergeCell ref="G185:H185"/>
    <mergeCell ref="G186:H186"/>
    <mergeCell ref="G187:H187"/>
    <mergeCell ref="G188:H188"/>
    <mergeCell ref="G189:H189"/>
    <mergeCell ref="G178:H178"/>
    <mergeCell ref="G179:H179"/>
    <mergeCell ref="G180:H180"/>
    <mergeCell ref="G181:H181"/>
    <mergeCell ref="G182:H182"/>
    <mergeCell ref="G183:H183"/>
    <mergeCell ref="G172:H172"/>
    <mergeCell ref="G173:H173"/>
    <mergeCell ref="G174:H174"/>
    <mergeCell ref="G175:H175"/>
    <mergeCell ref="G176:H176"/>
    <mergeCell ref="G177:H177"/>
    <mergeCell ref="G166:H166"/>
    <mergeCell ref="G167:H167"/>
    <mergeCell ref="G168:H168"/>
    <mergeCell ref="G169:H169"/>
    <mergeCell ref="G170:H170"/>
    <mergeCell ref="G171:H171"/>
    <mergeCell ref="G160:H160"/>
    <mergeCell ref="G161:H161"/>
    <mergeCell ref="G162:H162"/>
    <mergeCell ref="G163:H163"/>
    <mergeCell ref="G164:H164"/>
    <mergeCell ref="G165:H165"/>
    <mergeCell ref="G154:H154"/>
    <mergeCell ref="G155:H155"/>
    <mergeCell ref="G156:H156"/>
    <mergeCell ref="G157:H157"/>
    <mergeCell ref="G158:H158"/>
    <mergeCell ref="G159:H159"/>
    <mergeCell ref="G148:H148"/>
    <mergeCell ref="G149:H149"/>
    <mergeCell ref="G150:H150"/>
    <mergeCell ref="G151:H151"/>
    <mergeCell ref="G152:H152"/>
    <mergeCell ref="G153:H153"/>
    <mergeCell ref="G142:H142"/>
    <mergeCell ref="G143:H143"/>
    <mergeCell ref="G144:H144"/>
    <mergeCell ref="G145:H145"/>
    <mergeCell ref="G146:H146"/>
    <mergeCell ref="G147:H147"/>
    <mergeCell ref="G136:H136"/>
    <mergeCell ref="G137:H137"/>
    <mergeCell ref="G138:H138"/>
    <mergeCell ref="G139:H139"/>
    <mergeCell ref="G140:H140"/>
    <mergeCell ref="G141:H141"/>
    <mergeCell ref="G130:H130"/>
    <mergeCell ref="G131:H131"/>
    <mergeCell ref="G132:H132"/>
    <mergeCell ref="G133:H133"/>
    <mergeCell ref="G134:H134"/>
    <mergeCell ref="G135:H135"/>
    <mergeCell ref="G124:H124"/>
    <mergeCell ref="G125:H125"/>
    <mergeCell ref="G126:H126"/>
    <mergeCell ref="G127:H127"/>
    <mergeCell ref="G128:H128"/>
    <mergeCell ref="G129:H129"/>
    <mergeCell ref="G118:H118"/>
    <mergeCell ref="G119:H119"/>
    <mergeCell ref="G120:H120"/>
    <mergeCell ref="G121:H121"/>
    <mergeCell ref="G122:H122"/>
    <mergeCell ref="G123:H123"/>
    <mergeCell ref="G112:H112"/>
    <mergeCell ref="G113:H113"/>
    <mergeCell ref="G114:H114"/>
    <mergeCell ref="G115:H115"/>
    <mergeCell ref="G116:H116"/>
    <mergeCell ref="G117:H117"/>
    <mergeCell ref="G106:H106"/>
    <mergeCell ref="G107:H107"/>
    <mergeCell ref="G108:H108"/>
    <mergeCell ref="G109:H109"/>
    <mergeCell ref="G110:H110"/>
    <mergeCell ref="G111:H111"/>
    <mergeCell ref="G100:H100"/>
    <mergeCell ref="G101:H101"/>
    <mergeCell ref="G102:H102"/>
    <mergeCell ref="G103:H103"/>
    <mergeCell ref="G104:H104"/>
    <mergeCell ref="G105:H105"/>
    <mergeCell ref="G94:H94"/>
    <mergeCell ref="G95:H95"/>
    <mergeCell ref="G96:H96"/>
    <mergeCell ref="G97:H97"/>
    <mergeCell ref="G98:H98"/>
    <mergeCell ref="G99:H99"/>
    <mergeCell ref="G88:H88"/>
    <mergeCell ref="G89:H89"/>
    <mergeCell ref="G90:H90"/>
    <mergeCell ref="G91:H91"/>
    <mergeCell ref="G92:H92"/>
    <mergeCell ref="G93:H93"/>
    <mergeCell ref="G82:H82"/>
    <mergeCell ref="G83:H83"/>
    <mergeCell ref="G84:H84"/>
    <mergeCell ref="G85:H85"/>
    <mergeCell ref="G86:H86"/>
    <mergeCell ref="G87:H87"/>
    <mergeCell ref="G76:H76"/>
    <mergeCell ref="G77:H77"/>
    <mergeCell ref="G78:H78"/>
    <mergeCell ref="G79:H79"/>
    <mergeCell ref="G80:H80"/>
    <mergeCell ref="G81:H81"/>
    <mergeCell ref="G70:H70"/>
    <mergeCell ref="G71:H71"/>
    <mergeCell ref="G72:H72"/>
    <mergeCell ref="G73:H73"/>
    <mergeCell ref="G74:H74"/>
    <mergeCell ref="G75:H75"/>
    <mergeCell ref="G64:H64"/>
    <mergeCell ref="G65:H65"/>
    <mergeCell ref="G66:H66"/>
    <mergeCell ref="G67:H67"/>
    <mergeCell ref="G68:H68"/>
    <mergeCell ref="G69:H69"/>
    <mergeCell ref="G58:H58"/>
    <mergeCell ref="G59:H59"/>
    <mergeCell ref="G60:H60"/>
    <mergeCell ref="G61:H61"/>
    <mergeCell ref="G62:H62"/>
    <mergeCell ref="G63:H63"/>
    <mergeCell ref="G52:H52"/>
    <mergeCell ref="G53:H53"/>
    <mergeCell ref="G54:H54"/>
    <mergeCell ref="G55:H55"/>
    <mergeCell ref="G56:H56"/>
    <mergeCell ref="G57:H57"/>
    <mergeCell ref="G46:H46"/>
    <mergeCell ref="G47:H47"/>
    <mergeCell ref="G48:H48"/>
    <mergeCell ref="G49:H49"/>
    <mergeCell ref="G50:H50"/>
    <mergeCell ref="G51:H51"/>
    <mergeCell ref="G40:H40"/>
    <mergeCell ref="G41:H41"/>
    <mergeCell ref="G42:H42"/>
    <mergeCell ref="G43:H43"/>
    <mergeCell ref="G44:H44"/>
    <mergeCell ref="G45:H45"/>
    <mergeCell ref="G34:H34"/>
    <mergeCell ref="G35:H35"/>
    <mergeCell ref="G36:H36"/>
    <mergeCell ref="G37:H37"/>
    <mergeCell ref="G38:H38"/>
    <mergeCell ref="G39:H39"/>
    <mergeCell ref="G28:H28"/>
    <mergeCell ref="G29:H29"/>
    <mergeCell ref="G30:H30"/>
    <mergeCell ref="G31:H31"/>
    <mergeCell ref="G32:H32"/>
    <mergeCell ref="G33:H33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  <mergeCell ref="G19:H19"/>
    <mergeCell ref="G20:H20"/>
    <mergeCell ref="G21:H21"/>
    <mergeCell ref="G10:H10"/>
    <mergeCell ref="G11:H11"/>
    <mergeCell ref="G12:H12"/>
    <mergeCell ref="G13:H13"/>
    <mergeCell ref="G14:H14"/>
    <mergeCell ref="G15:H15"/>
    <mergeCell ref="D5:E5"/>
    <mergeCell ref="F5:G5"/>
    <mergeCell ref="G6:H6"/>
    <mergeCell ref="G7:H7"/>
    <mergeCell ref="G8:H8"/>
    <mergeCell ref="G9:H9"/>
  </mergeCells>
  <phoneticPr fontId="4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</vt:i4>
      </vt:variant>
    </vt:vector>
  </HeadingPairs>
  <TitlesOfParts>
    <vt:vector size="16" baseType="lpstr">
      <vt:lpstr>보급내역(총)</vt:lpstr>
      <vt:lpstr>수요조사</vt:lpstr>
      <vt:lpstr>대형지폐계수기</vt:lpstr>
      <vt:lpstr>지폐결속기(대속)</vt:lpstr>
      <vt:lpstr>지폐결속기(소속)</vt:lpstr>
      <vt:lpstr>위조지폐탐지기</vt:lpstr>
      <vt:lpstr>자동주화포장기</vt:lpstr>
      <vt:lpstr>자동주화계수기</vt:lpstr>
      <vt:lpstr>수표발행기(자동)</vt:lpstr>
      <vt:lpstr>수표발행기(수동)</vt:lpstr>
      <vt:lpstr>제본천공기</vt:lpstr>
      <vt:lpstr>천공기</vt:lpstr>
      <vt:lpstr>문서세단기</vt:lpstr>
      <vt:lpstr>cd세단기</vt:lpstr>
      <vt:lpstr>수표발행매수</vt:lpstr>
      <vt:lpstr>수요조사!Print_Titles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허성희</dc:creator>
  <cp:lastModifiedBy>서무</cp:lastModifiedBy>
  <cp:revision>7</cp:revision>
  <cp:lastPrinted>2019-07-25T09:57:23Z</cp:lastPrinted>
  <dcterms:created xsi:type="dcterms:W3CDTF">2006-01-19T04:31:44Z</dcterms:created>
  <dcterms:modified xsi:type="dcterms:W3CDTF">2019-07-25T10:19:18Z</dcterms:modified>
</cp:coreProperties>
</file>