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090" tabRatio="888"/>
  </x:bookViews>
  <x:sheets>
    <x:sheet name="첨부1.대상물 및 인원" sheetId="1" r:id="rId4"/>
    <x:sheet name="첨부2.산출내역" sheetId="2" r:id="rId5"/>
    <x:sheet name="2-1.재료비" sheetId="3" r:id="rId6"/>
    <x:sheet name="2-2.월별계약액" sheetId="4" r:id="rId7"/>
  </x:sheets>
  <x:definedNames>
    <x:definedName name="_xlnm.Print_Area" localSheetId="0">'첨부1.대상물 및 인원'!$A$1:$K$13</x:definedName>
    <x:definedName name="_xlnm.Print_Area" localSheetId="3">'2-2.월별계약액'!$A$2:$F$18</x:definedName>
    <x:definedName name="_xlnm.Print_Titles" localSheetId="0">'첨부1.대상물 및 인원'!#REF!</x:definedName>
    <x:definedName name="_xlnm.Print_Titles" localSheetId="2">'2-1.재료비'!#REF!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<x:sst xmlns:r="http://schemas.openxmlformats.org/officeDocument/2006/relationships" xmlns:c="http://schemas.openxmlformats.org/drawingml/2006/chart" xmlns:x="http://schemas.openxmlformats.org/spreadsheetml/2006/main" count="130" uniqueCount="73">
  <x:si>
    <x:t>비고</x:t>
  </x:si>
  <x:si>
    <x:t>A</x:t>
  </x:si>
  <x:si>
    <x:t>B</x:t>
  </x:si>
  <x:si>
    <x:t>합계</x:t>
  </x:si>
  <x:si>
    <x:t>기타 계-ⓑ</x:t>
  </x:si>
  <x:si>
    <x:t>월간금액</x:t>
  </x:si>
  <x:si>
    <x:t>단  가</x:t>
  </x:si>
  <x:si>
    <x:t>합  계</x:t>
  </x:si>
  <x:si>
    <x:t>합계금액</x:t>
  </x:si>
  <x:si>
    <x:t>인건비 계-ⓐ</x:t>
  </x:si>
  <x:si>
    <x:t>계약금액</x:t>
  </x:si>
  <x:si>
    <x:t>미화(우체국)</x:t>
  </x:si>
  <x:si>
    <x:t>관 서 명</x:t>
  </x:si>
  <x:si>
    <x:t>우체국/직할</x:t>
  </x:si>
  <x:si>
    <x:t>공급가액</x:t>
  </x:si>
  <x:si>
    <x:t>비  고</x:t>
  </x:si>
  <x:si>
    <x:t>금  액</x:t>
  </x:si>
  <x:si>
    <x:t>보안검색</x:t>
  </x:si>
  <x:si>
    <x:t>인  원</x:t>
  </x:si>
  <x:si>
    <x:t>소  계</x:t>
  </x:si>
  <x:si>
    <x:t>연간(12월)</x:t>
  </x:si>
  <x:si>
    <x:t>단가
(원)</x:t>
  </x:si>
  <x:si>
    <x:r>
      <x:rPr>
        <x:rFont val="Arial Narrow"/>
        <x:sz val="12"/>
        <x:color rgb="ff000000"/>
        <x:b val="1"/>
      </x:rPr>
      <x:t>[</x:t>
    </x:r>
    <x:r>
      <x:rPr>
        <x:rFont val="돋움"/>
        <x:sz val="12"/>
        <x:color rgb="ff000000"/>
        <x:b val="1"/>
      </x:rPr>
      <x:t>첨부</x:t>
    </x:r>
    <x:r>
      <x:rPr>
        <x:rFont val="Arial Narrow"/>
        <x:sz val="12"/>
        <x:color rgb="ff000000"/>
        <x:b val="1"/>
      </x:rPr>
      <x:t>1]</x:t>
    </x:r>
  </x:si>
  <x:si>
    <x:r>
      <x:rPr>
        <x:rFont val="Arial Narrow"/>
        <x:sz val="12"/>
        <x:color rgb="ff000000"/>
        <x:b val="1"/>
      </x:rPr>
      <x:t>[</x:t>
    </x:r>
    <x:r>
      <x:rPr>
        <x:rFont val="돋움"/>
        <x:sz val="12"/>
        <x:color rgb="ff000000"/>
        <x:b val="1"/>
      </x:rPr>
      <x:t>첨부</x:t>
    </x:r>
    <x:r>
      <x:rPr>
        <x:rFont val="Arial Narrow"/>
        <x:sz val="12"/>
        <x:color rgb="ff000000"/>
        <x:b val="1"/>
      </x:rPr>
      <x:t>2]</x:t>
    </x:r>
  </x:si>
  <x:si>
    <x:r>
      <x:rPr>
        <x:rFont val="Arial Narrow"/>
        <x:sz val="12"/>
        <x:color rgb="ff000000"/>
        <x:b val="1"/>
      </x:rPr>
      <x:t>[</x:t>
    </x:r>
    <x:r>
      <x:rPr>
        <x:rFont val="돋움"/>
        <x:sz val="12"/>
        <x:color rgb="ff000000"/>
        <x:b val="1"/>
      </x:rPr>
      <x:t>첨부</x:t>
    </x:r>
    <x:r>
      <x:rPr>
        <x:rFont val="Arial Narrow"/>
        <x:sz val="12"/>
        <x:color rgb="ff000000"/>
        <x:b val="1"/>
      </x:rPr>
      <x:t>2-2]</x:t>
    </x:r>
  </x:si>
  <x:si>
    <x:t>연면적(㎡)</x:t>
  </x:si>
  <x:si>
    <x:r>
      <x:rPr>
        <x:rFont val="Arial Narrow"/>
        <x:sz val="12"/>
        <x:color rgb="ff000000"/>
        <x:b val="1"/>
      </x:rPr>
      <x:t>[</x:t>
    </x:r>
    <x:r>
      <x:rPr>
        <x:rFont val="돋움"/>
        <x:sz val="12"/>
        <x:color rgb="ff000000"/>
        <x:b val="1"/>
      </x:rPr>
      <x:t>첨부</x:t>
    </x:r>
    <x:r>
      <x:rPr>
        <x:rFont val="Arial Narrow"/>
        <x:sz val="12"/>
        <x:color rgb="ff000000"/>
        <x:b val="1"/>
      </x:rPr>
      <x:t>2-1]</x:t>
    </x:r>
  </x:si>
  <x:si>
    <x:t>보안검색
(주간2, 야간1, 2교대1)</x:t>
  </x:si>
  <x:si>
    <x:r>
      <x:rPr>
        <x:rFont val="맑은 고딕"/>
        <x:sz val="13"/>
        <x:color rgb="ff000000"/>
        <x:b val="1"/>
      </x:rPr>
      <x:t>▣</x:t>
    </x:r>
    <x:r>
      <x:rPr>
        <x:rFont val="Arial Narrow"/>
        <x:sz val="13"/>
        <x:color rgb="ff000000"/>
        <x:b val="1"/>
      </x:rPr>
      <x:t xml:space="preserve"> 2018</x:t>
    </x:r>
    <x:r>
      <x:rPr>
        <x:rFont val="맑은 고딕"/>
        <x:sz val="13"/>
        <x:color rgb="ff000000"/>
        <x:b val="1"/>
      </x:rPr>
      <x:t>년</x:t>
    </x:r>
    <x:r>
      <x:rPr>
        <x:rFont val="Arial Narrow"/>
        <x:sz val="13"/>
        <x:color rgb="ff000000"/>
        <x:b val="1"/>
      </x:rPr>
      <x:t xml:space="preserve"> 2~4</x:t>
    </x:r>
    <x:r>
      <x:rPr>
        <x:rFont val="맑은 고딕"/>
        <x:sz val="13"/>
        <x:color rgb="ff000000"/>
        <x:b val="1"/>
      </x:rPr>
      <x:t>월</x:t>
    </x:r>
    <x:r>
      <x:rPr>
        <x:rFont val="Arial Narrow"/>
        <x:sz val="13"/>
        <x:color rgb="ff000000"/>
        <x:b val="1"/>
      </x:rPr>
      <x:t>, 6~8</x:t>
    </x:r>
    <x:r>
      <x:rPr>
        <x:rFont val="맑은 고딕"/>
        <x:sz val="13"/>
        <x:color rgb="ff000000"/>
        <x:b val="1"/>
      </x:rPr>
      <x:t>월</x:t>
    </x:r>
    <x:r>
      <x:rPr>
        <x:rFont val="Arial Narrow"/>
        <x:sz val="13"/>
        <x:color rgb="ff000000"/>
        <x:b val="1"/>
      </x:rPr>
      <x:t>, 10~12</x:t>
    </x:r>
    <x:r>
      <x:rPr>
        <x:rFont val="맑은 고딕"/>
        <x:sz val="13"/>
        <x:color rgb="ff000000"/>
        <x:b val="1"/>
      </x:rPr>
      <x:t>월</x:t>
    </x:r>
  </x:si>
  <x:si>
    <x:r>
      <x:rPr>
        <x:rFont val="맑은 고딕"/>
        <x:sz val="12"/>
        <x:color rgb="ff000000"/>
        <x:b val="1"/>
      </x:rPr>
      <x:t>▣</x:t>
    </x:r>
    <x:r>
      <x:rPr>
        <x:rFont val="Arial Narrow"/>
        <x:sz val="12"/>
        <x:color rgb="ff000000"/>
        <x:b val="1"/>
      </x:rPr>
      <x:t xml:space="preserve"> 2018</x:t>
    </x:r>
    <x:r>
      <x:rPr>
        <x:rFont val="맑은 고딕"/>
        <x:sz val="12"/>
        <x:color rgb="ff000000"/>
        <x:b val="1"/>
      </x:rPr>
      <x:t>년</x:t>
    </x:r>
    <x:r>
      <x:rPr>
        <x:rFont val="Arial Narrow"/>
        <x:sz val="12"/>
        <x:color rgb="ff000000"/>
        <x:b val="1"/>
      </x:rPr>
      <x:t xml:space="preserve"> 2~4</x:t>
    </x:r>
    <x:r>
      <x:rPr>
        <x:rFont val="맑은 고딕"/>
        <x:sz val="12"/>
        <x:color rgb="ff000000"/>
        <x:b val="1"/>
      </x:rPr>
      <x:t>월</x:t>
    </x:r>
    <x:r>
      <x:rPr>
        <x:rFont val="Arial Narrow"/>
        <x:sz val="12"/>
        <x:color rgb="ff000000"/>
        <x:b val="1"/>
      </x:rPr>
      <x:t>, 6~8</x:t>
    </x:r>
    <x:r>
      <x:rPr>
        <x:rFont val="맑은 고딕"/>
        <x:sz val="12"/>
        <x:color rgb="ff000000"/>
        <x:b val="1"/>
      </x:rPr>
      <x:t>월</x:t>
    </x:r>
    <x:r>
      <x:rPr>
        <x:rFont val="Arial Narrow"/>
        <x:sz val="12"/>
        <x:color rgb="ff000000"/>
        <x:b val="1"/>
      </x:rPr>
      <x:t>, 10~12</x:t>
    </x:r>
    <x:r>
      <x:rPr>
        <x:rFont val="맑은 고딕"/>
        <x:sz val="12"/>
        <x:color rgb="ff000000"/>
        <x:b val="1"/>
      </x:rPr>
      <x:t>월</x:t>
    </x:r>
  </x:si>
  <x:si>
    <x:t>위탁관리 대상물 및 해당 업무인원</x:t>
  </x:si>
  <x:si>
    <x:r>
      <x:rPr>
        <x:rFont val="맑은 고딕"/>
        <x:sz val="13"/>
        <x:color rgb="ff000000"/>
        <x:b val="1"/>
      </x:rPr>
      <x:t>▣</x:t>
    </x:r>
    <x:r>
      <x:rPr>
        <x:rFont val="Arial Narrow"/>
        <x:sz val="13"/>
        <x:color rgb="ff000000"/>
        <x:b val="1"/>
      </x:rPr>
      <x:t xml:space="preserve"> 2018</x:t>
    </x:r>
    <x:r>
      <x:rPr>
        <x:rFont val="맑은 고딕"/>
        <x:sz val="13"/>
        <x:color rgb="ff000000"/>
        <x:b val="1"/>
      </x:rPr>
      <x:t>년</x:t>
    </x:r>
    <x:r>
      <x:rPr>
        <x:rFont val="Arial Narrow"/>
        <x:sz val="13"/>
        <x:color rgb="ff000000"/>
        <x:b val="1"/>
      </x:rPr>
      <x:t xml:space="preserve"> 1</x:t>
    </x:r>
    <x:r>
      <x:rPr>
        <x:rFont val="맑은 고딕"/>
        <x:sz val="13"/>
        <x:color rgb="ff000000"/>
        <x:b val="1"/>
      </x:rPr>
      <x:t>월</x:t>
    </x:r>
    <x:r>
      <x:rPr>
        <x:rFont val="Arial Narrow"/>
        <x:sz val="13"/>
        <x:color rgb="ff000000"/>
        <x:b val="1"/>
      </x:rPr>
      <x:t xml:space="preserve"> ~ 12</x:t>
    </x:r>
    <x:r>
      <x:rPr>
        <x:rFont val="맑은 고딕"/>
        <x:sz val="13"/>
        <x:color rgb="ff000000"/>
        <x:b val="1"/>
      </x:rPr>
      <x:t>월</x:t>
    </x:r>
  </x:si>
  <x:si>
    <x:r>
      <x:rPr>
        <x:rFont val="맑은 고딕"/>
        <x:sz val="12"/>
        <x:color rgb="ff000000"/>
        <x:b val="1"/>
      </x:rPr>
      <x:t>▣</x:t>
    </x:r>
    <x:r>
      <x:rPr>
        <x:rFont val="Arial Narrow"/>
        <x:sz val="12"/>
        <x:color rgb="ff000000"/>
        <x:b val="1"/>
      </x:rPr>
      <x:t xml:space="preserve"> 2018</x:t>
    </x:r>
    <x:r>
      <x:rPr>
        <x:rFont val="맑은 고딕"/>
        <x:sz val="12"/>
        <x:color rgb="ff000000"/>
        <x:b val="1"/>
      </x:rPr>
      <x:t>년</x:t>
    </x:r>
    <x:r>
      <x:rPr>
        <x:rFont val="Arial Narrow"/>
        <x:sz val="12"/>
        <x:color rgb="ff000000"/>
        <x:b val="1"/>
      </x:rPr>
      <x:t xml:space="preserve"> 1</x:t>
    </x:r>
    <x:r>
      <x:rPr>
        <x:rFont val="맑은 고딕"/>
        <x:sz val="12"/>
        <x:color rgb="ff000000"/>
        <x:b val="1"/>
      </x:rPr>
      <x:t>월</x:t>
    </x:r>
    <x:r>
      <x:rPr>
        <x:rFont val="Arial Narrow"/>
        <x:sz val="12"/>
        <x:color rgb="ff000000"/>
        <x:b val="1"/>
      </x:rPr>
      <x:t>, 5</x:t>
    </x:r>
    <x:r>
      <x:rPr>
        <x:rFont val="맑은 고딕"/>
        <x:sz val="12"/>
        <x:color rgb="ff000000"/>
        <x:b val="1"/>
      </x:rPr>
      <x:t>월</x:t>
    </x:r>
    <x:r>
      <x:rPr>
        <x:rFont val="Arial Narrow"/>
        <x:sz val="12"/>
        <x:color rgb="ff000000"/>
        <x:b val="1"/>
      </x:rPr>
      <x:t>, 9</x:t>
    </x:r>
    <x:r>
      <x:rPr>
        <x:rFont val="맑은 고딕"/>
        <x:sz val="12"/>
        <x:color rgb="ff000000"/>
        <x:b val="1"/>
      </x:rPr>
      <x:t>월</x:t>
    </x:r>
  </x:si>
  <x:si>
    <x:t xml:space="preserve"> ① 재료비(12월 분할 금액)</x:t>
  </x:si>
  <x:si>
    <x:t>위탁관리
대상물
(연면적 ㎡)</x:t>
  </x:si>
  <x:si>
    <x:r>
      <x:rPr>
        <x:rFont val="맑은 고딕"/>
        <x:sz val="13"/>
        <x:color rgb="ff000000"/>
        <x:b val="1"/>
      </x:rPr>
      <x:t>▣</x:t>
    </x:r>
    <x:r>
      <x:rPr>
        <x:rFont val="Arial Narrow"/>
        <x:sz val="13"/>
        <x:color rgb="ff000000"/>
        <x:b val="1"/>
      </x:rPr>
      <x:t xml:space="preserve"> 2018</x:t>
    </x:r>
    <x:r>
      <x:rPr>
        <x:rFont val="맑은 고딕"/>
        <x:sz val="13"/>
        <x:color rgb="ff000000"/>
        <x:b val="1"/>
      </x:rPr>
      <x:t>년</x:t>
    </x:r>
    <x:r>
      <x:rPr>
        <x:rFont val="Arial Narrow"/>
        <x:sz val="13"/>
        <x:color rgb="ff000000"/>
        <x:b val="1"/>
      </x:rPr>
      <x:t xml:space="preserve"> 1</x:t>
    </x:r>
    <x:r>
      <x:rPr>
        <x:rFont val="맑은 고딕"/>
        <x:sz val="13"/>
        <x:color rgb="ff000000"/>
        <x:b val="1"/>
      </x:rPr>
      <x:t>월</x:t>
    </x:r>
    <x:r>
      <x:rPr>
        <x:rFont val="Arial Narrow"/>
        <x:sz val="13"/>
        <x:color rgb="ff000000"/>
        <x:b val="1"/>
      </x:rPr>
      <x:t>, 5</x:t>
    </x:r>
    <x:r>
      <x:rPr>
        <x:rFont val="맑은 고딕"/>
        <x:sz val="13"/>
        <x:color rgb="ff000000"/>
        <x:b val="1"/>
      </x:rPr>
      <x:t>월</x:t>
    </x:r>
    <x:r>
      <x:rPr>
        <x:rFont val="Arial Narrow"/>
        <x:sz val="13"/>
        <x:color rgb="ff000000"/>
        <x:b val="1"/>
      </x:rPr>
      <x:t>, 9</x:t>
    </x:r>
    <x:r>
      <x:rPr>
        <x:rFont val="맑은 고딕"/>
        <x:sz val="13"/>
        <x:color rgb="ff000000"/>
        <x:b val="1"/>
      </x:rPr>
      <x:t>월</x:t>
    </x:r>
  </x:si>
  <x:si>
    <x:t>(단위 : 원, 부가세 포함)</x:t>
  </x:si>
  <x:si>
    <x:t>(단위:명, 원, 부가세포함)</x:t>
  </x:si>
  <x:si>
    <x:t>월간 위탁도급 수수료 산출 내역</x:t>
  </x:si>
  <x:si>
    <x:t>우정사업정보센터</x:t>
  </x:si>
  <x:si>
    <x:t>월별 위탁도급 수수료</x:t>
  </x:si>
  <x:si>
    <x:t>(단위 : 명)</x:t>
  </x:si>
  <x:si>
    <x:t>직  종 / 구  분</x:t>
  </x:si>
  <x:si>
    <x:t>재료비 산출 내역</x:t>
  </x:si>
  <x:si>
    <x:t>합     계(ⓐ+ⓑ)</x:t>
  </x:si>
  <x:si>
    <x:t>보안검색(주간3, 야간1)</x:t>
  </x:si>
  <x:si>
    <x:t>7월</x:t>
  </x:si>
  <x:si>
    <x:t>증감액</x:t>
  </x:si>
  <x:si>
    <x:t>NO</x:t>
  </x:si>
  <x:si>
    <x:t>보안</x:t>
  </x:si>
  <x:si>
    <x:t>감독</x:t>
  </x:si>
  <x:si>
    <x:t>6월</x:t>
  </x:si>
  <x:si>
    <x:t>야간</x:t>
  </x:si>
  <x:si>
    <x:t>12월</x:t>
  </x:si>
  <x:si>
    <x:t>9월</x:t>
  </x:si>
  <x:si>
    <x:t>월별</x:t>
  </x:si>
  <x:si>
    <x:t>4월</x:t>
  </x:si>
  <x:si>
    <x:t>11월</x:t>
  </x:si>
  <x:si>
    <x:t>2월</x:t>
  </x:si>
  <x:si>
    <x:t>월간</x:t>
  </x:si>
  <x:si>
    <x:t>1월</x:t>
  </x:si>
  <x:si>
    <x:t>8월</x:t>
  </x:si>
  <x:si>
    <x:t>비 고</x:t>
  </x:si>
  <x:si>
    <x:t>주간</x:t>
  </x:si>
  <x:si>
    <x:t>미
화</x:t>
  </x:si>
  <x:si>
    <x:t>3월</x:t>
  </x:si>
  <x:si>
    <x:t>5월</x:t>
  </x:si>
  <x:si>
    <x:t>인원</x:t>
  </x:si>
  <x:si>
    <x:t>2교대</x:t>
  </x:si>
  <x:si>
    <x:t>10월</x:t>
  </x:si>
  <x:si>
    <x:t>관서명</x:t>
  </x:si>
  <x:si>
    <x:t>기
타</x:t>
  </x:si>
  <x:si>
    <x:t>경
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</x:si>
</x:sst>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_ "/>
    <x:numFmt numFmtId="165" formatCode="#&quot;관&quot;&quot;서&quot;"/>
    <x:numFmt numFmtId="166" formatCode="0_);[Red]\(0\)"/>
    <x:numFmt numFmtId="167" formatCode="#,##0.00_ "/>
  </x:numFmts>
  <x:fonts count="30"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 Narrow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 Narrow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 Narrow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Arial Narrow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ffff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ffff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c6daf1"/>
        <x:bgColor indexed="64"/>
      </x:patternFill>
    </x:fill>
    <x:fill>
      <x:patternFill patternType="solid">
        <x:fgColor rgb="ff10253f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26305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13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double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double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double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double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 style="double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double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double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double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 style="double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double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double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double">
        <x:color indexed="64"/>
      </x:right>
      <x:top style="medium"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 style="double">
        <x:color rgb="ff000000"/>
      </x:bottom>
    </x:border>
    <x:border>
      <x:left style="medium">
        <x:color indexed="64"/>
      </x:left>
      <x:right style="double">
        <x:color indexed="64"/>
      </x:right>
      <x:top style="double">
        <x:color rgb="ff000000"/>
      </x:top>
      <x:bottom style="hair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hair">
        <x:color indexed="64"/>
      </x:bottom>
    </x:border>
    <x:border>
      <x:left style="medium">
        <x:color indexed="64"/>
      </x:left>
      <x:right style="double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thin">
        <x:color rgb="ff000000"/>
      </x:right>
      <x:top style="hair">
        <x:color indexed="64"/>
      </x:top>
      <x:bottom style="hair">
        <x:color indexed="64"/>
      </x:bottom>
    </x:border>
    <x:border>
      <x:left style="thin">
        <x:color rgb="ff000000"/>
      </x:left>
      <x:right style="thin">
        <x:color rgb="ff000000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double">
        <x:color indexed="64"/>
      </x:right>
      <x:top style="hair"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hair"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hair">
        <x:color indexed="64"/>
      </x:top>
      <x:bottom style="double">
        <x:color rgb="ff000000"/>
      </x:bottom>
    </x:border>
    <x:border>
      <x:left style="medium">
        <x:color indexed="64"/>
      </x:left>
      <x:right style="double"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hair">
        <x:color indexed="64"/>
      </x:bottom>
    </x:border>
    <x:border>
      <x:left style="thin">
        <x:color rgb="ff000000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>
        <x:color indexed="64"/>
      </x:left>
      <x:right style="medium">
        <x:color indexed="64"/>
      </x:right>
      <x:top style="hair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double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double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 style="double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double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thin">
        <x:color indexed="64"/>
      </x:right>
      <x:top style="hair">
        <x:color indexed="64"/>
      </x:top>
      <x:bottom style="double">
        <x:color indexed="64"/>
      </x:bottom>
    </x:border>
    <x:border>
      <x:left style="thin">
        <x:color rgb="ff000000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</x:borders>
  <x:cellStyleXfs count="15">
    <x:xf numFmtId="0" fontId="0" fillId="0" borderId="0">
      <x:alignment horizontal="general" vertical="center"/>
    </x:xf>
    <x:xf numFmtId="41" fontId="6" fillId="0" borderId="0">
      <x:alignment horizontal="general" vertical="center"/>
    </x:xf>
    <x:xf numFmtId="41" fontId="7" fillId="0" borderId="0">
      <x:alignment horizontal="general" vertical="bottom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41" fontId="0" fillId="0" borderId="0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</x:cellStyleXfs>
  <x:cellXfs count="232">
    <x:xf numFmtId="0" fontId="0" fillId="0" borderId="0" xfId="0" applyNumberFormat="1">
      <x:alignment horizontal="general" vertical="center"/>
    </x:xf>
    <x:xf numFmtId="41" fontId="0" fillId="0" borderId="0" xfId="5" applyNumberFormat="1" applyFont="1" applyAlignment="1">
      <x:alignment horizontal="general" vertical="center"/>
    </x:xf>
    <x:xf numFmtId="0" fontId="0" fillId="0" borderId="0" xfId="0" applyNumberFormat="1" applyFont="1">
      <x:alignment horizontal="general" vertical="center"/>
    </x:xf>
    <x:xf numFmtId="164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164" fontId="8" fillId="0" borderId="0" xfId="0" applyNumberFormat="1" applyFont="1">
      <x:alignment horizontal="general" vertical="center"/>
    </x:xf>
    <x:xf numFmtId="0" fontId="9" fillId="0" borderId="0" xfId="0" applyNumberFormat="1" applyFont="1" applyBorder="1" applyAlignment="1">
      <x:alignment horizontal="left" vertical="center"/>
    </x:xf>
    <x:xf numFmtId="41" fontId="8" fillId="0" borderId="0" xfId="0" applyNumberFormat="1" applyFont="1">
      <x:alignment horizontal="general" vertical="center"/>
    </x:xf>
    <x:xf numFmtId="0" fontId="10" fillId="0" borderId="0" xfId="0" applyNumberFormat="1" applyFont="1" applyBorder="1" applyAlignment="1">
      <x:alignment horizontal="left" vertical="center"/>
    </x:xf>
    <x:xf numFmtId="0" fontId="11" fillId="0" borderId="0" xfId="0" applyNumberFormat="1" applyFont="1">
      <x:alignment horizontal="general" vertical="center"/>
    </x:xf>
    <x:xf numFmtId="41" fontId="11" fillId="0" borderId="0" xfId="5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x:xf numFmtId="0" fontId="12" fillId="0" borderId="0" xfId="3" applyNumberFormat="1" applyFont="1">
      <x:alignment horizontal="general" vertical="center"/>
    </x:xf>
    <x:xf numFmtId="41" fontId="12" fillId="0" borderId="0" xfId="5" applyNumberFormat="1" applyFont="1">
      <x:alignment horizontal="general" vertical="center"/>
    </x:xf>
    <x:xf numFmtId="166" fontId="12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3" applyNumberFormat="1" applyFont="1" applyAlignment="1">
          <x:alignment horizontal="center" vertical="center"/>
        </x:xf>
      </mc:Fallback>
    </mc:AlternateContent>
    <x:xf numFmtId="0" fontId="13" fillId="0" borderId="0" xfId="3" applyNumberFormat="1" applyFont="1" applyAlignment="1">
      <x:alignment horizontal="general" vertical="center"/>
    </x:xf>
    <x:xf numFmtId="166" fontId="13" fillId="0" borderId="0" xfId="3" applyNumberFormat="1" applyFont="1">
      <x:alignment horizontal="general" vertical="center"/>
    </x:xf>
    <x:xf numFmtId="0" fontId="1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x:xf numFmtId="0" fontId="11" fillId="0" borderId="0" xfId="3" applyNumberFormat="1" applyFont="1" applyAlignment="1">
      <x:alignment horizontal="left" vertical="center" shrinkToFit="1"/>
    </x:xf>
    <x:xf numFmtId="0" fontId="11" fillId="0" borderId="0" xfId="3" applyNumberFormat="1" applyFont="1">
      <x:alignment horizontal="general" vertical="center"/>
    </x:xf>
    <x:xf numFmtId="0" fontId="11" fillId="0" borderId="0" xfId="3" applyNumberFormat="1" applyFont="1" applyAlignment="1">
      <x:alignment horizontal="left" vertical="center"/>
    </x:xf>
    <x:xf numFmtId="41" fontId="11" fillId="0" borderId="0" xfId="5" applyNumberFormat="1" applyFont="1">
      <x:alignment horizontal="general" vertical="center"/>
    </x:xf>
    <x:xf numFmtId="166" fontId="11" fillId="0" borderId="0" xfId="3" applyNumberFormat="1" applyFont="1">
      <x:alignment horizontal="general" vertical="center"/>
    </x:xf>
    <x:xf numFmtId="0" fontId="15" fillId="0" borderId="0" xfId="3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3" applyNumberFormat="1" applyFont="1" applyAlignment="1">
          <x:alignment horizontal="center" vertical="center"/>
        </x:xf>
      </mc:Fallback>
    </mc:AlternateContent>
    <x:xf numFmtId="0" fontId="16" fillId="0" borderId="0" xfId="3" applyNumberFormat="1" applyFont="1">
      <x:alignment horizontal="general" vertical="center"/>
    </x:xf>
    <x:xf numFmtId="166" fontId="16" fillId="0" borderId="0" xfId="3" applyNumberFormat="1" applyFont="1">
      <x:alignment horizontal="general" vertical="center"/>
    </x:xf>
    <x:xf numFmtId="0" fontId="17" fillId="0" borderId="0" xfId="3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Font="1" applyAlignment="1">
          <x:alignment horizontal="right" vertical="center"/>
        </x:xf>
      </mc:Fallback>
    </mc:AlternateContent>
    <x:xf numFmtId="166" fontId="18" fillId="0" borderId="0" xfId="3" applyNumberFormat="1" applyFont="1">
      <x:alignment horizontal="general" vertical="center"/>
    </x:xf>
    <x:xf numFmtId="0" fontId="18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8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8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" xfId="3" applyNumberFormat="1" applyFont="1" applyFill="1" applyBorder="1" applyAlignment="1">
          <x:alignment horizontal="center" vertical="center" shrinkToFit="1"/>
        </x:xf>
      </mc:Fallback>
    </mc:AlternateContent>
    <x:xf numFmtId="0" fontId="18" fillId="0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19" fillId="0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6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6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8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8" xfId="5" applyNumberFormat="1" applyFont="1" applyFill="1" applyBorder="1" applyAlignment="1">
          <x:alignment horizontal="center" vertical="center" wrapText="1"/>
        </x:xf>
      </mc:Fallback>
    </mc:AlternateContent>
    <x:xf numFmtId="164" fontId="19" fillId="0" borderId="9" xfId="5" applyNumberFormat="1" applyFont="1" applyFill="1" applyBorder="1" applyAlignment="1">
      <x:alignment horizontal="left" vertical="center" wrapText="1" shrinkToFit="1"/>
    </x:xf>
    <x:xf numFmtId="166" fontId="19" fillId="0" borderId="0" xfId="5" applyNumberFormat="1" applyFont="1" applyFill="1">
      <x:alignment horizontal="general" vertical="center"/>
    </x:xf>
    <x:xf numFmtId="0" fontId="19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3" borderId="10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10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0" fillId="3" borderId="1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0" fillId="3" borderId="1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12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12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13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13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14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14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13" xfId="5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13" xfId="5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3" borderId="15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3" borderId="15" xfId="5" applyNumberFormat="1" applyFont="1" applyFill="1" applyBorder="1" applyAlignment="1">
          <x:alignment horizontal="center" vertical="center" wrapText="1"/>
        </x:xf>
      </mc:Fallback>
    </mc:AlternateContent>
    <x:xf numFmtId="164" fontId="20" fillId="3" borderId="16" xfId="5" applyNumberFormat="1" applyFont="1" applyFill="1" applyBorder="1" applyAlignment="1">
      <x:alignment horizontal="left" vertical="center" shrinkToFit="1"/>
    </x:xf>
    <x:xf numFmtId="166" fontId="19" fillId="0" borderId="0" xfId="3" applyNumberFormat="1" applyFont="1">
      <x:alignment horizontal="general" vertical="center"/>
    </x:xf>
    <x:xf numFmtId="0" fontId="19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1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3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9" xfId="5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1" fillId="4" borderId="2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20" xfId="5" applyNumberFormat="1" applyFont="1" applyFill="1" applyBorder="1" applyAlignment="1">
          <x:alignment horizontal="center" vertical="center"/>
        </x:xf>
      </mc:Fallback>
    </mc:AlternateContent>
    <x:xf numFmtId="41" fontId="0" fillId="0" borderId="21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2" xfId="5" applyNumberFormat="1" applyFont="1" applyFill="1" applyBorder="1" applyAlignment="1">
          <x:alignment horizontal="center" vertical="center"/>
        </x:xf>
      </mc:Fallback>
    </mc:AlternateContent>
    <x:xf numFmtId="41" fontId="0" fillId="0" borderId="23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2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25" xfId="5" applyNumberFormat="1" applyFont="1" applyBorder="1" applyAlignment="1">
          <x:alignment horizontal="center" vertical="center" wrapText="1"/>
        </x:xf>
      </mc:Fallback>
    </mc:AlternateContent>
    <x:xf numFmtId="41" fontId="0" fillId="0" borderId="26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5" borderId="2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5" borderId="2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5" borderId="29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5" borderId="29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3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31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/>
        </x:xf>
      </mc:Fallback>
    </mc:AlternateContent>
    <x:xf numFmtId="41" fontId="0" fillId="0" borderId="33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3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3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35" xfId="5" applyNumberFormat="1" applyFont="1" applyBorder="1" applyAlignment="1">
          <x:alignment horizontal="center" vertical="center" wrapText="1"/>
        </x:xf>
      </mc:Fallback>
    </mc:AlternateContent>
    <x:xf numFmtId="41" fontId="0" fillId="0" borderId="36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3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38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38" xfId="5" applyNumberFormat="1" applyFont="1" applyBorder="1" applyAlignment="1">
          <x:alignment horizontal="center" vertical="center" wrapText="1"/>
        </x:xf>
      </mc:Fallback>
    </mc:AlternateContent>
    <x:xf numFmtId="41" fontId="0" fillId="5" borderId="33" xfId="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5" borderId="3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5" borderId="3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5" borderId="35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5" borderId="35" xfId="5" applyNumberFormat="1" applyFont="1" applyFill="1" applyBorder="1" applyAlignment="1">
          <x:alignment horizontal="center" vertical="center" wrapText="1"/>
        </x:xf>
      </mc:Fallback>
    </mc:AlternateContent>
    <x:xf numFmtId="41" fontId="21" fillId="6" borderId="39" xfId="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1" fillId="6" borderId="2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6" borderId="2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6" borderId="3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6" borderId="3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6" borderId="3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6" borderId="3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0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0" xfId="5" applyNumberFormat="1" applyFont="1" applyBorder="1" applyAlignment="1">
          <x:alignment horizontal="center" vertical="center" wrapText="1"/>
        </x:xf>
      </mc:Fallback>
    </mc:AlternateContent>
    <x:xf numFmtId="41" fontId="0" fillId="6" borderId="41" xfId="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6" borderId="42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6" borderId="42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6" borderId="2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6" borderId="2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6" borderId="43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6" borderId="43" xfId="5" applyNumberFormat="1" applyFont="1" applyFill="1" applyBorder="1" applyAlignment="1">
          <x:alignment horizontal="center" vertical="center" wrapText="1"/>
        </x:xf>
      </mc:Fallback>
    </mc:AlternateContent>
    <x:xf numFmtId="41" fontId="21" fillId="7" borderId="44" xfId="5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1" fillId="7" borderId="45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7" borderId="45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7" borderId="46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7" borderId="46" xfId="5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0" xfId="5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Border="1" applyAlignment="1">
          <x:alignment horizontal="center" vertical="center"/>
        </x:xf>
      </mc:Fallback>
    </mc:AlternateContent>
    <x:xf numFmtId="41" fontId="19" fillId="8" borderId="48" xfId="5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8" fillId="9" borderId="4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9" borderId="4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9" borderId="5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9" borderId="5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9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9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9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9" borderId="52" xfId="0" applyNumberFormat="1" applyFont="1" applyFill="1" applyBorder="1" applyAlignment="1">
          <x:alignment horizontal="center" vertical="center" wrapText="1"/>
        </x:xf>
      </mc:Fallback>
    </mc:AlternateContent>
    <x:xf numFmtId="0" fontId="1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5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5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55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55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57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57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58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58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58" xfId="5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58" xfId="5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58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58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6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6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61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61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61" xfId="5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61" xfId="5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8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8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8" borderId="63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8" borderId="63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8" borderId="64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8" borderId="64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8" borderId="65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8" borderId="65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8" borderId="66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8" borderId="66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" xfId="0" applyNumberFormat="1" applyFont="1" applyBorder="1" applyAlignment="1">
          <x:alignment horizontal="center" vertical="center"/>
        </x:xf>
      </mc:Fallback>
    </mc:AlternateContent>
    <x:xf numFmtId="0" fontId="19" fillId="10" borderId="4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9" fillId="10" borderId="4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10" borderId="4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0" borderId="6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0" borderId="68" xfId="5" applyNumberFormat="1" applyFont="1" applyBorder="1" applyAlignment="1">
          <x:alignment horizontal="center" vertical="center"/>
        </x:xf>
      </mc:Fallback>
    </mc:AlternateContent>
    <x:xf numFmtId="41" fontId="19" fillId="0" borderId="37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6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9" xfId="0" applyNumberFormat="1" applyFont="1" applyBorder="1" applyAlignment="1">
          <x:alignment horizontal="center" vertical="center"/>
        </x:xf>
      </mc:Fallback>
    </mc:AlternateContent>
    <x:xf numFmtId="0" fontId="19" fillId="10" borderId="7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9" fillId="10" borderId="7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10" borderId="7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1" xfId="5" applyNumberFormat="1" applyFont="1" applyBorder="1" applyAlignment="1">
          <x:alignment horizontal="center" vertical="center"/>
        </x:xf>
      </mc:Fallback>
    </mc:AlternateContent>
    <x:xf numFmtId="41" fontId="19" fillId="0" borderId="72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7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7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1" xfId="5" applyNumberFormat="1" applyFont="1" applyFill="1" applyBorder="1" applyAlignment="1">
          <x:alignment horizontal="center" vertical="center"/>
        </x:xf>
      </mc:Fallback>
    </mc:AlternateContent>
    <x:xf numFmtId="41" fontId="19" fillId="0" borderId="72" xfId="5" applyNumberFormat="1" applyFont="1" applyFill="1" applyBorder="1" applyAlignment="1">
      <x:alignment horizontal="left" vertical="center"/>
    </x:xf>
    <x:xf numFmtId="0" fontId="19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7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74" xfId="0" applyNumberFormat="1" applyFont="1" applyBorder="1" applyAlignment="1">
          <x:alignment horizontal="center" vertical="center"/>
        </x:xf>
      </mc:Fallback>
    </mc:AlternateContent>
    <x:xf numFmtId="0" fontId="19" fillId="10" borderId="7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9" fillId="0" borderId="7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7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6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6" xfId="5" applyNumberFormat="1" applyFont="1" applyBorder="1" applyAlignment="1">
          <x:alignment horizontal="center" vertical="center"/>
        </x:xf>
      </mc:Fallback>
    </mc:AlternateContent>
    <x:xf numFmtId="41" fontId="19" fillId="0" borderId="77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8" fillId="2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78" xfId="0" applyNumberFormat="1" applyFont="1" applyFill="1" applyBorder="1" applyAlignment="1">
          <x:alignment horizontal="center" vertical="center"/>
        </x:xf>
      </mc:Fallback>
    </mc:AlternateContent>
    <x:xf numFmtId="41" fontId="18" fillId="2" borderId="79" xfId="5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9" fillId="0" borderId="70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0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40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40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0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0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0" borderId="75" xfId="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0" borderId="75" xfId="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2" borderId="7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2" borderId="7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0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0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1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1" xfId="5" applyNumberFormat="1" applyFont="1" applyBorder="1" applyAlignment="1">
          <x:alignment horizontal="center" vertical="center" wrapText="1"/>
        </x:xf>
      </mc:Fallback>
    </mc:AlternateContent>
    <x:xf numFmtId="41" fontId="0" fillId="0" borderId="82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8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3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8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85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7" borderId="8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7" borderId="8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7" borderId="8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7" borderId="8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6" borderId="2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6" borderId="2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8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8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8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8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8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8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2" borderId="9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2" borderId="9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9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9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9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9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2" borderId="9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9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9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10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10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10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10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10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10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3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7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4" borderId="10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4" borderId="10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7" borderId="109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7" borderId="109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7" borderId="11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7" borderId="11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1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1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1" xfId="0" applyNumberFormat="1" applyFont="1" applyBorder="1" applyAlignment="1">
          <x:alignment horizontal="center" vertical="center" wrapText="1"/>
        </x:xf>
      </mc:Fallback>
    </mc:AlternateContent>
    <x:xf numFmtId="0" fontId="0" fillId="0" borderId="114" xfId="5" applyNumberFormat="1" applyFont="1" applyBorder="1" applyAlignment="1">
      <x:alignment horizontal="left" vertical="center"/>
    </x:xf>
    <x:xf numFmtId="0" fontId="0" fillId="0" borderId="115" xfId="5" applyNumberFormat="1" applyFont="1" applyBorder="1" applyAlignment="1">
      <x:alignment horizontal="left" vertical="center"/>
    </x:xf>
    <x:xf numFmtId="0" fontId="0" fillId="0" borderId="116" xfId="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1" fillId="6" borderId="11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7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6" borderId="11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6" borderId="11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19" xfId="5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19" xfId="5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20" xfId="5" applyNumberFormat="1" applyFont="1" applyFill="1" applyBorder="1" applyAlignment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20" xfId="5" applyNumberFormat="1" applyFont="1" applyFill="1" applyBorder="1" applyAlignment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1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1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1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1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1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4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4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5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5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6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6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7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7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4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4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4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4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5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6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6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9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9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9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9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2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2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32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32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33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33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134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134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3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3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5" xfId="5" applyNumberFormat="1" applyFont="1" applyBorder="1" applyAlignment="1">
          <x:alignment horizontal="center" vertical="center" wrapText="1"/>
        </x:xf>
      </mc:Fallback>
    </mc:AlternateContent>
  </x:cellXfs>
  <x:cellStyles count="6">
    <x:cellStyle xfId="5" builtinId="6"/>
    <x:cellStyle name="쉼표 [0] 2" xfId="1"/>
    <x:cellStyle name="쉼표 [0] 2 2" xfId="2"/>
    <x:cellStyle xfId="0" builtinId="0"/>
    <x:cellStyle name="표준 2" xfId="3"/>
    <x:cellStyle name="표준 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  <x:pageSetUpPr autoPageBreaks="1" fitToPage="1"/>
  </x:sheetPr>
  <x:dimension ref="A1:L13"/>
  <x:sheetViews>
    <x:sheetView tabSelected="1" topLeftCell="A1" zoomScaleNormal="125" workbookViewId="0">
      <x:selection activeCell="A6" activeCellId="0" sqref="A6:A6"/>
    </x:sheetView>
  </x:sheetViews>
  <x:sheetFormatPr defaultColWidth="9.00390625" defaultRowHeight="12.9"/>
  <x:cols>
    <x:col min="1" max="1" width="4.625" style="11" customWidth="1"/>
    <x:col min="2" max="2" width="14.625" style="11" customWidth="1"/>
    <x:col min="3" max="3" width="12.375" style="11" customWidth="1"/>
    <x:col min="4" max="9" width="5.625" style="12" customWidth="1"/>
    <x:col min="10" max="10" width="5.625" style="13" customWidth="1"/>
    <x:col min="11" max="11" width="16.125" style="12" customWidth="1"/>
    <x:col min="12" max="12" width="6.625" style="14" customWidth="1"/>
    <x:col min="13" max="16384" width="9" style="12"/>
  </x:cols>
  <x:sheetData>
    <x:row r="1" spans="1:12" s="21" customFormat="1" ht="20.100000000000001" customHeight="1">
      <x:c r="A1" s="60" t="s">
        <x:v>22</x:v>
      </x:c>
      <x:c r="B1" s="19"/>
      <x:c r="C1" s="19"/>
      <x:c r="J1" s="23"/>
      <x:c r="L1" s="24"/>
    </x:row>
    <x:row r="2" spans="1:12" s="27" customFormat="1" ht="33" customHeight="1">
      <x:c r="A2" s="29" t="s">
        <x:v>30</x:v>
      </x:c>
      <x:c r="B2" s="25"/>
      <x:c r="C2" s="25"/>
      <x:c r="D2" s="26"/>
      <x:c r="E2" s="26"/>
      <x:c r="F2" s="26"/>
      <x:c r="G2" s="26"/>
      <x:c r="H2" s="26"/>
      <x:c r="I2" s="26"/>
      <x:c r="J2" s="26"/>
      <x:c r="L2" s="28"/>
    </x:row>
    <x:row r="3" spans="1:12" ht="20.100000000000001" customHeight="1">
      <x:c r="A3" s="6" t="s">
        <x:v>35</x:v>
      </x:c>
      <x:c r="B3" s="15"/>
      <x:c r="C3" s="16"/>
      <x:c r="D3" s="16"/>
      <x:c r="E3" s="16"/>
      <x:c r="F3" s="16"/>
      <x:c r="G3" s="16"/>
      <x:c r="H3" s="16"/>
      <x:c r="I3" s="16"/>
      <x:c r="J3" s="16"/>
      <x:c r="K3" s="31" t="s">
        <x:v>41</x:v>
      </x:c>
      <x:c r="L3" s="17"/>
    </x:row>
    <x:row r="4" spans="1:12" s="33" customFormat="1" ht="24.949999999999999" customHeight="1">
      <x:c r="A4" s="171" t="s">
        <x:v>48</x:v>
      </x:c>
      <x:c r="B4" s="175" t="s">
        <x:v>70</x:v>
      </x:c>
      <x:c r="C4" s="173" t="s">
        <x:v>34</x:v>
      </x:c>
      <x:c r="D4" s="165" t="s">
        <x:v>11</x:v>
      </x:c>
      <x:c r="E4" s="166"/>
      <x:c r="F4" s="166"/>
      <x:c r="G4" s="165" t="s">
        <x:v>49</x:v>
      </x:c>
      <x:c r="H4" s="166"/>
      <x:c r="I4" s="166"/>
      <x:c r="J4" s="167" t="s">
        <x:v>3</x:v>
      </x:c>
      <x:c r="K4" s="169" t="s">
        <x:v>0</x:v>
      </x:c>
      <x:c r="L4" s="32"/>
    </x:row>
    <x:row r="5" spans="1:12" s="35" customFormat="1" ht="24.949999999999999" customHeight="1">
      <x:c r="A5" s="172"/>
      <x:c r="B5" s="176"/>
      <x:c r="C5" s="174"/>
      <x:c r="D5" s="36" t="s">
        <x:v>50</x:v>
      </x:c>
      <x:c r="E5" s="37" t="s">
        <x:v>1</x:v>
      </x:c>
      <x:c r="F5" s="37" t="s">
        <x:v>2</x:v>
      </x:c>
      <x:c r="G5" s="58" t="s">
        <x:v>63</x:v>
      </x:c>
      <x:c r="H5" s="59" t="s">
        <x:v>68</x:v>
      </x:c>
      <x:c r="I5" s="57" t="s">
        <x:v>52</x:v>
      </x:c>
      <x:c r="J5" s="168"/>
      <x:c r="K5" s="170"/>
      <x:c r="L5" s="34"/>
    </x:row>
    <x:row r="6" spans="1:12" s="46" customFormat="1" ht="44.25" customHeight="1">
      <x:c r="A6" s="38">
        <x:v>1</x:v>
      </x:c>
      <x:c r="B6" s="39" t="s">
        <x:v>39</x:v>
      </x:c>
      <x:c r="C6" s="40">
        <x:v>27574</x:v>
      </x:c>
      <x:c r="D6" s="42">
        <x:v>1</x:v>
      </x:c>
      <x:c r="E6" s="41">
        <x:v>2</x:v>
      </x:c>
      <x:c r="F6" s="41">
        <x:v>9</x:v>
      </x:c>
      <x:c r="G6" s="42">
        <x:v>3</x:v>
      </x:c>
      <x:c r="H6" s="41">
        <x:v>0</x:v>
      </x:c>
      <x:c r="I6" s="41">
        <x:v>1</x:v>
      </x:c>
      <x:c r="J6" s="43">
        <x:f>SUM(D6:I6)</x:f>
        <x:v>16</x:v>
      </x:c>
      <x:c r="K6" s="44"/>
      <x:c r="L6" s="45"/>
    </x:row>
    <x:row r="7" spans="1:12" s="56" customFormat="1" ht="24.949999999999999" customHeight="1">
      <x:c r="A7" s="47" t="s">
        <x:v>3</x:v>
      </x:c>
      <x:c r="B7" s="48">
        <x:f>COUNTA(B6)</x:f>
        <x:v>1</x:v>
      </x:c>
      <x:c r="C7" s="49">
        <x:f>SUM(C6)</x:f>
        <x:v>27574</x:v>
      </x:c>
      <x:c r="D7" s="51">
        <x:f>SUM(D6)</x:f>
        <x:v>1</x:v>
      </x:c>
      <x:c r="E7" s="50">
        <x:f>SUM(E6)</x:f>
        <x:v>2</x:v>
      </x:c>
      <x:c r="F7" s="52">
        <x:f>SUM(F6)</x:f>
        <x:v>9</x:v>
      </x:c>
      <x:c r="G7" s="51">
        <x:f>SUM(G6)</x:f>
        <x:v>3</x:v>
      </x:c>
      <x:c r="H7" s="50">
        <x:f>SUM(H6)</x:f>
        <x:v>0</x:v>
      </x:c>
      <x:c r="I7" s="50">
        <x:f>SUM(I6)</x:f>
        <x:v>1</x:v>
      </x:c>
      <x:c r="J7" s="53">
        <x:f>SUM(J6)</x:f>
        <x:v>16</x:v>
      </x:c>
      <x:c r="K7" s="54"/>
      <x:c r="L7" s="55"/>
    </x:row>
    <x:row r="9" spans="1:12" ht="20.100000000000001" customHeight="1">
      <x:c r="A9" s="6" t="s">
        <x:v>28</x:v>
      </x:c>
      <x:c r="B9" s="15"/>
      <x:c r="C9" s="16"/>
      <x:c r="D9" s="16"/>
      <x:c r="E9" s="16"/>
      <x:c r="F9" s="16"/>
      <x:c r="G9" s="16"/>
      <x:c r="H9" s="16"/>
      <x:c r="I9" s="16"/>
      <x:c r="J9" s="16"/>
      <x:c r="K9" s="31" t="s">
        <x:v>41</x:v>
      </x:c>
      <x:c r="L9" s="17"/>
    </x:row>
    <x:row r="10" spans="1:12" s="33" customFormat="1" ht="24.949999999999999" customHeight="1">
      <x:c r="A10" s="171" t="s">
        <x:v>48</x:v>
      </x:c>
      <x:c r="B10" s="175" t="s">
        <x:v>70</x:v>
      </x:c>
      <x:c r="C10" s="173" t="s">
        <x:v>34</x:v>
      </x:c>
      <x:c r="D10" s="165" t="s">
        <x:v>11</x:v>
      </x:c>
      <x:c r="E10" s="166"/>
      <x:c r="F10" s="166"/>
      <x:c r="G10" s="165" t="s">
        <x:v>49</x:v>
      </x:c>
      <x:c r="H10" s="166"/>
      <x:c r="I10" s="166"/>
      <x:c r="J10" s="167" t="s">
        <x:v>3</x:v>
      </x:c>
      <x:c r="K10" s="169" t="s">
        <x:v>0</x:v>
      </x:c>
      <x:c r="L10" s="32"/>
    </x:row>
    <x:row r="11" spans="1:12" s="35" customFormat="1" ht="24.949999999999999" customHeight="1">
      <x:c r="A11" s="172"/>
      <x:c r="B11" s="176"/>
      <x:c r="C11" s="174"/>
      <x:c r="D11" s="36" t="s">
        <x:v>50</x:v>
      </x:c>
      <x:c r="E11" s="37" t="s">
        <x:v>1</x:v>
      </x:c>
      <x:c r="F11" s="37" t="s">
        <x:v>2</x:v>
      </x:c>
      <x:c r="G11" s="58" t="s">
        <x:v>63</x:v>
      </x:c>
      <x:c r="H11" s="59" t="s">
        <x:v>68</x:v>
      </x:c>
      <x:c r="I11" s="57" t="s">
        <x:v>52</x:v>
      </x:c>
      <x:c r="J11" s="168"/>
      <x:c r="K11" s="170"/>
      <x:c r="L11" s="34"/>
    </x:row>
    <x:row r="12" spans="1:12" s="46" customFormat="1" ht="44.25" customHeight="1">
      <x:c r="A12" s="38">
        <x:v>1</x:v>
      </x:c>
      <x:c r="B12" s="39" t="s">
        <x:v>39</x:v>
      </x:c>
      <x:c r="C12" s="40">
        <x:v>27574</x:v>
      </x:c>
      <x:c r="D12" s="42">
        <x:v>1</x:v>
      </x:c>
      <x:c r="E12" s="41">
        <x:v>2</x:v>
      </x:c>
      <x:c r="F12" s="41">
        <x:v>9</x:v>
      </x:c>
      <x:c r="G12" s="42">
        <x:v>2</x:v>
      </x:c>
      <x:c r="H12" s="41">
        <x:v>1</x:v>
      </x:c>
      <x:c r="I12" s="41">
        <x:v>1</x:v>
      </x:c>
      <x:c r="J12" s="43">
        <x:f>SUM(D12:I12)</x:f>
        <x:v>16</x:v>
      </x:c>
      <x:c r="K12" s="44"/>
      <x:c r="L12" s="45"/>
    </x:row>
    <x:row r="13" spans="1:12" s="56" customFormat="1" ht="24.949999999999999" customHeight="1">
      <x:c r="A13" s="47" t="s">
        <x:v>3</x:v>
      </x:c>
      <x:c r="B13" s="48">
        <x:f>COUNTA(B12)</x:f>
        <x:v>1</x:v>
      </x:c>
      <x:c r="C13" s="49">
        <x:f>SUM(C12)</x:f>
        <x:v>27574</x:v>
      </x:c>
      <x:c r="D13" s="51">
        <x:f>SUM(D12)</x:f>
        <x:v>1</x:v>
      </x:c>
      <x:c r="E13" s="50">
        <x:f>SUM(E12)</x:f>
        <x:v>2</x:v>
      </x:c>
      <x:c r="F13" s="52">
        <x:f>SUM(F12)</x:f>
        <x:v>9</x:v>
      </x:c>
      <x:c r="G13" s="51">
        <x:f>SUM(G12)</x:f>
        <x:v>2</x:v>
      </x:c>
      <x:c r="H13" s="50">
        <x:f>SUM(H12)</x:f>
        <x:v>1</x:v>
      </x:c>
      <x:c r="I13" s="50">
        <x:f>SUM(I12)</x:f>
        <x:v>1</x:v>
      </x:c>
      <x:c r="J13" s="53">
        <x:f>SUM(J12)</x:f>
        <x:v>16</x:v>
      </x:c>
      <x:c r="K13" s="54"/>
      <x:c r="L13" s="55"/>
    </x:row>
  </x:sheetData>
  <x:mergeCells count="14">
    <x:mergeCell ref="G4:I4"/>
    <x:mergeCell ref="J4:J5"/>
    <x:mergeCell ref="K4:K5"/>
    <x:mergeCell ref="A4:A5"/>
    <x:mergeCell ref="C4:C5"/>
    <x:mergeCell ref="D4:F4"/>
    <x:mergeCell ref="B4:B5"/>
    <x:mergeCell ref="J10:J11"/>
    <x:mergeCell ref="K10:K11"/>
    <x:mergeCell ref="A10:A11"/>
    <x:mergeCell ref="B10:B11"/>
    <x:mergeCell ref="C10:C11"/>
    <x:mergeCell ref="D10:F10"/>
    <x:mergeCell ref="G10:I10"/>
  </x:mergeCells>
  <x:printOptions horizontalCentered="1" verticalCentered="0" headings="0" gridLines="0" gridLinesSet="1"/>
  <x:pageMargins left="0.19666667282581329" right="0.19666667282581329" top="0.59041666984558105" bottom="0.39347222447395325" header="0.19666667282581329" footer="0.19666667282581329"/>
  <x:pageSetup paperSize="9" scale="96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ff00"/>
    <x:pageSetUpPr autoPageBreaks="1" fitToPage="1"/>
  </x:sheetPr>
  <x:dimension ref="A1:I33"/>
  <x:sheetViews>
    <x:sheetView view="pageBreakPreview" topLeftCell="A1" zoomScale="85" zoomScaleSheetLayoutView="85" workbookViewId="0">
      <x:selection activeCell="M13" activeCellId="0" sqref="M13:M13"/>
    </x:sheetView>
  </x:sheetViews>
  <x:sheetFormatPr defaultColWidth="9.00390625" defaultRowHeight="13.35"/>
  <x:cols>
    <x:col min="1" max="1" width="6" customWidth="1"/>
    <x:col min="2" max="2" width="6.625" customWidth="1"/>
    <x:col min="3" max="3" width="9.125" bestFit="1" customWidth="1"/>
    <x:col min="4" max="4" width="10.375" bestFit="1" customWidth="1"/>
    <x:col min="5" max="5" width="12.625" customWidth="1"/>
    <x:col min="6" max="6" width="15.625" style="1" customWidth="1"/>
    <x:col min="7" max="7" width="10" style="101" bestFit="1" customWidth="1"/>
    <x:col min="8" max="8" width="24.609375" style="1" bestFit="1" customWidth="1"/>
    <x:col min="9" max="9" width="18.625" style="2" customWidth="1"/>
  </x:cols>
  <x:sheetData>
    <x:row r="1" spans="1:9" ht="15.300000000000001">
      <x:c r="A1" s="60" t="s">
        <x:v>23</x:v>
      </x:c>
      <x:c r="B1" s="19"/>
      <x:c r="C1" s="20"/>
      <x:c r="D1" s="20"/>
      <x:c r="E1" s="19"/>
      <x:c r="F1" s="21"/>
      <x:c r="G1" s="23"/>
      <x:c r="H1" s="22"/>
      <x:c r="I1" s="22"/>
    </x:row>
    <x:row r="2" spans="1:9" ht="27.75">
      <x:c r="A2" s="177" t="s">
        <x:v>38</x:v>
      </x:c>
      <x:c r="B2" s="177"/>
      <x:c r="C2" s="177"/>
      <x:c r="D2" s="177"/>
      <x:c r="E2" s="177"/>
      <x:c r="F2" s="177"/>
      <x:c r="G2" s="177"/>
      <x:c r="H2" s="177"/>
      <x:c r="I2" s="177"/>
    </x:row>
    <x:row r="3" spans="1:9" ht="17.800000000000001">
      <x:c r="A3" s="8" t="s">
        <x:v>32</x:v>
      </x:c>
      <x:c r="B3" s="8"/>
      <x:c r="C3" s="9"/>
      <x:c r="D3" s="9"/>
      <x:c r="E3" s="9"/>
      <x:c r="F3" s="10"/>
      <x:c r="G3" s="23"/>
      <x:c r="H3" s="10"/>
      <x:c r="I3" s="61" t="s">
        <x:v>36</x:v>
      </x:c>
    </x:row>
    <x:row r="4" spans="1:9" s="63" customFormat="1" ht="24.949999999999999" customHeight="1">
      <x:c r="A4" s="178" t="s">
        <x:v>42</x:v>
      </x:c>
      <x:c r="B4" s="179"/>
      <x:c r="C4" s="179"/>
      <x:c r="D4" s="179"/>
      <x:c r="E4" s="179"/>
      <x:c r="F4" s="182" t="s">
        <x:v>6</x:v>
      </x:c>
      <x:c r="G4" s="184" t="s">
        <x:v>18</x:v>
      </x:c>
      <x:c r="H4" s="62" t="s">
        <x:v>16</x:v>
      </x:c>
      <x:c r="I4" s="186" t="s">
        <x:v>15</x:v>
      </x:c>
    </x:row>
    <x:row r="5" spans="1:9" s="63" customFormat="1" ht="24.949999999999999" customHeight="1">
      <x:c r="A5" s="180"/>
      <x:c r="B5" s="181"/>
      <x:c r="C5" s="181"/>
      <x:c r="D5" s="181"/>
      <x:c r="E5" s="181"/>
      <x:c r="F5" s="183"/>
      <x:c r="G5" s="185"/>
      <x:c r="H5" s="64" t="s">
        <x:v>5</x:v>
      </x:c>
      <x:c r="I5" s="187"/>
    </x:row>
    <x:row r="6" spans="1:9" s="63" customFormat="1" ht="21.75" customHeight="1">
      <x:c r="A6" s="199"/>
      <x:c r="B6" s="210" t="s">
        <x:v>64</x:v>
      </x:c>
      <x:c r="C6" s="211" t="s">
        <x:v>13</x:v>
      </x:c>
      <x:c r="D6" s="212"/>
      <x:c r="E6" s="74" t="s">
        <x:v>50</x:v>
      </x:c>
      <x:c r="F6" s="70">
        <x:v>3810290</x:v>
      </x:c>
      <x:c r="G6" s="75">
        <x:f>'첨부1.대상물 및 인원'!D7</x:f>
        <x:v>1</x:v>
      </x:c>
      <x:c r="H6" s="76">
        <x:f>F6*G6</x:f>
        <x:v>3810290</x:v>
      </x:c>
      <x:c r="I6" s="77"/>
    </x:row>
    <x:row r="7" spans="1:9" s="63" customFormat="1" ht="21.75" customHeight="1">
      <x:c r="A7" s="199"/>
      <x:c r="B7" s="204"/>
      <x:c r="C7" s="213"/>
      <x:c r="D7" s="214"/>
      <x:c r="E7" s="78" t="s">
        <x:v>1</x:v>
      </x:c>
      <x:c r="F7" s="79">
        <x:v>3094300</x:v>
      </x:c>
      <x:c r="G7" s="75">
        <x:f>'첨부1.대상물 및 인원'!E7</x:f>
        <x:v>2</x:v>
      </x:c>
      <x:c r="H7" s="80">
        <x:f>F7*G7</x:f>
        <x:v>6188600</x:v>
      </x:c>
      <x:c r="I7" s="81"/>
    </x:row>
    <x:row r="8" spans="1:9" s="63" customFormat="1" ht="21.75" customHeight="1">
      <x:c r="A8" s="199"/>
      <x:c r="B8" s="204"/>
      <x:c r="C8" s="213"/>
      <x:c r="D8" s="214"/>
      <x:c r="E8" s="102" t="s">
        <x:v>2</x:v>
      </x:c>
      <x:c r="F8" s="158">
        <x:v>2923800</x:v>
      </x:c>
      <x:c r="G8" s="159">
        <x:f>'첨부1.대상물 및 인원'!F7</x:f>
        <x:v>9</x:v>
      </x:c>
      <x:c r="H8" s="160">
        <x:f>F8*G8</x:f>
        <x:v>26314200</x:v>
      </x:c>
      <x:c r="I8" s="161"/>
    </x:row>
    <x:row r="9" spans="1:9" s="63" customFormat="1" ht="21.75" customHeight="1">
      <x:c r="A9" s="199"/>
      <x:c r="B9" s="205"/>
      <x:c r="C9" s="201" t="s">
        <x:v>19</x:v>
      </x:c>
      <x:c r="D9" s="201"/>
      <x:c r="E9" s="202"/>
      <x:c r="F9" s="85"/>
      <x:c r="G9" s="72">
        <x:f>SUM(G6:G8)</x:f>
        <x:v>12</x:v>
      </x:c>
      <x:c r="H9" s="86">
        <x:f>SUM(H6:H8)</x:f>
        <x:v>36313090</x:v>
      </x:c>
      <x:c r="I9" s="88"/>
    </x:row>
    <x:row r="10" spans="1:9" s="63" customFormat="1" ht="21.75" customHeight="1">
      <x:c r="A10" s="199"/>
      <x:c r="B10" s="203" t="s">
        <x:v>72</x:v>
      </x:c>
      <x:c r="C10" s="206" t="s">
        <x:v>17</x:v>
      </x:c>
      <x:c r="D10" s="207"/>
      <x:c r="E10" s="71" t="s">
        <x:v>63</x:v>
      </x:c>
      <x:c r="F10" s="67">
        <x:v>3678950</x:v>
      </x:c>
      <x:c r="G10" s="66">
        <x:f>'첨부1.대상물 및 인원'!G7</x:f>
        <x:v>3</x:v>
      </x:c>
      <x:c r="H10" s="68">
        <x:f>F10*G10</x:f>
        <x:v>11036850</x:v>
      </x:c>
      <x:c r="I10" s="69"/>
    </x:row>
    <x:row r="11" spans="1:9" s="63" customFormat="1" ht="21.75" customHeight="1">
      <x:c r="A11" s="199"/>
      <x:c r="B11" s="204"/>
      <x:c r="C11" s="208"/>
      <x:c r="D11" s="209"/>
      <x:c r="E11" s="71" t="s">
        <x:v>68</x:v>
      </x:c>
      <x:c r="F11" s="65">
        <x:v>5026670</x:v>
      </x:c>
      <x:c r="G11" s="66">
        <x:f>'첨부1.대상물 및 인원'!H7</x:f>
        <x:v>0</x:v>
      </x:c>
      <x:c r="H11" s="68">
        <x:f>F11*G11</x:f>
        <x:v>0</x:v>
      </x:c>
      <x:c r="I11" s="69"/>
    </x:row>
    <x:row r="12" spans="1:9" s="63" customFormat="1" ht="21.75" customHeight="1">
      <x:c r="A12" s="199"/>
      <x:c r="B12" s="204"/>
      <x:c r="C12" s="208"/>
      <x:c r="D12" s="209"/>
      <x:c r="E12" s="87" t="s">
        <x:v>52</x:v>
      </x:c>
      <x:c r="F12" s="79">
        <x:v>4440700</x:v>
      </x:c>
      <x:c r="G12" s="75">
        <x:f>'첨부1.대상물 및 인원'!I7</x:f>
        <x:v>1</x:v>
      </x:c>
      <x:c r="H12" s="80">
        <x:f>F12*G12</x:f>
        <x:v>4440700</x:v>
      </x:c>
      <x:c r="I12" s="81"/>
    </x:row>
    <x:row r="13" spans="1:9" s="63" customFormat="1" ht="21.75" customHeight="1">
      <x:c r="A13" s="199"/>
      <x:c r="B13" s="205"/>
      <x:c r="C13" s="201" t="s">
        <x:v>19</x:v>
      </x:c>
      <x:c r="D13" s="201"/>
      <x:c r="E13" s="202"/>
      <x:c r="F13" s="85"/>
      <x:c r="G13" s="72">
        <x:f>SUM(G10:G12)</x:f>
        <x:v>4</x:v>
      </x:c>
      <x:c r="H13" s="86">
        <x:f>SUM(H10:H12)</x:f>
        <x:v>15477550</x:v>
      </x:c>
      <x:c r="I13" s="88"/>
    </x:row>
    <x:row r="14" spans="1:9" s="63" customFormat="1" ht="21.75" customHeight="1">
      <x:c r="A14" s="200"/>
      <x:c r="B14" s="190" t="s">
        <x:v>9</x:v>
      </x:c>
      <x:c r="C14" s="190"/>
      <x:c r="D14" s="190"/>
      <x:c r="E14" s="191"/>
      <x:c r="F14" s="89"/>
      <x:c r="G14" s="90">
        <x:f>G13+G9</x:f>
        <x:v>16</x:v>
      </x:c>
      <x:c r="H14" s="91">
        <x:f>H13+H9</x:f>
        <x:v>51790640</x:v>
      </x:c>
      <x:c r="I14" s="92"/>
    </x:row>
    <x:row r="15" spans="1:9" s="63" customFormat="1" ht="21.75" customHeight="1">
      <x:c r="A15" s="192" t="s">
        <x:v>71</x:v>
      </x:c>
      <x:c r="B15" s="194" t="s">
        <x:v>33</x:v>
      </x:c>
      <x:c r="C15" s="195"/>
      <x:c r="D15" s="195"/>
      <x:c r="E15" s="196"/>
      <x:c r="F15" s="65"/>
      <x:c r="G15" s="93"/>
      <x:c r="H15" s="68">
        <x:f>'2-1.재료비'!E15</x:f>
        <x:v>1685040</x:v>
      </x:c>
      <x:c r="I15" s="69"/>
    </x:row>
    <x:row r="16" spans="1:9" s="63" customFormat="1" ht="21.75" customHeight="1">
      <x:c r="A16" s="193"/>
      <x:c r="B16" s="197" t="s">
        <x:v>4</x:v>
      </x:c>
      <x:c r="C16" s="197"/>
      <x:c r="D16" s="197"/>
      <x:c r="E16" s="198"/>
      <x:c r="F16" s="94"/>
      <x:c r="G16" s="95"/>
      <x:c r="H16" s="96">
        <x:f>SUM(H15:H15)</x:f>
        <x:v>1685040</x:v>
      </x:c>
      <x:c r="I16" s="97"/>
    </x:row>
    <x:row r="17" spans="1:9" s="63" customFormat="1" ht="24.949999999999999" customHeight="1">
      <x:c r="A17" s="188" t="s">
        <x:v>44</x:v>
      </x:c>
      <x:c r="B17" s="189"/>
      <x:c r="C17" s="189"/>
      <x:c r="D17" s="189"/>
      <x:c r="E17" s="189"/>
      <x:c r="F17" s="98"/>
      <x:c r="G17" s="99">
        <x:f>G14</x:f>
        <x:v>16</x:v>
      </x:c>
      <x:c r="H17" s="162">
        <x:f>H16+H14</x:f>
        <x:v>53475680</x:v>
      </x:c>
      <x:c r="I17" s="100"/>
    </x:row>
    <x:row r="19" spans="1:9" ht="17.800000000000001">
      <x:c r="A19" s="8" t="s">
        <x:v>29</x:v>
      </x:c>
      <x:c r="B19" s="8"/>
      <x:c r="C19" s="9"/>
      <x:c r="D19" s="9"/>
      <x:c r="E19" s="9"/>
      <x:c r="F19" s="10"/>
      <x:c r="G19" s="23"/>
      <x:c r="H19" s="10"/>
      <x:c r="I19" s="61" t="s">
        <x:v>36</x:v>
      </x:c>
    </x:row>
    <x:row r="20" spans="1:9" s="63" customFormat="1" ht="24.949999999999999" customHeight="1">
      <x:c r="A20" s="178" t="s">
        <x:v>42</x:v>
      </x:c>
      <x:c r="B20" s="179"/>
      <x:c r="C20" s="179"/>
      <x:c r="D20" s="179"/>
      <x:c r="E20" s="179"/>
      <x:c r="F20" s="182" t="s">
        <x:v>6</x:v>
      </x:c>
      <x:c r="G20" s="184" t="s">
        <x:v>18</x:v>
      </x:c>
      <x:c r="H20" s="62" t="s">
        <x:v>16</x:v>
      </x:c>
      <x:c r="I20" s="186" t="s">
        <x:v>15</x:v>
      </x:c>
    </x:row>
    <x:row r="21" spans="1:9" s="63" customFormat="1" ht="24.949999999999999" customHeight="1">
      <x:c r="A21" s="180"/>
      <x:c r="B21" s="181"/>
      <x:c r="C21" s="181"/>
      <x:c r="D21" s="181"/>
      <x:c r="E21" s="181"/>
      <x:c r="F21" s="183"/>
      <x:c r="G21" s="185"/>
      <x:c r="H21" s="64" t="s">
        <x:v>5</x:v>
      </x:c>
      <x:c r="I21" s="187"/>
    </x:row>
    <x:row r="22" spans="1:9" s="63" customFormat="1" ht="23.25" customHeight="1">
      <x:c r="A22" s="199"/>
      <x:c r="B22" s="210" t="s">
        <x:v>64</x:v>
      </x:c>
      <x:c r="C22" s="211" t="s">
        <x:v>13</x:v>
      </x:c>
      <x:c r="D22" s="212"/>
      <x:c r="E22" s="74" t="s">
        <x:v>50</x:v>
      </x:c>
      <x:c r="F22" s="70">
        <x:v>3810290</x:v>
      </x:c>
      <x:c r="G22" s="75">
        <x:f>'첨부1.대상물 및 인원'!D13</x:f>
        <x:v>1</x:v>
      </x:c>
      <x:c r="H22" s="76">
        <x:f>F22*G22</x:f>
        <x:v>3810290</x:v>
      </x:c>
      <x:c r="I22" s="77"/>
    </x:row>
    <x:row r="23" spans="1:9" s="63" customFormat="1" ht="23.25" customHeight="1">
      <x:c r="A23" s="199"/>
      <x:c r="B23" s="204"/>
      <x:c r="C23" s="213"/>
      <x:c r="D23" s="214"/>
      <x:c r="E23" s="78" t="s">
        <x:v>1</x:v>
      </x:c>
      <x:c r="F23" s="79">
        <x:v>3094300</x:v>
      </x:c>
      <x:c r="G23" s="75">
        <x:f>'첨부1.대상물 및 인원'!E13</x:f>
        <x:v>2</x:v>
      </x:c>
      <x:c r="H23" s="80">
        <x:f>F23*G23</x:f>
        <x:v>6188600</x:v>
      </x:c>
      <x:c r="I23" s="81"/>
    </x:row>
    <x:row r="24" spans="1:9" s="63" customFormat="1" ht="23.25" customHeight="1">
      <x:c r="A24" s="199"/>
      <x:c r="B24" s="204"/>
      <x:c r="C24" s="213"/>
      <x:c r="D24" s="214"/>
      <x:c r="E24" s="102" t="s">
        <x:v>2</x:v>
      </x:c>
      <x:c r="F24" s="82">
        <x:v>2923800</x:v>
      </x:c>
      <x:c r="G24" s="66">
        <x:f>'첨부1.대상물 및 인원'!F13</x:f>
        <x:v>9</x:v>
      </x:c>
      <x:c r="H24" s="83">
        <x:f>F24*G24</x:f>
        <x:v>26314200</x:v>
      </x:c>
      <x:c r="I24" s="84"/>
    </x:row>
    <x:row r="25" spans="1:9" s="63" customFormat="1" ht="23.25" customHeight="1">
      <x:c r="A25" s="199"/>
      <x:c r="B25" s="205"/>
      <x:c r="C25" s="201" t="s">
        <x:v>19</x:v>
      </x:c>
      <x:c r="D25" s="201"/>
      <x:c r="E25" s="202"/>
      <x:c r="F25" s="85"/>
      <x:c r="G25" s="72">
        <x:f>SUM(G22:G24)</x:f>
        <x:v>12</x:v>
      </x:c>
      <x:c r="H25" s="86">
        <x:f>SUM(H22:H24)</x:f>
        <x:v>36313090</x:v>
      </x:c>
      <x:c r="I25" s="73"/>
    </x:row>
    <x:row r="26" spans="1:9" s="63" customFormat="1" ht="23.25" customHeight="1">
      <x:c r="A26" s="199"/>
      <x:c r="B26" s="203" t="s">
        <x:v>72</x:v>
      </x:c>
      <x:c r="C26" s="206" t="s">
        <x:v>17</x:v>
      </x:c>
      <x:c r="D26" s="207"/>
      <x:c r="E26" s="71" t="s">
        <x:v>63</x:v>
      </x:c>
      <x:c r="F26" s="67">
        <x:v>3678950</x:v>
      </x:c>
      <x:c r="G26" s="66">
        <x:f>'첨부1.대상물 및 인원'!G13</x:f>
        <x:v>2</x:v>
      </x:c>
      <x:c r="H26" s="68">
        <x:f>F26*G26</x:f>
        <x:v>7357900</x:v>
      </x:c>
      <x:c r="I26" s="69"/>
    </x:row>
    <x:row r="27" spans="1:9" s="63" customFormat="1" ht="23.25" customHeight="1">
      <x:c r="A27" s="199"/>
      <x:c r="B27" s="204"/>
      <x:c r="C27" s="208"/>
      <x:c r="D27" s="209"/>
      <x:c r="E27" s="71" t="s">
        <x:v>68</x:v>
      </x:c>
      <x:c r="F27" s="65">
        <x:v>5026670</x:v>
      </x:c>
      <x:c r="G27" s="66">
        <x:f>'첨부1.대상물 및 인원'!H13</x:f>
        <x:v>1</x:v>
      </x:c>
      <x:c r="H27" s="68">
        <x:f>F27*G27</x:f>
        <x:v>5026670</x:v>
      </x:c>
      <x:c r="I27" s="69"/>
    </x:row>
    <x:row r="28" spans="1:9" s="63" customFormat="1" ht="23.25" customHeight="1">
      <x:c r="A28" s="199"/>
      <x:c r="B28" s="204"/>
      <x:c r="C28" s="208"/>
      <x:c r="D28" s="209"/>
      <x:c r="E28" s="87" t="s">
        <x:v>52</x:v>
      </x:c>
      <x:c r="F28" s="79">
        <x:v>4440700</x:v>
      </x:c>
      <x:c r="G28" s="75">
        <x:f>'첨부1.대상물 및 인원'!I13</x:f>
        <x:v>1</x:v>
      </x:c>
      <x:c r="H28" s="80">
        <x:f>F28*G28</x:f>
        <x:v>4440700</x:v>
      </x:c>
      <x:c r="I28" s="81"/>
    </x:row>
    <x:row r="29" spans="1:9" s="63" customFormat="1" ht="23.25" customHeight="1">
      <x:c r="A29" s="199"/>
      <x:c r="B29" s="205"/>
      <x:c r="C29" s="201" t="s">
        <x:v>19</x:v>
      </x:c>
      <x:c r="D29" s="201"/>
      <x:c r="E29" s="202"/>
      <x:c r="F29" s="85"/>
      <x:c r="G29" s="72">
        <x:f>SUM(G26:G28)</x:f>
        <x:v>4</x:v>
      </x:c>
      <x:c r="H29" s="86">
        <x:f>SUM(H26:H28)</x:f>
        <x:v>16825270</x:v>
      </x:c>
      <x:c r="I29" s="88"/>
    </x:row>
    <x:row r="30" spans="1:9" s="63" customFormat="1" ht="23.25" customHeight="1">
      <x:c r="A30" s="200"/>
      <x:c r="B30" s="190" t="s">
        <x:v>9</x:v>
      </x:c>
      <x:c r="C30" s="190"/>
      <x:c r="D30" s="190"/>
      <x:c r="E30" s="191"/>
      <x:c r="F30" s="89"/>
      <x:c r="G30" s="90">
        <x:f>G29+G25</x:f>
        <x:v>16</x:v>
      </x:c>
      <x:c r="H30" s="91">
        <x:f>H29+H25</x:f>
        <x:v>53138360</x:v>
      </x:c>
      <x:c r="I30" s="92"/>
    </x:row>
    <x:row r="31" spans="1:9" s="63" customFormat="1" ht="23.25" customHeight="1">
      <x:c r="A31" s="192" t="s">
        <x:v>71</x:v>
      </x:c>
      <x:c r="B31" s="194" t="s">
        <x:v>33</x:v>
      </x:c>
      <x:c r="C31" s="195"/>
      <x:c r="D31" s="195"/>
      <x:c r="E31" s="196"/>
      <x:c r="F31" s="65"/>
      <x:c r="G31" s="93"/>
      <x:c r="H31" s="68">
        <x:f>'2-1.재료비'!E15</x:f>
        <x:v>1685040</x:v>
      </x:c>
      <x:c r="I31" s="69"/>
    </x:row>
    <x:row r="32" spans="1:9" s="63" customFormat="1" ht="23.25" customHeight="1">
      <x:c r="A32" s="193"/>
      <x:c r="B32" s="197" t="s">
        <x:v>4</x:v>
      </x:c>
      <x:c r="C32" s="197"/>
      <x:c r="D32" s="197"/>
      <x:c r="E32" s="198"/>
      <x:c r="F32" s="94"/>
      <x:c r="G32" s="95"/>
      <x:c r="H32" s="164">
        <x:f>SUM(H31:H31)</x:f>
        <x:v>1685040</x:v>
      </x:c>
      <x:c r="I32" s="97"/>
    </x:row>
    <x:row r="33" spans="1:9" s="63" customFormat="1" ht="24.949999999999999" customHeight="1">
      <x:c r="A33" s="188" t="s">
        <x:v>44</x:v>
      </x:c>
      <x:c r="B33" s="189"/>
      <x:c r="C33" s="189"/>
      <x:c r="D33" s="189"/>
      <x:c r="E33" s="189"/>
      <x:c r="F33" s="98"/>
      <x:c r="G33" s="99">
        <x:f>G30</x:f>
        <x:v>16</x:v>
      </x:c>
      <x:c r="H33" s="163">
        <x:f>H32+H30</x:f>
        <x:v>54823400</x:v>
      </x:c>
      <x:c r="I33" s="100"/>
    </x:row>
  </x:sheetData>
  <x:mergeCells count="33">
    <x:mergeCell ref="A2:I2"/>
    <x:mergeCell ref="A4:E5"/>
    <x:mergeCell ref="F4:F5"/>
    <x:mergeCell ref="G4:G5"/>
    <x:mergeCell ref="I4:I5"/>
    <x:mergeCell ref="A17:E17"/>
    <x:mergeCell ref="B14:E14"/>
    <x:mergeCell ref="A15:A16"/>
    <x:mergeCell ref="B15:E15"/>
    <x:mergeCell ref="B16:E16"/>
    <x:mergeCell ref="A6:A14"/>
    <x:mergeCell ref="C9:E9"/>
    <x:mergeCell ref="B10:B13"/>
    <x:mergeCell ref="C10:D12"/>
    <x:mergeCell ref="C13:E13"/>
    <x:mergeCell ref="B6:B9"/>
    <x:mergeCell ref="C6:D8"/>
    <x:mergeCell ref="A20:E21"/>
    <x:mergeCell ref="F20:F21"/>
    <x:mergeCell ref="G20:G21"/>
    <x:mergeCell ref="I20:I21"/>
    <x:mergeCell ref="A22:A30"/>
    <x:mergeCell ref="B22:B25"/>
    <x:mergeCell ref="C22:D24"/>
    <x:mergeCell ref="C25:E25"/>
    <x:mergeCell ref="B26:B29"/>
    <x:mergeCell ref="A33:E33"/>
    <x:mergeCell ref="C26:D28"/>
    <x:mergeCell ref="C29:E29"/>
    <x:mergeCell ref="B30:E30"/>
    <x:mergeCell ref="A31:A32"/>
    <x:mergeCell ref="B31:E31"/>
    <x:mergeCell ref="B32:E32"/>
  </x:mergeCells>
  <x:printOptions horizontalCentered="1" verticalCentered="0" headings="0" gridLines="0" gridLinesSet="1"/>
  <x:pageMargins left="0.31486111879348755" right="0.31486111879348755" top="0.55097222328186035" bottom="0.35430556535720825" header="0.31486111879348755" footer="0.31486111879348755"/>
  <x:pageSetup paperSize="9" scale="80" firstPageNumber="1" fitToWidth="1" fitToHeight="10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92d050"/>
    <x:pageSetUpPr autoPageBreaks="1" fitToPage="1"/>
  </x:sheetPr>
  <x:dimension ref="A1:G17"/>
  <x:sheetViews>
    <x:sheetView topLeftCell="A1" zoomScaleNormal="125" workbookViewId="0">
      <x:selection activeCell="A1" activeCellId="0" sqref="A1:A1"/>
    </x:sheetView>
  </x:sheetViews>
  <x:sheetFormatPr defaultColWidth="9.00390625" defaultRowHeight="14.1"/>
  <x:cols>
    <x:col min="1" max="1" width="4.625" style="4" customWidth="1"/>
    <x:col min="2" max="2" width="20.625" style="4" customWidth="1"/>
    <x:col min="3" max="3" width="10.625" style="4" customWidth="1"/>
    <x:col min="4" max="4" width="7.75" style="4" bestFit="1" customWidth="1"/>
    <x:col min="5" max="6" width="15.625" style="4" customWidth="1"/>
    <x:col min="7" max="7" width="20.625" style="18" customWidth="1"/>
    <x:col min="8" max="16384" width="9" style="4"/>
  </x:cols>
  <x:sheetData>
    <x:row r="1" spans="1:1" ht="20.100000000000001" customHeight="1">
      <x:c r="A1" s="60" t="s">
        <x:v>26</x:v>
      </x:c>
    </x:row>
    <x:row r="2" spans="1:7" ht="33" customHeight="1">
      <x:c r="A2" s="177" t="s">
        <x:v>43</x:v>
      </x:c>
      <x:c r="B2" s="177"/>
      <x:c r="C2" s="177"/>
      <x:c r="D2" s="177"/>
      <x:c r="E2" s="177"/>
      <x:c r="F2" s="177"/>
      <x:c r="G2" s="177"/>
    </x:row>
    <x:row r="3" spans="1:7" ht="20.100000000000001" customHeight="1">
      <x:c r="A3" s="6" t="s">
        <x:v>31</x:v>
      </x:c>
      <x:c r="G3" s="30" t="s">
        <x:v>36</x:v>
      </x:c>
    </x:row>
    <x:row r="4" spans="1:7" s="108" customFormat="1" ht="20.100000000000001" customHeight="1">
      <x:c r="A4" s="221" t="s">
        <x:v>48</x:v>
      </x:c>
      <x:c r="B4" s="223" t="s">
        <x:v>12</x:v>
      </x:c>
      <x:c r="C4" s="225" t="s">
        <x:v>25</x:v>
      </x:c>
      <x:c r="D4" s="225" t="s">
        <x:v>21</x:v>
      </x:c>
      <x:c r="E4" s="217" t="s">
        <x:v>14</x:v>
      </x:c>
      <x:c r="F4" s="218"/>
      <x:c r="G4" s="219" t="s">
        <x:v>15</x:v>
      </x:c>
    </x:row>
    <x:row r="5" spans="1:7" s="108" customFormat="1" ht="20.100000000000001" customHeight="1">
      <x:c r="A5" s="222"/>
      <x:c r="B5" s="224"/>
      <x:c r="C5" s="226"/>
      <x:c r="D5" s="224"/>
      <x:c r="E5" s="127" t="s">
        <x:v>59</x:v>
      </x:c>
      <x:c r="F5" s="128" t="s">
        <x:v>20</x:v>
      </x:c>
      <x:c r="G5" s="220"/>
    </x:row>
    <x:row r="6" spans="1:7" s="108" customFormat="1" ht="25.5" customHeight="1">
      <x:c r="A6" s="129">
        <x:v>1</x:v>
      </x:c>
      <x:c r="B6" s="130" t="s">
        <x:v>39</x:v>
      </x:c>
      <x:c r="C6" s="131">
        <x:v>27574</x:v>
      </x:c>
      <x:c r="D6" s="132">
        <x:v>101.84999999999999</x:v>
      </x:c>
      <x:c r="E6" s="150">
        <x:f>TRUNC(C6*60%*D6,-1)</x:f>
        <x:v>1685040</x:v>
      </x:c>
      <x:c r="F6" s="151">
        <x:f>E6*12</x:f>
        <x:v>20220480</x:v>
      </x:c>
      <x:c r="G6" s="133"/>
    </x:row>
    <x:row r="7" spans="1:7" s="108" customFormat="1" ht="15" hidden="1" customHeight="1">
      <x:c r="A7" s="134"/>
      <x:c r="B7" s="135"/>
      <x:c r="C7" s="136"/>
      <x:c r="D7" s="137"/>
      <x:c r="E7" s="150"/>
      <x:c r="F7" s="150"/>
      <x:c r="G7" s="138"/>
    </x:row>
    <x:row r="8" spans="1:7" s="108" customFormat="1" ht="15" hidden="1" customHeight="1">
      <x:c r="A8" s="139"/>
      <x:c r="B8" s="135"/>
      <x:c r="C8" s="136"/>
      <x:c r="D8" s="137"/>
      <x:c r="E8" s="150"/>
      <x:c r="F8" s="150"/>
      <x:c r="G8" s="138"/>
    </x:row>
    <x:row r="9" spans="1:7" s="142" customFormat="1" ht="15" hidden="1" customHeight="1">
      <x:c r="A9" s="134"/>
      <x:c r="B9" s="135"/>
      <x:c r="C9" s="136"/>
      <x:c r="D9" s="140"/>
      <x:c r="E9" s="152"/>
      <x:c r="F9" s="152"/>
      <x:c r="G9" s="141"/>
    </x:row>
    <x:row r="10" spans="1:7" s="108" customFormat="1" ht="15" hidden="1" customHeight="1">
      <x:c r="A10" s="139"/>
      <x:c r="B10" s="135"/>
      <x:c r="C10" s="136"/>
      <x:c r="D10" s="137"/>
      <x:c r="E10" s="150"/>
      <x:c r="F10" s="150"/>
      <x:c r="G10" s="138"/>
    </x:row>
    <x:row r="11" spans="1:7" s="108" customFormat="1" ht="15" hidden="1" customHeight="1">
      <x:c r="A11" s="134"/>
      <x:c r="B11" s="135"/>
      <x:c r="C11" s="136"/>
      <x:c r="D11" s="137"/>
      <x:c r="E11" s="150"/>
      <x:c r="F11" s="150"/>
      <x:c r="G11" s="138"/>
    </x:row>
    <x:row r="12" spans="1:7" s="108" customFormat="1" ht="15" hidden="1" customHeight="1">
      <x:c r="A12" s="139"/>
      <x:c r="B12" s="135"/>
      <x:c r="C12" s="136"/>
      <x:c r="D12" s="137"/>
      <x:c r="E12" s="150"/>
      <x:c r="F12" s="150"/>
      <x:c r="G12" s="138"/>
    </x:row>
    <x:row r="13" spans="1:7" s="108" customFormat="1" ht="15" hidden="1" customHeight="1">
      <x:c r="A13" s="134"/>
      <x:c r="B13" s="135"/>
      <x:c r="C13" s="136"/>
      <x:c r="D13" s="137"/>
      <x:c r="E13" s="150"/>
      <x:c r="F13" s="150"/>
      <x:c r="G13" s="138"/>
    </x:row>
    <x:row r="14" spans="1:7" s="108" customFormat="1" ht="15" hidden="1" customHeight="1">
      <x:c r="A14" s="143"/>
      <x:c r="B14" s="144"/>
      <x:c r="C14" s="145"/>
      <x:c r="D14" s="146"/>
      <x:c r="E14" s="153"/>
      <x:c r="F14" s="153"/>
      <x:c r="G14" s="147"/>
    </x:row>
    <x:row r="15" spans="1:7" s="108" customFormat="1" ht="20.100000000000001" customHeight="1">
      <x:c r="A15" s="215" t="s">
        <x:v>7</x:v>
      </x:c>
      <x:c r="B15" s="216"/>
      <x:c r="C15" s="148">
        <x:f>SUM(C6:C14)</x:f>
        <x:v>27574</x:v>
      </x:c>
      <x:c r="D15" s="148"/>
      <x:c r="E15" s="154">
        <x:f>SUM(E6:E14)</x:f>
        <x:v>1685040</x:v>
      </x:c>
      <x:c r="F15" s="154">
        <x:f>SUM(F6:F14)</x:f>
        <x:v>20220480</x:v>
      </x:c>
      <x:c r="G15" s="149"/>
    </x:row>
    <x:row r="16" spans="5:6">
      <x:c r="E16" s="7"/>
      <x:c r="F16" s="7"/>
    </x:row>
    <x:row r="17" spans="5:5">
      <x:c r="E17" s="7"/>
    </x:row>
  </x:sheetData>
  <x:mergeCells count="8">
    <x:mergeCell ref="A15:B15"/>
    <x:mergeCell ref="A2:G2"/>
    <x:mergeCell ref="E4:F4"/>
    <x:mergeCell ref="G4:G5"/>
    <x:mergeCell ref="A4:A5"/>
    <x:mergeCell ref="B4:B5"/>
    <x:mergeCell ref="C4:C5"/>
    <x:mergeCell ref="D4:D5"/>
  </x:mergeCells>
  <x:printOptions horizontalCentered="1" verticalCentered="0" headings="0" gridLines="0" gridLinesSet="1"/>
  <x:pageMargins left="0.19666667282581329" right="0.19666667282581329" top="0.59041666984558105" bottom="0.39347222447395325" header="0.19666667282581329" footer="0"/>
  <x:pageSetup paperSize="9" scale="60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c000"/>
    <x:pageSetUpPr autoPageBreaks="1" fitToPage="1"/>
  </x:sheetPr>
  <x:dimension ref="A1:AS18"/>
  <x:sheetViews>
    <x:sheetView topLeftCell="A1" zoomScaleNormal="125" workbookViewId="0">
      <x:selection activeCell="A2" activeCellId="0" sqref="A2:F2"/>
    </x:sheetView>
  </x:sheetViews>
  <x:sheetFormatPr defaultColWidth="9.00390625" defaultRowHeight="13.35"/>
  <x:cols>
    <x:col min="1" max="2" width="6.625" customWidth="1"/>
    <x:col min="3" max="5" width="18.625" style="3" customWidth="1"/>
    <x:col min="6" max="6" width="21.625" customWidth="1"/>
    <x:col min="7" max="7" width="9" customWidth="1"/>
  </x:cols>
  <x:sheetData>
    <x:row r="1" spans="1:45" s="21" customFormat="1" ht="20.100000000000001" customHeight="1">
      <x:c r="A1" s="60" t="s">
        <x:v>24</x:v>
      </x:c>
      <x:c r="B1" s="19"/>
      <x:c r="C1" s="20"/>
      <x:c r="D1" s="19"/>
      <x:c r="G1" s="22"/>
      <x:c r="H1" s="22"/>
      <x:c r="I1" s="22"/>
      <x:c r="AQ1" s="23"/>
      <x:c r="AS1" s="24"/>
    </x:row>
    <x:row r="2" spans="1:6" ht="33" customHeight="1">
      <x:c r="A2" s="177" t="s">
        <x:v>40</x:v>
      </x:c>
      <x:c r="B2" s="177"/>
      <x:c r="C2" s="177"/>
      <x:c r="D2" s="177"/>
      <x:c r="E2" s="177"/>
      <x:c r="F2" s="177"/>
    </x:row>
    <x:row r="3" spans="3:6" s="4" customFormat="1" ht="20.100000000000001" customHeight="1">
      <x:c r="C3" s="5"/>
      <x:c r="D3" s="5"/>
      <x:c r="E3" s="5"/>
      <x:c r="F3" s="30" t="s">
        <x:v>37</x:v>
      </x:c>
    </x:row>
    <x:row r="4" spans="1:6" s="108" customFormat="1" ht="33" customHeight="1">
      <x:c r="A4" s="104" t="s">
        <x:v>55</x:v>
      </x:c>
      <x:c r="B4" s="105" t="s">
        <x:v>67</x:v>
      </x:c>
      <x:c r="C4" s="106" t="s">
        <x:v>10</x:v>
      </x:c>
      <x:c r="D4" s="106" t="s">
        <x:v>47</x:v>
      </x:c>
      <x:c r="E4" s="106" t="s">
        <x:v>8</x:v>
      </x:c>
      <x:c r="F4" s="107" t="s">
        <x:v>62</x:v>
      </x:c>
    </x:row>
    <x:row r="5" spans="1:6" s="108" customFormat="1" ht="33" customHeight="1">
      <x:c r="A5" s="109" t="s">
        <x:v>60</x:v>
      </x:c>
      <x:c r="B5" s="110">
        <x:f>'첨부1.대상물 및 인원'!J7</x:f>
        <x:v>16</x:v>
      </x:c>
      <x:c r="C5" s="111">
        <x:f>첨부2.산출내역!H17</x:f>
        <x:v>53475680</x:v>
      </x:c>
      <x:c r="D5" s="111"/>
      <x:c r="E5" s="111">
        <x:f>D5+C5</x:f>
        <x:v>53475680</x:v>
      </x:c>
      <x:c r="F5" s="155" t="s">
        <x:v>45</x:v>
      </x:c>
    </x:row>
    <x:row r="6" spans="1:6" s="108" customFormat="1" ht="33" customHeight="1">
      <x:c r="A6" s="112" t="s">
        <x:v>58</x:v>
      </x:c>
      <x:c r="B6" s="113">
        <x:f>B5</x:f>
        <x:v>16</x:v>
      </x:c>
      <x:c r="C6" s="114">
        <x:f>첨부2.산출내역!H33</x:f>
        <x:v>54823400</x:v>
      </x:c>
      <x:c r="D6" s="114"/>
      <x:c r="E6" s="114">
        <x:f>D6+C6</x:f>
        <x:v>54823400</x:v>
      </x:c>
      <x:c r="F6" s="227" t="s">
        <x:v>27</x:v>
      </x:c>
    </x:row>
    <x:row r="7" spans="1:6" s="108" customFormat="1" ht="33" customHeight="1">
      <x:c r="A7" s="112" t="s">
        <x:v>65</x:v>
      </x:c>
      <x:c r="B7" s="113">
        <x:f>B6</x:f>
        <x:v>16</x:v>
      </x:c>
      <x:c r="C7" s="114">
        <x:f>C6</x:f>
        <x:v>54823400</x:v>
      </x:c>
      <x:c r="D7" s="114"/>
      <x:c r="E7" s="114">
        <x:f>D7+C7</x:f>
        <x:v>54823400</x:v>
      </x:c>
      <x:c r="F7" s="228"/>
    </x:row>
    <x:row r="8" spans="1:6" s="108" customFormat="1" ht="33" customHeight="1">
      <x:c r="A8" s="112" t="s">
        <x:v>56</x:v>
      </x:c>
      <x:c r="B8" s="113">
        <x:f>B7</x:f>
        <x:v>16</x:v>
      </x:c>
      <x:c r="C8" s="114">
        <x:f>C7</x:f>
        <x:v>54823400</x:v>
      </x:c>
      <x:c r="D8" s="115"/>
      <x:c r="E8" s="114">
        <x:f>D8+C8</x:f>
        <x:v>54823400</x:v>
      </x:c>
      <x:c r="F8" s="229"/>
    </x:row>
    <x:row r="9" spans="1:6" s="108" customFormat="1" ht="33" customHeight="1">
      <x:c r="A9" s="116" t="s">
        <x:v>66</x:v>
      </x:c>
      <x:c r="B9" s="113">
        <x:f>B8</x:f>
        <x:v>16</x:v>
      </x:c>
      <x:c r="C9" s="117">
        <x:f>C5</x:f>
        <x:v>53475680</x:v>
      </x:c>
      <x:c r="D9" s="115"/>
      <x:c r="E9" s="114">
        <x:f>D9+C9</x:f>
        <x:v>53475680</x:v>
      </x:c>
      <x:c r="F9" s="156" t="str">
        <x:f>F5</x:f>
        <x:v>보안검색(주간3, 야간1)</x:v>
      </x:c>
    </x:row>
    <x:row r="10" spans="1:6" s="108" customFormat="1" ht="33" customHeight="1">
      <x:c r="A10" s="112" t="s">
        <x:v>51</x:v>
      </x:c>
      <x:c r="B10" s="113">
        <x:f>B9</x:f>
        <x:v>16</x:v>
      </x:c>
      <x:c r="C10" s="114">
        <x:f>C8</x:f>
        <x:v>54823400</x:v>
      </x:c>
      <x:c r="D10" s="115"/>
      <x:c r="E10" s="114">
        <x:f>D10+C10</x:f>
        <x:v>54823400</x:v>
      </x:c>
      <x:c r="F10" s="227" t="str">
        <x:f>F6</x:f>
        <x:v>보안검색
(주간2, 야간1, 2교대1)</x:v>
      </x:c>
    </x:row>
    <x:row r="11" spans="1:6" s="108" customFormat="1" ht="33" customHeight="1">
      <x:c r="A11" s="112" t="s">
        <x:v>46</x:v>
      </x:c>
      <x:c r="B11" s="113">
        <x:f>B10</x:f>
        <x:v>16</x:v>
      </x:c>
      <x:c r="C11" s="114">
        <x:f>C10</x:f>
        <x:v>54823400</x:v>
      </x:c>
      <x:c r="D11" s="115"/>
      <x:c r="E11" s="114">
        <x:f>D11+C11</x:f>
        <x:v>54823400</x:v>
      </x:c>
      <x:c r="F11" s="228"/>
    </x:row>
    <x:row r="12" spans="1:6" s="108" customFormat="1" ht="33" customHeight="1">
      <x:c r="A12" s="112" t="s">
        <x:v>61</x:v>
      </x:c>
      <x:c r="B12" s="113">
        <x:f>B11</x:f>
        <x:v>16</x:v>
      </x:c>
      <x:c r="C12" s="114">
        <x:f>C11</x:f>
        <x:v>54823400</x:v>
      </x:c>
      <x:c r="D12" s="115"/>
      <x:c r="E12" s="114">
        <x:f>D12+C12</x:f>
        <x:v>54823400</x:v>
      </x:c>
      <x:c r="F12" s="229"/>
    </x:row>
    <x:row r="13" spans="1:6" s="108" customFormat="1" ht="33" customHeight="1">
      <x:c r="A13" s="112" t="s">
        <x:v>54</x:v>
      </x:c>
      <x:c r="B13" s="113">
        <x:f>B12</x:f>
        <x:v>16</x:v>
      </x:c>
      <x:c r="C13" s="114">
        <x:f>C9</x:f>
        <x:v>53475680</x:v>
      </x:c>
      <x:c r="D13" s="115"/>
      <x:c r="E13" s="114">
        <x:f>D13+C13</x:f>
        <x:v>53475680</x:v>
      </x:c>
      <x:c r="F13" s="157" t="str">
        <x:f>F9</x:f>
        <x:v>보안검색(주간3, 야간1)</x:v>
      </x:c>
    </x:row>
    <x:row r="14" spans="1:6" s="108" customFormat="1" ht="33" customHeight="1">
      <x:c r="A14" s="112" t="s">
        <x:v>69</x:v>
      </x:c>
      <x:c r="B14" s="113">
        <x:f>B13</x:f>
        <x:v>16</x:v>
      </x:c>
      <x:c r="C14" s="114">
        <x:f>C12</x:f>
        <x:v>54823400</x:v>
      </x:c>
      <x:c r="D14" s="115"/>
      <x:c r="E14" s="114">
        <x:f>D14+C14</x:f>
        <x:v>54823400</x:v>
      </x:c>
      <x:c r="F14" s="227" t="str">
        <x:f>F10</x:f>
        <x:v>보안검색
(주간2, 야간1, 2교대1)</x:v>
      </x:c>
    </x:row>
    <x:row r="15" spans="1:6" s="108" customFormat="1" ht="33" customHeight="1">
      <x:c r="A15" s="112" t="s">
        <x:v>57</x:v>
      </x:c>
      <x:c r="B15" s="113">
        <x:f>B14</x:f>
        <x:v>16</x:v>
      </x:c>
      <x:c r="C15" s="114">
        <x:f>C14</x:f>
        <x:v>54823400</x:v>
      </x:c>
      <x:c r="D15" s="115"/>
      <x:c r="E15" s="114">
        <x:f>D15+C15</x:f>
        <x:v>54823400</x:v>
      </x:c>
      <x:c r="F15" s="230"/>
    </x:row>
    <x:row r="16" spans="1:6" s="108" customFormat="1" ht="33" customHeight="1">
      <x:c r="A16" s="118" t="s">
        <x:v>53</x:v>
      </x:c>
      <x:c r="B16" s="119">
        <x:f>B15</x:f>
        <x:v>16</x:v>
      </x:c>
      <x:c r="C16" s="120">
        <x:f>C15</x:f>
        <x:v>54823400</x:v>
      </x:c>
      <x:c r="D16" s="121"/>
      <x:c r="E16" s="120">
        <x:f>D16+C16</x:f>
        <x:v>54823400</x:v>
      </x:c>
      <x:c r="F16" s="231"/>
    </x:row>
    <x:row r="17" spans="1:6" s="108" customFormat="1" ht="33" customHeight="1">
      <x:c r="A17" s="122" t="s">
        <x:v>3</x:v>
      </x:c>
      <x:c r="B17" s="123"/>
      <x:c r="C17" s="124">
        <x:f>SUM(C5:C16)</x:f>
        <x:v>653837640</x:v>
      </x:c>
      <x:c r="D17" s="125">
        <x:f>SUM(D5:D16)</x:f>
        <x:v>0</x:v>
      </x:c>
      <x:c r="E17" s="126">
        <x:f>SUM(E5:E16)</x:f>
        <x:v>653837640</x:v>
      </x:c>
      <x:c r="F17" s="103"/>
    </x:row>
    <x:row r="18" spans="3:5" s="4" customFormat="1" ht="33" customHeight="1">
      <x:c r="C18" s="5"/>
      <x:c r="D18" s="5"/>
      <x:c r="E18" s="5"/>
    </x:row>
  </x:sheetData>
  <x:mergeCells count="4">
    <x:mergeCell ref="A2:F2"/>
    <x:mergeCell ref="F6:F8"/>
    <x:mergeCell ref="F10:F12"/>
    <x:mergeCell ref="F14:F16"/>
  </x:mergeCells>
  <x:printOptions horizontalCentered="1" verticalCentered="0" headings="0" gridLines="0" gridLinesSet="1"/>
  <x:pageMargins left="0.19666667282581329" right="0.19666667282581329" top="0.59041666984558105" bottom="0.39347222447395325" header="0.19666667282581329" footer="0.19666667282581329"/>
  <x:pageSetup paperSize="9" scale="9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첨부1.대상물 및 인원</vt:lpstr>
      <vt:lpstr>첨부2.산출내역</vt:lpstr>
      <vt:lpstr>2-1.재료비</vt:lpstr>
      <vt:lpstr>2-2.월별계약액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jjkim</dc:creator>
  <cp:lastModifiedBy>김은정</cp:lastModifiedBy>
  <cp:revision>5</cp:revision>
  <cp:lastPrinted>2018-02-07T00:27:05.662</cp:lastPrinted>
  <dcterms:created xsi:type="dcterms:W3CDTF">2008-06-30T00:43:28.000</dcterms:created>
  <dcterms:modified xsi:type="dcterms:W3CDTF">2018-02-07T00:27:22.887</dcterms:modified>
</cp:coreProperties>
</file>