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통상" sheetId="7" r:id="rId1"/>
    <sheet name="소포 " sheetId="6" r:id="rId2"/>
    <sheet name="EMS" sheetId="4" r:id="rId3"/>
    <sheet name="예금" sheetId="5" r:id="rId4"/>
    <sheet name="보험" sheetId="8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1._접수우편물" localSheetId="4">#REF!</definedName>
    <definedName name="_1._접수우편물" localSheetId="1">#REF!</definedName>
    <definedName name="_1._접수우편물" localSheetId="3">#REF!</definedName>
    <definedName name="_1._접수우편물">#REF!</definedName>
    <definedName name="_2._배달우편물" localSheetId="4">'[1]청별 배달물량'!$A$2</definedName>
    <definedName name="_2._배달우편물" localSheetId="1">'[1]청별 배달물량'!$A$2</definedName>
    <definedName name="_2._배달우편물" localSheetId="3">'[1]청별 배달물량'!$A$2</definedName>
    <definedName name="_2._배달우편물">'[1]청별 배달물량'!$A$2</definedName>
    <definedName name="_3._우편세입">#REF!</definedName>
    <definedName name="_xlnm._FilterDatabase" localSheetId="2" hidden="1">EMS!$A$5:$J$26</definedName>
    <definedName name="_xlnm._FilterDatabase" localSheetId="4" hidden="1">보험!$C$7:$P$27</definedName>
    <definedName name="_xlnm._FilterDatabase" localSheetId="3" hidden="1">예금!$B$3:$G$3</definedName>
    <definedName name="ajs" localSheetId="4">#REF!</definedName>
    <definedName name="ajs" localSheetId="1">#REF!</definedName>
    <definedName name="ajs" localSheetId="3">#REF!</definedName>
    <definedName name="ajs">#REF!</definedName>
    <definedName name="_xlnm.Database" localSheetId="4">#REF!</definedName>
    <definedName name="_xlnm.Database" localSheetId="1">#REF!</definedName>
    <definedName name="_xlnm.Database" localSheetId="3">#REF!</definedName>
    <definedName name="_xlnm.Database">#REF!</definedName>
    <definedName name="df" localSheetId="4">#REF!</definedName>
    <definedName name="df" localSheetId="3">#REF!</definedName>
    <definedName name="df">#REF!</definedName>
    <definedName name="dfd">#REF!</definedName>
    <definedName name="dfdfds">#REF!</definedName>
    <definedName name="dfdhrt">#REF!</definedName>
    <definedName name="dfdv">#REF!</definedName>
    <definedName name="dhk">#REF!</definedName>
    <definedName name="ds">#REF!</definedName>
    <definedName name="e">#REF!</definedName>
    <definedName name="eetet">#REF!</definedName>
    <definedName name="egv">#REF!</definedName>
    <definedName name="ertet">#REF!</definedName>
    <definedName name="etyr">#REF!</definedName>
    <definedName name="fdfdf">#REF!</definedName>
    <definedName name="fe">#REF!</definedName>
    <definedName name="fgfh">#REF!</definedName>
    <definedName name="fh">#REF!</definedName>
    <definedName name="g">#REF!</definedName>
    <definedName name="gdfd">#REF!</definedName>
    <definedName name="ghds">#REF!</definedName>
    <definedName name="gjhd">#REF!</definedName>
    <definedName name="hf">#REF!</definedName>
    <definedName name="hfs">#REF!</definedName>
    <definedName name="hjb">#REF!</definedName>
    <definedName name="hjkl">#REF!</definedName>
    <definedName name="knbg">#REF!</definedName>
    <definedName name="nvf">#REF!</definedName>
    <definedName name="_xlnm.Print_Area" localSheetId="4">보험!$A$1:$P$29</definedName>
    <definedName name="_xlnm.Print_Area">#REF!</definedName>
    <definedName name="_xlnm.Print_Titles" localSheetId="4">#REF!</definedName>
    <definedName name="_xlnm.Print_Titles">#REF!</definedName>
    <definedName name="qe4yh" localSheetId="4">#REF!</definedName>
    <definedName name="qe4yh">#REF!</definedName>
    <definedName name="qf" localSheetId="4">#REF!</definedName>
    <definedName name="qf">#REF!</definedName>
    <definedName name="rg">#REF!</definedName>
    <definedName name="rgr">#REF!</definedName>
    <definedName name="rhew">#REF!</definedName>
    <definedName name="rjt">#REF!</definedName>
    <definedName name="rrg">#REF!</definedName>
    <definedName name="rsss">#REF!</definedName>
    <definedName name="rtrtr">#REF!</definedName>
    <definedName name="rtrtre">#REF!</definedName>
    <definedName name="rtrtrtrtre">#REF!</definedName>
    <definedName name="sdsd">#REF!</definedName>
    <definedName name="sdsds">#REF!</definedName>
    <definedName name="tutut">#REF!</definedName>
    <definedName name="w">#REF!</definedName>
    <definedName name="wewe">#REF!</definedName>
    <definedName name="wfsa">#REF!</definedName>
    <definedName name="wgh">#REF!</definedName>
    <definedName name="wh">#REF!</definedName>
    <definedName name="wrwq">#REF!</definedName>
    <definedName name="yreuuk">#REF!</definedName>
    <definedName name="yryrryr">#REF!</definedName>
    <definedName name="건물유형">#REF!</definedName>
    <definedName name="경영수지" localSheetId="4">[2]Sheet1!$J$8:$M$56</definedName>
    <definedName name="경영수지" localSheetId="1">[2]Sheet1!$J$8:$M$56</definedName>
    <definedName name="경영수지" localSheetId="3">[2]Sheet1!$J$8:$M$56</definedName>
    <definedName name="경영수지">[2]Sheet1!$J$8:$M$56</definedName>
    <definedName name="관서급" localSheetId="4">#REF!</definedName>
    <definedName name="관서급" localSheetId="1">#REF!</definedName>
    <definedName name="관서급" localSheetId="3">#REF!</definedName>
    <definedName name="관서급">#REF!</definedName>
    <definedName name="ㄴ" localSheetId="4">#REF!</definedName>
    <definedName name="ㄴ" localSheetId="1">#REF!</definedName>
    <definedName name="ㄴ" localSheetId="3">#REF!</definedName>
    <definedName name="ㄴ">#REF!</definedName>
    <definedName name="나._세입실적비교" localSheetId="4">#REF!</definedName>
    <definedName name="나._세입실적비교" localSheetId="1">#REF!</definedName>
    <definedName name="나._세입실적비교" localSheetId="3">#REF!</definedName>
    <definedName name="나._세입실적비교">#REF!</definedName>
    <definedName name="나._접수물량과_배달물량_비교" localSheetId="4">[1]접수대배달!$A$2</definedName>
    <definedName name="나._접수물량과_배달물량_비교" localSheetId="1">[1]접수대배달!$A$2</definedName>
    <definedName name="나._접수물량과_배달물량_비교" localSheetId="3">[1]접수대배달!$A$2</definedName>
    <definedName name="나._접수물량과_배달물량_비교">[1]접수대배달!$A$2</definedName>
    <definedName name="다._우편물량과_세입실적" localSheetId="4">#REF!</definedName>
    <definedName name="다._우편물량과_세입실적" localSheetId="1">#REF!</definedName>
    <definedName name="다._우편물량과_세입실적" localSheetId="3">#REF!</definedName>
    <definedName name="다._우편물량과_세입실적">#REF!</definedName>
    <definedName name="다._체신청별_접수물량" localSheetId="4">[1]청별접수!$A$2</definedName>
    <definedName name="다._체신청별_접수물량" localSheetId="1">[1]청별접수!$A$2</definedName>
    <definedName name="다._체신청별_접수물량" localSheetId="3">[1]청별접수!$A$2</definedName>
    <definedName name="다._체신청별_접수물량">[1]청별접수!$A$2</definedName>
    <definedName name="달성방안" localSheetId="4">#REF!</definedName>
    <definedName name="달성방안" localSheetId="1">#REF!</definedName>
    <definedName name="달성방안" localSheetId="3">#REF!</definedName>
    <definedName name="달성방안">#REF!</definedName>
    <definedName name="당일실적" localSheetId="2">#REF!</definedName>
    <definedName name="당일실적" localSheetId="4">#REF!</definedName>
    <definedName name="당일실적" localSheetId="1">#REF!</definedName>
    <definedName name="당일실적" localSheetId="3">#REF!</definedName>
    <definedName name="당일실적">#REF!</definedName>
    <definedName name="ㄹㅈ" localSheetId="4">#REF!</definedName>
    <definedName name="ㄹㅈ" localSheetId="1">#REF!</definedName>
    <definedName name="ㄹㅈ" localSheetId="3">#REF!</definedName>
    <definedName name="ㄹㅈ">#REF!</definedName>
    <definedName name="라._종별_접수량_총괄" localSheetId="4">'[1]종별접수량(총괄)'!$A$2</definedName>
    <definedName name="라._종별_접수량_총괄" localSheetId="1">'[1]종별접수량(총괄)'!$A$2</definedName>
    <definedName name="라._종별_접수량_총괄" localSheetId="3">'[1]종별접수량(총괄)'!$A$2</definedName>
    <definedName name="라._종별_접수량_총괄">'[1]종별접수량(총괄)'!$A$2</definedName>
    <definedName name="라._체신청별_세입목표_대_실적" localSheetId="4">#REF!</definedName>
    <definedName name="라._체신청별_세입목표_대_실적" localSheetId="1">#REF!</definedName>
    <definedName name="라._체신청별_세입목표_대_실적" localSheetId="3">#REF!</definedName>
    <definedName name="라._체신청별_세입목표_대_실적">#REF!</definedName>
    <definedName name="ㅁ1" localSheetId="4">#REF!</definedName>
    <definedName name="ㅁ1" localSheetId="1">#REF!</definedName>
    <definedName name="ㅁ1" localSheetId="3">#REF!</definedName>
    <definedName name="ㅁ1">#REF!</definedName>
    <definedName name="마._종별_접수량_및_구성비__국내" localSheetId="4">#REF!</definedName>
    <definedName name="마._종별_접수량_및_구성비__국내" localSheetId="1">#REF!</definedName>
    <definedName name="마._종별_접수량_및_구성비__국내" localSheetId="3">#REF!</definedName>
    <definedName name="마._종별_접수량_및_구성비__국내">#REF!</definedName>
    <definedName name="마._체신청별_전년대비_세입실적">#REF!</definedName>
    <definedName name="목표">#REF!</definedName>
    <definedName name="ㅂ">#REF!</definedName>
    <definedName name="바._종별_접수량__국제">#REF!</definedName>
    <definedName name="바._항목별_세입실적" localSheetId="4">[1]항목별세입!$A$1</definedName>
    <definedName name="바._항목별_세입실적" localSheetId="1">[1]항목별세입!$A$1</definedName>
    <definedName name="바._항목별_세입실적" localSheetId="3">[1]항목별세입!$A$1</definedName>
    <definedName name="바._항목별_세입실적">[1]항목별세입!$A$1</definedName>
    <definedName name="사._국제특급우편물_접수실적__당월" localSheetId="4">[1]국제특급!$A$2</definedName>
    <definedName name="사._국제특급우편물_접수실적__당월" localSheetId="1">[1]국제특급!$A$2</definedName>
    <definedName name="사._국제특급우편물_접수실적__당월" localSheetId="3">[1]국제특급!$A$2</definedName>
    <definedName name="사._국제특급우편물_접수실적__당월">[1]국제특급!$A$2</definedName>
    <definedName name="사._요금별·후납_우편물량" localSheetId="4">[1]별후납!$A$2</definedName>
    <definedName name="사._요금별·후납_우편물량" localSheetId="1">[1]별후납!$A$2</definedName>
    <definedName name="사._요금별·후납_우편물량" localSheetId="3">[1]별후납!$A$2</definedName>
    <definedName name="사._요금별·후납_우편물량">[1]별후납!$A$2</definedName>
    <definedName name="선거" localSheetId="4">#REF!</definedName>
    <definedName name="선거" localSheetId="1">#REF!</definedName>
    <definedName name="선거" localSheetId="3">#REF!</definedName>
    <definedName name="선거">#REF!</definedName>
    <definedName name="수신처" localSheetId="4">[3]관서기호!$A$1:$B$63</definedName>
    <definedName name="수신처" localSheetId="1">[3]관서기호!$A$1:$B$63</definedName>
    <definedName name="수신처" localSheetId="3">[3]관서기호!$A$1:$B$63</definedName>
    <definedName name="수신처">[3]관서기호!$A$1:$B$63</definedName>
    <definedName name="순위" localSheetId="2">#REF!</definedName>
    <definedName name="순위" localSheetId="4">#REF!</definedName>
    <definedName name="순위" localSheetId="1">#REF!</definedName>
    <definedName name="순위" localSheetId="3">#REF!</definedName>
    <definedName name="순위">#REF!</definedName>
    <definedName name="ㅇㄹ" localSheetId="4">#REF!</definedName>
    <definedName name="ㅇㄹ" localSheetId="1">#REF!</definedName>
    <definedName name="ㅇㄹ" localSheetId="3">#REF!</definedName>
    <definedName name="ㅇㄹ">#REF!</definedName>
    <definedName name="아무거나" localSheetId="4">#REF!</definedName>
    <definedName name="아무거나" localSheetId="1">#REF!</definedName>
    <definedName name="아무거나" localSheetId="3">#REF!</definedName>
    <definedName name="아무거나">#REF!</definedName>
    <definedName name="월목표">#REF!</definedName>
    <definedName name="이천오목표" localSheetId="4">[4]Sheet1!$B$5:$C$53</definedName>
    <definedName name="이천오목표" localSheetId="1">[4]Sheet1!$B$5:$C$53</definedName>
    <definedName name="이천오목표" localSheetId="3">[4]Sheet1!$B$5:$C$53</definedName>
    <definedName name="이천오목표">[4]Sheet1!$B$5:$C$53</definedName>
    <definedName name="이천육" localSheetId="4">#REF!</definedName>
    <definedName name="이천육" localSheetId="1">#REF!</definedName>
    <definedName name="이천육" localSheetId="3">#REF!</definedName>
    <definedName name="이천육">#REF!</definedName>
    <definedName name="이천육비용" localSheetId="4">#REF!</definedName>
    <definedName name="이천육비용" localSheetId="1">#REF!</definedName>
    <definedName name="이천육비용" localSheetId="3">#REF!</definedName>
    <definedName name="이천육비용">#REF!</definedName>
    <definedName name="ㅈ" localSheetId="4">#REF!</definedName>
    <definedName name="ㅈ" localSheetId="1">#REF!</definedName>
    <definedName name="ㅈ" localSheetId="3">#REF!</definedName>
    <definedName name="ㅈ">#REF!</definedName>
    <definedName name="ㅈㅂ">#REF!</definedName>
    <definedName name="ㅈ홋">#REF!</definedName>
    <definedName name="전일실적" localSheetId="2">#REF!</definedName>
    <definedName name="전일실적">#REF!</definedName>
    <definedName name="주민등록증">#REF!</definedName>
    <definedName name="증감" localSheetId="2">#REF!</definedName>
    <definedName name="증감">#REF!</definedName>
    <definedName name="총괄">#REF!</definedName>
    <definedName name="통상국서집">#REF!</definedName>
    <definedName name="합계">#REF!</definedName>
    <definedName name="합계분별도">#REF!</definedName>
    <definedName name="ㅓㅛㅅ">#REF!</definedName>
    <definedName name="ㅛㅅ">#REF!</definedName>
  </definedNames>
  <calcPr calcId="124519"/>
</workbook>
</file>

<file path=xl/calcChain.xml><?xml version="1.0" encoding="utf-8"?>
<calcChain xmlns="http://schemas.openxmlformats.org/spreadsheetml/2006/main">
  <c r="N29" i="8"/>
  <c r="M29"/>
  <c r="K29"/>
  <c r="I29"/>
  <c r="F29"/>
  <c r="M28"/>
  <c r="N28" s="1"/>
  <c r="K28"/>
  <c r="I28"/>
  <c r="F28"/>
  <c r="N27"/>
  <c r="M27"/>
  <c r="K27"/>
  <c r="I27"/>
  <c r="F27"/>
  <c r="M26"/>
  <c r="N26" s="1"/>
  <c r="K26"/>
  <c r="I26"/>
  <c r="F26"/>
  <c r="N25"/>
  <c r="M25"/>
  <c r="K25"/>
  <c r="I25"/>
  <c r="F25"/>
  <c r="M24"/>
  <c r="N24" s="1"/>
  <c r="K24"/>
  <c r="I24"/>
  <c r="F24"/>
  <c r="N23"/>
  <c r="M23"/>
  <c r="K23"/>
  <c r="I23"/>
  <c r="F23"/>
  <c r="M22"/>
  <c r="N22" s="1"/>
  <c r="K22"/>
  <c r="I22"/>
  <c r="F22"/>
  <c r="N21"/>
  <c r="M21"/>
  <c r="K21"/>
  <c r="I21"/>
  <c r="F21"/>
  <c r="M20"/>
  <c r="N20" s="1"/>
  <c r="K20"/>
  <c r="I20"/>
  <c r="F20"/>
  <c r="N19"/>
  <c r="M19"/>
  <c r="K19"/>
  <c r="I19"/>
  <c r="F19"/>
  <c r="M18"/>
  <c r="N18" s="1"/>
  <c r="K18"/>
  <c r="I18"/>
  <c r="F18"/>
  <c r="N17"/>
  <c r="M17"/>
  <c r="K17"/>
  <c r="I17"/>
  <c r="F17"/>
  <c r="M16"/>
  <c r="N16" s="1"/>
  <c r="K16"/>
  <c r="I16"/>
  <c r="F16"/>
  <c r="M15"/>
  <c r="K15"/>
  <c r="N15" s="1"/>
  <c r="I15"/>
  <c r="F15"/>
  <c r="N14"/>
  <c r="M14"/>
  <c r="K14"/>
  <c r="I14"/>
  <c r="F14"/>
  <c r="M13"/>
  <c r="K13"/>
  <c r="N13" s="1"/>
  <c r="I13"/>
  <c r="F13"/>
  <c r="N12"/>
  <c r="M12"/>
  <c r="K12"/>
  <c r="I12"/>
  <c r="F12"/>
  <c r="M11"/>
  <c r="K11"/>
  <c r="N11" s="1"/>
  <c r="I11"/>
  <c r="F11"/>
  <c r="N10"/>
  <c r="M10"/>
  <c r="K10"/>
  <c r="I10"/>
  <c r="O10" s="1"/>
  <c r="F10"/>
  <c r="M9"/>
  <c r="K9"/>
  <c r="N9" s="1"/>
  <c r="I9"/>
  <c r="F9"/>
  <c r="N8"/>
  <c r="M8"/>
  <c r="K8"/>
  <c r="I8"/>
  <c r="F8"/>
  <c r="M7"/>
  <c r="K7"/>
  <c r="N7" s="1"/>
  <c r="I7"/>
  <c r="F7"/>
  <c r="M6"/>
  <c r="L6"/>
  <c r="J6"/>
  <c r="I6"/>
  <c r="H6"/>
  <c r="G6"/>
  <c r="E6"/>
  <c r="F6" s="1"/>
  <c r="D6"/>
  <c r="O9" l="1"/>
  <c r="O19"/>
  <c r="O26"/>
  <c r="O7"/>
  <c r="O15"/>
  <c r="O16"/>
  <c r="O24"/>
  <c r="O25"/>
  <c r="O18"/>
  <c r="O27"/>
  <c r="O8"/>
  <c r="O17"/>
  <c r="O13"/>
  <c r="O14"/>
  <c r="O22"/>
  <c r="O23"/>
  <c r="N6"/>
  <c r="O11"/>
  <c r="O12"/>
  <c r="O20"/>
  <c r="O21"/>
  <c r="O28"/>
  <c r="O29"/>
  <c r="K6"/>
  <c r="F28" i="7" l="1"/>
  <c r="E28"/>
  <c r="O34" i="6"/>
  <c r="O33"/>
  <c r="O32"/>
  <c r="N32"/>
  <c r="P32" s="1"/>
  <c r="I32"/>
  <c r="I33" s="1"/>
  <c r="I34" s="1"/>
  <c r="H32"/>
  <c r="H33" s="1"/>
  <c r="C32"/>
  <c r="B32"/>
  <c r="D32" s="1"/>
  <c r="P31"/>
  <c r="P30"/>
  <c r="P29"/>
  <c r="J29"/>
  <c r="I29"/>
  <c r="H29"/>
  <c r="C29"/>
  <c r="C33" s="1"/>
  <c r="C34" s="1"/>
  <c r="B29"/>
  <c r="P28"/>
  <c r="D28"/>
  <c r="E28" s="1"/>
  <c r="J27"/>
  <c r="D27"/>
  <c r="E27" s="1"/>
  <c r="P26"/>
  <c r="O26"/>
  <c r="N26"/>
  <c r="N33" s="1"/>
  <c r="K26"/>
  <c r="J26"/>
  <c r="D26"/>
  <c r="E26" s="1"/>
  <c r="P25"/>
  <c r="J25"/>
  <c r="K25" s="1"/>
  <c r="D25"/>
  <c r="P24"/>
  <c r="Q24" s="1"/>
  <c r="J24"/>
  <c r="D24"/>
  <c r="E24" s="1"/>
  <c r="P23"/>
  <c r="J23"/>
  <c r="K23" s="1"/>
  <c r="D23"/>
  <c r="P22"/>
  <c r="Q22" s="1"/>
  <c r="J22"/>
  <c r="D22"/>
  <c r="E22" s="1"/>
  <c r="P21"/>
  <c r="J21"/>
  <c r="K21" s="1"/>
  <c r="D21"/>
  <c r="P20"/>
  <c r="Q20" s="1"/>
  <c r="J20"/>
  <c r="D20"/>
  <c r="E20" s="1"/>
  <c r="P19"/>
  <c r="J19"/>
  <c r="K19" s="1"/>
  <c r="D19"/>
  <c r="P18"/>
  <c r="Q18" s="1"/>
  <c r="J18"/>
  <c r="D18"/>
  <c r="E18" s="1"/>
  <c r="P17"/>
  <c r="N17"/>
  <c r="J17"/>
  <c r="K17" s="1"/>
  <c r="D17"/>
  <c r="P16"/>
  <c r="Q16" s="1"/>
  <c r="K16"/>
  <c r="J16"/>
  <c r="D16"/>
  <c r="E16" s="1"/>
  <c r="P15"/>
  <c r="J15"/>
  <c r="K15" s="1"/>
  <c r="D15"/>
  <c r="P14"/>
  <c r="Q14" s="1"/>
  <c r="J14"/>
  <c r="D14"/>
  <c r="E14" s="1"/>
  <c r="P13"/>
  <c r="J13"/>
  <c r="K13" s="1"/>
  <c r="D13"/>
  <c r="P12"/>
  <c r="Q12" s="1"/>
  <c r="J12"/>
  <c r="D12"/>
  <c r="E12" s="1"/>
  <c r="P11"/>
  <c r="J11"/>
  <c r="K11" s="1"/>
  <c r="D11"/>
  <c r="P10"/>
  <c r="Q10" s="1"/>
  <c r="J10"/>
  <c r="D10"/>
  <c r="E10" s="1"/>
  <c r="P9"/>
  <c r="J9"/>
  <c r="K9" s="1"/>
  <c r="D9"/>
  <c r="P8"/>
  <c r="Q8" s="1"/>
  <c r="J8"/>
  <c r="D8"/>
  <c r="E8" s="1"/>
  <c r="P7"/>
  <c r="J7"/>
  <c r="K27" s="1"/>
  <c r="D7"/>
  <c r="P6"/>
  <c r="Q15" s="1"/>
  <c r="J6"/>
  <c r="D6"/>
  <c r="E11" s="1"/>
  <c r="H34" l="1"/>
  <c r="J34" s="1"/>
  <c r="J33"/>
  <c r="N34"/>
  <c r="P34" s="1"/>
  <c r="P33"/>
  <c r="Q17"/>
  <c r="E19"/>
  <c r="K20"/>
  <c r="Q21"/>
  <c r="E23"/>
  <c r="Q23"/>
  <c r="Q25"/>
  <c r="E7"/>
  <c r="K8"/>
  <c r="K10"/>
  <c r="Q11"/>
  <c r="E13"/>
  <c r="E15"/>
  <c r="E17"/>
  <c r="E6"/>
  <c r="Q6"/>
  <c r="K7"/>
  <c r="D29"/>
  <c r="B33"/>
  <c r="K18"/>
  <c r="Q19"/>
  <c r="E21"/>
  <c r="K22"/>
  <c r="K24"/>
  <c r="E25"/>
  <c r="K6"/>
  <c r="Q7"/>
  <c r="E9"/>
  <c r="Q9"/>
  <c r="K12"/>
  <c r="Q13"/>
  <c r="K14"/>
  <c r="D33" l="1"/>
  <c r="B34"/>
  <c r="D34" s="1"/>
  <c r="G26" i="5" l="1"/>
  <c r="G25"/>
  <c r="G24"/>
  <c r="A24" s="1"/>
  <c r="G23"/>
  <c r="G22"/>
  <c r="G21"/>
  <c r="G20"/>
  <c r="A20" s="1"/>
  <c r="G19"/>
  <c r="G18"/>
  <c r="G17"/>
  <c r="G16"/>
  <c r="A16" s="1"/>
  <c r="G15"/>
  <c r="G14"/>
  <c r="G13"/>
  <c r="G12"/>
  <c r="A12" s="1"/>
  <c r="G11"/>
  <c r="G10"/>
  <c r="G9"/>
  <c r="G8"/>
  <c r="A8" s="1"/>
  <c r="G7"/>
  <c r="G6"/>
  <c r="G5"/>
  <c r="A10" s="1"/>
  <c r="G4"/>
  <c r="A4" s="1"/>
  <c r="A18" l="1"/>
  <c r="A26"/>
  <c r="A25"/>
  <c r="A22"/>
  <c r="A6"/>
  <c r="A14"/>
  <c r="A5"/>
  <c r="A7"/>
  <c r="A9"/>
  <c r="A11"/>
  <c r="A13"/>
  <c r="A15"/>
  <c r="A17"/>
  <c r="A19"/>
  <c r="A21"/>
  <c r="A23"/>
  <c r="I28" i="4" l="1"/>
  <c r="F28"/>
  <c r="H28" s="1"/>
  <c r="E28"/>
  <c r="G28" s="1"/>
  <c r="D28"/>
  <c r="C28"/>
  <c r="B28"/>
  <c r="I27"/>
  <c r="G27"/>
  <c r="F27"/>
  <c r="H27" s="1"/>
  <c r="E27"/>
  <c r="D27"/>
  <c r="C27"/>
  <c r="B27"/>
  <c r="I26"/>
  <c r="H26"/>
  <c r="F26"/>
  <c r="E26"/>
  <c r="G26" s="1"/>
  <c r="D26"/>
  <c r="C26"/>
  <c r="B26"/>
  <c r="H25"/>
  <c r="F25"/>
  <c r="I25" s="1"/>
  <c r="E25"/>
  <c r="D25"/>
  <c r="G25" s="1"/>
  <c r="C25"/>
  <c r="B25"/>
  <c r="F24"/>
  <c r="I24" s="1"/>
  <c r="E24"/>
  <c r="G24" s="1"/>
  <c r="D24"/>
  <c r="C24"/>
  <c r="B24"/>
  <c r="H23"/>
  <c r="F23"/>
  <c r="I23" s="1"/>
  <c r="E23"/>
  <c r="D23"/>
  <c r="G23" s="1"/>
  <c r="C23"/>
  <c r="B23"/>
  <c r="F22"/>
  <c r="I22" s="1"/>
  <c r="E22"/>
  <c r="G22" s="1"/>
  <c r="D22"/>
  <c r="C22"/>
  <c r="B22"/>
  <c r="H21"/>
  <c r="F21"/>
  <c r="I21" s="1"/>
  <c r="E21"/>
  <c r="D21"/>
  <c r="G21" s="1"/>
  <c r="C21"/>
  <c r="B21"/>
  <c r="F20"/>
  <c r="I20" s="1"/>
  <c r="E20"/>
  <c r="G20" s="1"/>
  <c r="D20"/>
  <c r="C20"/>
  <c r="B20"/>
  <c r="H19"/>
  <c r="F19"/>
  <c r="I19" s="1"/>
  <c r="E19"/>
  <c r="D19"/>
  <c r="G19" s="1"/>
  <c r="C19"/>
  <c r="B19"/>
  <c r="F18"/>
  <c r="I18" s="1"/>
  <c r="E18"/>
  <c r="G18" s="1"/>
  <c r="D18"/>
  <c r="C18"/>
  <c r="B18"/>
  <c r="H17"/>
  <c r="F17"/>
  <c r="I17" s="1"/>
  <c r="E17"/>
  <c r="D17"/>
  <c r="G17" s="1"/>
  <c r="C17"/>
  <c r="B17"/>
  <c r="F16"/>
  <c r="I16" s="1"/>
  <c r="E16"/>
  <c r="G16" s="1"/>
  <c r="D16"/>
  <c r="C16"/>
  <c r="B16"/>
  <c r="H15"/>
  <c r="F15"/>
  <c r="I15" s="1"/>
  <c r="E15"/>
  <c r="D15"/>
  <c r="G15" s="1"/>
  <c r="C15"/>
  <c r="B15"/>
  <c r="F14"/>
  <c r="I14" s="1"/>
  <c r="E14"/>
  <c r="G14" s="1"/>
  <c r="D14"/>
  <c r="C14"/>
  <c r="B14"/>
  <c r="H13"/>
  <c r="F13"/>
  <c r="I13" s="1"/>
  <c r="E13"/>
  <c r="D13"/>
  <c r="G13" s="1"/>
  <c r="C13"/>
  <c r="B13"/>
  <c r="F12"/>
  <c r="I12" s="1"/>
  <c r="E12"/>
  <c r="G12" s="1"/>
  <c r="D12"/>
  <c r="C12"/>
  <c r="I11"/>
  <c r="G11"/>
  <c r="F11"/>
  <c r="H11" s="1"/>
  <c r="E11"/>
  <c r="D11"/>
  <c r="C11"/>
  <c r="B11"/>
  <c r="I10"/>
  <c r="F10"/>
  <c r="E10"/>
  <c r="G10" s="1"/>
  <c r="D10"/>
  <c r="C10"/>
  <c r="H10" s="1"/>
  <c r="B10"/>
  <c r="I9"/>
  <c r="G9"/>
  <c r="F9"/>
  <c r="H9" s="1"/>
  <c r="E9"/>
  <c r="D9"/>
  <c r="C9"/>
  <c r="B9"/>
  <c r="I8"/>
  <c r="F8"/>
  <c r="E8"/>
  <c r="G8" s="1"/>
  <c r="D8"/>
  <c r="C8"/>
  <c r="H8" s="1"/>
  <c r="B8"/>
  <c r="I7"/>
  <c r="G7"/>
  <c r="F7"/>
  <c r="H7" s="1"/>
  <c r="E7"/>
  <c r="C7"/>
  <c r="B7"/>
  <c r="H6"/>
  <c r="F6"/>
  <c r="I6" s="1"/>
  <c r="E6"/>
  <c r="D6"/>
  <c r="G6" s="1"/>
  <c r="C6"/>
  <c r="B6"/>
  <c r="F5"/>
  <c r="F29" s="1"/>
  <c r="E5"/>
  <c r="E29" s="1"/>
  <c r="G29" s="1"/>
  <c r="D5"/>
  <c r="D29" s="1"/>
  <c r="C5"/>
  <c r="C29" s="1"/>
  <c r="B5"/>
  <c r="H29" l="1"/>
  <c r="I29"/>
  <c r="H5"/>
  <c r="A8" s="1"/>
  <c r="H12"/>
  <c r="A12" s="1"/>
  <c r="H14"/>
  <c r="H16"/>
  <c r="H18"/>
  <c r="H20"/>
  <c r="A20" s="1"/>
  <c r="H22"/>
  <c r="H24"/>
  <c r="G5"/>
  <c r="I5"/>
  <c r="J5" s="1"/>
  <c r="A26" l="1"/>
  <c r="J6"/>
  <c r="J8"/>
  <c r="J25"/>
  <c r="J14"/>
  <c r="J15"/>
  <c r="A27"/>
  <c r="A22"/>
  <c r="A14"/>
  <c r="J27"/>
  <c r="J19"/>
  <c r="J7"/>
  <c r="J12"/>
  <c r="J10"/>
  <c r="J26"/>
  <c r="J17"/>
  <c r="J23"/>
  <c r="A6"/>
  <c r="A9"/>
  <c r="A24"/>
  <c r="A16"/>
  <c r="A23"/>
  <c r="A21"/>
  <c r="A11"/>
  <c r="A17"/>
  <c r="J18"/>
  <c r="A19"/>
  <c r="A25"/>
  <c r="J13"/>
  <c r="J16"/>
  <c r="A10"/>
  <c r="J21"/>
  <c r="A18"/>
  <c r="A5"/>
  <c r="J24"/>
  <c r="A13"/>
  <c r="J20"/>
  <c r="A7"/>
  <c r="J22"/>
  <c r="J9"/>
  <c r="J11"/>
  <c r="A15"/>
</calcChain>
</file>

<file path=xl/sharedStrings.xml><?xml version="1.0" encoding="utf-8"?>
<sst xmlns="http://schemas.openxmlformats.org/spreadsheetml/2006/main" count="246" uniqueCount="101">
  <si>
    <t>서울강동</t>
  </si>
  <si>
    <t>광화문</t>
  </si>
  <si>
    <t>서울송파</t>
  </si>
  <si>
    <t>서울노원</t>
  </si>
  <si>
    <t>서울중앙</t>
  </si>
  <si>
    <t>서울중랑</t>
  </si>
  <si>
    <t>서울마포</t>
  </si>
  <si>
    <t>서울성북</t>
  </si>
  <si>
    <t>서울광진</t>
  </si>
  <si>
    <t>서울강남</t>
  </si>
  <si>
    <t>서울금천</t>
  </si>
  <si>
    <t>서울서초</t>
  </si>
  <si>
    <t>서대문</t>
  </si>
  <si>
    <t>여의도</t>
  </si>
  <si>
    <t>동대문</t>
  </si>
  <si>
    <t>서울용산</t>
  </si>
  <si>
    <t>서울동작</t>
  </si>
  <si>
    <t>서울은평</t>
  </si>
  <si>
    <t>서울양천</t>
  </si>
  <si>
    <t>서울관악</t>
  </si>
  <si>
    <t>(단위 : 통, %)</t>
    <phoneticPr fontId="3" type="noConversion"/>
  </si>
  <si>
    <t>(단위 : 천원, %)</t>
    <phoneticPr fontId="3" type="noConversion"/>
  </si>
  <si>
    <t>구    분</t>
    <phoneticPr fontId="3" type="noConversion"/>
  </si>
  <si>
    <t>창구등기소포 물량</t>
    <phoneticPr fontId="3" type="noConversion"/>
  </si>
  <si>
    <t>개별(반품) 픽업 물량</t>
    <phoneticPr fontId="3" type="noConversion"/>
  </si>
  <si>
    <t>계약택배 매출액</t>
    <phoneticPr fontId="3" type="noConversion"/>
  </si>
  <si>
    <t>증감률</t>
    <phoneticPr fontId="3" type="noConversion"/>
  </si>
  <si>
    <t>순위</t>
    <phoneticPr fontId="3" type="noConversion"/>
  </si>
  <si>
    <t>서울강서</t>
  </si>
  <si>
    <t>서울구로</t>
  </si>
  <si>
    <t>국제물류</t>
    <phoneticPr fontId="3" type="noConversion"/>
  </si>
  <si>
    <t>서울도봉</t>
  </si>
  <si>
    <t>동서울집</t>
    <phoneticPr fontId="3" type="noConversion"/>
  </si>
  <si>
    <t>소    계</t>
    <phoneticPr fontId="3" type="noConversion"/>
  </si>
  <si>
    <t xml:space="preserve">o 피통합국 </t>
    <phoneticPr fontId="3" type="noConversion"/>
  </si>
  <si>
    <t>서울금천</t>
    <phoneticPr fontId="3" type="noConversion"/>
  </si>
  <si>
    <t>무집배국</t>
    <phoneticPr fontId="3" type="noConversion"/>
  </si>
  <si>
    <t>해당사항 없음</t>
    <phoneticPr fontId="3" type="noConversion"/>
  </si>
  <si>
    <t>합    계</t>
    <phoneticPr fontId="3" type="noConversion"/>
  </si>
  <si>
    <t>일평균</t>
    <phoneticPr fontId="3" type="noConversion"/>
  </si>
  <si>
    <t>※ 서울구로 및 서울금천 : 계약택배 실적 통합 관리</t>
    <phoneticPr fontId="3" type="noConversion"/>
  </si>
  <si>
    <t>동서울집</t>
  </si>
  <si>
    <t>국제물류</t>
  </si>
  <si>
    <t>2017.5월</t>
    <phoneticPr fontId="3" type="noConversion"/>
  </si>
  <si>
    <t>2016.5월</t>
    <phoneticPr fontId="3" type="noConversion"/>
  </si>
  <si>
    <t>2017년도 5월 소포사업 총괄국 부분별 우수국 현황</t>
    <phoneticPr fontId="3" type="noConversion"/>
  </si>
  <si>
    <t>※ 근무일수 : 2017년 5월 (17일), 2016년 5월(18일)</t>
    <phoneticPr fontId="3" type="noConversion"/>
  </si>
  <si>
    <t>(단위: 백만원, %)</t>
  </si>
  <si>
    <t>국명</t>
  </si>
  <si>
    <t>연간</t>
  </si>
  <si>
    <t>당월</t>
  </si>
  <si>
    <t>누계</t>
  </si>
  <si>
    <t>서울도봉</t>
    <phoneticPr fontId="63" type="noConversion"/>
  </si>
  <si>
    <t>합계</t>
    <phoneticPr fontId="63" type="noConversion"/>
  </si>
  <si>
    <t>자청보류</t>
    <phoneticPr fontId="63" type="noConversion"/>
  </si>
  <si>
    <t>5.26.현재</t>
    <phoneticPr fontId="3" type="noConversion"/>
  </si>
  <si>
    <t>2017.5월 EMS+K-Packet 매출액 우수국 현황</t>
    <phoneticPr fontId="63" type="noConversion"/>
  </si>
  <si>
    <t>구 분</t>
    <phoneticPr fontId="3" type="noConversion"/>
  </si>
  <si>
    <t>성장률(%)</t>
    <phoneticPr fontId="3" type="noConversion"/>
  </si>
  <si>
    <t>수신고(10%)</t>
    <phoneticPr fontId="3" type="noConversion"/>
  </si>
  <si>
    <t>요구불(40%)</t>
    <phoneticPr fontId="3" type="noConversion"/>
  </si>
  <si>
    <t>체크카드(25%)</t>
    <phoneticPr fontId="3" type="noConversion"/>
  </si>
  <si>
    <t>스마트(25%)</t>
    <phoneticPr fontId="3" type="noConversion"/>
  </si>
  <si>
    <t>총 성장률</t>
    <phoneticPr fontId="3" type="noConversion"/>
  </si>
  <si>
    <t>순위
(달성률)</t>
    <phoneticPr fontId="63" type="noConversion"/>
  </si>
  <si>
    <t>EMS 목표</t>
    <phoneticPr fontId="63" type="noConversion"/>
  </si>
  <si>
    <t>EMS 매출액</t>
    <phoneticPr fontId="63" type="noConversion"/>
  </si>
  <si>
    <t>달성률</t>
    <phoneticPr fontId="63" type="noConversion"/>
  </si>
  <si>
    <t>누계증감률</t>
    <phoneticPr fontId="63" type="noConversion"/>
  </si>
  <si>
    <t>증감률
순위</t>
    <phoneticPr fontId="63" type="noConversion"/>
  </si>
  <si>
    <t>평가제외</t>
    <phoneticPr fontId="3" type="noConversion"/>
  </si>
  <si>
    <t>※ 서울광진 : 현대백화점 계약일(5.14.) 이전 실적 제외</t>
    <phoneticPr fontId="3" type="noConversion"/>
  </si>
  <si>
    <t>2017. 5월 예금사업 성장률 우수국 현황(4월 대비 5월 성장)</t>
    <phoneticPr fontId="3" type="noConversion"/>
  </si>
  <si>
    <t>2017. 5월 생활정보우편 매출 우수국 현황</t>
    <phoneticPr fontId="3" type="noConversion"/>
  </si>
  <si>
    <t>2017.5.26.기준</t>
    <phoneticPr fontId="3" type="noConversion"/>
  </si>
  <si>
    <t>(단위 : 통, 원)</t>
    <phoneticPr fontId="3" type="noConversion"/>
  </si>
  <si>
    <t>순위</t>
    <phoneticPr fontId="3" type="noConversion"/>
  </si>
  <si>
    <t>국명</t>
    <phoneticPr fontId="3" type="noConversion"/>
  </si>
  <si>
    <t>생활정보우편(5월)</t>
    <phoneticPr fontId="3" type="noConversion"/>
  </si>
  <si>
    <t>생활정보우편금액('17년 누계)</t>
    <phoneticPr fontId="3" type="noConversion"/>
  </si>
  <si>
    <t>물량</t>
    <phoneticPr fontId="3" type="noConversion"/>
  </si>
  <si>
    <t>매출액</t>
    <phoneticPr fontId="3" type="noConversion"/>
  </si>
  <si>
    <t>계</t>
    <phoneticPr fontId="3" type="noConversion"/>
  </si>
  <si>
    <t>2017.5월 우수국 선정자료(보험)</t>
    <phoneticPr fontId="63" type="noConversion"/>
  </si>
  <si>
    <t>(단위:천원,%)</t>
  </si>
  <si>
    <t>순위</t>
  </si>
  <si>
    <t>4월 정산초회보험료</t>
    <phoneticPr fontId="3" type="noConversion"/>
  </si>
  <si>
    <t>5월 환산초회보험료</t>
    <phoneticPr fontId="3" type="noConversion"/>
  </si>
  <si>
    <t xml:space="preserve"> 5월 보장성보험 점유비 성장률</t>
    <phoneticPr fontId="3" type="noConversion"/>
  </si>
  <si>
    <t>환산점수</t>
    <phoneticPr fontId="3" type="noConversion"/>
  </si>
  <si>
    <t>비고</t>
    <phoneticPr fontId="63" type="noConversion"/>
  </si>
  <si>
    <t>월목표</t>
    <phoneticPr fontId="63" type="noConversion"/>
  </si>
  <si>
    <t>실적</t>
    <phoneticPr fontId="63" type="noConversion"/>
  </si>
  <si>
    <t>달성률
(A)</t>
    <phoneticPr fontId="63" type="noConversion"/>
  </si>
  <si>
    <t>4월 보장성보험</t>
    <phoneticPr fontId="3" type="noConversion"/>
  </si>
  <si>
    <t>점유율
(B)</t>
    <phoneticPr fontId="3" type="noConversion"/>
  </si>
  <si>
    <t>5월 보장성보험</t>
    <phoneticPr fontId="3" type="noConversion"/>
  </si>
  <si>
    <t>점유율
(C)</t>
    <phoneticPr fontId="3" type="noConversion"/>
  </si>
  <si>
    <t>(D=C/B*100-100)</t>
    <phoneticPr fontId="3" type="noConversion"/>
  </si>
  <si>
    <t>(A*50%)+(D*50%)</t>
    <phoneticPr fontId="3" type="noConversion"/>
  </si>
  <si>
    <t>계</t>
  </si>
</sst>
</file>

<file path=xl/styles.xml><?xml version="1.0" encoding="utf-8"?>
<styleSheet xmlns="http://schemas.openxmlformats.org/spreadsheetml/2006/main">
  <numFmts count="18">
    <numFmt numFmtId="41" formatCode="_-* #,##0_-;\-* #,##0_-;_-* &quot;-&quot;_-;_-@_-"/>
    <numFmt numFmtId="176" formatCode="_ &quot;₩&quot;* #,##0.00_ ;_ &quot;₩&quot;* &quot;₩&quot;&quot;₩&quot;&quot;₩&quot;&quot;₩&quot;&quot;₩&quot;&quot;₩&quot;&quot;₩&quot;\-#,##0.00_ ;_ &quot;₩&quot;* &quot;-&quot;??_ ;_ @_ "/>
    <numFmt numFmtId="177" formatCode="&quot;₩&quot;#,##0;&quot;₩&quot;&quot;₩&quot;&quot;₩&quot;&quot;₩&quot;&quot;₩&quot;&quot;₩&quot;&quot;₩&quot;&quot;₩&quot;&quot;₩&quot;\-#,##0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&quot;₩&quot;\-#,##0"/>
    <numFmt numFmtId="180" formatCode="#,##0.0_ "/>
    <numFmt numFmtId="181" formatCode="#,##0_ "/>
    <numFmt numFmtId="182" formatCode="_-* #,##0.0_-;\-* #,##0.0_-;_-* &quot;-&quot;_-;_-@_-"/>
    <numFmt numFmtId="183" formatCode="0.0_ "/>
    <numFmt numFmtId="184" formatCode="#,###,"/>
    <numFmt numFmtId="185" formatCode="#,###,,"/>
    <numFmt numFmtId="186" formatCode="0.0_);[Red]\(0.0\)"/>
    <numFmt numFmtId="187" formatCode="0.0_ ;[Red]\-0.0\ "/>
    <numFmt numFmtId="188" formatCode="#,###,,\ "/>
    <numFmt numFmtId="189" formatCode="0.00_ "/>
    <numFmt numFmtId="190" formatCode="0.00_ ;[Red]\△0.00\ "/>
    <numFmt numFmtId="191" formatCode="#,##0.0;[Red]\△#,##0.0"/>
    <numFmt numFmtId="192" formatCode="0.0_ ;[Red]\△0.0\ "/>
  </numFmts>
  <fonts count="8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0"/>
      <color indexed="8"/>
      <name val="한컴바탕"/>
      <family val="1"/>
      <charset val="129"/>
    </font>
    <font>
      <sz val="11"/>
      <color indexed="9"/>
      <name val="맑은 고딕"/>
      <family val="3"/>
      <charset val="129"/>
    </font>
    <font>
      <sz val="11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맑은 고딕"/>
      <family val="3"/>
      <charset val="129"/>
    </font>
    <font>
      <sz val="12"/>
      <color indexed="8"/>
      <name val="Arial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8"/>
      <name val="Arial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맑은 고딕"/>
      <family val="3"/>
      <charset val="129"/>
    </font>
    <font>
      <sz val="7"/>
      <color indexed="8"/>
      <name val="한컴바탕"/>
      <family val="1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u/>
      <sz val="11"/>
      <color indexed="20"/>
      <name val="돋움"/>
      <family val="3"/>
      <charset val="129"/>
    </font>
    <font>
      <sz val="14"/>
      <color indexed="8"/>
      <name val="한컴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2"/>
      <color indexed="8"/>
      <name val="굴림체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color rgb="FF000000"/>
      <name val="바탕"/>
      <family val="1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sz val="10"/>
      <name val="Tahoma"/>
      <family val="2"/>
      <charset val="129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4"/>
      <color indexed="55"/>
      <name val="맑은 고딕"/>
      <family val="3"/>
      <charset val="129"/>
    </font>
    <font>
      <b/>
      <sz val="12"/>
      <color indexed="13"/>
      <name val="맑은 고딕"/>
      <family val="3"/>
      <charset val="129"/>
    </font>
    <font>
      <sz val="12"/>
      <color indexed="13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8"/>
      <color indexed="8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굴림"/>
      <family val="3"/>
      <charset val="129"/>
    </font>
    <font>
      <b/>
      <sz val="11"/>
      <name val="맑은 고딕"/>
      <family val="2"/>
      <charset val="129"/>
      <scheme val="minor"/>
    </font>
    <font>
      <b/>
      <sz val="12"/>
      <name val="굴림"/>
      <family val="3"/>
      <charset val="129"/>
    </font>
    <font>
      <sz val="12"/>
      <name val="Arial Unicode MS"/>
      <family val="3"/>
      <charset val="129"/>
    </font>
    <font>
      <b/>
      <sz val="22"/>
      <color rgb="FF000000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CD5B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 style="hair">
        <color indexed="63"/>
      </right>
      <top style="medium">
        <color indexed="63"/>
      </top>
      <bottom/>
      <diagonal/>
    </border>
    <border>
      <left style="hair">
        <color indexed="63"/>
      </left>
      <right/>
      <top style="medium">
        <color indexed="63"/>
      </top>
      <bottom style="hair">
        <color indexed="63"/>
      </bottom>
      <diagonal/>
    </border>
    <border>
      <left/>
      <right style="hair">
        <color indexed="63"/>
      </right>
      <top style="medium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hair">
        <color indexed="63"/>
      </right>
      <top/>
      <bottom/>
      <diagonal/>
    </border>
    <border>
      <left style="hair">
        <color indexed="63"/>
      </left>
      <right style="hair">
        <color indexed="63"/>
      </right>
      <top/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/>
      <diagonal/>
    </border>
    <border>
      <left style="hair">
        <color indexed="63"/>
      </left>
      <right style="medium">
        <color indexed="63"/>
      </right>
      <top/>
      <bottom/>
      <diagonal/>
    </border>
    <border>
      <left style="medium">
        <color indexed="64"/>
      </left>
      <right style="hair">
        <color indexed="63"/>
      </right>
      <top style="medium">
        <color indexed="64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medium">
        <color indexed="64"/>
      </top>
      <bottom style="hair">
        <color indexed="63"/>
      </bottom>
      <diagonal/>
    </border>
    <border>
      <left style="hair">
        <color indexed="63"/>
      </left>
      <right style="medium">
        <color indexed="64"/>
      </right>
      <top style="medium">
        <color indexed="64"/>
      </top>
      <bottom style="hair">
        <color indexed="63"/>
      </bottom>
      <diagonal/>
    </border>
    <border>
      <left style="medium">
        <color indexed="64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hair">
        <color indexed="63"/>
      </left>
      <right style="medium">
        <color indexed="64"/>
      </right>
      <top style="hair">
        <color indexed="63"/>
      </top>
      <bottom style="hair">
        <color indexed="63"/>
      </bottom>
      <diagonal/>
    </border>
    <border>
      <left style="medium">
        <color indexed="64"/>
      </left>
      <right style="hair">
        <color indexed="63"/>
      </right>
      <top style="hair">
        <color indexed="63"/>
      </top>
      <bottom style="medium">
        <color indexed="63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medium">
        <color indexed="63"/>
      </bottom>
      <diagonal/>
    </border>
    <border>
      <left style="hair">
        <color indexed="63"/>
      </left>
      <right style="medium">
        <color indexed="64"/>
      </right>
      <top style="hair">
        <color indexed="63"/>
      </top>
      <bottom style="medium">
        <color indexed="63"/>
      </bottom>
      <diagonal/>
    </border>
    <border>
      <left style="medium">
        <color indexed="64"/>
      </left>
      <right/>
      <top style="medium">
        <color indexed="63"/>
      </top>
      <bottom style="medium">
        <color indexed="64"/>
      </bottom>
      <diagonal/>
    </border>
    <border>
      <left/>
      <right/>
      <top style="medium">
        <color indexed="63"/>
      </top>
      <bottom style="medium">
        <color indexed="64"/>
      </bottom>
      <diagonal/>
    </border>
    <border>
      <left/>
      <right style="hair">
        <color indexed="63"/>
      </right>
      <top style="medium">
        <color indexed="63"/>
      </top>
      <bottom style="medium">
        <color indexed="64"/>
      </bottom>
      <diagonal/>
    </border>
    <border>
      <left style="hair">
        <color indexed="63"/>
      </left>
      <right style="hair">
        <color indexed="63"/>
      </right>
      <top style="medium">
        <color indexed="63"/>
      </top>
      <bottom style="medium">
        <color indexed="64"/>
      </bottom>
      <diagonal/>
    </border>
    <border>
      <left style="hair">
        <color indexed="63"/>
      </left>
      <right style="medium">
        <color indexed="64"/>
      </right>
      <top style="medium">
        <color indexed="63"/>
      </top>
      <bottom style="medium">
        <color indexed="64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 style="double">
        <color theme="1"/>
      </top>
      <bottom style="medium">
        <color theme="1"/>
      </bottom>
      <diagonal/>
    </border>
    <border>
      <left/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ouble">
        <color theme="1"/>
      </top>
      <bottom style="medium">
        <color theme="1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2166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9" fillId="0" borderId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3" fillId="17" borderId="0" applyNumberFormat="0" applyBorder="0" applyAlignment="0" applyProtection="0">
      <alignment vertical="center"/>
    </xf>
    <xf numFmtId="0" fontId="9" fillId="0" borderId="0"/>
    <xf numFmtId="0" fontId="2" fillId="0" borderId="0" applyFill="0" applyBorder="0" applyAlignment="0"/>
    <xf numFmtId="0" fontId="14" fillId="33" borderId="3" applyNumberFormat="0" applyAlignment="0" applyProtection="0">
      <alignment vertical="center"/>
    </xf>
    <xf numFmtId="0" fontId="15" fillId="0" borderId="0"/>
    <xf numFmtId="0" fontId="16" fillId="34" borderId="4" applyNumberFormat="0" applyAlignment="0" applyProtection="0">
      <alignment vertical="center"/>
    </xf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7" fillId="0" borderId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2" fontId="17" fillId="0" borderId="0" applyFill="0" applyBorder="0" applyAlignment="0" applyProtection="0"/>
    <xf numFmtId="0" fontId="19" fillId="18" borderId="0" applyNumberFormat="0" applyBorder="0" applyAlignment="0" applyProtection="0">
      <alignment vertical="center"/>
    </xf>
    <xf numFmtId="38" fontId="20" fillId="33" borderId="0" applyNumberFormat="0" applyBorder="0" applyAlignment="0" applyProtection="0"/>
    <xf numFmtId="0" fontId="21" fillId="0" borderId="0">
      <alignment horizontal="left"/>
    </xf>
    <xf numFmtId="0" fontId="22" fillId="0" borderId="2" applyNumberFormat="0" applyAlignment="0" applyProtection="0">
      <alignment horizontal="left" vertical="center"/>
    </xf>
    <xf numFmtId="0" fontId="22" fillId="0" borderId="5">
      <alignment horizontal="left"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7" fillId="21" borderId="3" applyNumberFormat="0" applyAlignment="0" applyProtection="0">
      <alignment vertical="center"/>
    </xf>
    <xf numFmtId="10" fontId="20" fillId="35" borderId="9" applyNumberFormat="0" applyBorder="0" applyAlignment="0" applyProtection="0"/>
    <xf numFmtId="0" fontId="27" fillId="21" borderId="3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/>
    <xf numFmtId="0" fontId="30" fillId="36" borderId="0" applyNumberFormat="0" applyBorder="0" applyAlignment="0" applyProtection="0">
      <alignment vertical="center"/>
    </xf>
    <xf numFmtId="37" fontId="3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2" fillId="35" borderId="12" applyNumberFormat="0" applyFont="0" applyAlignment="0" applyProtection="0">
      <alignment vertical="center"/>
    </xf>
    <xf numFmtId="0" fontId="32" fillId="33" borderId="13" applyNumberFormat="0" applyAlignment="0" applyProtection="0">
      <alignment vertical="center"/>
    </xf>
    <xf numFmtId="10" fontId="8" fillId="0" borderId="0" applyFont="0" applyFill="0" applyBorder="0" applyAlignment="0" applyProtection="0"/>
    <xf numFmtId="0" fontId="29" fillId="0" borderId="0"/>
    <xf numFmtId="0" fontId="33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/>
    <xf numFmtId="0" fontId="34" fillId="0" borderId="0" applyNumberForma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33" borderId="3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4" fillId="33" borderId="3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" fillId="35" borderId="12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12" fillId="0" borderId="0"/>
    <xf numFmtId="0" fontId="41" fillId="0" borderId="0" applyNumberFormat="0" applyFill="0" applyBorder="0" applyAlignment="0" applyProtection="0">
      <alignment vertical="center"/>
    </xf>
    <xf numFmtId="0" fontId="42" fillId="34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15"/>
    <xf numFmtId="0" fontId="9" fillId="0" borderId="15"/>
    <xf numFmtId="0" fontId="44" fillId="0" borderId="10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6" fillId="21" borderId="3" applyNumberFormat="0" applyAlignment="0" applyProtection="0">
      <alignment vertical="center"/>
    </xf>
    <xf numFmtId="0" fontId="47" fillId="0" borderId="6" applyNumberFormat="0" applyFill="0" applyAlignment="0" applyProtection="0">
      <alignment vertical="center"/>
    </xf>
    <xf numFmtId="0" fontId="48" fillId="0" borderId="7" applyNumberFormat="0" applyFill="0" applyAlignment="0" applyProtection="0">
      <alignment vertical="center"/>
    </xf>
    <xf numFmtId="0" fontId="49" fillId="0" borderId="8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1" fillId="33" borderId="13" applyNumberFormat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53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3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0" borderId="0">
      <alignment vertical="center"/>
    </xf>
    <xf numFmtId="0" fontId="4" fillId="0" borderId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0" fontId="52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41" fontId="59" fillId="0" borderId="0">
      <alignment vertical="center"/>
    </xf>
    <xf numFmtId="0" fontId="60" fillId="0" borderId="0"/>
    <xf numFmtId="0" fontId="60" fillId="0" borderId="0"/>
    <xf numFmtId="0" fontId="60" fillId="0" borderId="0"/>
    <xf numFmtId="0" fontId="61" fillId="0" borderId="0"/>
    <xf numFmtId="0" fontId="62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41" fontId="1" fillId="0" borderId="0" applyFont="0" applyFill="0" applyBorder="0" applyAlignment="0" applyProtection="0">
      <alignment vertical="center"/>
    </xf>
    <xf numFmtId="0" fontId="53" fillId="0" borderId="0">
      <alignment vertical="center"/>
    </xf>
  </cellStyleXfs>
  <cellXfs count="220">
    <xf numFmtId="0" fontId="0" fillId="0" borderId="0" xfId="0">
      <alignment vertical="center"/>
    </xf>
    <xf numFmtId="0" fontId="0" fillId="0" borderId="0" xfId="0" applyFill="1">
      <alignment vertical="center"/>
    </xf>
    <xf numFmtId="0" fontId="56" fillId="0" borderId="0" xfId="0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6" fillId="37" borderId="22" xfId="0" applyFont="1" applyFill="1" applyBorder="1" applyAlignment="1">
      <alignment horizontal="center" vertical="center"/>
    </xf>
    <xf numFmtId="180" fontId="56" fillId="37" borderId="22" xfId="0" applyNumberFormat="1" applyFont="1" applyFill="1" applyBorder="1" applyAlignment="1">
      <alignment horizontal="center" vertical="center"/>
    </xf>
    <xf numFmtId="180" fontId="56" fillId="0" borderId="0" xfId="0" applyNumberFormat="1" applyFont="1" applyFill="1" applyBorder="1" applyAlignment="1">
      <alignment horizontal="center" vertical="center"/>
    </xf>
    <xf numFmtId="41" fontId="56" fillId="0" borderId="0" xfId="2150" applyFont="1" applyFill="1" applyBorder="1">
      <alignment vertical="center"/>
    </xf>
    <xf numFmtId="0" fontId="57" fillId="0" borderId="0" xfId="0" applyFont="1">
      <alignment vertical="center"/>
    </xf>
    <xf numFmtId="0" fontId="57" fillId="0" borderId="9" xfId="0" applyFont="1" applyFill="1" applyBorder="1" applyAlignment="1">
      <alignment horizontal="center" vertical="center"/>
    </xf>
    <xf numFmtId="41" fontId="57" fillId="0" borderId="9" xfId="2150" applyFont="1" applyBorder="1">
      <alignment vertical="center"/>
    </xf>
    <xf numFmtId="180" fontId="57" fillId="0" borderId="9" xfId="2150" applyNumberFormat="1" applyFont="1" applyBorder="1">
      <alignment vertical="center"/>
    </xf>
    <xf numFmtId="41" fontId="56" fillId="0" borderId="9" xfId="2150" applyFont="1" applyFill="1" applyBorder="1" applyAlignment="1">
      <alignment horizontal="left" vertical="center"/>
    </xf>
    <xf numFmtId="0" fontId="57" fillId="0" borderId="9" xfId="0" applyFont="1" applyBorder="1" applyAlignment="1">
      <alignment horizontal="center" vertical="center" shrinkToFit="1"/>
    </xf>
    <xf numFmtId="41" fontId="57" fillId="0" borderId="9" xfId="2150" applyFont="1" applyBorder="1" applyAlignment="1">
      <alignment vertical="center" shrinkToFit="1"/>
    </xf>
    <xf numFmtId="180" fontId="57" fillId="0" borderId="9" xfId="2150" applyNumberFormat="1" applyFont="1" applyBorder="1" applyAlignment="1">
      <alignment vertical="center" shrinkToFit="1"/>
    </xf>
    <xf numFmtId="181" fontId="56" fillId="0" borderId="9" xfId="2150" applyNumberFormat="1" applyFont="1" applyBorder="1" applyAlignment="1">
      <alignment horizontal="right" vertical="center" shrinkToFit="1"/>
    </xf>
    <xf numFmtId="0" fontId="57" fillId="0" borderId="9" xfId="0" applyFont="1" applyBorder="1" applyAlignment="1">
      <alignment horizontal="center" vertical="center"/>
    </xf>
    <xf numFmtId="0" fontId="56" fillId="0" borderId="9" xfId="0" applyFont="1" applyBorder="1" applyAlignment="1">
      <alignment horizontal="right" vertical="center"/>
    </xf>
    <xf numFmtId="0" fontId="57" fillId="0" borderId="22" xfId="0" applyFont="1" applyBorder="1" applyAlignment="1">
      <alignment horizontal="center" vertical="center"/>
    </xf>
    <xf numFmtId="41" fontId="57" fillId="0" borderId="22" xfId="2150" applyFont="1" applyBorder="1">
      <alignment vertical="center"/>
    </xf>
    <xf numFmtId="180" fontId="57" fillId="0" borderId="22" xfId="2150" applyNumberFormat="1" applyFont="1" applyBorder="1">
      <alignment vertical="center"/>
    </xf>
    <xf numFmtId="0" fontId="56" fillId="0" borderId="22" xfId="0" applyFont="1" applyBorder="1" applyAlignment="1">
      <alignment horizontal="right" vertical="center"/>
    </xf>
    <xf numFmtId="0" fontId="56" fillId="37" borderId="23" xfId="0" applyFont="1" applyFill="1" applyBorder="1" applyAlignment="1">
      <alignment horizontal="center" vertical="center"/>
    </xf>
    <xf numFmtId="41" fontId="56" fillId="37" borderId="23" xfId="0" applyNumberFormat="1" applyFont="1" applyFill="1" applyBorder="1">
      <alignment vertical="center"/>
    </xf>
    <xf numFmtId="180" fontId="56" fillId="37" borderId="23" xfId="2150" applyNumberFormat="1" applyFont="1" applyFill="1" applyBorder="1">
      <alignment vertical="center"/>
    </xf>
    <xf numFmtId="0" fontId="56" fillId="37" borderId="23" xfId="0" applyFont="1" applyFill="1" applyBorder="1" applyAlignment="1">
      <alignment horizontal="right" vertical="center"/>
    </xf>
    <xf numFmtId="0" fontId="57" fillId="0" borderId="9" xfId="0" applyNumberFormat="1" applyFont="1" applyBorder="1" applyAlignment="1">
      <alignment horizontal="center" vertical="center" shrinkToFit="1"/>
    </xf>
    <xf numFmtId="0" fontId="56" fillId="0" borderId="0" xfId="0" applyFont="1" applyAlignment="1">
      <alignment horizontal="right" vertical="center"/>
    </xf>
    <xf numFmtId="0" fontId="56" fillId="0" borderId="9" xfId="0" applyFont="1" applyBorder="1" applyAlignment="1">
      <alignment horizontal="center" vertical="center"/>
    </xf>
    <xf numFmtId="41" fontId="56" fillId="0" borderId="9" xfId="2150" applyFont="1" applyBorder="1">
      <alignment vertical="center"/>
    </xf>
    <xf numFmtId="180" fontId="56" fillId="0" borderId="9" xfId="2150" applyNumberFormat="1" applyFont="1" applyBorder="1">
      <alignment vertical="center"/>
    </xf>
    <xf numFmtId="41" fontId="56" fillId="37" borderId="22" xfId="2150" applyFont="1" applyFill="1" applyBorder="1">
      <alignment vertical="center"/>
    </xf>
    <xf numFmtId="180" fontId="56" fillId="37" borderId="22" xfId="2150" applyNumberFormat="1" applyFont="1" applyFill="1" applyBorder="1">
      <alignment vertical="center"/>
    </xf>
    <xf numFmtId="41" fontId="56" fillId="37" borderId="22" xfId="2150" applyFont="1" applyFill="1" applyBorder="1" applyAlignment="1">
      <alignment horizontal="center" vertical="center"/>
    </xf>
    <xf numFmtId="0" fontId="56" fillId="37" borderId="22" xfId="0" applyFont="1" applyFill="1" applyBorder="1" applyAlignment="1">
      <alignment horizontal="center" vertical="center" shrinkToFit="1"/>
    </xf>
    <xf numFmtId="41" fontId="56" fillId="37" borderId="22" xfId="0" applyNumberFormat="1" applyFont="1" applyFill="1" applyBorder="1" applyAlignment="1">
      <alignment horizontal="center" vertical="center" shrinkToFit="1"/>
    </xf>
    <xf numFmtId="180" fontId="56" fillId="37" borderId="22" xfId="2150" applyNumberFormat="1" applyFont="1" applyFill="1" applyBorder="1" applyAlignment="1">
      <alignment vertical="center" shrinkToFit="1"/>
    </xf>
    <xf numFmtId="0" fontId="57" fillId="0" borderId="23" xfId="0" applyFont="1" applyFill="1" applyBorder="1" applyAlignment="1">
      <alignment horizontal="center" vertical="center"/>
    </xf>
    <xf numFmtId="41" fontId="57" fillId="0" borderId="23" xfId="2150" applyFont="1" applyBorder="1">
      <alignment vertical="center"/>
    </xf>
    <xf numFmtId="41" fontId="57" fillId="0" borderId="0" xfId="2150" applyFont="1" applyFill="1" applyBorder="1">
      <alignment vertical="center"/>
    </xf>
    <xf numFmtId="0" fontId="57" fillId="0" borderId="22" xfId="0" applyFont="1" applyFill="1" applyBorder="1" applyAlignment="1">
      <alignment horizontal="center" vertical="center"/>
    </xf>
    <xf numFmtId="41" fontId="56" fillId="37" borderId="23" xfId="2150" applyFont="1" applyFill="1" applyBorder="1">
      <alignment vertical="center"/>
    </xf>
    <xf numFmtId="0" fontId="57" fillId="37" borderId="23" xfId="0" applyFont="1" applyFill="1" applyBorder="1" applyAlignment="1">
      <alignment horizontal="center" vertical="center"/>
    </xf>
    <xf numFmtId="41" fontId="57" fillId="37" borderId="23" xfId="2150" applyFont="1" applyFill="1" applyBorder="1">
      <alignment vertical="center"/>
    </xf>
    <xf numFmtId="180" fontId="57" fillId="37" borderId="23" xfId="2150" applyNumberFormat="1" applyFont="1" applyFill="1" applyBorder="1">
      <alignment vertical="center"/>
    </xf>
    <xf numFmtId="0" fontId="56" fillId="38" borderId="9" xfId="0" applyFont="1" applyFill="1" applyBorder="1" applyAlignment="1">
      <alignment horizontal="center" vertical="center"/>
    </xf>
    <xf numFmtId="41" fontId="56" fillId="38" borderId="9" xfId="0" applyNumberFormat="1" applyFont="1" applyFill="1" applyBorder="1">
      <alignment vertical="center"/>
    </xf>
    <xf numFmtId="182" fontId="56" fillId="38" borderId="9" xfId="0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83" fontId="56" fillId="38" borderId="9" xfId="0" applyNumberFormat="1" applyFont="1" applyFill="1" applyBorder="1">
      <alignment vertical="center"/>
    </xf>
    <xf numFmtId="0" fontId="56" fillId="38" borderId="9" xfId="0" applyFont="1" applyFill="1" applyBorder="1">
      <alignment vertical="center"/>
    </xf>
    <xf numFmtId="180" fontId="56" fillId="38" borderId="9" xfId="2150" applyNumberFormat="1" applyFont="1" applyFill="1" applyBorder="1">
      <alignment vertical="center"/>
    </xf>
    <xf numFmtId="0" fontId="56" fillId="0" borderId="9" xfId="0" applyFont="1" applyBorder="1">
      <alignment vertical="center"/>
    </xf>
    <xf numFmtId="0" fontId="56" fillId="0" borderId="0" xfId="0" applyFont="1" applyFill="1">
      <alignment vertical="center"/>
    </xf>
    <xf numFmtId="180" fontId="56" fillId="0" borderId="9" xfId="2150" applyNumberFormat="1" applyFont="1" applyBorder="1" applyAlignment="1">
      <alignment vertical="center" shrinkToFit="1"/>
    </xf>
    <xf numFmtId="0" fontId="56" fillId="0" borderId="0" xfId="0" applyFont="1">
      <alignment vertical="center"/>
    </xf>
    <xf numFmtId="0" fontId="57" fillId="0" borderId="0" xfId="0" applyFont="1" applyFill="1">
      <alignment vertical="center"/>
    </xf>
    <xf numFmtId="0" fontId="53" fillId="0" borderId="0" xfId="1898" applyNumberFormat="1" applyFont="1" applyFill="1" applyBorder="1" applyAlignment="1" applyProtection="1">
      <alignment vertical="center"/>
    </xf>
    <xf numFmtId="0" fontId="64" fillId="0" borderId="0" xfId="1898" applyNumberFormat="1" applyFont="1" applyFill="1" applyBorder="1" applyAlignment="1" applyProtection="1">
      <alignment vertical="center"/>
    </xf>
    <xf numFmtId="184" fontId="64" fillId="0" borderId="0" xfId="1898" applyNumberFormat="1" applyFont="1" applyFill="1" applyBorder="1" applyAlignment="1" applyProtection="1">
      <alignment horizontal="right" vertical="center"/>
    </xf>
    <xf numFmtId="0" fontId="65" fillId="39" borderId="0" xfId="1898" applyNumberFormat="1" applyFont="1" applyFill="1" applyBorder="1" applyAlignment="1" applyProtection="1">
      <alignment vertical="center"/>
    </xf>
    <xf numFmtId="0" fontId="65" fillId="0" borderId="42" xfId="1898" applyNumberFormat="1" applyFont="1" applyFill="1" applyBorder="1" applyAlignment="1" applyProtection="1">
      <alignment horizontal="center" vertical="center"/>
    </xf>
    <xf numFmtId="0" fontId="65" fillId="0" borderId="43" xfId="1898" applyNumberFormat="1" applyFont="1" applyFill="1" applyBorder="1" applyAlignment="1" applyProtection="1">
      <alignment horizontal="center" vertical="center"/>
    </xf>
    <xf numFmtId="185" fontId="65" fillId="0" borderId="43" xfId="1898" applyNumberFormat="1" applyFont="1" applyFill="1" applyBorder="1" applyAlignment="1" applyProtection="1">
      <alignment horizontal="right" vertical="center"/>
    </xf>
    <xf numFmtId="186" fontId="65" fillId="0" borderId="43" xfId="1898" applyNumberFormat="1" applyFont="1" applyFill="1" applyBorder="1" applyAlignment="1" applyProtection="1">
      <alignment horizontal="right" vertical="center"/>
    </xf>
    <xf numFmtId="187" fontId="65" fillId="0" borderId="43" xfId="1898" applyNumberFormat="1" applyFont="1" applyFill="1" applyBorder="1" applyAlignment="1" applyProtection="1">
      <alignment horizontal="right" vertical="center"/>
    </xf>
    <xf numFmtId="0" fontId="66" fillId="0" borderId="44" xfId="1898" applyNumberFormat="1" applyFont="1" applyFill="1" applyBorder="1" applyAlignment="1" applyProtection="1">
      <alignment vertical="center"/>
    </xf>
    <xf numFmtId="0" fontId="65" fillId="39" borderId="42" xfId="1898" applyNumberFormat="1" applyFont="1" applyFill="1" applyBorder="1" applyAlignment="1" applyProtection="1">
      <alignment horizontal="center" vertical="center"/>
    </xf>
    <xf numFmtId="0" fontId="65" fillId="39" borderId="43" xfId="1898" applyNumberFormat="1" applyFont="1" applyFill="1" applyBorder="1" applyAlignment="1" applyProtection="1">
      <alignment horizontal="center" vertical="center"/>
    </xf>
    <xf numFmtId="185" fontId="65" fillId="39" borderId="43" xfId="1898" applyNumberFormat="1" applyFont="1" applyFill="1" applyBorder="1" applyAlignment="1" applyProtection="1">
      <alignment horizontal="right" vertical="center"/>
    </xf>
    <xf numFmtId="186" fontId="65" fillId="39" borderId="43" xfId="1898" applyNumberFormat="1" applyFont="1" applyFill="1" applyBorder="1" applyAlignment="1" applyProtection="1">
      <alignment horizontal="right" vertical="center"/>
    </xf>
    <xf numFmtId="187" fontId="65" fillId="39" borderId="43" xfId="1898" applyNumberFormat="1" applyFont="1" applyFill="1" applyBorder="1" applyAlignment="1" applyProtection="1">
      <alignment horizontal="right" vertical="center"/>
    </xf>
    <xf numFmtId="0" fontId="65" fillId="0" borderId="0" xfId="1898" applyNumberFormat="1" applyFont="1" applyFill="1" applyBorder="1" applyAlignment="1" applyProtection="1">
      <alignment vertical="center"/>
    </xf>
    <xf numFmtId="0" fontId="66" fillId="39" borderId="44" xfId="1898" applyNumberFormat="1" applyFont="1" applyFill="1" applyBorder="1" applyAlignment="1" applyProtection="1">
      <alignment vertical="center"/>
    </xf>
    <xf numFmtId="0" fontId="67" fillId="40" borderId="45" xfId="1898" applyNumberFormat="1" applyFont="1" applyFill="1" applyBorder="1" applyAlignment="1" applyProtection="1">
      <alignment horizontal="center" vertical="center"/>
    </xf>
    <xf numFmtId="0" fontId="67" fillId="40" borderId="46" xfId="1898" applyNumberFormat="1" applyFont="1" applyFill="1" applyBorder="1" applyAlignment="1" applyProtection="1">
      <alignment horizontal="center" vertical="center"/>
    </xf>
    <xf numFmtId="185" fontId="67" fillId="40" borderId="46" xfId="1898" applyNumberFormat="1" applyFont="1" applyFill="1" applyBorder="1" applyAlignment="1" applyProtection="1">
      <alignment horizontal="right" vertical="center"/>
    </xf>
    <xf numFmtId="185" fontId="67" fillId="40" borderId="46" xfId="1898" applyNumberFormat="1" applyFont="1" applyFill="1" applyBorder="1" applyAlignment="1" applyProtection="1">
      <alignment horizontal="center" vertical="center"/>
    </xf>
    <xf numFmtId="186" fontId="67" fillId="40" borderId="46" xfId="1898" applyNumberFormat="1" applyFont="1" applyFill="1" applyBorder="1" applyAlignment="1" applyProtection="1">
      <alignment horizontal="right" vertical="center"/>
    </xf>
    <xf numFmtId="187" fontId="67" fillId="40" borderId="46" xfId="1898" applyNumberFormat="1" applyFont="1" applyFill="1" applyBorder="1" applyAlignment="1" applyProtection="1">
      <alignment horizontal="right" vertical="center"/>
    </xf>
    <xf numFmtId="0" fontId="68" fillId="40" borderId="47" xfId="1898" applyNumberFormat="1" applyFont="1" applyFill="1" applyBorder="1" applyAlignment="1" applyProtection="1">
      <alignment vertical="center"/>
    </xf>
    <xf numFmtId="0" fontId="69" fillId="0" borderId="0" xfId="1898" applyNumberFormat="1" applyFont="1" applyFill="1" applyBorder="1" applyAlignment="1" applyProtection="1">
      <alignment vertical="center"/>
    </xf>
    <xf numFmtId="0" fontId="70" fillId="41" borderId="48" xfId="1898" applyNumberFormat="1" applyFont="1" applyFill="1" applyBorder="1" applyAlignment="1" applyProtection="1">
      <alignment horizontal="center" vertical="center"/>
    </xf>
    <xf numFmtId="0" fontId="70" fillId="41" borderId="49" xfId="1898" applyNumberFormat="1" applyFont="1" applyFill="1" applyBorder="1" applyAlignment="1" applyProtection="1">
      <alignment horizontal="center" vertical="center"/>
    </xf>
    <xf numFmtId="185" fontId="70" fillId="41" borderId="49" xfId="1898" applyNumberFormat="1" applyFont="1" applyFill="1" applyBorder="1" applyAlignment="1" applyProtection="1">
      <alignment horizontal="right" vertical="center"/>
    </xf>
    <xf numFmtId="185" fontId="70" fillId="41" borderId="50" xfId="1898" applyNumberFormat="1" applyFont="1" applyFill="1" applyBorder="1" applyAlignment="1" applyProtection="1">
      <alignment horizontal="center" vertical="center"/>
    </xf>
    <xf numFmtId="185" fontId="70" fillId="41" borderId="51" xfId="1898" applyNumberFormat="1" applyFont="1" applyFill="1" applyBorder="1" applyAlignment="1" applyProtection="1">
      <alignment horizontal="center" vertical="center"/>
    </xf>
    <xf numFmtId="188" fontId="70" fillId="41" borderId="51" xfId="1898" applyNumberFormat="1" applyFont="1" applyFill="1" applyBorder="1" applyAlignment="1" applyProtection="1">
      <alignment horizontal="center" vertical="center"/>
    </xf>
    <xf numFmtId="186" fontId="70" fillId="41" borderId="51" xfId="1898" applyNumberFormat="1" applyFont="1" applyFill="1" applyBorder="1" applyAlignment="1" applyProtection="1">
      <alignment horizontal="right" vertical="center"/>
    </xf>
    <xf numFmtId="187" fontId="70" fillId="41" borderId="51" xfId="1898" applyNumberFormat="1" applyFont="1" applyFill="1" applyBorder="1" applyAlignment="1" applyProtection="1">
      <alignment horizontal="right" vertical="center"/>
    </xf>
    <xf numFmtId="185" fontId="70" fillId="41" borderId="52" xfId="1898" applyNumberFormat="1" applyFont="1" applyFill="1" applyBorder="1" applyAlignment="1" applyProtection="1">
      <alignment vertical="center"/>
    </xf>
    <xf numFmtId="0" fontId="53" fillId="0" borderId="0" xfId="1898" applyNumberFormat="1" applyFont="1" applyFill="1" applyBorder="1" applyAlignment="1" applyProtection="1">
      <alignment horizontal="center" vertical="center"/>
    </xf>
    <xf numFmtId="184" fontId="53" fillId="0" borderId="0" xfId="1898" applyNumberFormat="1" applyFont="1" applyFill="1" applyBorder="1" applyAlignment="1" applyProtection="1">
      <alignment vertical="center"/>
    </xf>
    <xf numFmtId="186" fontId="53" fillId="0" borderId="0" xfId="1898" applyNumberFormat="1" applyFont="1" applyFill="1" applyBorder="1" applyAlignment="1" applyProtection="1">
      <alignment vertical="center"/>
    </xf>
    <xf numFmtId="0" fontId="70" fillId="0" borderId="0" xfId="1898" applyNumberFormat="1" applyFont="1" applyFill="1" applyBorder="1" applyAlignment="1" applyProtection="1">
      <alignment horizontal="left" vertical="center"/>
    </xf>
    <xf numFmtId="0" fontId="73" fillId="42" borderId="9" xfId="0" applyFont="1" applyFill="1" applyBorder="1" applyAlignment="1">
      <alignment horizontal="center" vertical="center"/>
    </xf>
    <xf numFmtId="189" fontId="73" fillId="0" borderId="9" xfId="0" applyNumberFormat="1" applyFont="1" applyBorder="1" applyAlignment="1">
      <alignment horizontal="center" vertical="center"/>
    </xf>
    <xf numFmtId="0" fontId="73" fillId="0" borderId="9" xfId="0" applyFont="1" applyBorder="1" applyAlignment="1">
      <alignment horizontal="center" vertical="center"/>
    </xf>
    <xf numFmtId="0" fontId="73" fillId="39" borderId="9" xfId="0" applyFont="1" applyFill="1" applyBorder="1" applyAlignment="1">
      <alignment horizontal="center" vertical="center"/>
    </xf>
    <xf numFmtId="0" fontId="72" fillId="37" borderId="9" xfId="0" applyFont="1" applyFill="1" applyBorder="1" applyAlignment="1">
      <alignment horizontal="center" vertical="center"/>
    </xf>
    <xf numFmtId="0" fontId="70" fillId="37" borderId="37" xfId="1898" applyNumberFormat="1" applyFont="1" applyFill="1" applyBorder="1" applyAlignment="1" applyProtection="1">
      <alignment horizontal="center" vertical="center"/>
    </xf>
    <xf numFmtId="0" fontId="56" fillId="45" borderId="23" xfId="0" applyFont="1" applyFill="1" applyBorder="1" applyAlignment="1">
      <alignment horizontal="center" vertical="center"/>
    </xf>
    <xf numFmtId="41" fontId="56" fillId="45" borderId="23" xfId="2150" applyFont="1" applyFill="1" applyBorder="1">
      <alignment vertical="center"/>
    </xf>
    <xf numFmtId="180" fontId="56" fillId="45" borderId="23" xfId="2150" applyNumberFormat="1" applyFont="1" applyFill="1" applyBorder="1">
      <alignment vertical="center"/>
    </xf>
    <xf numFmtId="41" fontId="56" fillId="45" borderId="23" xfId="2150" applyFont="1" applyFill="1" applyBorder="1" applyAlignment="1">
      <alignment horizontal="left" vertical="center"/>
    </xf>
    <xf numFmtId="41" fontId="56" fillId="45" borderId="0" xfId="2150" applyFont="1" applyFill="1" applyBorder="1">
      <alignment vertical="center"/>
    </xf>
    <xf numFmtId="0" fontId="56" fillId="45" borderId="23" xfId="0" applyFont="1" applyFill="1" applyBorder="1" applyAlignment="1">
      <alignment horizontal="center" vertical="center" shrinkToFit="1"/>
    </xf>
    <xf numFmtId="41" fontId="56" fillId="45" borderId="23" xfId="2150" applyFont="1" applyFill="1" applyBorder="1" applyAlignment="1">
      <alignment vertical="center" shrinkToFit="1"/>
    </xf>
    <xf numFmtId="180" fontId="56" fillId="45" borderId="23" xfId="2150" applyNumberFormat="1" applyFont="1" applyFill="1" applyBorder="1" applyAlignment="1">
      <alignment vertical="center" shrinkToFit="1"/>
    </xf>
    <xf numFmtId="181" fontId="56" fillId="45" borderId="23" xfId="2150" applyNumberFormat="1" applyFont="1" applyFill="1" applyBorder="1" applyAlignment="1">
      <alignment horizontal="right" vertical="center" shrinkToFit="1"/>
    </xf>
    <xf numFmtId="0" fontId="57" fillId="45" borderId="0" xfId="0" applyFont="1" applyFill="1">
      <alignment vertical="center"/>
    </xf>
    <xf numFmtId="0" fontId="56" fillId="45" borderId="23" xfId="0" applyFont="1" applyFill="1" applyBorder="1" applyAlignment="1">
      <alignment horizontal="right" vertical="center"/>
    </xf>
    <xf numFmtId="0" fontId="65" fillId="45" borderId="39" xfId="1898" applyNumberFormat="1" applyFont="1" applyFill="1" applyBorder="1" applyAlignment="1" applyProtection="1">
      <alignment horizontal="center" vertical="center"/>
    </xf>
    <xf numFmtId="0" fontId="65" fillId="45" borderId="40" xfId="1898" applyNumberFormat="1" applyFont="1" applyFill="1" applyBorder="1" applyAlignment="1" applyProtection="1">
      <alignment horizontal="center" vertical="center"/>
    </xf>
    <xf numFmtId="185" fontId="65" fillId="45" borderId="40" xfId="1898" applyNumberFormat="1" applyFont="1" applyFill="1" applyBorder="1" applyAlignment="1" applyProtection="1">
      <alignment horizontal="right" vertical="center"/>
    </xf>
    <xf numFmtId="186" fontId="65" fillId="45" borderId="40" xfId="1898" applyNumberFormat="1" applyFont="1" applyFill="1" applyBorder="1" applyAlignment="1" applyProtection="1">
      <alignment horizontal="right" vertical="center"/>
    </xf>
    <xf numFmtId="187" fontId="65" fillId="45" borderId="40" xfId="1898" applyNumberFormat="1" applyFont="1" applyFill="1" applyBorder="1" applyAlignment="1" applyProtection="1">
      <alignment horizontal="right" vertical="center"/>
    </xf>
    <xf numFmtId="0" fontId="66" fillId="45" borderId="41" xfId="1898" applyNumberFormat="1" applyFont="1" applyFill="1" applyBorder="1" applyAlignment="1" applyProtection="1">
      <alignment vertical="center"/>
    </xf>
    <xf numFmtId="0" fontId="73" fillId="45" borderId="9" xfId="0" applyFont="1" applyFill="1" applyBorder="1" applyAlignment="1">
      <alignment horizontal="center" vertical="center"/>
    </xf>
    <xf numFmtId="0" fontId="73" fillId="46" borderId="9" xfId="0" applyFont="1" applyFill="1" applyBorder="1" applyAlignment="1">
      <alignment horizontal="center" vertical="center"/>
    </xf>
    <xf numFmtId="189" fontId="73" fillId="45" borderId="9" xfId="0" applyNumberFormat="1" applyFont="1" applyFill="1" applyBorder="1" applyAlignment="1">
      <alignment horizontal="center" vertical="center"/>
    </xf>
    <xf numFmtId="0" fontId="77" fillId="0" borderId="0" xfId="0" applyFont="1">
      <alignment vertical="center"/>
    </xf>
    <xf numFmtId="0" fontId="78" fillId="0" borderId="0" xfId="0" applyFont="1">
      <alignment vertical="center"/>
    </xf>
    <xf numFmtId="0" fontId="77" fillId="0" borderId="0" xfId="0" applyFont="1" applyAlignment="1">
      <alignment horizontal="right" vertical="center"/>
    </xf>
    <xf numFmtId="41" fontId="79" fillId="43" borderId="59" xfId="2164" applyFont="1" applyFill="1" applyBorder="1" applyAlignment="1">
      <alignment horizontal="center" vertical="center"/>
    </xf>
    <xf numFmtId="41" fontId="79" fillId="43" borderId="60" xfId="2164" applyFont="1" applyFill="1" applyBorder="1" applyAlignment="1">
      <alignment horizontal="center" vertical="center"/>
    </xf>
    <xf numFmtId="0" fontId="80" fillId="45" borderId="57" xfId="0" applyFont="1" applyFill="1" applyBorder="1" applyAlignment="1">
      <alignment horizontal="center" vertical="center"/>
    </xf>
    <xf numFmtId="0" fontId="81" fillId="45" borderId="59" xfId="2165" applyFont="1" applyFill="1" applyBorder="1" applyAlignment="1">
      <alignment horizontal="center" vertical="center"/>
    </xf>
    <xf numFmtId="41" fontId="81" fillId="45" borderId="59" xfId="2164" applyFont="1" applyFill="1" applyBorder="1">
      <alignment vertical="center"/>
    </xf>
    <xf numFmtId="41" fontId="81" fillId="45" borderId="60" xfId="2164" applyFont="1" applyFill="1" applyBorder="1">
      <alignment vertical="center"/>
    </xf>
    <xf numFmtId="0" fontId="77" fillId="0" borderId="57" xfId="0" applyFont="1" applyBorder="1" applyAlignment="1">
      <alignment horizontal="center" vertical="center"/>
    </xf>
    <xf numFmtId="0" fontId="79" fillId="44" borderId="59" xfId="2165" applyFont="1" applyFill="1" applyBorder="1" applyAlignment="1">
      <alignment horizontal="center" vertical="center"/>
    </xf>
    <xf numFmtId="41" fontId="79" fillId="44" borderId="59" xfId="2164" applyFont="1" applyFill="1" applyBorder="1">
      <alignment vertical="center"/>
    </xf>
    <xf numFmtId="41" fontId="79" fillId="44" borderId="60" xfId="2164" applyFont="1" applyFill="1" applyBorder="1">
      <alignment vertical="center"/>
    </xf>
    <xf numFmtId="0" fontId="77" fillId="0" borderId="61" xfId="0" applyFont="1" applyBorder="1" applyAlignment="1">
      <alignment horizontal="center" vertical="center"/>
    </xf>
    <xf numFmtId="0" fontId="79" fillId="44" borderId="62" xfId="2165" applyFont="1" applyFill="1" applyBorder="1" applyAlignment="1">
      <alignment horizontal="center" vertical="center"/>
    </xf>
    <xf numFmtId="41" fontId="79" fillId="44" borderId="62" xfId="2164" applyFont="1" applyFill="1" applyBorder="1">
      <alignment vertical="center"/>
    </xf>
    <xf numFmtId="41" fontId="79" fillId="44" borderId="63" xfId="2164" applyFont="1" applyFill="1" applyBorder="1">
      <alignment vertical="center"/>
    </xf>
    <xf numFmtId="41" fontId="82" fillId="39" borderId="66" xfId="2164" applyFont="1" applyFill="1" applyBorder="1">
      <alignment vertical="center"/>
    </xf>
    <xf numFmtId="41" fontId="82" fillId="39" borderId="67" xfId="2164" applyFont="1" applyFill="1" applyBorder="1">
      <alignment vertical="center"/>
    </xf>
    <xf numFmtId="0" fontId="59" fillId="0" borderId="0" xfId="2152" applyNumberFormat="1" applyAlignment="1">
      <alignment vertical="center"/>
    </xf>
    <xf numFmtId="0" fontId="59" fillId="0" borderId="0" xfId="2152" applyNumberFormat="1" applyFill="1" applyAlignment="1">
      <alignment vertical="center"/>
    </xf>
    <xf numFmtId="0" fontId="84" fillId="0" borderId="0" xfId="2152" applyNumberFormat="1" applyFont="1" applyAlignment="1">
      <alignment vertical="center"/>
    </xf>
    <xf numFmtId="0" fontId="85" fillId="0" borderId="0" xfId="2152" applyNumberFormat="1" applyFont="1" applyAlignment="1">
      <alignment vertical="center"/>
    </xf>
    <xf numFmtId="0" fontId="85" fillId="0" borderId="0" xfId="2152" applyNumberFormat="1" applyFont="1" applyFill="1" applyAlignment="1">
      <alignment vertical="center"/>
    </xf>
    <xf numFmtId="0" fontId="59" fillId="0" borderId="0" xfId="2152" applyNumberFormat="1" applyAlignment="1">
      <alignment horizontal="right" vertical="center"/>
    </xf>
    <xf numFmtId="0" fontId="86" fillId="48" borderId="69" xfId="2152" applyNumberFormat="1" applyFont="1" applyFill="1" applyBorder="1" applyAlignment="1">
      <alignment horizontal="center" shrinkToFit="1"/>
    </xf>
    <xf numFmtId="0" fontId="59" fillId="0" borderId="0" xfId="2152" applyNumberFormat="1" applyAlignment="1">
      <alignment horizontal="center" vertical="center"/>
    </xf>
    <xf numFmtId="0" fontId="86" fillId="48" borderId="69" xfId="2152" applyNumberFormat="1" applyFont="1" applyFill="1" applyBorder="1" applyAlignment="1">
      <alignment horizontal="center" vertical="center" shrinkToFit="1"/>
    </xf>
    <xf numFmtId="0" fontId="86" fillId="48" borderId="69" xfId="2152" applyNumberFormat="1" applyFont="1" applyFill="1" applyBorder="1" applyAlignment="1">
      <alignment horizontal="center" vertical="center" wrapText="1" shrinkToFit="1"/>
    </xf>
    <xf numFmtId="0" fontId="87" fillId="48" borderId="69" xfId="2152" applyNumberFormat="1" applyFont="1" applyFill="1" applyBorder="1" applyAlignment="1">
      <alignment vertical="center" wrapText="1" shrinkToFit="1"/>
    </xf>
    <xf numFmtId="41" fontId="84" fillId="49" borderId="69" xfId="2153" applyNumberFormat="1" applyFont="1" applyFill="1" applyBorder="1" applyAlignment="1">
      <alignment vertical="center" shrinkToFit="1"/>
    </xf>
    <xf numFmtId="41" fontId="84" fillId="49" borderId="69" xfId="2152" applyNumberFormat="1" applyFont="1" applyFill="1" applyBorder="1" applyAlignment="1">
      <alignment vertical="center" shrinkToFit="1"/>
    </xf>
    <xf numFmtId="182" fontId="84" fillId="49" borderId="69" xfId="2152" applyNumberFormat="1" applyFont="1" applyFill="1" applyBorder="1" applyAlignment="1">
      <alignment vertical="center" shrinkToFit="1"/>
    </xf>
    <xf numFmtId="190" fontId="84" fillId="49" borderId="69" xfId="2152" applyNumberFormat="1" applyFont="1" applyFill="1" applyBorder="1" applyAlignment="1">
      <alignment vertical="center" shrinkToFit="1"/>
    </xf>
    <xf numFmtId="0" fontId="84" fillId="0" borderId="69" xfId="2152" applyNumberFormat="1" applyFont="1" applyBorder="1" applyAlignment="1">
      <alignment horizontal="center" vertical="center"/>
    </xf>
    <xf numFmtId="0" fontId="84" fillId="0" borderId="69" xfId="2152" applyNumberFormat="1" applyFont="1" applyFill="1" applyBorder="1" applyAlignment="1">
      <alignment horizontal="distributed" vertical="center" shrinkToFit="1"/>
    </xf>
    <xf numFmtId="41" fontId="84" fillId="0" borderId="69" xfId="2152" applyNumberFormat="1" applyFont="1" applyFill="1" applyBorder="1" applyAlignment="1">
      <alignment vertical="center" shrinkToFit="1"/>
    </xf>
    <xf numFmtId="182" fontId="84" fillId="0" borderId="69" xfId="2152" applyNumberFormat="1" applyFont="1" applyFill="1" applyBorder="1" applyAlignment="1">
      <alignment vertical="center" shrinkToFit="1"/>
    </xf>
    <xf numFmtId="41" fontId="70" fillId="0" borderId="69" xfId="2153" applyNumberFormat="1" applyFont="1" applyFill="1" applyBorder="1" applyAlignment="1">
      <alignment vertical="center" shrinkToFit="1"/>
    </xf>
    <xf numFmtId="182" fontId="84" fillId="50" borderId="69" xfId="2152" applyNumberFormat="1" applyFont="1" applyFill="1" applyBorder="1" applyAlignment="1">
      <alignment vertical="center" shrinkToFit="1"/>
    </xf>
    <xf numFmtId="41" fontId="84" fillId="0" borderId="69" xfId="1853" applyFont="1" applyFill="1" applyBorder="1" applyAlignment="1">
      <alignment vertical="center" shrinkToFit="1"/>
    </xf>
    <xf numFmtId="191" fontId="84" fillId="50" borderId="69" xfId="1853" applyNumberFormat="1" applyFont="1" applyFill="1" applyBorder="1" applyAlignment="1">
      <alignment vertical="center" shrinkToFit="1"/>
    </xf>
    <xf numFmtId="191" fontId="84" fillId="51" borderId="69" xfId="1853" applyNumberFormat="1" applyFont="1" applyFill="1" applyBorder="1" applyAlignment="1">
      <alignment vertical="center" shrinkToFit="1"/>
    </xf>
    <xf numFmtId="192" fontId="88" fillId="0" borderId="69" xfId="2152" applyNumberFormat="1" applyFont="1" applyBorder="1" applyAlignment="1">
      <alignment vertical="center" shrinkToFit="1"/>
    </xf>
    <xf numFmtId="0" fontId="76" fillId="0" borderId="0" xfId="0" applyFont="1" applyAlignment="1">
      <alignment horizontal="center" vertical="center"/>
    </xf>
    <xf numFmtId="0" fontId="77" fillId="43" borderId="53" xfId="0" applyFont="1" applyFill="1" applyBorder="1" applyAlignment="1">
      <alignment horizontal="center" vertical="center"/>
    </xf>
    <xf numFmtId="0" fontId="77" fillId="43" borderId="57" xfId="0" applyFont="1" applyFill="1" applyBorder="1" applyAlignment="1">
      <alignment horizontal="center" vertical="center"/>
    </xf>
    <xf numFmtId="0" fontId="79" fillId="43" borderId="54" xfId="2165" applyFont="1" applyFill="1" applyBorder="1" applyAlignment="1">
      <alignment horizontal="center" vertical="center"/>
    </xf>
    <xf numFmtId="0" fontId="79" fillId="43" borderId="58" xfId="2165" applyFont="1" applyFill="1" applyBorder="1" applyAlignment="1">
      <alignment horizontal="center" vertical="center"/>
    </xf>
    <xf numFmtId="41" fontId="79" fillId="43" borderId="55" xfId="2164" applyFont="1" applyFill="1" applyBorder="1" applyAlignment="1">
      <alignment horizontal="center" vertical="center"/>
    </xf>
    <xf numFmtId="41" fontId="79" fillId="43" borderId="56" xfId="2164" applyFont="1" applyFill="1" applyBorder="1" applyAlignment="1">
      <alignment horizontal="center" vertical="center"/>
    </xf>
    <xf numFmtId="0" fontId="77" fillId="39" borderId="64" xfId="0" applyFont="1" applyFill="1" applyBorder="1" applyAlignment="1">
      <alignment horizontal="center" vertical="center"/>
    </xf>
    <xf numFmtId="0" fontId="77" fillId="39" borderId="65" xfId="0" applyFont="1" applyFill="1" applyBorder="1" applyAlignment="1">
      <alignment horizontal="center" vertical="center"/>
    </xf>
    <xf numFmtId="41" fontId="57" fillId="0" borderId="9" xfId="2150" applyFont="1" applyBorder="1" applyAlignment="1">
      <alignment horizontal="center" vertical="center" shrinkToFit="1"/>
    </xf>
    <xf numFmtId="180" fontId="57" fillId="0" borderId="24" xfId="2150" applyNumberFormat="1" applyFont="1" applyBorder="1" applyAlignment="1">
      <alignment horizontal="center" vertical="center"/>
    </xf>
    <xf numFmtId="180" fontId="57" fillId="0" borderId="26" xfId="2150" applyNumberFormat="1" applyFont="1" applyBorder="1" applyAlignment="1">
      <alignment horizontal="center" vertical="center"/>
    </xf>
    <xf numFmtId="180" fontId="57" fillId="0" borderId="27" xfId="2150" applyNumberFormat="1" applyFont="1" applyBorder="1" applyAlignment="1">
      <alignment horizontal="center" vertical="center"/>
    </xf>
    <xf numFmtId="180" fontId="57" fillId="0" borderId="29" xfId="2150" applyNumberFormat="1" applyFont="1" applyBorder="1" applyAlignment="1">
      <alignment horizontal="center" vertical="center"/>
    </xf>
    <xf numFmtId="41" fontId="57" fillId="0" borderId="24" xfId="2150" applyFont="1" applyBorder="1" applyAlignment="1">
      <alignment horizontal="center" vertical="center"/>
    </xf>
    <xf numFmtId="41" fontId="57" fillId="0" borderId="25" xfId="2150" applyFont="1" applyBorder="1" applyAlignment="1">
      <alignment horizontal="center" vertical="center"/>
    </xf>
    <xf numFmtId="41" fontId="57" fillId="0" borderId="26" xfId="2150" applyFont="1" applyBorder="1" applyAlignment="1">
      <alignment horizontal="center" vertical="center"/>
    </xf>
    <xf numFmtId="41" fontId="57" fillId="0" borderId="27" xfId="2150" applyFont="1" applyBorder="1" applyAlignment="1">
      <alignment horizontal="center" vertical="center"/>
    </xf>
    <xf numFmtId="41" fontId="57" fillId="0" borderId="28" xfId="2150" applyFont="1" applyBorder="1" applyAlignment="1">
      <alignment horizontal="center" vertical="center"/>
    </xf>
    <xf numFmtId="41" fontId="57" fillId="0" borderId="29" xfId="2150" applyFont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54" fillId="0" borderId="17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0" fontId="54" fillId="0" borderId="18" xfId="0" applyFont="1" applyBorder="1" applyAlignment="1">
      <alignment horizontal="center" vertical="center"/>
    </xf>
    <xf numFmtId="0" fontId="55" fillId="0" borderId="19" xfId="0" applyFont="1" applyBorder="1" applyAlignment="1">
      <alignment horizontal="right" vertical="center"/>
    </xf>
    <xf numFmtId="0" fontId="56" fillId="37" borderId="20" xfId="0" applyFont="1" applyFill="1" applyBorder="1" applyAlignment="1">
      <alignment horizontal="center" vertical="center"/>
    </xf>
    <xf numFmtId="0" fontId="56" fillId="37" borderId="21" xfId="0" applyFont="1" applyFill="1" applyBorder="1" applyAlignment="1">
      <alignment horizontal="center" vertical="center"/>
    </xf>
    <xf numFmtId="0" fontId="56" fillId="37" borderId="9" xfId="0" applyFont="1" applyFill="1" applyBorder="1" applyAlignment="1">
      <alignment horizontal="center" vertical="center"/>
    </xf>
    <xf numFmtId="0" fontId="56" fillId="37" borderId="20" xfId="0" applyFont="1" applyFill="1" applyBorder="1" applyAlignment="1">
      <alignment horizontal="center" vertical="center" shrinkToFit="1"/>
    </xf>
    <xf numFmtId="0" fontId="56" fillId="37" borderId="21" xfId="0" applyFont="1" applyFill="1" applyBorder="1" applyAlignment="1">
      <alignment horizontal="center" vertical="center" shrinkToFit="1"/>
    </xf>
    <xf numFmtId="0" fontId="56" fillId="37" borderId="9" xfId="0" applyFont="1" applyFill="1" applyBorder="1" applyAlignment="1">
      <alignment horizontal="center" vertical="center" shrinkToFit="1"/>
    </xf>
    <xf numFmtId="0" fontId="56" fillId="37" borderId="17" xfId="0" applyFont="1" applyFill="1" applyBorder="1" applyAlignment="1">
      <alignment horizontal="center" vertical="center"/>
    </xf>
    <xf numFmtId="0" fontId="56" fillId="37" borderId="5" xfId="0" applyFont="1" applyFill="1" applyBorder="1" applyAlignment="1">
      <alignment horizontal="center" vertical="center"/>
    </xf>
    <xf numFmtId="0" fontId="56" fillId="37" borderId="18" xfId="0" applyFont="1" applyFill="1" applyBorder="1" applyAlignment="1">
      <alignment horizontal="center" vertical="center"/>
    </xf>
    <xf numFmtId="0" fontId="71" fillId="0" borderId="0" xfId="1898" applyNumberFormat="1" applyFont="1" applyFill="1" applyBorder="1" applyAlignment="1" applyProtection="1">
      <alignment horizontal="center" vertical="center"/>
    </xf>
    <xf numFmtId="0" fontId="70" fillId="37" borderId="30" xfId="1898" applyNumberFormat="1" applyFont="1" applyFill="1" applyBorder="1" applyAlignment="1" applyProtection="1">
      <alignment horizontal="center" vertical="center" wrapText="1"/>
    </xf>
    <xf numFmtId="0" fontId="70" fillId="37" borderId="35" xfId="1898" applyNumberFormat="1" applyFont="1" applyFill="1" applyBorder="1" applyAlignment="1" applyProtection="1">
      <alignment horizontal="center" vertical="center" wrapText="1"/>
    </xf>
    <xf numFmtId="0" fontId="70" fillId="37" borderId="31" xfId="1898" applyNumberFormat="1" applyFont="1" applyFill="1" applyBorder="1" applyAlignment="1" applyProtection="1">
      <alignment horizontal="center" vertical="center"/>
    </xf>
    <xf numFmtId="0" fontId="70" fillId="37" borderId="36" xfId="1898" applyNumberFormat="1" applyFont="1" applyFill="1" applyBorder="1" applyAlignment="1" applyProtection="1">
      <alignment horizontal="center" vertical="center"/>
    </xf>
    <xf numFmtId="0" fontId="70" fillId="37" borderId="32" xfId="1898" applyNumberFormat="1" applyFont="1" applyFill="1" applyBorder="1" applyAlignment="1" applyProtection="1">
      <alignment horizontal="center" vertical="center"/>
    </xf>
    <xf numFmtId="0" fontId="70" fillId="37" borderId="33" xfId="1898" applyNumberFormat="1" applyFont="1" applyFill="1" applyBorder="1" applyAlignment="1" applyProtection="1">
      <alignment horizontal="center" vertical="center"/>
    </xf>
    <xf numFmtId="0" fontId="70" fillId="37" borderId="31" xfId="1898" applyNumberFormat="1" applyFont="1" applyFill="1" applyBorder="1" applyAlignment="1" applyProtection="1">
      <alignment horizontal="center" vertical="center" wrapText="1"/>
    </xf>
    <xf numFmtId="0" fontId="70" fillId="37" borderId="36" xfId="1898" applyNumberFormat="1" applyFont="1" applyFill="1" applyBorder="1" applyAlignment="1" applyProtection="1">
      <alignment horizontal="center" vertical="center" wrapText="1"/>
    </xf>
    <xf numFmtId="0" fontId="70" fillId="37" borderId="34" xfId="1898" applyNumberFormat="1" applyFont="1" applyFill="1" applyBorder="1" applyAlignment="1" applyProtection="1">
      <alignment horizontal="center" vertical="center" wrapText="1"/>
    </xf>
    <xf numFmtId="0" fontId="70" fillId="37" borderId="38" xfId="1898" applyNumberFormat="1" applyFont="1" applyFill="1" applyBorder="1" applyAlignment="1" applyProtection="1">
      <alignment horizontal="center" vertical="center" wrapText="1"/>
    </xf>
    <xf numFmtId="0" fontId="74" fillId="0" borderId="19" xfId="0" applyFont="1" applyBorder="1" applyAlignment="1">
      <alignment horizontal="center" vertical="center"/>
    </xf>
    <xf numFmtId="0" fontId="75" fillId="0" borderId="19" xfId="0" applyFont="1" applyBorder="1" applyAlignment="1">
      <alignment horizontal="center" vertical="center"/>
    </xf>
    <xf numFmtId="0" fontId="72" fillId="37" borderId="9" xfId="0" applyFont="1" applyFill="1" applyBorder="1" applyAlignment="1">
      <alignment horizontal="center" vertical="center"/>
    </xf>
    <xf numFmtId="0" fontId="84" fillId="49" borderId="69" xfId="2152" applyNumberFormat="1" applyFont="1" applyFill="1" applyBorder="1" applyAlignment="1">
      <alignment horizontal="center" vertical="center" shrinkToFit="1"/>
    </xf>
    <xf numFmtId="0" fontId="83" fillId="47" borderId="68" xfId="2151" applyNumberFormat="1" applyFont="1" applyFill="1" applyBorder="1" applyAlignment="1">
      <alignment horizontal="center" vertical="center"/>
    </xf>
    <xf numFmtId="0" fontId="86" fillId="48" borderId="69" xfId="2152" applyNumberFormat="1" applyFont="1" applyFill="1" applyBorder="1" applyAlignment="1">
      <alignment horizontal="center" vertical="center"/>
    </xf>
    <xf numFmtId="0" fontId="86" fillId="48" borderId="69" xfId="2152" applyNumberFormat="1" applyFont="1" applyFill="1" applyBorder="1" applyAlignment="1">
      <alignment horizontal="center" vertical="center" shrinkToFit="1"/>
    </xf>
    <xf numFmtId="0" fontId="86" fillId="48" borderId="69" xfId="2152" applyNumberFormat="1" applyFont="1" applyFill="1" applyBorder="1" applyAlignment="1">
      <alignment horizontal="center" vertical="center" wrapText="1" shrinkToFit="1"/>
    </xf>
  </cellXfs>
  <cellStyles count="2166">
    <cellStyle name="??&amp;O?&amp;H?_x0008__x000f__x0007_?_x0007__x0001__x0001_" xfId="2"/>
    <cellStyle name="??&amp;O?&amp;H?_x0008_??_x0007__x0001__x0001_" xfId="3"/>
    <cellStyle name="?W?_laroux" xfId="2154"/>
    <cellStyle name="_2-4.상반기실적부문별요약" xfId="4"/>
    <cellStyle name="_2-4.상반기실적부문별요약(표지및목차포함)" xfId="5"/>
    <cellStyle name="_2-4.상반기실적부문별요약(표지및목차포함)_1" xfId="6"/>
    <cellStyle name="_2-4.상반기실적부문별요약(표지및목차포함)_1_통계보고서(1.10)" xfId="7"/>
    <cellStyle name="_2-4.상반기실적부문별요약(표지및목차포함)_1_통계보고서(1.10) 2" xfId="8"/>
    <cellStyle name="_2-4.상반기실적부문별요약(표지및목차포함)_1_통계보고서(1.10)_청별 실적(8월말)" xfId="9"/>
    <cellStyle name="_2-4.상반기실적부문별요약(표지및목차포함)_1_통계보고서(1.10)_청별 실적(9.14)" xfId="10"/>
    <cellStyle name="_2-4.상반기실적부문별요약(표지및목차포함)_1_통계보고서(1.10)_청장실 현황판(11월말)" xfId="11"/>
    <cellStyle name="_2-4.상반기실적부문별요약(표지및목차포함)_1_통계보고서(1.10)_현황판(8월말)" xfId="12"/>
    <cellStyle name="_2-4.상반기실적부문별요약(표지및목차포함)_1_통계보고서(2월말)" xfId="13"/>
    <cellStyle name="_2-4.상반기실적부문별요약(표지및목차포함)_1_통계보고서(2월말) 2" xfId="14"/>
    <cellStyle name="_2-4.상반기실적부문별요약(표지및목차포함)_1_통계보고서(2월말)_청별 실적(8월말)" xfId="15"/>
    <cellStyle name="_2-4.상반기실적부문별요약(표지및목차포함)_1_통계보고서(2월말)_청별 실적(9.14)" xfId="16"/>
    <cellStyle name="_2-4.상반기실적부문별요약(표지및목차포함)_1_통계보고서(2월말)_청장실 현황판(11월말)" xfId="17"/>
    <cellStyle name="_2-4.상반기실적부문별요약(표지및목차포함)_1_통계보고서(2월말)_현황판(8월말)" xfId="18"/>
    <cellStyle name="_2-4.상반기실적부문별요약(표지및목차포함)_1_통계보고서(3.14)" xfId="19"/>
    <cellStyle name="_2-4.상반기실적부문별요약(표지및목차포함)_1_통계보고서(3.14) 2" xfId="20"/>
    <cellStyle name="_2-4.상반기실적부문별요약(표지및목차포함)_1_통계보고서(3.14)_청별 실적(8월말)" xfId="21"/>
    <cellStyle name="_2-4.상반기실적부문별요약(표지및목차포함)_1_통계보고서(3.14)_청별 실적(9.14)" xfId="22"/>
    <cellStyle name="_2-4.상반기실적부문별요약(표지및목차포함)_1_통계보고서(3.14)_청장실 현황판(11월말)" xfId="23"/>
    <cellStyle name="_2-4.상반기실적부문별요약(표지및목차포함)_1_통계보고서(3.14)_현황판(8월말)" xfId="24"/>
    <cellStyle name="_2-4.상반기실적부문별요약(표지및목차포함)_1_통계보고서(3.25)" xfId="25"/>
    <cellStyle name="_2-4.상반기실적부문별요약(표지및목차포함)_1_통계보고서(3.25) 2" xfId="26"/>
    <cellStyle name="_2-4.상반기실적부문별요약(표지및목차포함)_1_통계보고서(3.25)_청별 실적(8월말)" xfId="27"/>
    <cellStyle name="_2-4.상반기실적부문별요약(표지및목차포함)_1_통계보고서(3.25)_청별 실적(9.14)" xfId="28"/>
    <cellStyle name="_2-4.상반기실적부문별요약(표지및목차포함)_1_통계보고서(3.25)_청장실 현황판(11월말)" xfId="29"/>
    <cellStyle name="_2-4.상반기실적부문별요약(표지및목차포함)_1_통계보고서(3.25)_현황판(8월말)" xfId="30"/>
    <cellStyle name="_2-4.상반기실적부문별요약(표지및목차포함)_1_통계보고서(3.27)" xfId="31"/>
    <cellStyle name="_2-4.상반기실적부문별요약(표지및목차포함)_1_통계보고서(3.27) 2" xfId="32"/>
    <cellStyle name="_2-4.상반기실적부문별요약(표지및목차포함)_1_통계보고서(3.27)_청별 실적(8월말)" xfId="33"/>
    <cellStyle name="_2-4.상반기실적부문별요약(표지및목차포함)_1_통계보고서(3.27)_청별 실적(9.14)" xfId="34"/>
    <cellStyle name="_2-4.상반기실적부문별요약(표지및목차포함)_1_통계보고서(3.27)_청장실 현황판(11월말)" xfId="35"/>
    <cellStyle name="_2-4.상반기실적부문별요약(표지및목차포함)_1_통계보고서(3.27)_현황판(8월말)" xfId="36"/>
    <cellStyle name="_2-4.상반기실적부문별요약(표지및목차포함)_1_통계보고서(4.14)" xfId="37"/>
    <cellStyle name="_2-4.상반기실적부문별요약(표지및목차포함)_1_통계보고서(4.14) 2" xfId="38"/>
    <cellStyle name="_2-4.상반기실적부문별요약(표지및목차포함)_1_통계보고서(4.14)_청별 실적(8월말)" xfId="39"/>
    <cellStyle name="_2-4.상반기실적부문별요약(표지및목차포함)_1_통계보고서(4.14)_청별 실적(9.14)" xfId="40"/>
    <cellStyle name="_2-4.상반기실적부문별요약(표지및목차포함)_1_통계보고서(4.14)_청장실 현황판(11월말)" xfId="41"/>
    <cellStyle name="_2-4.상반기실적부문별요약(표지및목차포함)_1_통계보고서(4.14)_현황판(8월말)" xfId="42"/>
    <cellStyle name="_2-4.상반기실적부문별요약(표지및목차포함)_1_통계보고서(4.21)" xfId="43"/>
    <cellStyle name="_2-4.상반기실적부문별요약(표지및목차포함)_1_통계보고서(4.21) 2" xfId="44"/>
    <cellStyle name="_2-4.상반기실적부문별요약(표지및목차포함)_1_통계보고서(4.21)_청별 실적(8월말)" xfId="45"/>
    <cellStyle name="_2-4.상반기실적부문별요약(표지및목차포함)_1_통계보고서(4.21)_청별 실적(9.14)" xfId="46"/>
    <cellStyle name="_2-4.상반기실적부문별요약(표지및목차포함)_1_통계보고서(4.21)_청장실 현황판(11월말)" xfId="47"/>
    <cellStyle name="_2-4.상반기실적부문별요약(표지및목차포함)_1_통계보고서(4.21)_현황판(8월말)" xfId="48"/>
    <cellStyle name="_2-4.상반기실적부문별요약(표지및목차포함)_1_통계보고서(4.28)" xfId="49"/>
    <cellStyle name="_2-4.상반기실적부문별요약(표지및목차포함)_1_통계보고서(4.28) 2" xfId="50"/>
    <cellStyle name="_2-4.상반기실적부문별요약(표지및목차포함)_1_통계보고서(4.28)_청별 실적(8월말)" xfId="51"/>
    <cellStyle name="_2-4.상반기실적부문별요약(표지및목차포함)_1_통계보고서(4.28)_청별 실적(9.14)" xfId="52"/>
    <cellStyle name="_2-4.상반기실적부문별요약(표지및목차포함)_1_통계보고서(4.28)_청장실 현황판(11월말)" xfId="53"/>
    <cellStyle name="_2-4.상반기실적부문별요약(표지및목차포함)_1_통계보고서(4.28)_현황판(8월말)" xfId="54"/>
    <cellStyle name="_2-4.상반기실적부문별요약(표지및목차포함)_1_통계보고서(5월말확정)" xfId="55"/>
    <cellStyle name="_2-4.상반기실적부문별요약(표지및목차포함)_1_통계보고서(6월말확정)" xfId="56"/>
    <cellStyle name="_2-4.상반기실적부문별요약(표지및목차포함)_1_통계보고서(6월말확정) 2" xfId="57"/>
    <cellStyle name="_2-4.상반기실적부문별요약(표지및목차포함)_1_통계보고서(6월말확정)_청별 실적(8월말)" xfId="58"/>
    <cellStyle name="_2-4.상반기실적부문별요약(표지및목차포함)_1_통계보고서(6월말확정)_청별 실적(9.14)" xfId="59"/>
    <cellStyle name="_2-4.상반기실적부문별요약(표지및목차포함)_1_통계보고서(6월말확정)_청장실 현황판(11월말)" xfId="60"/>
    <cellStyle name="_2-4.상반기실적부문별요약(표지및목차포함)_1_통계보고서(6월말확정)_현황판(8월말)" xfId="61"/>
    <cellStyle name="_2-4.상반기실적부문별요약(표지및목차포함)_1_통계보고서(7월말확정)" xfId="62"/>
    <cellStyle name="_2-4.상반기실적부문별요약(표지및목차포함)_1_통계보고서(8월말확정)" xfId="63"/>
    <cellStyle name="_2-4.상반기실적부문별요약(표지및목차포함)_통계보고서(1.10)" xfId="64"/>
    <cellStyle name="_2-4.상반기실적부문별요약(표지및목차포함)_통계보고서(1.10)_청별 실적(8월말)" xfId="65"/>
    <cellStyle name="_2-4.상반기실적부문별요약(표지및목차포함)_통계보고서(1.10)_청별 실적(9.14)" xfId="66"/>
    <cellStyle name="_2-4.상반기실적부문별요약(표지및목차포함)_통계보고서(1.10)_현황판(8월말)" xfId="67"/>
    <cellStyle name="_2-4.상반기실적부문별요약(표지및목차포함)_통계보고서(2월말)" xfId="68"/>
    <cellStyle name="_2-4.상반기실적부문별요약(표지및목차포함)_통계보고서(2월말)_청별 실적(8월말)" xfId="69"/>
    <cellStyle name="_2-4.상반기실적부문별요약(표지및목차포함)_통계보고서(2월말)_청별 실적(9.14)" xfId="70"/>
    <cellStyle name="_2-4.상반기실적부문별요약(표지및목차포함)_통계보고서(2월말)_현황판(8월말)" xfId="71"/>
    <cellStyle name="_2-4.상반기실적부문별요약(표지및목차포함)_통계보고서(3.14)" xfId="72"/>
    <cellStyle name="_2-4.상반기실적부문별요약(표지및목차포함)_통계보고서(3.14)_청별 실적(8월말)" xfId="73"/>
    <cellStyle name="_2-4.상반기실적부문별요약(표지및목차포함)_통계보고서(3.14)_청별 실적(9.14)" xfId="74"/>
    <cellStyle name="_2-4.상반기실적부문별요약(표지및목차포함)_통계보고서(3.14)_현황판(8월말)" xfId="75"/>
    <cellStyle name="_2-4.상반기실적부문별요약(표지및목차포함)_통계보고서(3.25)" xfId="76"/>
    <cellStyle name="_2-4.상반기실적부문별요약(표지및목차포함)_통계보고서(3.25)_청별 실적(8월말)" xfId="77"/>
    <cellStyle name="_2-4.상반기실적부문별요약(표지및목차포함)_통계보고서(3.25)_청별 실적(9.14)" xfId="78"/>
    <cellStyle name="_2-4.상반기실적부문별요약(표지및목차포함)_통계보고서(3.25)_현황판(8월말)" xfId="79"/>
    <cellStyle name="_2-4.상반기실적부문별요약(표지및목차포함)_통계보고서(3.27)" xfId="80"/>
    <cellStyle name="_2-4.상반기실적부문별요약(표지및목차포함)_통계보고서(3.27)_청별 실적(8월말)" xfId="81"/>
    <cellStyle name="_2-4.상반기실적부문별요약(표지및목차포함)_통계보고서(3.27)_청별 실적(9.14)" xfId="82"/>
    <cellStyle name="_2-4.상반기실적부문별요약(표지및목차포함)_통계보고서(3.27)_현황판(8월말)" xfId="83"/>
    <cellStyle name="_2-4.상반기실적부문별요약(표지및목차포함)_통계보고서(4.14)" xfId="84"/>
    <cellStyle name="_2-4.상반기실적부문별요약(표지및목차포함)_통계보고서(4.14)_청별 실적(8월말)" xfId="85"/>
    <cellStyle name="_2-4.상반기실적부문별요약(표지및목차포함)_통계보고서(4.14)_청별 실적(9.14)" xfId="86"/>
    <cellStyle name="_2-4.상반기실적부문별요약(표지및목차포함)_통계보고서(4.14)_현황판(8월말)" xfId="87"/>
    <cellStyle name="_2-4.상반기실적부문별요약(표지및목차포함)_통계보고서(4.21)" xfId="88"/>
    <cellStyle name="_2-4.상반기실적부문별요약(표지및목차포함)_통계보고서(4.21)_청별 실적(8월말)" xfId="89"/>
    <cellStyle name="_2-4.상반기실적부문별요약(표지및목차포함)_통계보고서(4.21)_청별 실적(9.14)" xfId="90"/>
    <cellStyle name="_2-4.상반기실적부문별요약(표지및목차포함)_통계보고서(4.21)_현황판(8월말)" xfId="91"/>
    <cellStyle name="_2-4.상반기실적부문별요약(표지및목차포함)_통계보고서(4.28)" xfId="92"/>
    <cellStyle name="_2-4.상반기실적부문별요약(표지및목차포함)_통계보고서(4.28)_청별 실적(8월말)" xfId="93"/>
    <cellStyle name="_2-4.상반기실적부문별요약(표지및목차포함)_통계보고서(4.28)_청별 실적(9.14)" xfId="94"/>
    <cellStyle name="_2-4.상반기실적부문별요약(표지및목차포함)_통계보고서(4.28)_현황판(8월말)" xfId="95"/>
    <cellStyle name="_2-4.상반기실적부문별요약(표지및목차포함)_통계보고서(5월말확정)" xfId="96"/>
    <cellStyle name="_2-4.상반기실적부문별요약(표지및목차포함)_통계보고서(6월말확정)" xfId="97"/>
    <cellStyle name="_2-4.상반기실적부문별요약(표지및목차포함)_통계보고서(6월말확정)_청별 실적(8월말)" xfId="98"/>
    <cellStyle name="_2-4.상반기실적부문별요약(표지및목차포함)_통계보고서(6월말확정)_청별 실적(9.14)" xfId="99"/>
    <cellStyle name="_2-4.상반기실적부문별요약(표지및목차포함)_통계보고서(6월말확정)_현황판(8월말)" xfId="100"/>
    <cellStyle name="_2-4.상반기실적부문별요약(표지및목차포함)_통계보고서(7월말확정)" xfId="101"/>
    <cellStyle name="_2-4.상반기실적부문별요약(표지및목차포함)_통계보고서(8월말확정)" xfId="102"/>
    <cellStyle name="_2-4.상반기실적부문별요약_1" xfId="103"/>
    <cellStyle name="_2-4.상반기실적부문별요약_1_통계보고서(1.10)" xfId="104"/>
    <cellStyle name="_2-4.상반기실적부문별요약_1_통계보고서(1.10) 2" xfId="105"/>
    <cellStyle name="_2-4.상반기실적부문별요약_1_통계보고서(1.10)_청별 실적(8월말)" xfId="106"/>
    <cellStyle name="_2-4.상반기실적부문별요약_1_통계보고서(1.10)_청별 실적(9.14)" xfId="107"/>
    <cellStyle name="_2-4.상반기실적부문별요약_1_통계보고서(1.10)_청장실 현황판(11월말)" xfId="108"/>
    <cellStyle name="_2-4.상반기실적부문별요약_1_통계보고서(1.10)_현황판(8월말)" xfId="109"/>
    <cellStyle name="_2-4.상반기실적부문별요약_1_통계보고서(2월말)" xfId="110"/>
    <cellStyle name="_2-4.상반기실적부문별요약_1_통계보고서(2월말) 2" xfId="111"/>
    <cellStyle name="_2-4.상반기실적부문별요약_1_통계보고서(2월말)_청별 실적(8월말)" xfId="112"/>
    <cellStyle name="_2-4.상반기실적부문별요약_1_통계보고서(2월말)_청별 실적(9.14)" xfId="113"/>
    <cellStyle name="_2-4.상반기실적부문별요약_1_통계보고서(2월말)_청장실 현황판(11월말)" xfId="114"/>
    <cellStyle name="_2-4.상반기실적부문별요약_1_통계보고서(2월말)_현황판(8월말)" xfId="115"/>
    <cellStyle name="_2-4.상반기실적부문별요약_1_통계보고서(3.14)" xfId="116"/>
    <cellStyle name="_2-4.상반기실적부문별요약_1_통계보고서(3.14) 2" xfId="117"/>
    <cellStyle name="_2-4.상반기실적부문별요약_1_통계보고서(3.14)_청별 실적(8월말)" xfId="118"/>
    <cellStyle name="_2-4.상반기실적부문별요약_1_통계보고서(3.14)_청별 실적(9.14)" xfId="119"/>
    <cellStyle name="_2-4.상반기실적부문별요약_1_통계보고서(3.14)_청장실 현황판(11월말)" xfId="120"/>
    <cellStyle name="_2-4.상반기실적부문별요약_1_통계보고서(3.14)_현황판(8월말)" xfId="121"/>
    <cellStyle name="_2-4.상반기실적부문별요약_1_통계보고서(3.25)" xfId="122"/>
    <cellStyle name="_2-4.상반기실적부문별요약_1_통계보고서(3.25) 2" xfId="123"/>
    <cellStyle name="_2-4.상반기실적부문별요약_1_통계보고서(3.25)_청별 실적(8월말)" xfId="124"/>
    <cellStyle name="_2-4.상반기실적부문별요약_1_통계보고서(3.25)_청별 실적(9.14)" xfId="125"/>
    <cellStyle name="_2-4.상반기실적부문별요약_1_통계보고서(3.25)_청장실 현황판(11월말)" xfId="126"/>
    <cellStyle name="_2-4.상반기실적부문별요약_1_통계보고서(3.25)_현황판(8월말)" xfId="127"/>
    <cellStyle name="_2-4.상반기실적부문별요약_1_통계보고서(3.27)" xfId="128"/>
    <cellStyle name="_2-4.상반기실적부문별요약_1_통계보고서(3.27) 2" xfId="129"/>
    <cellStyle name="_2-4.상반기실적부문별요약_1_통계보고서(3.27)_청별 실적(8월말)" xfId="130"/>
    <cellStyle name="_2-4.상반기실적부문별요약_1_통계보고서(3.27)_청별 실적(9.14)" xfId="131"/>
    <cellStyle name="_2-4.상반기실적부문별요약_1_통계보고서(3.27)_청장실 현황판(11월말)" xfId="132"/>
    <cellStyle name="_2-4.상반기실적부문별요약_1_통계보고서(3.27)_현황판(8월말)" xfId="133"/>
    <cellStyle name="_2-4.상반기실적부문별요약_1_통계보고서(4.14)" xfId="134"/>
    <cellStyle name="_2-4.상반기실적부문별요약_1_통계보고서(4.14) 2" xfId="135"/>
    <cellStyle name="_2-4.상반기실적부문별요약_1_통계보고서(4.14)_청별 실적(8월말)" xfId="136"/>
    <cellStyle name="_2-4.상반기실적부문별요약_1_통계보고서(4.14)_청별 실적(9.14)" xfId="137"/>
    <cellStyle name="_2-4.상반기실적부문별요약_1_통계보고서(4.14)_청장실 현황판(11월말)" xfId="138"/>
    <cellStyle name="_2-4.상반기실적부문별요약_1_통계보고서(4.14)_현황판(8월말)" xfId="139"/>
    <cellStyle name="_2-4.상반기실적부문별요약_1_통계보고서(4.21)" xfId="140"/>
    <cellStyle name="_2-4.상반기실적부문별요약_1_통계보고서(4.21) 2" xfId="141"/>
    <cellStyle name="_2-4.상반기실적부문별요약_1_통계보고서(4.21)_청별 실적(8월말)" xfId="142"/>
    <cellStyle name="_2-4.상반기실적부문별요약_1_통계보고서(4.21)_청별 실적(9.14)" xfId="143"/>
    <cellStyle name="_2-4.상반기실적부문별요약_1_통계보고서(4.21)_청장실 현황판(11월말)" xfId="144"/>
    <cellStyle name="_2-4.상반기실적부문별요약_1_통계보고서(4.21)_현황판(8월말)" xfId="145"/>
    <cellStyle name="_2-4.상반기실적부문별요약_1_통계보고서(4.28)" xfId="146"/>
    <cellStyle name="_2-4.상반기실적부문별요약_1_통계보고서(4.28) 2" xfId="147"/>
    <cellStyle name="_2-4.상반기실적부문별요약_1_통계보고서(4.28)_청별 실적(8월말)" xfId="148"/>
    <cellStyle name="_2-4.상반기실적부문별요약_1_통계보고서(4.28)_청별 실적(9.14)" xfId="149"/>
    <cellStyle name="_2-4.상반기실적부문별요약_1_통계보고서(4.28)_청장실 현황판(11월말)" xfId="150"/>
    <cellStyle name="_2-4.상반기실적부문별요약_1_통계보고서(4.28)_현황판(8월말)" xfId="151"/>
    <cellStyle name="_2-4.상반기실적부문별요약_1_통계보고서(5월말확정)" xfId="152"/>
    <cellStyle name="_2-4.상반기실적부문별요약_1_통계보고서(6월말확정)" xfId="153"/>
    <cellStyle name="_2-4.상반기실적부문별요약_1_통계보고서(6월말확정) 2" xfId="154"/>
    <cellStyle name="_2-4.상반기실적부문별요약_1_통계보고서(6월말확정)_청별 실적(8월말)" xfId="155"/>
    <cellStyle name="_2-4.상반기실적부문별요약_1_통계보고서(6월말확정)_청별 실적(9.14)" xfId="156"/>
    <cellStyle name="_2-4.상반기실적부문별요약_1_통계보고서(6월말확정)_청장실 현황판(11월말)" xfId="157"/>
    <cellStyle name="_2-4.상반기실적부문별요약_1_통계보고서(6월말확정)_현황판(8월말)" xfId="158"/>
    <cellStyle name="_2-4.상반기실적부문별요약_1_통계보고서(7월말확정)" xfId="159"/>
    <cellStyle name="_2-4.상반기실적부문별요약_1_통계보고서(8월말확정)" xfId="160"/>
    <cellStyle name="_2-4.상반기실적부문별요약_통계보고서(1.10)" xfId="161"/>
    <cellStyle name="_2-4.상반기실적부문별요약_통계보고서(1.10)_청별 실적(8월말)" xfId="162"/>
    <cellStyle name="_2-4.상반기실적부문별요약_통계보고서(1.10)_청별 실적(9.14)" xfId="163"/>
    <cellStyle name="_2-4.상반기실적부문별요약_통계보고서(1.10)_현황판(8월말)" xfId="164"/>
    <cellStyle name="_2-4.상반기실적부문별요약_통계보고서(2월말)" xfId="165"/>
    <cellStyle name="_2-4.상반기실적부문별요약_통계보고서(2월말)_청별 실적(8월말)" xfId="166"/>
    <cellStyle name="_2-4.상반기실적부문별요약_통계보고서(2월말)_청별 실적(9.14)" xfId="167"/>
    <cellStyle name="_2-4.상반기실적부문별요약_통계보고서(2월말)_현황판(8월말)" xfId="168"/>
    <cellStyle name="_2-4.상반기실적부문별요약_통계보고서(3.14)" xfId="169"/>
    <cellStyle name="_2-4.상반기실적부문별요약_통계보고서(3.14)_청별 실적(8월말)" xfId="170"/>
    <cellStyle name="_2-4.상반기실적부문별요약_통계보고서(3.14)_청별 실적(9.14)" xfId="171"/>
    <cellStyle name="_2-4.상반기실적부문별요약_통계보고서(3.14)_현황판(8월말)" xfId="172"/>
    <cellStyle name="_2-4.상반기실적부문별요약_통계보고서(3.25)" xfId="173"/>
    <cellStyle name="_2-4.상반기실적부문별요약_통계보고서(3.25)_청별 실적(8월말)" xfId="174"/>
    <cellStyle name="_2-4.상반기실적부문별요약_통계보고서(3.25)_청별 실적(9.14)" xfId="175"/>
    <cellStyle name="_2-4.상반기실적부문별요약_통계보고서(3.25)_현황판(8월말)" xfId="176"/>
    <cellStyle name="_2-4.상반기실적부문별요약_통계보고서(3.27)" xfId="177"/>
    <cellStyle name="_2-4.상반기실적부문별요약_통계보고서(3.27)_청별 실적(8월말)" xfId="178"/>
    <cellStyle name="_2-4.상반기실적부문별요약_통계보고서(3.27)_청별 실적(9.14)" xfId="179"/>
    <cellStyle name="_2-4.상반기실적부문별요약_통계보고서(3.27)_현황판(8월말)" xfId="180"/>
    <cellStyle name="_2-4.상반기실적부문별요약_통계보고서(4.14)" xfId="181"/>
    <cellStyle name="_2-4.상반기실적부문별요약_통계보고서(4.14)_청별 실적(8월말)" xfId="182"/>
    <cellStyle name="_2-4.상반기실적부문별요약_통계보고서(4.14)_청별 실적(9.14)" xfId="183"/>
    <cellStyle name="_2-4.상반기실적부문별요약_통계보고서(4.14)_현황판(8월말)" xfId="184"/>
    <cellStyle name="_2-4.상반기실적부문별요약_통계보고서(4.21)" xfId="185"/>
    <cellStyle name="_2-4.상반기실적부문별요약_통계보고서(4.21)_청별 실적(8월말)" xfId="186"/>
    <cellStyle name="_2-4.상반기실적부문별요약_통계보고서(4.21)_청별 실적(9.14)" xfId="187"/>
    <cellStyle name="_2-4.상반기실적부문별요약_통계보고서(4.21)_현황판(8월말)" xfId="188"/>
    <cellStyle name="_2-4.상반기실적부문별요약_통계보고서(4.28)" xfId="189"/>
    <cellStyle name="_2-4.상반기실적부문별요약_통계보고서(4.28)_청별 실적(8월말)" xfId="190"/>
    <cellStyle name="_2-4.상반기실적부문별요약_통계보고서(4.28)_청별 실적(9.14)" xfId="191"/>
    <cellStyle name="_2-4.상반기실적부문별요약_통계보고서(4.28)_현황판(8월말)" xfId="192"/>
    <cellStyle name="_2-4.상반기실적부문별요약_통계보고서(5월말확정)" xfId="193"/>
    <cellStyle name="_2-4.상반기실적부문별요약_통계보고서(6월말확정)" xfId="194"/>
    <cellStyle name="_2-4.상반기실적부문별요약_통계보고서(6월말확정)_청별 실적(8월말)" xfId="195"/>
    <cellStyle name="_2-4.상반기실적부문별요약_통계보고서(6월말확정)_청별 실적(9.14)" xfId="196"/>
    <cellStyle name="_2-4.상반기실적부문별요약_통계보고서(6월말확정)_현황판(8월말)" xfId="197"/>
    <cellStyle name="_2-4.상반기실적부문별요약_통계보고서(7월말확정)" xfId="198"/>
    <cellStyle name="_2-4.상반기실적부문별요약_통계보고서(8월말확정)" xfId="199"/>
    <cellStyle name="_'99상반기경영개선활동결과(게시용)" xfId="200"/>
    <cellStyle name="_'99상반기경영개선활동결과(게시용)_통계보고서(1.10)" xfId="201"/>
    <cellStyle name="_'99상반기경영개선활동결과(게시용)_통계보고서(1.10)_청별 실적(8월말)" xfId="202"/>
    <cellStyle name="_'99상반기경영개선활동결과(게시용)_통계보고서(1.10)_청별 실적(9.14)" xfId="203"/>
    <cellStyle name="_'99상반기경영개선활동결과(게시용)_통계보고서(1.10)_현황판(8월말)" xfId="204"/>
    <cellStyle name="_'99상반기경영개선활동결과(게시용)_통계보고서(2월말)" xfId="205"/>
    <cellStyle name="_'99상반기경영개선활동결과(게시용)_통계보고서(2월말)_청별 실적(8월말)" xfId="206"/>
    <cellStyle name="_'99상반기경영개선활동결과(게시용)_통계보고서(2월말)_청별 실적(9.14)" xfId="207"/>
    <cellStyle name="_'99상반기경영개선활동결과(게시용)_통계보고서(2월말)_현황판(8월말)" xfId="208"/>
    <cellStyle name="_'99상반기경영개선활동결과(게시용)_통계보고서(3.14)" xfId="209"/>
    <cellStyle name="_'99상반기경영개선활동결과(게시용)_통계보고서(3.14)_청별 실적(8월말)" xfId="210"/>
    <cellStyle name="_'99상반기경영개선활동결과(게시용)_통계보고서(3.14)_청별 실적(9.14)" xfId="211"/>
    <cellStyle name="_'99상반기경영개선활동결과(게시용)_통계보고서(3.14)_현황판(8월말)" xfId="212"/>
    <cellStyle name="_'99상반기경영개선활동결과(게시용)_통계보고서(3.25)" xfId="213"/>
    <cellStyle name="_'99상반기경영개선활동결과(게시용)_통계보고서(3.25)_청별 실적(8월말)" xfId="214"/>
    <cellStyle name="_'99상반기경영개선활동결과(게시용)_통계보고서(3.25)_청별 실적(9.14)" xfId="215"/>
    <cellStyle name="_'99상반기경영개선활동결과(게시용)_통계보고서(3.25)_현황판(8월말)" xfId="216"/>
    <cellStyle name="_'99상반기경영개선활동결과(게시용)_통계보고서(3.27)" xfId="217"/>
    <cellStyle name="_'99상반기경영개선활동결과(게시용)_통계보고서(3.27)_청별 실적(8월말)" xfId="218"/>
    <cellStyle name="_'99상반기경영개선활동결과(게시용)_통계보고서(3.27)_청별 실적(9.14)" xfId="219"/>
    <cellStyle name="_'99상반기경영개선활동결과(게시용)_통계보고서(3.27)_현황판(8월말)" xfId="220"/>
    <cellStyle name="_'99상반기경영개선활동결과(게시용)_통계보고서(4.14)" xfId="221"/>
    <cellStyle name="_'99상반기경영개선활동결과(게시용)_통계보고서(4.14)_청별 실적(8월말)" xfId="222"/>
    <cellStyle name="_'99상반기경영개선활동결과(게시용)_통계보고서(4.14)_청별 실적(9.14)" xfId="223"/>
    <cellStyle name="_'99상반기경영개선활동결과(게시용)_통계보고서(4.14)_현황판(8월말)" xfId="224"/>
    <cellStyle name="_'99상반기경영개선활동결과(게시용)_통계보고서(4.21)" xfId="225"/>
    <cellStyle name="_'99상반기경영개선활동결과(게시용)_통계보고서(4.21)_청별 실적(8월말)" xfId="226"/>
    <cellStyle name="_'99상반기경영개선활동결과(게시용)_통계보고서(4.21)_청별 실적(9.14)" xfId="227"/>
    <cellStyle name="_'99상반기경영개선활동결과(게시용)_통계보고서(4.21)_현황판(8월말)" xfId="228"/>
    <cellStyle name="_'99상반기경영개선활동결과(게시용)_통계보고서(4.28)" xfId="229"/>
    <cellStyle name="_'99상반기경영개선활동결과(게시용)_통계보고서(4.28)_청별 실적(8월말)" xfId="230"/>
    <cellStyle name="_'99상반기경영개선활동결과(게시용)_통계보고서(4.28)_청별 실적(9.14)" xfId="231"/>
    <cellStyle name="_'99상반기경영개선활동결과(게시용)_통계보고서(4.28)_현황판(8월말)" xfId="232"/>
    <cellStyle name="_'99상반기경영개선활동결과(게시용)_통계보고서(5월말확정)" xfId="233"/>
    <cellStyle name="_'99상반기경영개선활동결과(게시용)_통계보고서(6월말확정)" xfId="234"/>
    <cellStyle name="_'99상반기경영개선활동결과(게시용)_통계보고서(6월말확정)_청별 실적(8월말)" xfId="235"/>
    <cellStyle name="_'99상반기경영개선활동결과(게시용)_통계보고서(6월말확정)_청별 실적(9.14)" xfId="236"/>
    <cellStyle name="_'99상반기경영개선활동결과(게시용)_통계보고서(6월말확정)_현황판(8월말)" xfId="237"/>
    <cellStyle name="_'99상반기경영개선활동결과(게시용)_통계보고서(7월말확정)" xfId="238"/>
    <cellStyle name="_'99상반기경영개선활동결과(게시용)_통계보고서(8월말확정)" xfId="239"/>
    <cellStyle name="_Book1" xfId="240"/>
    <cellStyle name="_경영개선활동상반기실적(990708)" xfId="241"/>
    <cellStyle name="_경영개선활동상반기실적(990708)_1" xfId="242"/>
    <cellStyle name="_경영개선활동상반기실적(990708)_1_통계보고서(1.10)" xfId="243"/>
    <cellStyle name="_경영개선활동상반기실적(990708)_1_통계보고서(1.10)_청별 실적(8월말)" xfId="244"/>
    <cellStyle name="_경영개선활동상반기실적(990708)_1_통계보고서(1.10)_청별 실적(9.14)" xfId="245"/>
    <cellStyle name="_경영개선활동상반기실적(990708)_1_통계보고서(1.10)_현황판(8월말)" xfId="246"/>
    <cellStyle name="_경영개선활동상반기실적(990708)_1_통계보고서(2월말)" xfId="247"/>
    <cellStyle name="_경영개선활동상반기실적(990708)_1_통계보고서(2월말)_청별 실적(8월말)" xfId="248"/>
    <cellStyle name="_경영개선활동상반기실적(990708)_1_통계보고서(2월말)_청별 실적(9.14)" xfId="249"/>
    <cellStyle name="_경영개선활동상반기실적(990708)_1_통계보고서(2월말)_현황판(8월말)" xfId="250"/>
    <cellStyle name="_경영개선활동상반기실적(990708)_1_통계보고서(3.14)" xfId="251"/>
    <cellStyle name="_경영개선활동상반기실적(990708)_1_통계보고서(3.14)_청별 실적(8월말)" xfId="252"/>
    <cellStyle name="_경영개선활동상반기실적(990708)_1_통계보고서(3.14)_청별 실적(9.14)" xfId="253"/>
    <cellStyle name="_경영개선활동상반기실적(990708)_1_통계보고서(3.14)_현황판(8월말)" xfId="254"/>
    <cellStyle name="_경영개선활동상반기실적(990708)_1_통계보고서(3.25)" xfId="255"/>
    <cellStyle name="_경영개선활동상반기실적(990708)_1_통계보고서(3.25)_청별 실적(8월말)" xfId="256"/>
    <cellStyle name="_경영개선활동상반기실적(990708)_1_통계보고서(3.25)_청별 실적(9.14)" xfId="257"/>
    <cellStyle name="_경영개선활동상반기실적(990708)_1_통계보고서(3.25)_현황판(8월말)" xfId="258"/>
    <cellStyle name="_경영개선활동상반기실적(990708)_1_통계보고서(3.27)" xfId="259"/>
    <cellStyle name="_경영개선활동상반기실적(990708)_1_통계보고서(3.27)_청별 실적(8월말)" xfId="260"/>
    <cellStyle name="_경영개선활동상반기실적(990708)_1_통계보고서(3.27)_청별 실적(9.14)" xfId="261"/>
    <cellStyle name="_경영개선활동상반기실적(990708)_1_통계보고서(3.27)_현황판(8월말)" xfId="262"/>
    <cellStyle name="_경영개선활동상반기실적(990708)_1_통계보고서(4.14)" xfId="263"/>
    <cellStyle name="_경영개선활동상반기실적(990708)_1_통계보고서(4.14)_청별 실적(8월말)" xfId="264"/>
    <cellStyle name="_경영개선활동상반기실적(990708)_1_통계보고서(4.14)_청별 실적(9.14)" xfId="265"/>
    <cellStyle name="_경영개선활동상반기실적(990708)_1_통계보고서(4.14)_현황판(8월말)" xfId="266"/>
    <cellStyle name="_경영개선활동상반기실적(990708)_1_통계보고서(4.21)" xfId="267"/>
    <cellStyle name="_경영개선활동상반기실적(990708)_1_통계보고서(4.21)_청별 실적(8월말)" xfId="268"/>
    <cellStyle name="_경영개선활동상반기실적(990708)_1_통계보고서(4.21)_청별 실적(9.14)" xfId="269"/>
    <cellStyle name="_경영개선활동상반기실적(990708)_1_통계보고서(4.21)_현황판(8월말)" xfId="270"/>
    <cellStyle name="_경영개선활동상반기실적(990708)_1_통계보고서(4.28)" xfId="271"/>
    <cellStyle name="_경영개선활동상반기실적(990708)_1_통계보고서(4.28)_청별 실적(8월말)" xfId="272"/>
    <cellStyle name="_경영개선활동상반기실적(990708)_1_통계보고서(4.28)_청별 실적(9.14)" xfId="273"/>
    <cellStyle name="_경영개선활동상반기실적(990708)_1_통계보고서(4.28)_현황판(8월말)" xfId="274"/>
    <cellStyle name="_경영개선활동상반기실적(990708)_1_통계보고서(5월말확정)" xfId="275"/>
    <cellStyle name="_경영개선활동상반기실적(990708)_1_통계보고서(6월말확정)" xfId="276"/>
    <cellStyle name="_경영개선활동상반기실적(990708)_1_통계보고서(6월말확정)_청별 실적(8월말)" xfId="277"/>
    <cellStyle name="_경영개선활동상반기실적(990708)_1_통계보고서(6월말확정)_청별 실적(9.14)" xfId="278"/>
    <cellStyle name="_경영개선활동상반기실적(990708)_1_통계보고서(6월말확정)_현황판(8월말)" xfId="279"/>
    <cellStyle name="_경영개선활동상반기실적(990708)_1_통계보고서(7월말확정)" xfId="280"/>
    <cellStyle name="_경영개선활동상반기실적(990708)_1_통계보고서(8월말확정)" xfId="281"/>
    <cellStyle name="_경영개선활동상반기실적(990708)_2" xfId="282"/>
    <cellStyle name="_경영개선활동상반기실적(990708)_2_통계보고서(1.10)" xfId="283"/>
    <cellStyle name="_경영개선활동상반기실적(990708)_2_통계보고서(1.10) 2" xfId="284"/>
    <cellStyle name="_경영개선활동상반기실적(990708)_2_통계보고서(1.10)_청별 실적(8월말)" xfId="285"/>
    <cellStyle name="_경영개선활동상반기실적(990708)_2_통계보고서(1.10)_청별 실적(9.14)" xfId="286"/>
    <cellStyle name="_경영개선활동상반기실적(990708)_2_통계보고서(1.10)_청장실 현황판(11월말)" xfId="287"/>
    <cellStyle name="_경영개선활동상반기실적(990708)_2_통계보고서(1.10)_현황판(8월말)" xfId="288"/>
    <cellStyle name="_경영개선활동상반기실적(990708)_2_통계보고서(2월말)" xfId="289"/>
    <cellStyle name="_경영개선활동상반기실적(990708)_2_통계보고서(2월말) 2" xfId="290"/>
    <cellStyle name="_경영개선활동상반기실적(990708)_2_통계보고서(2월말)_청별 실적(8월말)" xfId="291"/>
    <cellStyle name="_경영개선활동상반기실적(990708)_2_통계보고서(2월말)_청별 실적(9.14)" xfId="292"/>
    <cellStyle name="_경영개선활동상반기실적(990708)_2_통계보고서(2월말)_청장실 현황판(11월말)" xfId="293"/>
    <cellStyle name="_경영개선활동상반기실적(990708)_2_통계보고서(2월말)_현황판(8월말)" xfId="294"/>
    <cellStyle name="_경영개선활동상반기실적(990708)_2_통계보고서(3.14)" xfId="295"/>
    <cellStyle name="_경영개선활동상반기실적(990708)_2_통계보고서(3.14) 2" xfId="296"/>
    <cellStyle name="_경영개선활동상반기실적(990708)_2_통계보고서(3.14)_청별 실적(8월말)" xfId="297"/>
    <cellStyle name="_경영개선활동상반기실적(990708)_2_통계보고서(3.14)_청별 실적(9.14)" xfId="298"/>
    <cellStyle name="_경영개선활동상반기실적(990708)_2_통계보고서(3.14)_청장실 현황판(11월말)" xfId="299"/>
    <cellStyle name="_경영개선활동상반기실적(990708)_2_통계보고서(3.14)_현황판(8월말)" xfId="300"/>
    <cellStyle name="_경영개선활동상반기실적(990708)_2_통계보고서(3.25)" xfId="301"/>
    <cellStyle name="_경영개선활동상반기실적(990708)_2_통계보고서(3.25) 2" xfId="302"/>
    <cellStyle name="_경영개선활동상반기실적(990708)_2_통계보고서(3.25)_청별 실적(8월말)" xfId="303"/>
    <cellStyle name="_경영개선활동상반기실적(990708)_2_통계보고서(3.25)_청별 실적(9.14)" xfId="304"/>
    <cellStyle name="_경영개선활동상반기실적(990708)_2_통계보고서(3.25)_청장실 현황판(11월말)" xfId="305"/>
    <cellStyle name="_경영개선활동상반기실적(990708)_2_통계보고서(3.25)_현황판(8월말)" xfId="306"/>
    <cellStyle name="_경영개선활동상반기실적(990708)_2_통계보고서(3.27)" xfId="307"/>
    <cellStyle name="_경영개선활동상반기실적(990708)_2_통계보고서(3.27) 2" xfId="308"/>
    <cellStyle name="_경영개선활동상반기실적(990708)_2_통계보고서(3.27)_청별 실적(8월말)" xfId="309"/>
    <cellStyle name="_경영개선활동상반기실적(990708)_2_통계보고서(3.27)_청별 실적(9.14)" xfId="310"/>
    <cellStyle name="_경영개선활동상반기실적(990708)_2_통계보고서(3.27)_청장실 현황판(11월말)" xfId="311"/>
    <cellStyle name="_경영개선활동상반기실적(990708)_2_통계보고서(3.27)_현황판(8월말)" xfId="312"/>
    <cellStyle name="_경영개선활동상반기실적(990708)_2_통계보고서(4.14)" xfId="313"/>
    <cellStyle name="_경영개선활동상반기실적(990708)_2_통계보고서(4.14) 2" xfId="314"/>
    <cellStyle name="_경영개선활동상반기실적(990708)_2_통계보고서(4.14)_청별 실적(8월말)" xfId="315"/>
    <cellStyle name="_경영개선활동상반기실적(990708)_2_통계보고서(4.14)_청별 실적(9.14)" xfId="316"/>
    <cellStyle name="_경영개선활동상반기실적(990708)_2_통계보고서(4.14)_청장실 현황판(11월말)" xfId="317"/>
    <cellStyle name="_경영개선활동상반기실적(990708)_2_통계보고서(4.14)_현황판(8월말)" xfId="318"/>
    <cellStyle name="_경영개선활동상반기실적(990708)_2_통계보고서(4.21)" xfId="319"/>
    <cellStyle name="_경영개선활동상반기실적(990708)_2_통계보고서(4.21) 2" xfId="320"/>
    <cellStyle name="_경영개선활동상반기실적(990708)_2_통계보고서(4.21)_청별 실적(8월말)" xfId="321"/>
    <cellStyle name="_경영개선활동상반기실적(990708)_2_통계보고서(4.21)_청별 실적(9.14)" xfId="322"/>
    <cellStyle name="_경영개선활동상반기실적(990708)_2_통계보고서(4.21)_청장실 현황판(11월말)" xfId="323"/>
    <cellStyle name="_경영개선활동상반기실적(990708)_2_통계보고서(4.21)_현황판(8월말)" xfId="324"/>
    <cellStyle name="_경영개선활동상반기실적(990708)_2_통계보고서(4.28)" xfId="325"/>
    <cellStyle name="_경영개선활동상반기실적(990708)_2_통계보고서(4.28) 2" xfId="326"/>
    <cellStyle name="_경영개선활동상반기실적(990708)_2_통계보고서(4.28)_청별 실적(8월말)" xfId="327"/>
    <cellStyle name="_경영개선활동상반기실적(990708)_2_통계보고서(4.28)_청별 실적(9.14)" xfId="328"/>
    <cellStyle name="_경영개선활동상반기실적(990708)_2_통계보고서(4.28)_청장실 현황판(11월말)" xfId="329"/>
    <cellStyle name="_경영개선활동상반기실적(990708)_2_통계보고서(4.28)_현황판(8월말)" xfId="330"/>
    <cellStyle name="_경영개선활동상반기실적(990708)_2_통계보고서(5월말확정)" xfId="331"/>
    <cellStyle name="_경영개선활동상반기실적(990708)_2_통계보고서(6월말확정)" xfId="332"/>
    <cellStyle name="_경영개선활동상반기실적(990708)_2_통계보고서(6월말확정) 2" xfId="333"/>
    <cellStyle name="_경영개선활동상반기실적(990708)_2_통계보고서(6월말확정)_청별 실적(8월말)" xfId="334"/>
    <cellStyle name="_경영개선활동상반기실적(990708)_2_통계보고서(6월말확정)_청별 실적(9.14)" xfId="335"/>
    <cellStyle name="_경영개선활동상반기실적(990708)_2_통계보고서(6월말확정)_청장실 현황판(11월말)" xfId="336"/>
    <cellStyle name="_경영개선활동상반기실적(990708)_2_통계보고서(6월말확정)_현황판(8월말)" xfId="337"/>
    <cellStyle name="_경영개선활동상반기실적(990708)_2_통계보고서(7월말확정)" xfId="338"/>
    <cellStyle name="_경영개선활동상반기실적(990708)_2_통계보고서(8월말확정)" xfId="339"/>
    <cellStyle name="_경영개선활동상반기실적(990708)_통계보고서(1.10)" xfId="340"/>
    <cellStyle name="_경영개선활동상반기실적(990708)_통계보고서(1.10)_청별 실적(8월말)" xfId="341"/>
    <cellStyle name="_경영개선활동상반기실적(990708)_통계보고서(1.10)_청별 실적(9.14)" xfId="342"/>
    <cellStyle name="_경영개선활동상반기실적(990708)_통계보고서(1.10)_현황판(8월말)" xfId="343"/>
    <cellStyle name="_경영개선활동상반기실적(990708)_통계보고서(2월말)" xfId="344"/>
    <cellStyle name="_경영개선활동상반기실적(990708)_통계보고서(2월말)_청별 실적(8월말)" xfId="345"/>
    <cellStyle name="_경영개선활동상반기실적(990708)_통계보고서(2월말)_청별 실적(9.14)" xfId="346"/>
    <cellStyle name="_경영개선활동상반기실적(990708)_통계보고서(2월말)_현황판(8월말)" xfId="347"/>
    <cellStyle name="_경영개선활동상반기실적(990708)_통계보고서(3.14)" xfId="348"/>
    <cellStyle name="_경영개선활동상반기실적(990708)_통계보고서(3.14)_청별 실적(8월말)" xfId="349"/>
    <cellStyle name="_경영개선활동상반기실적(990708)_통계보고서(3.14)_청별 실적(9.14)" xfId="350"/>
    <cellStyle name="_경영개선활동상반기실적(990708)_통계보고서(3.14)_현황판(8월말)" xfId="351"/>
    <cellStyle name="_경영개선활동상반기실적(990708)_통계보고서(3.25)" xfId="352"/>
    <cellStyle name="_경영개선활동상반기실적(990708)_통계보고서(3.25)_청별 실적(8월말)" xfId="353"/>
    <cellStyle name="_경영개선활동상반기실적(990708)_통계보고서(3.25)_청별 실적(9.14)" xfId="354"/>
    <cellStyle name="_경영개선활동상반기실적(990708)_통계보고서(3.25)_현황판(8월말)" xfId="355"/>
    <cellStyle name="_경영개선활동상반기실적(990708)_통계보고서(3.27)" xfId="356"/>
    <cellStyle name="_경영개선활동상반기실적(990708)_통계보고서(3.27)_청별 실적(8월말)" xfId="357"/>
    <cellStyle name="_경영개선활동상반기실적(990708)_통계보고서(3.27)_청별 실적(9.14)" xfId="358"/>
    <cellStyle name="_경영개선활동상반기실적(990708)_통계보고서(3.27)_현황판(8월말)" xfId="359"/>
    <cellStyle name="_경영개선활동상반기실적(990708)_통계보고서(4.14)" xfId="360"/>
    <cellStyle name="_경영개선활동상반기실적(990708)_통계보고서(4.14)_청별 실적(8월말)" xfId="361"/>
    <cellStyle name="_경영개선활동상반기실적(990708)_통계보고서(4.14)_청별 실적(9.14)" xfId="362"/>
    <cellStyle name="_경영개선활동상반기실적(990708)_통계보고서(4.14)_현황판(8월말)" xfId="363"/>
    <cellStyle name="_경영개선활동상반기실적(990708)_통계보고서(4.21)" xfId="364"/>
    <cellStyle name="_경영개선활동상반기실적(990708)_통계보고서(4.21)_청별 실적(8월말)" xfId="365"/>
    <cellStyle name="_경영개선활동상반기실적(990708)_통계보고서(4.21)_청별 실적(9.14)" xfId="366"/>
    <cellStyle name="_경영개선활동상반기실적(990708)_통계보고서(4.21)_현황판(8월말)" xfId="367"/>
    <cellStyle name="_경영개선활동상반기실적(990708)_통계보고서(4.28)" xfId="368"/>
    <cellStyle name="_경영개선활동상반기실적(990708)_통계보고서(4.28)_청별 실적(8월말)" xfId="369"/>
    <cellStyle name="_경영개선활동상반기실적(990708)_통계보고서(4.28)_청별 실적(9.14)" xfId="370"/>
    <cellStyle name="_경영개선활동상반기실적(990708)_통계보고서(4.28)_현황판(8월말)" xfId="371"/>
    <cellStyle name="_경영개선활동상반기실적(990708)_통계보고서(5월말확정)" xfId="372"/>
    <cellStyle name="_경영개선활동상반기실적(990708)_통계보고서(6월말확정)" xfId="373"/>
    <cellStyle name="_경영개선활동상반기실적(990708)_통계보고서(6월말확정)_청별 실적(8월말)" xfId="374"/>
    <cellStyle name="_경영개선활동상반기실적(990708)_통계보고서(6월말확정)_청별 실적(9.14)" xfId="375"/>
    <cellStyle name="_경영개선활동상반기실적(990708)_통계보고서(6월말확정)_현황판(8월말)" xfId="376"/>
    <cellStyle name="_경영개선활동상반기실적(990708)_통계보고서(7월말확정)" xfId="377"/>
    <cellStyle name="_경영개선활동상반기실적(990708)_통계보고서(8월말확정)" xfId="378"/>
    <cellStyle name="_경영개선활성화방안(990802)" xfId="379"/>
    <cellStyle name="_경영개선활성화방안(990802)_1" xfId="380"/>
    <cellStyle name="_경영개선활성화방안(990802)_1_통계보고서(1.10)" xfId="381"/>
    <cellStyle name="_경영개선활성화방안(990802)_1_통계보고서(1.10)_청별 실적(8월말)" xfId="382"/>
    <cellStyle name="_경영개선활성화방안(990802)_1_통계보고서(1.10)_청별 실적(9.14)" xfId="383"/>
    <cellStyle name="_경영개선활성화방안(990802)_1_통계보고서(1.10)_현황판(8월말)" xfId="384"/>
    <cellStyle name="_경영개선활성화방안(990802)_1_통계보고서(2월말)" xfId="385"/>
    <cellStyle name="_경영개선활성화방안(990802)_1_통계보고서(2월말)_청별 실적(8월말)" xfId="386"/>
    <cellStyle name="_경영개선활성화방안(990802)_1_통계보고서(2월말)_청별 실적(9.14)" xfId="387"/>
    <cellStyle name="_경영개선활성화방안(990802)_1_통계보고서(2월말)_현황판(8월말)" xfId="388"/>
    <cellStyle name="_경영개선활성화방안(990802)_1_통계보고서(3.14)" xfId="389"/>
    <cellStyle name="_경영개선활성화방안(990802)_1_통계보고서(3.14)_청별 실적(8월말)" xfId="390"/>
    <cellStyle name="_경영개선활성화방안(990802)_1_통계보고서(3.14)_청별 실적(9.14)" xfId="391"/>
    <cellStyle name="_경영개선활성화방안(990802)_1_통계보고서(3.14)_현황판(8월말)" xfId="392"/>
    <cellStyle name="_경영개선활성화방안(990802)_1_통계보고서(3.25)" xfId="393"/>
    <cellStyle name="_경영개선활성화방안(990802)_1_통계보고서(3.25)_청별 실적(8월말)" xfId="394"/>
    <cellStyle name="_경영개선활성화방안(990802)_1_통계보고서(3.25)_청별 실적(9.14)" xfId="395"/>
    <cellStyle name="_경영개선활성화방안(990802)_1_통계보고서(3.25)_현황판(8월말)" xfId="396"/>
    <cellStyle name="_경영개선활성화방안(990802)_1_통계보고서(3.27)" xfId="397"/>
    <cellStyle name="_경영개선활성화방안(990802)_1_통계보고서(3.27)_청별 실적(8월말)" xfId="398"/>
    <cellStyle name="_경영개선활성화방안(990802)_1_통계보고서(3.27)_청별 실적(9.14)" xfId="399"/>
    <cellStyle name="_경영개선활성화방안(990802)_1_통계보고서(3.27)_현황판(8월말)" xfId="400"/>
    <cellStyle name="_경영개선활성화방안(990802)_1_통계보고서(4.14)" xfId="401"/>
    <cellStyle name="_경영개선활성화방안(990802)_1_통계보고서(4.14)_청별 실적(8월말)" xfId="402"/>
    <cellStyle name="_경영개선활성화방안(990802)_1_통계보고서(4.14)_청별 실적(9.14)" xfId="403"/>
    <cellStyle name="_경영개선활성화방안(990802)_1_통계보고서(4.14)_현황판(8월말)" xfId="404"/>
    <cellStyle name="_경영개선활성화방안(990802)_1_통계보고서(4.21)" xfId="405"/>
    <cellStyle name="_경영개선활성화방안(990802)_1_통계보고서(4.21)_청별 실적(8월말)" xfId="406"/>
    <cellStyle name="_경영개선활성화방안(990802)_1_통계보고서(4.21)_청별 실적(9.14)" xfId="407"/>
    <cellStyle name="_경영개선활성화방안(990802)_1_통계보고서(4.21)_현황판(8월말)" xfId="408"/>
    <cellStyle name="_경영개선활성화방안(990802)_1_통계보고서(4.28)" xfId="409"/>
    <cellStyle name="_경영개선활성화방안(990802)_1_통계보고서(4.28)_청별 실적(8월말)" xfId="410"/>
    <cellStyle name="_경영개선활성화방안(990802)_1_통계보고서(4.28)_청별 실적(9.14)" xfId="411"/>
    <cellStyle name="_경영개선활성화방안(990802)_1_통계보고서(4.28)_현황판(8월말)" xfId="412"/>
    <cellStyle name="_경영개선활성화방안(990802)_1_통계보고서(5월말확정)" xfId="413"/>
    <cellStyle name="_경영개선활성화방안(990802)_1_통계보고서(6월말확정)" xfId="414"/>
    <cellStyle name="_경영개선활성화방안(990802)_1_통계보고서(6월말확정)_청별 실적(8월말)" xfId="415"/>
    <cellStyle name="_경영개선활성화방안(990802)_1_통계보고서(6월말확정)_청별 실적(9.14)" xfId="416"/>
    <cellStyle name="_경영개선활성화방안(990802)_1_통계보고서(6월말확정)_현황판(8월말)" xfId="417"/>
    <cellStyle name="_경영개선활성화방안(990802)_1_통계보고서(7월말확정)" xfId="418"/>
    <cellStyle name="_경영개선활성화방안(990802)_1_통계보고서(8월말확정)" xfId="419"/>
    <cellStyle name="_경영개선활성화방안(990802)_통계보고서(1.10)" xfId="420"/>
    <cellStyle name="_경영개선활성화방안(990802)_통계보고서(1.10) 2" xfId="421"/>
    <cellStyle name="_경영개선활성화방안(990802)_통계보고서(1.10)_청별 실적(8월말)" xfId="422"/>
    <cellStyle name="_경영개선활성화방안(990802)_통계보고서(1.10)_청별 실적(9.14)" xfId="423"/>
    <cellStyle name="_경영개선활성화방안(990802)_통계보고서(1.10)_청장실 현황판(11월말)" xfId="424"/>
    <cellStyle name="_경영개선활성화방안(990802)_통계보고서(1.10)_현황판(8월말)" xfId="425"/>
    <cellStyle name="_경영개선활성화방안(990802)_통계보고서(2월말)" xfId="426"/>
    <cellStyle name="_경영개선활성화방안(990802)_통계보고서(2월말) 2" xfId="427"/>
    <cellStyle name="_경영개선활성화방안(990802)_통계보고서(2월말)_청별 실적(8월말)" xfId="428"/>
    <cellStyle name="_경영개선활성화방안(990802)_통계보고서(2월말)_청별 실적(9.14)" xfId="429"/>
    <cellStyle name="_경영개선활성화방안(990802)_통계보고서(2월말)_청장실 현황판(11월말)" xfId="430"/>
    <cellStyle name="_경영개선활성화방안(990802)_통계보고서(2월말)_현황판(8월말)" xfId="431"/>
    <cellStyle name="_경영개선활성화방안(990802)_통계보고서(3.14)" xfId="432"/>
    <cellStyle name="_경영개선활성화방안(990802)_통계보고서(3.14) 2" xfId="433"/>
    <cellStyle name="_경영개선활성화방안(990802)_통계보고서(3.14)_청별 실적(8월말)" xfId="434"/>
    <cellStyle name="_경영개선활성화방안(990802)_통계보고서(3.14)_청별 실적(9.14)" xfId="435"/>
    <cellStyle name="_경영개선활성화방안(990802)_통계보고서(3.14)_청장실 현황판(11월말)" xfId="436"/>
    <cellStyle name="_경영개선활성화방안(990802)_통계보고서(3.14)_현황판(8월말)" xfId="437"/>
    <cellStyle name="_경영개선활성화방안(990802)_통계보고서(3.25)" xfId="438"/>
    <cellStyle name="_경영개선활성화방안(990802)_통계보고서(3.25) 2" xfId="439"/>
    <cellStyle name="_경영개선활성화방안(990802)_통계보고서(3.25)_청별 실적(8월말)" xfId="440"/>
    <cellStyle name="_경영개선활성화방안(990802)_통계보고서(3.25)_청별 실적(9.14)" xfId="441"/>
    <cellStyle name="_경영개선활성화방안(990802)_통계보고서(3.25)_청장실 현황판(11월말)" xfId="442"/>
    <cellStyle name="_경영개선활성화방안(990802)_통계보고서(3.25)_현황판(8월말)" xfId="443"/>
    <cellStyle name="_경영개선활성화방안(990802)_통계보고서(3.27)" xfId="444"/>
    <cellStyle name="_경영개선활성화방안(990802)_통계보고서(3.27) 2" xfId="445"/>
    <cellStyle name="_경영개선활성화방안(990802)_통계보고서(3.27)_청별 실적(8월말)" xfId="446"/>
    <cellStyle name="_경영개선활성화방안(990802)_통계보고서(3.27)_청별 실적(9.14)" xfId="447"/>
    <cellStyle name="_경영개선활성화방안(990802)_통계보고서(3.27)_청장실 현황판(11월말)" xfId="448"/>
    <cellStyle name="_경영개선활성화방안(990802)_통계보고서(3.27)_현황판(8월말)" xfId="449"/>
    <cellStyle name="_경영개선활성화방안(990802)_통계보고서(4.14)" xfId="450"/>
    <cellStyle name="_경영개선활성화방안(990802)_통계보고서(4.14) 2" xfId="451"/>
    <cellStyle name="_경영개선활성화방안(990802)_통계보고서(4.14)_청별 실적(8월말)" xfId="452"/>
    <cellStyle name="_경영개선활성화방안(990802)_통계보고서(4.14)_청별 실적(9.14)" xfId="453"/>
    <cellStyle name="_경영개선활성화방안(990802)_통계보고서(4.14)_청장실 현황판(11월말)" xfId="454"/>
    <cellStyle name="_경영개선활성화방안(990802)_통계보고서(4.14)_현황판(8월말)" xfId="455"/>
    <cellStyle name="_경영개선활성화방안(990802)_통계보고서(4.21)" xfId="456"/>
    <cellStyle name="_경영개선활성화방안(990802)_통계보고서(4.21) 2" xfId="457"/>
    <cellStyle name="_경영개선활성화방안(990802)_통계보고서(4.21)_청별 실적(8월말)" xfId="458"/>
    <cellStyle name="_경영개선활성화방안(990802)_통계보고서(4.21)_청별 실적(9.14)" xfId="459"/>
    <cellStyle name="_경영개선활성화방안(990802)_통계보고서(4.21)_청장실 현황판(11월말)" xfId="460"/>
    <cellStyle name="_경영개선활성화방안(990802)_통계보고서(4.21)_현황판(8월말)" xfId="461"/>
    <cellStyle name="_경영개선활성화방안(990802)_통계보고서(4.28)" xfId="462"/>
    <cellStyle name="_경영개선활성화방안(990802)_통계보고서(4.28) 2" xfId="463"/>
    <cellStyle name="_경영개선활성화방안(990802)_통계보고서(4.28)_청별 실적(8월말)" xfId="464"/>
    <cellStyle name="_경영개선활성화방안(990802)_통계보고서(4.28)_청별 실적(9.14)" xfId="465"/>
    <cellStyle name="_경영개선활성화방안(990802)_통계보고서(4.28)_청장실 현황판(11월말)" xfId="466"/>
    <cellStyle name="_경영개선활성화방안(990802)_통계보고서(4.28)_현황판(8월말)" xfId="467"/>
    <cellStyle name="_경영개선활성화방안(990802)_통계보고서(5월말확정)" xfId="468"/>
    <cellStyle name="_경영개선활성화방안(990802)_통계보고서(6월말확정)" xfId="469"/>
    <cellStyle name="_경영개선활성화방안(990802)_통계보고서(6월말확정) 2" xfId="470"/>
    <cellStyle name="_경영개선활성화방안(990802)_통계보고서(6월말확정)_청별 실적(8월말)" xfId="471"/>
    <cellStyle name="_경영개선활성화방안(990802)_통계보고서(6월말확정)_청별 실적(9.14)" xfId="472"/>
    <cellStyle name="_경영개선활성화방안(990802)_통계보고서(6월말확정)_청장실 현황판(11월말)" xfId="473"/>
    <cellStyle name="_경영개선활성화방안(990802)_통계보고서(6월말확정)_현황판(8월말)" xfId="474"/>
    <cellStyle name="_경영개선활성화방안(990802)_통계보고서(7월말확정)" xfId="475"/>
    <cellStyle name="_경영개선활성화방안(990802)_통계보고서(8월말확정)" xfId="476"/>
    <cellStyle name="_별첨(계획서및실적서양식)" xfId="477"/>
    <cellStyle name="_별첨(계획서및실적서양식)_1" xfId="478"/>
    <cellStyle name="_별첨(계획서및실적서양식)_1_통계보고서(1.10)" xfId="479"/>
    <cellStyle name="_별첨(계획서및실적서양식)_1_통계보고서(1.10)_청별 실적(8월말)" xfId="480"/>
    <cellStyle name="_별첨(계획서및실적서양식)_1_통계보고서(1.10)_청별 실적(9.14)" xfId="481"/>
    <cellStyle name="_별첨(계획서및실적서양식)_1_통계보고서(1.10)_현황판(8월말)" xfId="482"/>
    <cellStyle name="_별첨(계획서및실적서양식)_1_통계보고서(2월말)" xfId="483"/>
    <cellStyle name="_별첨(계획서및실적서양식)_1_통계보고서(2월말)_청별 실적(8월말)" xfId="484"/>
    <cellStyle name="_별첨(계획서및실적서양식)_1_통계보고서(2월말)_청별 실적(9.14)" xfId="485"/>
    <cellStyle name="_별첨(계획서및실적서양식)_1_통계보고서(2월말)_현황판(8월말)" xfId="486"/>
    <cellStyle name="_별첨(계획서및실적서양식)_1_통계보고서(3.14)" xfId="487"/>
    <cellStyle name="_별첨(계획서및실적서양식)_1_통계보고서(3.14)_청별 실적(8월말)" xfId="488"/>
    <cellStyle name="_별첨(계획서및실적서양식)_1_통계보고서(3.14)_청별 실적(9.14)" xfId="489"/>
    <cellStyle name="_별첨(계획서및실적서양식)_1_통계보고서(3.14)_현황판(8월말)" xfId="490"/>
    <cellStyle name="_별첨(계획서및실적서양식)_1_통계보고서(3.25)" xfId="491"/>
    <cellStyle name="_별첨(계획서및실적서양식)_1_통계보고서(3.25)_청별 실적(8월말)" xfId="492"/>
    <cellStyle name="_별첨(계획서및실적서양식)_1_통계보고서(3.25)_청별 실적(9.14)" xfId="493"/>
    <cellStyle name="_별첨(계획서및실적서양식)_1_통계보고서(3.25)_현황판(8월말)" xfId="494"/>
    <cellStyle name="_별첨(계획서및실적서양식)_1_통계보고서(3.27)" xfId="495"/>
    <cellStyle name="_별첨(계획서및실적서양식)_1_통계보고서(3.27)_청별 실적(8월말)" xfId="496"/>
    <cellStyle name="_별첨(계획서및실적서양식)_1_통계보고서(3.27)_청별 실적(9.14)" xfId="497"/>
    <cellStyle name="_별첨(계획서및실적서양식)_1_통계보고서(3.27)_현황판(8월말)" xfId="498"/>
    <cellStyle name="_별첨(계획서및실적서양식)_1_통계보고서(4.14)" xfId="499"/>
    <cellStyle name="_별첨(계획서및실적서양식)_1_통계보고서(4.14)_청별 실적(8월말)" xfId="500"/>
    <cellStyle name="_별첨(계획서및실적서양식)_1_통계보고서(4.14)_청별 실적(9.14)" xfId="501"/>
    <cellStyle name="_별첨(계획서및실적서양식)_1_통계보고서(4.14)_현황판(8월말)" xfId="502"/>
    <cellStyle name="_별첨(계획서및실적서양식)_1_통계보고서(4.21)" xfId="503"/>
    <cellStyle name="_별첨(계획서및실적서양식)_1_통계보고서(4.21)_청별 실적(8월말)" xfId="504"/>
    <cellStyle name="_별첨(계획서및실적서양식)_1_통계보고서(4.21)_청별 실적(9.14)" xfId="505"/>
    <cellStyle name="_별첨(계획서및실적서양식)_1_통계보고서(4.21)_현황판(8월말)" xfId="506"/>
    <cellStyle name="_별첨(계획서및실적서양식)_1_통계보고서(4.28)" xfId="507"/>
    <cellStyle name="_별첨(계획서및실적서양식)_1_통계보고서(4.28)_청별 실적(8월말)" xfId="508"/>
    <cellStyle name="_별첨(계획서및실적서양식)_1_통계보고서(4.28)_청별 실적(9.14)" xfId="509"/>
    <cellStyle name="_별첨(계획서및실적서양식)_1_통계보고서(4.28)_현황판(8월말)" xfId="510"/>
    <cellStyle name="_별첨(계획서및실적서양식)_1_통계보고서(5월말확정)" xfId="511"/>
    <cellStyle name="_별첨(계획서및실적서양식)_1_통계보고서(6월말확정)" xfId="512"/>
    <cellStyle name="_별첨(계획서및실적서양식)_1_통계보고서(6월말확정)_청별 실적(8월말)" xfId="513"/>
    <cellStyle name="_별첨(계획서및실적서양식)_1_통계보고서(6월말확정)_청별 실적(9.14)" xfId="514"/>
    <cellStyle name="_별첨(계획서및실적서양식)_1_통계보고서(6월말확정)_현황판(8월말)" xfId="515"/>
    <cellStyle name="_별첨(계획서및실적서양식)_1_통계보고서(7월말확정)" xfId="516"/>
    <cellStyle name="_별첨(계획서및실적서양식)_1_통계보고서(8월말확정)" xfId="517"/>
    <cellStyle name="_별첨(계획서및실적서양식)_통계보고서(1.10)" xfId="518"/>
    <cellStyle name="_별첨(계획서및실적서양식)_통계보고서(1.10) 2" xfId="519"/>
    <cellStyle name="_별첨(계획서및실적서양식)_통계보고서(1.10)_청별 실적(8월말)" xfId="520"/>
    <cellStyle name="_별첨(계획서및실적서양식)_통계보고서(1.10)_청별 실적(9.14)" xfId="521"/>
    <cellStyle name="_별첨(계획서및실적서양식)_통계보고서(1.10)_청장실 현황판(11월말)" xfId="522"/>
    <cellStyle name="_별첨(계획서및실적서양식)_통계보고서(1.10)_현황판(8월말)" xfId="523"/>
    <cellStyle name="_별첨(계획서및실적서양식)_통계보고서(2월말)" xfId="524"/>
    <cellStyle name="_별첨(계획서및실적서양식)_통계보고서(2월말) 2" xfId="525"/>
    <cellStyle name="_별첨(계획서및실적서양식)_통계보고서(2월말)_청별 실적(8월말)" xfId="526"/>
    <cellStyle name="_별첨(계획서및실적서양식)_통계보고서(2월말)_청별 실적(9.14)" xfId="527"/>
    <cellStyle name="_별첨(계획서및실적서양식)_통계보고서(2월말)_청장실 현황판(11월말)" xfId="528"/>
    <cellStyle name="_별첨(계획서및실적서양식)_통계보고서(2월말)_현황판(8월말)" xfId="529"/>
    <cellStyle name="_별첨(계획서및실적서양식)_통계보고서(3.14)" xfId="530"/>
    <cellStyle name="_별첨(계획서및실적서양식)_통계보고서(3.14) 2" xfId="531"/>
    <cellStyle name="_별첨(계획서및실적서양식)_통계보고서(3.14)_청별 실적(8월말)" xfId="532"/>
    <cellStyle name="_별첨(계획서및실적서양식)_통계보고서(3.14)_청별 실적(9.14)" xfId="533"/>
    <cellStyle name="_별첨(계획서및실적서양식)_통계보고서(3.14)_청장실 현황판(11월말)" xfId="534"/>
    <cellStyle name="_별첨(계획서및실적서양식)_통계보고서(3.14)_현황판(8월말)" xfId="535"/>
    <cellStyle name="_별첨(계획서및실적서양식)_통계보고서(3.25)" xfId="536"/>
    <cellStyle name="_별첨(계획서및실적서양식)_통계보고서(3.25) 2" xfId="537"/>
    <cellStyle name="_별첨(계획서및실적서양식)_통계보고서(3.25)_청별 실적(8월말)" xfId="538"/>
    <cellStyle name="_별첨(계획서및실적서양식)_통계보고서(3.25)_청별 실적(9.14)" xfId="539"/>
    <cellStyle name="_별첨(계획서및실적서양식)_통계보고서(3.25)_청장실 현황판(11월말)" xfId="540"/>
    <cellStyle name="_별첨(계획서및실적서양식)_통계보고서(3.25)_현황판(8월말)" xfId="541"/>
    <cellStyle name="_별첨(계획서및실적서양식)_통계보고서(3.27)" xfId="542"/>
    <cellStyle name="_별첨(계획서및실적서양식)_통계보고서(3.27) 2" xfId="543"/>
    <cellStyle name="_별첨(계획서및실적서양식)_통계보고서(3.27)_청별 실적(8월말)" xfId="544"/>
    <cellStyle name="_별첨(계획서및실적서양식)_통계보고서(3.27)_청별 실적(9.14)" xfId="545"/>
    <cellStyle name="_별첨(계획서및실적서양식)_통계보고서(3.27)_청장실 현황판(11월말)" xfId="546"/>
    <cellStyle name="_별첨(계획서및실적서양식)_통계보고서(3.27)_현황판(8월말)" xfId="547"/>
    <cellStyle name="_별첨(계획서및실적서양식)_통계보고서(4.14)" xfId="548"/>
    <cellStyle name="_별첨(계획서및실적서양식)_통계보고서(4.14) 2" xfId="549"/>
    <cellStyle name="_별첨(계획서및실적서양식)_통계보고서(4.14)_청별 실적(8월말)" xfId="550"/>
    <cellStyle name="_별첨(계획서및실적서양식)_통계보고서(4.14)_청별 실적(9.14)" xfId="551"/>
    <cellStyle name="_별첨(계획서및실적서양식)_통계보고서(4.14)_청장실 현황판(11월말)" xfId="552"/>
    <cellStyle name="_별첨(계획서및실적서양식)_통계보고서(4.14)_현황판(8월말)" xfId="553"/>
    <cellStyle name="_별첨(계획서및실적서양식)_통계보고서(4.21)" xfId="554"/>
    <cellStyle name="_별첨(계획서및실적서양식)_통계보고서(4.21) 2" xfId="555"/>
    <cellStyle name="_별첨(계획서및실적서양식)_통계보고서(4.21)_청별 실적(8월말)" xfId="556"/>
    <cellStyle name="_별첨(계획서및실적서양식)_통계보고서(4.21)_청별 실적(9.14)" xfId="557"/>
    <cellStyle name="_별첨(계획서및실적서양식)_통계보고서(4.21)_청장실 현황판(11월말)" xfId="558"/>
    <cellStyle name="_별첨(계획서및실적서양식)_통계보고서(4.21)_현황판(8월말)" xfId="559"/>
    <cellStyle name="_별첨(계획서및실적서양식)_통계보고서(4.28)" xfId="560"/>
    <cellStyle name="_별첨(계획서및실적서양식)_통계보고서(4.28) 2" xfId="561"/>
    <cellStyle name="_별첨(계획서및실적서양식)_통계보고서(4.28)_청별 실적(8월말)" xfId="562"/>
    <cellStyle name="_별첨(계획서및실적서양식)_통계보고서(4.28)_청별 실적(9.14)" xfId="563"/>
    <cellStyle name="_별첨(계획서및실적서양식)_통계보고서(4.28)_청장실 현황판(11월말)" xfId="564"/>
    <cellStyle name="_별첨(계획서및실적서양식)_통계보고서(4.28)_현황판(8월말)" xfId="565"/>
    <cellStyle name="_별첨(계획서및실적서양식)_통계보고서(5월말확정)" xfId="566"/>
    <cellStyle name="_별첨(계획서및실적서양식)_통계보고서(6월말확정)" xfId="567"/>
    <cellStyle name="_별첨(계획서및실적서양식)_통계보고서(6월말확정) 2" xfId="568"/>
    <cellStyle name="_별첨(계획서및실적서양식)_통계보고서(6월말확정)_청별 실적(8월말)" xfId="569"/>
    <cellStyle name="_별첨(계획서및실적서양식)_통계보고서(6월말확정)_청별 실적(9.14)" xfId="570"/>
    <cellStyle name="_별첨(계획서및실적서양식)_통계보고서(6월말확정)_청장실 현황판(11월말)" xfId="571"/>
    <cellStyle name="_별첨(계획서및실적서양식)_통계보고서(6월말확정)_현황판(8월말)" xfId="572"/>
    <cellStyle name="_별첨(계획서및실적서양식)_통계보고서(7월말확정)" xfId="573"/>
    <cellStyle name="_별첨(계획서및실적서양식)_통계보고서(8월말확정)" xfId="574"/>
    <cellStyle name="_양식" xfId="575"/>
    <cellStyle name="_양식_1" xfId="576"/>
    <cellStyle name="_양식_1_통계보고서(1.10)" xfId="577"/>
    <cellStyle name="_양식_1_통계보고서(1.10) 2" xfId="578"/>
    <cellStyle name="_양식_1_통계보고서(1.10)_청별 실적(8월말)" xfId="579"/>
    <cellStyle name="_양식_1_통계보고서(1.10)_청별 실적(9.14)" xfId="580"/>
    <cellStyle name="_양식_1_통계보고서(1.10)_청장실 현황판(11월말)" xfId="581"/>
    <cellStyle name="_양식_1_통계보고서(1.10)_현황판(8월말)" xfId="582"/>
    <cellStyle name="_양식_1_통계보고서(2월말)" xfId="583"/>
    <cellStyle name="_양식_1_통계보고서(2월말) 2" xfId="584"/>
    <cellStyle name="_양식_1_통계보고서(2월말)_청별 실적(8월말)" xfId="585"/>
    <cellStyle name="_양식_1_통계보고서(2월말)_청별 실적(9.14)" xfId="586"/>
    <cellStyle name="_양식_1_통계보고서(2월말)_청장실 현황판(11월말)" xfId="587"/>
    <cellStyle name="_양식_1_통계보고서(2월말)_현황판(8월말)" xfId="588"/>
    <cellStyle name="_양식_1_통계보고서(3.14)" xfId="589"/>
    <cellStyle name="_양식_1_통계보고서(3.14) 2" xfId="590"/>
    <cellStyle name="_양식_1_통계보고서(3.14)_청별 실적(8월말)" xfId="591"/>
    <cellStyle name="_양식_1_통계보고서(3.14)_청별 실적(9.14)" xfId="592"/>
    <cellStyle name="_양식_1_통계보고서(3.14)_청장실 현황판(11월말)" xfId="593"/>
    <cellStyle name="_양식_1_통계보고서(3.14)_현황판(8월말)" xfId="594"/>
    <cellStyle name="_양식_1_통계보고서(3.25)" xfId="595"/>
    <cellStyle name="_양식_1_통계보고서(3.25) 2" xfId="596"/>
    <cellStyle name="_양식_1_통계보고서(3.25)_청별 실적(8월말)" xfId="597"/>
    <cellStyle name="_양식_1_통계보고서(3.25)_청별 실적(9.14)" xfId="598"/>
    <cellStyle name="_양식_1_통계보고서(3.25)_청장실 현황판(11월말)" xfId="599"/>
    <cellStyle name="_양식_1_통계보고서(3.25)_현황판(8월말)" xfId="600"/>
    <cellStyle name="_양식_1_통계보고서(3.27)" xfId="601"/>
    <cellStyle name="_양식_1_통계보고서(3.27) 2" xfId="602"/>
    <cellStyle name="_양식_1_통계보고서(3.27)_청별 실적(8월말)" xfId="603"/>
    <cellStyle name="_양식_1_통계보고서(3.27)_청별 실적(9.14)" xfId="604"/>
    <cellStyle name="_양식_1_통계보고서(3.27)_청장실 현황판(11월말)" xfId="605"/>
    <cellStyle name="_양식_1_통계보고서(3.27)_현황판(8월말)" xfId="606"/>
    <cellStyle name="_양식_1_통계보고서(4.14)" xfId="607"/>
    <cellStyle name="_양식_1_통계보고서(4.14) 2" xfId="608"/>
    <cellStyle name="_양식_1_통계보고서(4.14)_청별 실적(8월말)" xfId="609"/>
    <cellStyle name="_양식_1_통계보고서(4.14)_청별 실적(9.14)" xfId="610"/>
    <cellStyle name="_양식_1_통계보고서(4.14)_청장실 현황판(11월말)" xfId="611"/>
    <cellStyle name="_양식_1_통계보고서(4.14)_현황판(8월말)" xfId="612"/>
    <cellStyle name="_양식_1_통계보고서(4.21)" xfId="613"/>
    <cellStyle name="_양식_1_통계보고서(4.21) 2" xfId="614"/>
    <cellStyle name="_양식_1_통계보고서(4.21)_청별 실적(8월말)" xfId="615"/>
    <cellStyle name="_양식_1_통계보고서(4.21)_청별 실적(9.14)" xfId="616"/>
    <cellStyle name="_양식_1_통계보고서(4.21)_청장실 현황판(11월말)" xfId="617"/>
    <cellStyle name="_양식_1_통계보고서(4.21)_현황판(8월말)" xfId="618"/>
    <cellStyle name="_양식_1_통계보고서(4.28)" xfId="619"/>
    <cellStyle name="_양식_1_통계보고서(4.28) 2" xfId="620"/>
    <cellStyle name="_양식_1_통계보고서(4.28)_청별 실적(8월말)" xfId="621"/>
    <cellStyle name="_양식_1_통계보고서(4.28)_청별 실적(9.14)" xfId="622"/>
    <cellStyle name="_양식_1_통계보고서(4.28)_청장실 현황판(11월말)" xfId="623"/>
    <cellStyle name="_양식_1_통계보고서(4.28)_현황판(8월말)" xfId="624"/>
    <cellStyle name="_양식_1_통계보고서(5월말확정)" xfId="625"/>
    <cellStyle name="_양식_1_통계보고서(6월말확정)" xfId="626"/>
    <cellStyle name="_양식_1_통계보고서(6월말확정) 2" xfId="627"/>
    <cellStyle name="_양식_1_통계보고서(6월말확정)_청별 실적(8월말)" xfId="628"/>
    <cellStyle name="_양식_1_통계보고서(6월말확정)_청별 실적(9.14)" xfId="629"/>
    <cellStyle name="_양식_1_통계보고서(6월말확정)_청장실 현황판(11월말)" xfId="630"/>
    <cellStyle name="_양식_1_통계보고서(6월말확정)_현황판(8월말)" xfId="631"/>
    <cellStyle name="_양식_1_통계보고서(7월말확정)" xfId="632"/>
    <cellStyle name="_양식_1_통계보고서(8월말확정)" xfId="633"/>
    <cellStyle name="_양식_2" xfId="634"/>
    <cellStyle name="_양식_2_통계보고서(1.10)" xfId="635"/>
    <cellStyle name="_양식_2_통계보고서(1.10)_청별 실적(8월말)" xfId="636"/>
    <cellStyle name="_양식_2_통계보고서(1.10)_청별 실적(9.14)" xfId="637"/>
    <cellStyle name="_양식_2_통계보고서(1.10)_현황판(8월말)" xfId="638"/>
    <cellStyle name="_양식_2_통계보고서(2월말)" xfId="639"/>
    <cellStyle name="_양식_2_통계보고서(2월말)_청별 실적(8월말)" xfId="640"/>
    <cellStyle name="_양식_2_통계보고서(2월말)_청별 실적(9.14)" xfId="641"/>
    <cellStyle name="_양식_2_통계보고서(2월말)_현황판(8월말)" xfId="642"/>
    <cellStyle name="_양식_2_통계보고서(3.14)" xfId="643"/>
    <cellStyle name="_양식_2_통계보고서(3.14)_청별 실적(8월말)" xfId="644"/>
    <cellStyle name="_양식_2_통계보고서(3.14)_청별 실적(9.14)" xfId="645"/>
    <cellStyle name="_양식_2_통계보고서(3.14)_현황판(8월말)" xfId="646"/>
    <cellStyle name="_양식_2_통계보고서(3.25)" xfId="647"/>
    <cellStyle name="_양식_2_통계보고서(3.25)_청별 실적(8월말)" xfId="648"/>
    <cellStyle name="_양식_2_통계보고서(3.25)_청별 실적(9.14)" xfId="649"/>
    <cellStyle name="_양식_2_통계보고서(3.25)_현황판(8월말)" xfId="650"/>
    <cellStyle name="_양식_2_통계보고서(3.27)" xfId="651"/>
    <cellStyle name="_양식_2_통계보고서(3.27)_청별 실적(8월말)" xfId="652"/>
    <cellStyle name="_양식_2_통계보고서(3.27)_청별 실적(9.14)" xfId="653"/>
    <cellStyle name="_양식_2_통계보고서(3.27)_현황판(8월말)" xfId="654"/>
    <cellStyle name="_양식_2_통계보고서(4.14)" xfId="655"/>
    <cellStyle name="_양식_2_통계보고서(4.14)_청별 실적(8월말)" xfId="656"/>
    <cellStyle name="_양식_2_통계보고서(4.14)_청별 실적(9.14)" xfId="657"/>
    <cellStyle name="_양식_2_통계보고서(4.14)_현황판(8월말)" xfId="658"/>
    <cellStyle name="_양식_2_통계보고서(4.21)" xfId="659"/>
    <cellStyle name="_양식_2_통계보고서(4.21)_청별 실적(8월말)" xfId="660"/>
    <cellStyle name="_양식_2_통계보고서(4.21)_청별 실적(9.14)" xfId="661"/>
    <cellStyle name="_양식_2_통계보고서(4.21)_현황판(8월말)" xfId="662"/>
    <cellStyle name="_양식_2_통계보고서(4.28)" xfId="663"/>
    <cellStyle name="_양식_2_통계보고서(4.28)_청별 실적(8월말)" xfId="664"/>
    <cellStyle name="_양식_2_통계보고서(4.28)_청별 실적(9.14)" xfId="665"/>
    <cellStyle name="_양식_2_통계보고서(4.28)_현황판(8월말)" xfId="666"/>
    <cellStyle name="_양식_2_통계보고서(5월말확정)" xfId="667"/>
    <cellStyle name="_양식_2_통계보고서(6월말확정)" xfId="668"/>
    <cellStyle name="_양식_2_통계보고서(6월말확정)_청별 실적(8월말)" xfId="669"/>
    <cellStyle name="_양식_2_통계보고서(6월말확정)_청별 실적(9.14)" xfId="670"/>
    <cellStyle name="_양식_2_통계보고서(6월말확정)_현황판(8월말)" xfId="671"/>
    <cellStyle name="_양식_2_통계보고서(7월말확정)" xfId="672"/>
    <cellStyle name="_양식_2_통계보고서(8월말확정)" xfId="673"/>
    <cellStyle name="_양식_통계보고서(1.10)" xfId="674"/>
    <cellStyle name="_양식_통계보고서(1.10)_청별 실적(8월말)" xfId="675"/>
    <cellStyle name="_양식_통계보고서(1.10)_청별 실적(9.14)" xfId="676"/>
    <cellStyle name="_양식_통계보고서(1.10)_현황판(8월말)" xfId="677"/>
    <cellStyle name="_양식_통계보고서(2월말)" xfId="678"/>
    <cellStyle name="_양식_통계보고서(2월말)_청별 실적(8월말)" xfId="679"/>
    <cellStyle name="_양식_통계보고서(2월말)_청별 실적(9.14)" xfId="680"/>
    <cellStyle name="_양식_통계보고서(2월말)_현황판(8월말)" xfId="681"/>
    <cellStyle name="_양식_통계보고서(3.14)" xfId="682"/>
    <cellStyle name="_양식_통계보고서(3.14)_청별 실적(8월말)" xfId="683"/>
    <cellStyle name="_양식_통계보고서(3.14)_청별 실적(9.14)" xfId="684"/>
    <cellStyle name="_양식_통계보고서(3.14)_현황판(8월말)" xfId="685"/>
    <cellStyle name="_양식_통계보고서(3.25)" xfId="686"/>
    <cellStyle name="_양식_통계보고서(3.25)_청별 실적(8월말)" xfId="687"/>
    <cellStyle name="_양식_통계보고서(3.25)_청별 실적(9.14)" xfId="688"/>
    <cellStyle name="_양식_통계보고서(3.25)_현황판(8월말)" xfId="689"/>
    <cellStyle name="_양식_통계보고서(3.27)" xfId="690"/>
    <cellStyle name="_양식_통계보고서(3.27)_청별 실적(8월말)" xfId="691"/>
    <cellStyle name="_양식_통계보고서(3.27)_청별 실적(9.14)" xfId="692"/>
    <cellStyle name="_양식_통계보고서(3.27)_현황판(8월말)" xfId="693"/>
    <cellStyle name="_양식_통계보고서(4.14)" xfId="694"/>
    <cellStyle name="_양식_통계보고서(4.14)_청별 실적(8월말)" xfId="695"/>
    <cellStyle name="_양식_통계보고서(4.14)_청별 실적(9.14)" xfId="696"/>
    <cellStyle name="_양식_통계보고서(4.14)_현황판(8월말)" xfId="697"/>
    <cellStyle name="_양식_통계보고서(4.21)" xfId="698"/>
    <cellStyle name="_양식_통계보고서(4.21)_청별 실적(8월말)" xfId="699"/>
    <cellStyle name="_양식_통계보고서(4.21)_청별 실적(9.14)" xfId="700"/>
    <cellStyle name="_양식_통계보고서(4.21)_현황판(8월말)" xfId="701"/>
    <cellStyle name="_양식_통계보고서(4.28)" xfId="702"/>
    <cellStyle name="_양식_통계보고서(4.28)_청별 실적(8월말)" xfId="703"/>
    <cellStyle name="_양식_통계보고서(4.28)_청별 실적(9.14)" xfId="704"/>
    <cellStyle name="_양식_통계보고서(4.28)_현황판(8월말)" xfId="705"/>
    <cellStyle name="_양식_통계보고서(5월말확정)" xfId="706"/>
    <cellStyle name="_양식_통계보고서(6월말확정)" xfId="707"/>
    <cellStyle name="_양식_통계보고서(6월말확정)_청별 실적(8월말)" xfId="708"/>
    <cellStyle name="_양식_통계보고서(6월말확정)_청별 실적(9.14)" xfId="709"/>
    <cellStyle name="_양식_통계보고서(6월말확정)_현황판(8월말)" xfId="710"/>
    <cellStyle name="_양식_통계보고서(7월말확정)" xfId="711"/>
    <cellStyle name="_양식_통계보고서(8월말확정)" xfId="712"/>
    <cellStyle name="_유첨3(서식)" xfId="713"/>
    <cellStyle name="_유첨3(서식)_1" xfId="714"/>
    <cellStyle name="_유첨3(서식)_1_통계보고서(1.10)" xfId="715"/>
    <cellStyle name="_유첨3(서식)_1_통계보고서(1.10) 2" xfId="716"/>
    <cellStyle name="_유첨3(서식)_1_통계보고서(1.10)_청별 실적(8월말)" xfId="717"/>
    <cellStyle name="_유첨3(서식)_1_통계보고서(1.10)_청별 실적(9.14)" xfId="718"/>
    <cellStyle name="_유첨3(서식)_1_통계보고서(1.10)_청장실 현황판(11월말)" xfId="719"/>
    <cellStyle name="_유첨3(서식)_1_통계보고서(1.10)_현황판(8월말)" xfId="720"/>
    <cellStyle name="_유첨3(서식)_1_통계보고서(2월말)" xfId="721"/>
    <cellStyle name="_유첨3(서식)_1_통계보고서(2월말) 2" xfId="722"/>
    <cellStyle name="_유첨3(서식)_1_통계보고서(2월말)_청별 실적(8월말)" xfId="723"/>
    <cellStyle name="_유첨3(서식)_1_통계보고서(2월말)_청별 실적(9.14)" xfId="724"/>
    <cellStyle name="_유첨3(서식)_1_통계보고서(2월말)_청장실 현황판(11월말)" xfId="725"/>
    <cellStyle name="_유첨3(서식)_1_통계보고서(2월말)_현황판(8월말)" xfId="726"/>
    <cellStyle name="_유첨3(서식)_1_통계보고서(3.14)" xfId="727"/>
    <cellStyle name="_유첨3(서식)_1_통계보고서(3.14) 2" xfId="728"/>
    <cellStyle name="_유첨3(서식)_1_통계보고서(3.14)_청별 실적(8월말)" xfId="729"/>
    <cellStyle name="_유첨3(서식)_1_통계보고서(3.14)_청별 실적(9.14)" xfId="730"/>
    <cellStyle name="_유첨3(서식)_1_통계보고서(3.14)_청장실 현황판(11월말)" xfId="731"/>
    <cellStyle name="_유첨3(서식)_1_통계보고서(3.14)_현황판(8월말)" xfId="732"/>
    <cellStyle name="_유첨3(서식)_1_통계보고서(3.25)" xfId="733"/>
    <cellStyle name="_유첨3(서식)_1_통계보고서(3.25) 2" xfId="734"/>
    <cellStyle name="_유첨3(서식)_1_통계보고서(3.25)_청별 실적(8월말)" xfId="735"/>
    <cellStyle name="_유첨3(서식)_1_통계보고서(3.25)_청별 실적(9.14)" xfId="736"/>
    <cellStyle name="_유첨3(서식)_1_통계보고서(3.25)_청장실 현황판(11월말)" xfId="737"/>
    <cellStyle name="_유첨3(서식)_1_통계보고서(3.25)_현황판(8월말)" xfId="738"/>
    <cellStyle name="_유첨3(서식)_1_통계보고서(3.27)" xfId="739"/>
    <cellStyle name="_유첨3(서식)_1_통계보고서(3.27) 2" xfId="740"/>
    <cellStyle name="_유첨3(서식)_1_통계보고서(3.27)_청별 실적(8월말)" xfId="741"/>
    <cellStyle name="_유첨3(서식)_1_통계보고서(3.27)_청별 실적(9.14)" xfId="742"/>
    <cellStyle name="_유첨3(서식)_1_통계보고서(3.27)_청장실 현황판(11월말)" xfId="743"/>
    <cellStyle name="_유첨3(서식)_1_통계보고서(3.27)_현황판(8월말)" xfId="744"/>
    <cellStyle name="_유첨3(서식)_1_통계보고서(4.14)" xfId="745"/>
    <cellStyle name="_유첨3(서식)_1_통계보고서(4.14) 2" xfId="746"/>
    <cellStyle name="_유첨3(서식)_1_통계보고서(4.14)_청별 실적(8월말)" xfId="747"/>
    <cellStyle name="_유첨3(서식)_1_통계보고서(4.14)_청별 실적(9.14)" xfId="748"/>
    <cellStyle name="_유첨3(서식)_1_통계보고서(4.14)_청장실 현황판(11월말)" xfId="749"/>
    <cellStyle name="_유첨3(서식)_1_통계보고서(4.14)_현황판(8월말)" xfId="750"/>
    <cellStyle name="_유첨3(서식)_1_통계보고서(4.21)" xfId="751"/>
    <cellStyle name="_유첨3(서식)_1_통계보고서(4.21) 2" xfId="752"/>
    <cellStyle name="_유첨3(서식)_1_통계보고서(4.21)_청별 실적(8월말)" xfId="753"/>
    <cellStyle name="_유첨3(서식)_1_통계보고서(4.21)_청별 실적(9.14)" xfId="754"/>
    <cellStyle name="_유첨3(서식)_1_통계보고서(4.21)_청장실 현황판(11월말)" xfId="755"/>
    <cellStyle name="_유첨3(서식)_1_통계보고서(4.21)_현황판(8월말)" xfId="756"/>
    <cellStyle name="_유첨3(서식)_1_통계보고서(4.28)" xfId="757"/>
    <cellStyle name="_유첨3(서식)_1_통계보고서(4.28) 2" xfId="758"/>
    <cellStyle name="_유첨3(서식)_1_통계보고서(4.28)_청별 실적(8월말)" xfId="759"/>
    <cellStyle name="_유첨3(서식)_1_통계보고서(4.28)_청별 실적(9.14)" xfId="760"/>
    <cellStyle name="_유첨3(서식)_1_통계보고서(4.28)_청장실 현황판(11월말)" xfId="761"/>
    <cellStyle name="_유첨3(서식)_1_통계보고서(4.28)_현황판(8월말)" xfId="762"/>
    <cellStyle name="_유첨3(서식)_1_통계보고서(5월말확정)" xfId="763"/>
    <cellStyle name="_유첨3(서식)_1_통계보고서(6월말확정)" xfId="764"/>
    <cellStyle name="_유첨3(서식)_1_통계보고서(6월말확정) 2" xfId="765"/>
    <cellStyle name="_유첨3(서식)_1_통계보고서(6월말확정)_청별 실적(8월말)" xfId="766"/>
    <cellStyle name="_유첨3(서식)_1_통계보고서(6월말확정)_청별 실적(9.14)" xfId="767"/>
    <cellStyle name="_유첨3(서식)_1_통계보고서(6월말확정)_청장실 현황판(11월말)" xfId="768"/>
    <cellStyle name="_유첨3(서식)_1_통계보고서(6월말확정)_현황판(8월말)" xfId="769"/>
    <cellStyle name="_유첨3(서식)_1_통계보고서(7월말확정)" xfId="770"/>
    <cellStyle name="_유첨3(서식)_1_통계보고서(8월말확정)" xfId="771"/>
    <cellStyle name="_유첨3(서식)_통계보고서(1.10)" xfId="772"/>
    <cellStyle name="_유첨3(서식)_통계보고서(1.10)_청별 실적(8월말)" xfId="773"/>
    <cellStyle name="_유첨3(서식)_통계보고서(1.10)_청별 실적(9.14)" xfId="774"/>
    <cellStyle name="_유첨3(서식)_통계보고서(1.10)_현황판(8월말)" xfId="775"/>
    <cellStyle name="_유첨3(서식)_통계보고서(2월말)" xfId="776"/>
    <cellStyle name="_유첨3(서식)_통계보고서(2월말)_청별 실적(8월말)" xfId="777"/>
    <cellStyle name="_유첨3(서식)_통계보고서(2월말)_청별 실적(9.14)" xfId="778"/>
    <cellStyle name="_유첨3(서식)_통계보고서(2월말)_현황판(8월말)" xfId="779"/>
    <cellStyle name="_유첨3(서식)_통계보고서(3.14)" xfId="780"/>
    <cellStyle name="_유첨3(서식)_통계보고서(3.14)_청별 실적(8월말)" xfId="781"/>
    <cellStyle name="_유첨3(서식)_통계보고서(3.14)_청별 실적(9.14)" xfId="782"/>
    <cellStyle name="_유첨3(서식)_통계보고서(3.14)_현황판(8월말)" xfId="783"/>
    <cellStyle name="_유첨3(서식)_통계보고서(3.25)" xfId="784"/>
    <cellStyle name="_유첨3(서식)_통계보고서(3.25)_청별 실적(8월말)" xfId="785"/>
    <cellStyle name="_유첨3(서식)_통계보고서(3.25)_청별 실적(9.14)" xfId="786"/>
    <cellStyle name="_유첨3(서식)_통계보고서(3.25)_현황판(8월말)" xfId="787"/>
    <cellStyle name="_유첨3(서식)_통계보고서(3.27)" xfId="788"/>
    <cellStyle name="_유첨3(서식)_통계보고서(3.27)_청별 실적(8월말)" xfId="789"/>
    <cellStyle name="_유첨3(서식)_통계보고서(3.27)_청별 실적(9.14)" xfId="790"/>
    <cellStyle name="_유첨3(서식)_통계보고서(3.27)_현황판(8월말)" xfId="791"/>
    <cellStyle name="_유첨3(서식)_통계보고서(4.14)" xfId="792"/>
    <cellStyle name="_유첨3(서식)_통계보고서(4.14)_청별 실적(8월말)" xfId="793"/>
    <cellStyle name="_유첨3(서식)_통계보고서(4.14)_청별 실적(9.14)" xfId="794"/>
    <cellStyle name="_유첨3(서식)_통계보고서(4.14)_현황판(8월말)" xfId="795"/>
    <cellStyle name="_유첨3(서식)_통계보고서(4.21)" xfId="796"/>
    <cellStyle name="_유첨3(서식)_통계보고서(4.21)_청별 실적(8월말)" xfId="797"/>
    <cellStyle name="_유첨3(서식)_통계보고서(4.21)_청별 실적(9.14)" xfId="798"/>
    <cellStyle name="_유첨3(서식)_통계보고서(4.21)_현황판(8월말)" xfId="799"/>
    <cellStyle name="_유첨3(서식)_통계보고서(4.28)" xfId="800"/>
    <cellStyle name="_유첨3(서식)_통계보고서(4.28)_청별 실적(8월말)" xfId="801"/>
    <cellStyle name="_유첨3(서식)_통계보고서(4.28)_청별 실적(9.14)" xfId="802"/>
    <cellStyle name="_유첨3(서식)_통계보고서(4.28)_현황판(8월말)" xfId="803"/>
    <cellStyle name="_유첨3(서식)_통계보고서(5월말확정)" xfId="804"/>
    <cellStyle name="_유첨3(서식)_통계보고서(6월말확정)" xfId="805"/>
    <cellStyle name="_유첨3(서식)_통계보고서(6월말확정)_청별 실적(8월말)" xfId="806"/>
    <cellStyle name="_유첨3(서식)_통계보고서(6월말확정)_청별 실적(9.14)" xfId="807"/>
    <cellStyle name="_유첨3(서식)_통계보고서(6월말확정)_현황판(8월말)" xfId="808"/>
    <cellStyle name="_유첨3(서식)_통계보고서(7월말확정)" xfId="809"/>
    <cellStyle name="_유첨3(서식)_통계보고서(8월말확정)" xfId="810"/>
    <cellStyle name="_지정과제1분기실적(확정990408)" xfId="811"/>
    <cellStyle name="_지정과제1분기실적(확정990408)_1" xfId="812"/>
    <cellStyle name="_지정과제1분기실적(확정990408)_1_통계보고서(1.10)" xfId="813"/>
    <cellStyle name="_지정과제1분기실적(확정990408)_1_통계보고서(1.10) 2" xfId="814"/>
    <cellStyle name="_지정과제1분기실적(확정990408)_1_통계보고서(1.10)_청별 실적(8월말)" xfId="815"/>
    <cellStyle name="_지정과제1분기실적(확정990408)_1_통계보고서(1.10)_청별 실적(9.14)" xfId="816"/>
    <cellStyle name="_지정과제1분기실적(확정990408)_1_통계보고서(1.10)_청장실 현황판(11월말)" xfId="817"/>
    <cellStyle name="_지정과제1분기실적(확정990408)_1_통계보고서(1.10)_현황판(8월말)" xfId="818"/>
    <cellStyle name="_지정과제1분기실적(확정990408)_1_통계보고서(2월말)" xfId="819"/>
    <cellStyle name="_지정과제1분기실적(확정990408)_1_통계보고서(2월말) 2" xfId="820"/>
    <cellStyle name="_지정과제1분기실적(확정990408)_1_통계보고서(2월말)_청별 실적(8월말)" xfId="821"/>
    <cellStyle name="_지정과제1분기실적(확정990408)_1_통계보고서(2월말)_청별 실적(9.14)" xfId="822"/>
    <cellStyle name="_지정과제1분기실적(확정990408)_1_통계보고서(2월말)_청장실 현황판(11월말)" xfId="823"/>
    <cellStyle name="_지정과제1분기실적(확정990408)_1_통계보고서(2월말)_현황판(8월말)" xfId="824"/>
    <cellStyle name="_지정과제1분기실적(확정990408)_1_통계보고서(3.14)" xfId="825"/>
    <cellStyle name="_지정과제1분기실적(확정990408)_1_통계보고서(3.14) 2" xfId="826"/>
    <cellStyle name="_지정과제1분기실적(확정990408)_1_통계보고서(3.14)_청별 실적(8월말)" xfId="827"/>
    <cellStyle name="_지정과제1분기실적(확정990408)_1_통계보고서(3.14)_청별 실적(9.14)" xfId="828"/>
    <cellStyle name="_지정과제1분기실적(확정990408)_1_통계보고서(3.14)_청장실 현황판(11월말)" xfId="829"/>
    <cellStyle name="_지정과제1분기실적(확정990408)_1_통계보고서(3.14)_현황판(8월말)" xfId="830"/>
    <cellStyle name="_지정과제1분기실적(확정990408)_1_통계보고서(3.25)" xfId="831"/>
    <cellStyle name="_지정과제1분기실적(확정990408)_1_통계보고서(3.25) 2" xfId="832"/>
    <cellStyle name="_지정과제1분기실적(확정990408)_1_통계보고서(3.25)_청별 실적(8월말)" xfId="833"/>
    <cellStyle name="_지정과제1분기실적(확정990408)_1_통계보고서(3.25)_청별 실적(9.14)" xfId="834"/>
    <cellStyle name="_지정과제1분기실적(확정990408)_1_통계보고서(3.25)_청장실 현황판(11월말)" xfId="835"/>
    <cellStyle name="_지정과제1분기실적(확정990408)_1_통계보고서(3.25)_현황판(8월말)" xfId="836"/>
    <cellStyle name="_지정과제1분기실적(확정990408)_1_통계보고서(3.27)" xfId="837"/>
    <cellStyle name="_지정과제1분기실적(확정990408)_1_통계보고서(3.27) 2" xfId="838"/>
    <cellStyle name="_지정과제1분기실적(확정990408)_1_통계보고서(3.27)_청별 실적(8월말)" xfId="839"/>
    <cellStyle name="_지정과제1분기실적(확정990408)_1_통계보고서(3.27)_청별 실적(9.14)" xfId="840"/>
    <cellStyle name="_지정과제1분기실적(확정990408)_1_통계보고서(3.27)_청장실 현황판(11월말)" xfId="841"/>
    <cellStyle name="_지정과제1분기실적(확정990408)_1_통계보고서(3.27)_현황판(8월말)" xfId="842"/>
    <cellStyle name="_지정과제1분기실적(확정990408)_1_통계보고서(4.14)" xfId="843"/>
    <cellStyle name="_지정과제1분기실적(확정990408)_1_통계보고서(4.14) 2" xfId="844"/>
    <cellStyle name="_지정과제1분기실적(확정990408)_1_통계보고서(4.14)_청별 실적(8월말)" xfId="845"/>
    <cellStyle name="_지정과제1분기실적(확정990408)_1_통계보고서(4.14)_청별 실적(9.14)" xfId="846"/>
    <cellStyle name="_지정과제1분기실적(확정990408)_1_통계보고서(4.14)_청장실 현황판(11월말)" xfId="847"/>
    <cellStyle name="_지정과제1분기실적(확정990408)_1_통계보고서(4.14)_현황판(8월말)" xfId="848"/>
    <cellStyle name="_지정과제1분기실적(확정990408)_1_통계보고서(4.21)" xfId="849"/>
    <cellStyle name="_지정과제1분기실적(확정990408)_1_통계보고서(4.21) 2" xfId="850"/>
    <cellStyle name="_지정과제1분기실적(확정990408)_1_통계보고서(4.21)_청별 실적(8월말)" xfId="851"/>
    <cellStyle name="_지정과제1분기실적(확정990408)_1_통계보고서(4.21)_청별 실적(9.14)" xfId="852"/>
    <cellStyle name="_지정과제1분기실적(확정990408)_1_통계보고서(4.21)_청장실 현황판(11월말)" xfId="853"/>
    <cellStyle name="_지정과제1분기실적(확정990408)_1_통계보고서(4.21)_현황판(8월말)" xfId="854"/>
    <cellStyle name="_지정과제1분기실적(확정990408)_1_통계보고서(4.28)" xfId="855"/>
    <cellStyle name="_지정과제1분기실적(확정990408)_1_통계보고서(4.28) 2" xfId="856"/>
    <cellStyle name="_지정과제1분기실적(확정990408)_1_통계보고서(4.28)_청별 실적(8월말)" xfId="857"/>
    <cellStyle name="_지정과제1분기실적(확정990408)_1_통계보고서(4.28)_청별 실적(9.14)" xfId="858"/>
    <cellStyle name="_지정과제1분기실적(확정990408)_1_통계보고서(4.28)_청장실 현황판(11월말)" xfId="859"/>
    <cellStyle name="_지정과제1분기실적(확정990408)_1_통계보고서(4.28)_현황판(8월말)" xfId="860"/>
    <cellStyle name="_지정과제1분기실적(확정990408)_1_통계보고서(5월말확정)" xfId="861"/>
    <cellStyle name="_지정과제1분기실적(확정990408)_1_통계보고서(6월말확정)" xfId="862"/>
    <cellStyle name="_지정과제1분기실적(확정990408)_1_통계보고서(6월말확정) 2" xfId="863"/>
    <cellStyle name="_지정과제1분기실적(확정990408)_1_통계보고서(6월말확정)_청별 실적(8월말)" xfId="864"/>
    <cellStyle name="_지정과제1분기실적(확정990408)_1_통계보고서(6월말확정)_청별 실적(9.14)" xfId="865"/>
    <cellStyle name="_지정과제1분기실적(확정990408)_1_통계보고서(6월말확정)_청장실 현황판(11월말)" xfId="866"/>
    <cellStyle name="_지정과제1분기실적(확정990408)_1_통계보고서(6월말확정)_현황판(8월말)" xfId="867"/>
    <cellStyle name="_지정과제1분기실적(확정990408)_1_통계보고서(7월말확정)" xfId="868"/>
    <cellStyle name="_지정과제1분기실적(확정990408)_1_통계보고서(8월말확정)" xfId="869"/>
    <cellStyle name="_지정과제1분기실적(확정990408)_통계보고서(1.10)" xfId="870"/>
    <cellStyle name="_지정과제1분기실적(확정990408)_통계보고서(1.10)_청별 실적(8월말)" xfId="871"/>
    <cellStyle name="_지정과제1분기실적(확정990408)_통계보고서(1.10)_청별 실적(9.14)" xfId="872"/>
    <cellStyle name="_지정과제1분기실적(확정990408)_통계보고서(1.10)_현황판(8월말)" xfId="873"/>
    <cellStyle name="_지정과제1분기실적(확정990408)_통계보고서(2월말)" xfId="874"/>
    <cellStyle name="_지정과제1분기실적(확정990408)_통계보고서(2월말)_청별 실적(8월말)" xfId="875"/>
    <cellStyle name="_지정과제1분기실적(확정990408)_통계보고서(2월말)_청별 실적(9.14)" xfId="876"/>
    <cellStyle name="_지정과제1분기실적(확정990408)_통계보고서(2월말)_현황판(8월말)" xfId="877"/>
    <cellStyle name="_지정과제1분기실적(확정990408)_통계보고서(3.14)" xfId="878"/>
    <cellStyle name="_지정과제1분기실적(확정990408)_통계보고서(3.14)_청별 실적(8월말)" xfId="879"/>
    <cellStyle name="_지정과제1분기실적(확정990408)_통계보고서(3.14)_청별 실적(9.14)" xfId="880"/>
    <cellStyle name="_지정과제1분기실적(확정990408)_통계보고서(3.14)_현황판(8월말)" xfId="881"/>
    <cellStyle name="_지정과제1분기실적(확정990408)_통계보고서(3.25)" xfId="882"/>
    <cellStyle name="_지정과제1분기실적(확정990408)_통계보고서(3.25)_청별 실적(8월말)" xfId="883"/>
    <cellStyle name="_지정과제1분기실적(확정990408)_통계보고서(3.25)_청별 실적(9.14)" xfId="884"/>
    <cellStyle name="_지정과제1분기실적(확정990408)_통계보고서(3.25)_현황판(8월말)" xfId="885"/>
    <cellStyle name="_지정과제1분기실적(확정990408)_통계보고서(3.27)" xfId="886"/>
    <cellStyle name="_지정과제1분기실적(확정990408)_통계보고서(3.27)_청별 실적(8월말)" xfId="887"/>
    <cellStyle name="_지정과제1분기실적(확정990408)_통계보고서(3.27)_청별 실적(9.14)" xfId="888"/>
    <cellStyle name="_지정과제1분기실적(확정990408)_통계보고서(3.27)_현황판(8월말)" xfId="889"/>
    <cellStyle name="_지정과제1분기실적(확정990408)_통계보고서(4.14)" xfId="890"/>
    <cellStyle name="_지정과제1분기실적(확정990408)_통계보고서(4.14)_청별 실적(8월말)" xfId="891"/>
    <cellStyle name="_지정과제1분기실적(확정990408)_통계보고서(4.14)_청별 실적(9.14)" xfId="892"/>
    <cellStyle name="_지정과제1분기실적(확정990408)_통계보고서(4.14)_현황판(8월말)" xfId="893"/>
    <cellStyle name="_지정과제1분기실적(확정990408)_통계보고서(4.21)" xfId="894"/>
    <cellStyle name="_지정과제1분기실적(확정990408)_통계보고서(4.21)_청별 실적(8월말)" xfId="895"/>
    <cellStyle name="_지정과제1분기실적(확정990408)_통계보고서(4.21)_청별 실적(9.14)" xfId="896"/>
    <cellStyle name="_지정과제1분기실적(확정990408)_통계보고서(4.21)_현황판(8월말)" xfId="897"/>
    <cellStyle name="_지정과제1분기실적(확정990408)_통계보고서(4.28)" xfId="898"/>
    <cellStyle name="_지정과제1분기실적(확정990408)_통계보고서(4.28)_청별 실적(8월말)" xfId="899"/>
    <cellStyle name="_지정과제1분기실적(확정990408)_통계보고서(4.28)_청별 실적(9.14)" xfId="900"/>
    <cellStyle name="_지정과제1분기실적(확정990408)_통계보고서(4.28)_현황판(8월말)" xfId="901"/>
    <cellStyle name="_지정과제1분기실적(확정990408)_통계보고서(5월말확정)" xfId="902"/>
    <cellStyle name="_지정과제1분기실적(확정990408)_통계보고서(6월말확정)" xfId="903"/>
    <cellStyle name="_지정과제1분기실적(확정990408)_통계보고서(6월말확정)_청별 실적(8월말)" xfId="904"/>
    <cellStyle name="_지정과제1분기실적(확정990408)_통계보고서(6월말확정)_청별 실적(9.14)" xfId="905"/>
    <cellStyle name="_지정과제1분기실적(확정990408)_통계보고서(6월말확정)_현황판(8월말)" xfId="906"/>
    <cellStyle name="_지정과제1분기실적(확정990408)_통계보고서(7월말확정)" xfId="907"/>
    <cellStyle name="_지정과제1분기실적(확정990408)_통계보고서(8월말확정)" xfId="908"/>
    <cellStyle name="_지정과제2차심의list" xfId="909"/>
    <cellStyle name="_지정과제2차심의list_1" xfId="910"/>
    <cellStyle name="_지정과제2차심의list_1_통계보고서(1.10)" xfId="911"/>
    <cellStyle name="_지정과제2차심의list_1_통계보고서(1.10) 2" xfId="912"/>
    <cellStyle name="_지정과제2차심의list_1_통계보고서(1.10)_청별 실적(8월말)" xfId="913"/>
    <cellStyle name="_지정과제2차심의list_1_통계보고서(1.10)_청별 실적(9.14)" xfId="914"/>
    <cellStyle name="_지정과제2차심의list_1_통계보고서(1.10)_청장실 현황판(11월말)" xfId="915"/>
    <cellStyle name="_지정과제2차심의list_1_통계보고서(1.10)_현황판(8월말)" xfId="916"/>
    <cellStyle name="_지정과제2차심의list_1_통계보고서(2월말)" xfId="917"/>
    <cellStyle name="_지정과제2차심의list_1_통계보고서(2월말) 2" xfId="918"/>
    <cellStyle name="_지정과제2차심의list_1_통계보고서(2월말)_청별 실적(8월말)" xfId="919"/>
    <cellStyle name="_지정과제2차심의list_1_통계보고서(2월말)_청별 실적(9.14)" xfId="920"/>
    <cellStyle name="_지정과제2차심의list_1_통계보고서(2월말)_청장실 현황판(11월말)" xfId="921"/>
    <cellStyle name="_지정과제2차심의list_1_통계보고서(2월말)_현황판(8월말)" xfId="922"/>
    <cellStyle name="_지정과제2차심의list_1_통계보고서(3.14)" xfId="923"/>
    <cellStyle name="_지정과제2차심의list_1_통계보고서(3.14) 2" xfId="924"/>
    <cellStyle name="_지정과제2차심의list_1_통계보고서(3.14)_청별 실적(8월말)" xfId="925"/>
    <cellStyle name="_지정과제2차심의list_1_통계보고서(3.14)_청별 실적(9.14)" xfId="926"/>
    <cellStyle name="_지정과제2차심의list_1_통계보고서(3.14)_청장실 현황판(11월말)" xfId="927"/>
    <cellStyle name="_지정과제2차심의list_1_통계보고서(3.14)_현황판(8월말)" xfId="928"/>
    <cellStyle name="_지정과제2차심의list_1_통계보고서(3.25)" xfId="929"/>
    <cellStyle name="_지정과제2차심의list_1_통계보고서(3.25) 2" xfId="930"/>
    <cellStyle name="_지정과제2차심의list_1_통계보고서(3.25)_청별 실적(8월말)" xfId="931"/>
    <cellStyle name="_지정과제2차심의list_1_통계보고서(3.25)_청별 실적(9.14)" xfId="932"/>
    <cellStyle name="_지정과제2차심의list_1_통계보고서(3.25)_청장실 현황판(11월말)" xfId="933"/>
    <cellStyle name="_지정과제2차심의list_1_통계보고서(3.25)_현황판(8월말)" xfId="934"/>
    <cellStyle name="_지정과제2차심의list_1_통계보고서(3.27)" xfId="935"/>
    <cellStyle name="_지정과제2차심의list_1_통계보고서(3.27) 2" xfId="936"/>
    <cellStyle name="_지정과제2차심의list_1_통계보고서(3.27)_청별 실적(8월말)" xfId="937"/>
    <cellStyle name="_지정과제2차심의list_1_통계보고서(3.27)_청별 실적(9.14)" xfId="938"/>
    <cellStyle name="_지정과제2차심의list_1_통계보고서(3.27)_청장실 현황판(11월말)" xfId="939"/>
    <cellStyle name="_지정과제2차심의list_1_통계보고서(3.27)_현황판(8월말)" xfId="940"/>
    <cellStyle name="_지정과제2차심의list_1_통계보고서(4.14)" xfId="941"/>
    <cellStyle name="_지정과제2차심의list_1_통계보고서(4.14) 2" xfId="942"/>
    <cellStyle name="_지정과제2차심의list_1_통계보고서(4.14)_청별 실적(8월말)" xfId="943"/>
    <cellStyle name="_지정과제2차심의list_1_통계보고서(4.14)_청별 실적(9.14)" xfId="944"/>
    <cellStyle name="_지정과제2차심의list_1_통계보고서(4.14)_청장실 현황판(11월말)" xfId="945"/>
    <cellStyle name="_지정과제2차심의list_1_통계보고서(4.14)_현황판(8월말)" xfId="946"/>
    <cellStyle name="_지정과제2차심의list_1_통계보고서(4.21)" xfId="947"/>
    <cellStyle name="_지정과제2차심의list_1_통계보고서(4.21) 2" xfId="948"/>
    <cellStyle name="_지정과제2차심의list_1_통계보고서(4.21)_청별 실적(8월말)" xfId="949"/>
    <cellStyle name="_지정과제2차심의list_1_통계보고서(4.21)_청별 실적(9.14)" xfId="950"/>
    <cellStyle name="_지정과제2차심의list_1_통계보고서(4.21)_청장실 현황판(11월말)" xfId="951"/>
    <cellStyle name="_지정과제2차심의list_1_통계보고서(4.21)_현황판(8월말)" xfId="952"/>
    <cellStyle name="_지정과제2차심의list_1_통계보고서(4.28)" xfId="953"/>
    <cellStyle name="_지정과제2차심의list_1_통계보고서(4.28) 2" xfId="954"/>
    <cellStyle name="_지정과제2차심의list_1_통계보고서(4.28)_청별 실적(8월말)" xfId="955"/>
    <cellStyle name="_지정과제2차심의list_1_통계보고서(4.28)_청별 실적(9.14)" xfId="956"/>
    <cellStyle name="_지정과제2차심의list_1_통계보고서(4.28)_청장실 현황판(11월말)" xfId="957"/>
    <cellStyle name="_지정과제2차심의list_1_통계보고서(4.28)_현황판(8월말)" xfId="958"/>
    <cellStyle name="_지정과제2차심의list_1_통계보고서(5월말확정)" xfId="959"/>
    <cellStyle name="_지정과제2차심의list_1_통계보고서(6월말확정)" xfId="960"/>
    <cellStyle name="_지정과제2차심의list_1_통계보고서(6월말확정) 2" xfId="961"/>
    <cellStyle name="_지정과제2차심의list_1_통계보고서(6월말확정)_청별 실적(8월말)" xfId="962"/>
    <cellStyle name="_지정과제2차심의list_1_통계보고서(6월말확정)_청별 실적(9.14)" xfId="963"/>
    <cellStyle name="_지정과제2차심의list_1_통계보고서(6월말확정)_청장실 현황판(11월말)" xfId="964"/>
    <cellStyle name="_지정과제2차심의list_1_통계보고서(6월말확정)_현황판(8월말)" xfId="965"/>
    <cellStyle name="_지정과제2차심의list_1_통계보고서(7월말확정)" xfId="966"/>
    <cellStyle name="_지정과제2차심의list_1_통계보고서(8월말확정)" xfId="967"/>
    <cellStyle name="_지정과제2차심의list_2" xfId="968"/>
    <cellStyle name="_지정과제2차심의list_2_통계보고서(1.10)" xfId="969"/>
    <cellStyle name="_지정과제2차심의list_2_통계보고서(1.10)_청별 실적(8월말)" xfId="970"/>
    <cellStyle name="_지정과제2차심의list_2_통계보고서(1.10)_청별 실적(9.14)" xfId="971"/>
    <cellStyle name="_지정과제2차심의list_2_통계보고서(1.10)_현황판(8월말)" xfId="972"/>
    <cellStyle name="_지정과제2차심의list_2_통계보고서(2월말)" xfId="973"/>
    <cellStyle name="_지정과제2차심의list_2_통계보고서(2월말)_청별 실적(8월말)" xfId="974"/>
    <cellStyle name="_지정과제2차심의list_2_통계보고서(2월말)_청별 실적(9.14)" xfId="975"/>
    <cellStyle name="_지정과제2차심의list_2_통계보고서(2월말)_현황판(8월말)" xfId="976"/>
    <cellStyle name="_지정과제2차심의list_2_통계보고서(3.14)" xfId="977"/>
    <cellStyle name="_지정과제2차심의list_2_통계보고서(3.14)_청별 실적(8월말)" xfId="978"/>
    <cellStyle name="_지정과제2차심의list_2_통계보고서(3.14)_청별 실적(9.14)" xfId="979"/>
    <cellStyle name="_지정과제2차심의list_2_통계보고서(3.14)_현황판(8월말)" xfId="980"/>
    <cellStyle name="_지정과제2차심의list_2_통계보고서(3.25)" xfId="981"/>
    <cellStyle name="_지정과제2차심의list_2_통계보고서(3.25)_청별 실적(8월말)" xfId="982"/>
    <cellStyle name="_지정과제2차심의list_2_통계보고서(3.25)_청별 실적(9.14)" xfId="983"/>
    <cellStyle name="_지정과제2차심의list_2_통계보고서(3.25)_현황판(8월말)" xfId="984"/>
    <cellStyle name="_지정과제2차심의list_2_통계보고서(3.27)" xfId="985"/>
    <cellStyle name="_지정과제2차심의list_2_통계보고서(3.27)_청별 실적(8월말)" xfId="986"/>
    <cellStyle name="_지정과제2차심의list_2_통계보고서(3.27)_청별 실적(9.14)" xfId="987"/>
    <cellStyle name="_지정과제2차심의list_2_통계보고서(3.27)_현황판(8월말)" xfId="988"/>
    <cellStyle name="_지정과제2차심의list_2_통계보고서(4.14)" xfId="989"/>
    <cellStyle name="_지정과제2차심의list_2_통계보고서(4.14)_청별 실적(8월말)" xfId="990"/>
    <cellStyle name="_지정과제2차심의list_2_통계보고서(4.14)_청별 실적(9.14)" xfId="991"/>
    <cellStyle name="_지정과제2차심의list_2_통계보고서(4.14)_현황판(8월말)" xfId="992"/>
    <cellStyle name="_지정과제2차심의list_2_통계보고서(4.21)" xfId="993"/>
    <cellStyle name="_지정과제2차심의list_2_통계보고서(4.21)_청별 실적(8월말)" xfId="994"/>
    <cellStyle name="_지정과제2차심의list_2_통계보고서(4.21)_청별 실적(9.14)" xfId="995"/>
    <cellStyle name="_지정과제2차심의list_2_통계보고서(4.21)_현황판(8월말)" xfId="996"/>
    <cellStyle name="_지정과제2차심의list_2_통계보고서(4.28)" xfId="997"/>
    <cellStyle name="_지정과제2차심의list_2_통계보고서(4.28)_청별 실적(8월말)" xfId="998"/>
    <cellStyle name="_지정과제2차심의list_2_통계보고서(4.28)_청별 실적(9.14)" xfId="999"/>
    <cellStyle name="_지정과제2차심의list_2_통계보고서(4.28)_현황판(8월말)" xfId="1000"/>
    <cellStyle name="_지정과제2차심의list_2_통계보고서(5월말확정)" xfId="1001"/>
    <cellStyle name="_지정과제2차심의list_2_통계보고서(6월말확정)" xfId="1002"/>
    <cellStyle name="_지정과제2차심의list_2_통계보고서(6월말확정)_청별 실적(8월말)" xfId="1003"/>
    <cellStyle name="_지정과제2차심의list_2_통계보고서(6월말확정)_청별 실적(9.14)" xfId="1004"/>
    <cellStyle name="_지정과제2차심의list_2_통계보고서(6월말확정)_현황판(8월말)" xfId="1005"/>
    <cellStyle name="_지정과제2차심의list_2_통계보고서(7월말확정)" xfId="1006"/>
    <cellStyle name="_지정과제2차심의list_2_통계보고서(8월말확정)" xfId="1007"/>
    <cellStyle name="_지정과제2차심의list_통계보고서(1.10)" xfId="1008"/>
    <cellStyle name="_지정과제2차심의list_통계보고서(1.10)_청별 실적(8월말)" xfId="1009"/>
    <cellStyle name="_지정과제2차심의list_통계보고서(1.10)_청별 실적(9.14)" xfId="1010"/>
    <cellStyle name="_지정과제2차심의list_통계보고서(1.10)_현황판(8월말)" xfId="1011"/>
    <cellStyle name="_지정과제2차심의list_통계보고서(2월말)" xfId="1012"/>
    <cellStyle name="_지정과제2차심의list_통계보고서(2월말)_청별 실적(8월말)" xfId="1013"/>
    <cellStyle name="_지정과제2차심의list_통계보고서(2월말)_청별 실적(9.14)" xfId="1014"/>
    <cellStyle name="_지정과제2차심의list_통계보고서(2월말)_현황판(8월말)" xfId="1015"/>
    <cellStyle name="_지정과제2차심의list_통계보고서(3.14)" xfId="1016"/>
    <cellStyle name="_지정과제2차심의list_통계보고서(3.14)_청별 실적(8월말)" xfId="1017"/>
    <cellStyle name="_지정과제2차심의list_통계보고서(3.14)_청별 실적(9.14)" xfId="1018"/>
    <cellStyle name="_지정과제2차심의list_통계보고서(3.14)_현황판(8월말)" xfId="1019"/>
    <cellStyle name="_지정과제2차심의list_통계보고서(3.25)" xfId="1020"/>
    <cellStyle name="_지정과제2차심의list_통계보고서(3.25)_청별 실적(8월말)" xfId="1021"/>
    <cellStyle name="_지정과제2차심의list_통계보고서(3.25)_청별 실적(9.14)" xfId="1022"/>
    <cellStyle name="_지정과제2차심의list_통계보고서(3.25)_현황판(8월말)" xfId="1023"/>
    <cellStyle name="_지정과제2차심의list_통계보고서(3.27)" xfId="1024"/>
    <cellStyle name="_지정과제2차심의list_통계보고서(3.27)_청별 실적(8월말)" xfId="1025"/>
    <cellStyle name="_지정과제2차심의list_통계보고서(3.27)_청별 실적(9.14)" xfId="1026"/>
    <cellStyle name="_지정과제2차심의list_통계보고서(3.27)_현황판(8월말)" xfId="1027"/>
    <cellStyle name="_지정과제2차심의list_통계보고서(4.14)" xfId="1028"/>
    <cellStyle name="_지정과제2차심의list_통계보고서(4.14)_청별 실적(8월말)" xfId="1029"/>
    <cellStyle name="_지정과제2차심의list_통계보고서(4.14)_청별 실적(9.14)" xfId="1030"/>
    <cellStyle name="_지정과제2차심의list_통계보고서(4.14)_현황판(8월말)" xfId="1031"/>
    <cellStyle name="_지정과제2차심의list_통계보고서(4.21)" xfId="1032"/>
    <cellStyle name="_지정과제2차심의list_통계보고서(4.21)_청별 실적(8월말)" xfId="1033"/>
    <cellStyle name="_지정과제2차심의list_통계보고서(4.21)_청별 실적(9.14)" xfId="1034"/>
    <cellStyle name="_지정과제2차심의list_통계보고서(4.21)_현황판(8월말)" xfId="1035"/>
    <cellStyle name="_지정과제2차심의list_통계보고서(4.28)" xfId="1036"/>
    <cellStyle name="_지정과제2차심의list_통계보고서(4.28)_청별 실적(8월말)" xfId="1037"/>
    <cellStyle name="_지정과제2차심의list_통계보고서(4.28)_청별 실적(9.14)" xfId="1038"/>
    <cellStyle name="_지정과제2차심의list_통계보고서(4.28)_현황판(8월말)" xfId="1039"/>
    <cellStyle name="_지정과제2차심의list_통계보고서(5월말확정)" xfId="1040"/>
    <cellStyle name="_지정과제2차심의list_통계보고서(6월말확정)" xfId="1041"/>
    <cellStyle name="_지정과제2차심의list_통계보고서(6월말확정)_청별 실적(8월말)" xfId="1042"/>
    <cellStyle name="_지정과제2차심의list_통계보고서(6월말확정)_청별 실적(9.14)" xfId="1043"/>
    <cellStyle name="_지정과제2차심의list_통계보고서(6월말확정)_현황판(8월말)" xfId="1044"/>
    <cellStyle name="_지정과제2차심의list_통계보고서(7월말확정)" xfId="1045"/>
    <cellStyle name="_지정과제2차심의list_통계보고서(8월말확정)" xfId="1046"/>
    <cellStyle name="_지정과제2차심의결과" xfId="1047"/>
    <cellStyle name="_지정과제2차심의결과(금액조정후최종)" xfId="1048"/>
    <cellStyle name="_지정과제2차심의결과(금액조정후최종)_1" xfId="1049"/>
    <cellStyle name="_지정과제2차심의결과(금액조정후최종)_1_경영개선실적보고(전주공장)" xfId="1050"/>
    <cellStyle name="_지정과제2차심의결과(금액조정후최종)_1_경영개선실적보고(전주공장)_통계보고서(1.10)" xfId="1051"/>
    <cellStyle name="_지정과제2차심의결과(금액조정후최종)_1_경영개선실적보고(전주공장)_통계보고서(1.10) 2" xfId="1052"/>
    <cellStyle name="_지정과제2차심의결과(금액조정후최종)_1_경영개선실적보고(전주공장)_통계보고서(1.10)_청별 실적(8월말)" xfId="1053"/>
    <cellStyle name="_지정과제2차심의결과(금액조정후최종)_1_경영개선실적보고(전주공장)_통계보고서(1.10)_청별 실적(9.14)" xfId="1054"/>
    <cellStyle name="_지정과제2차심의결과(금액조정후최종)_1_경영개선실적보고(전주공장)_통계보고서(1.10)_청장실 현황판(11월말)" xfId="1055"/>
    <cellStyle name="_지정과제2차심의결과(금액조정후최종)_1_경영개선실적보고(전주공장)_통계보고서(1.10)_현황판(8월말)" xfId="1056"/>
    <cellStyle name="_지정과제2차심의결과(금액조정후최종)_1_경영개선실적보고(전주공장)_통계보고서(2월말)" xfId="1057"/>
    <cellStyle name="_지정과제2차심의결과(금액조정후최종)_1_경영개선실적보고(전주공장)_통계보고서(2월말) 2" xfId="1058"/>
    <cellStyle name="_지정과제2차심의결과(금액조정후최종)_1_경영개선실적보고(전주공장)_통계보고서(2월말)_청별 실적(8월말)" xfId="1059"/>
    <cellStyle name="_지정과제2차심의결과(금액조정후최종)_1_경영개선실적보고(전주공장)_통계보고서(2월말)_청별 실적(9.14)" xfId="1060"/>
    <cellStyle name="_지정과제2차심의결과(금액조정후최종)_1_경영개선실적보고(전주공장)_통계보고서(2월말)_청장실 현황판(11월말)" xfId="1061"/>
    <cellStyle name="_지정과제2차심의결과(금액조정후최종)_1_경영개선실적보고(전주공장)_통계보고서(2월말)_현황판(8월말)" xfId="1062"/>
    <cellStyle name="_지정과제2차심의결과(금액조정후최종)_1_경영개선실적보고(전주공장)_통계보고서(3.14)" xfId="1063"/>
    <cellStyle name="_지정과제2차심의결과(금액조정후최종)_1_경영개선실적보고(전주공장)_통계보고서(3.14) 2" xfId="1064"/>
    <cellStyle name="_지정과제2차심의결과(금액조정후최종)_1_경영개선실적보고(전주공장)_통계보고서(3.14)_청별 실적(8월말)" xfId="1065"/>
    <cellStyle name="_지정과제2차심의결과(금액조정후최종)_1_경영개선실적보고(전주공장)_통계보고서(3.14)_청별 실적(9.14)" xfId="1066"/>
    <cellStyle name="_지정과제2차심의결과(금액조정후최종)_1_경영개선실적보고(전주공장)_통계보고서(3.14)_청장실 현황판(11월말)" xfId="1067"/>
    <cellStyle name="_지정과제2차심의결과(금액조정후최종)_1_경영개선실적보고(전주공장)_통계보고서(3.14)_현황판(8월말)" xfId="1068"/>
    <cellStyle name="_지정과제2차심의결과(금액조정후최종)_1_경영개선실적보고(전주공장)_통계보고서(3.25)" xfId="1069"/>
    <cellStyle name="_지정과제2차심의결과(금액조정후최종)_1_경영개선실적보고(전주공장)_통계보고서(3.25) 2" xfId="1070"/>
    <cellStyle name="_지정과제2차심의결과(금액조정후최종)_1_경영개선실적보고(전주공장)_통계보고서(3.25)_청별 실적(8월말)" xfId="1071"/>
    <cellStyle name="_지정과제2차심의결과(금액조정후최종)_1_경영개선실적보고(전주공장)_통계보고서(3.25)_청별 실적(9.14)" xfId="1072"/>
    <cellStyle name="_지정과제2차심의결과(금액조정후최종)_1_경영개선실적보고(전주공장)_통계보고서(3.25)_청장실 현황판(11월말)" xfId="1073"/>
    <cellStyle name="_지정과제2차심의결과(금액조정후최종)_1_경영개선실적보고(전주공장)_통계보고서(3.25)_현황판(8월말)" xfId="1074"/>
    <cellStyle name="_지정과제2차심의결과(금액조정후최종)_1_경영개선실적보고(전주공장)_통계보고서(3.27)" xfId="1075"/>
    <cellStyle name="_지정과제2차심의결과(금액조정후최종)_1_경영개선실적보고(전주공장)_통계보고서(3.27) 2" xfId="1076"/>
    <cellStyle name="_지정과제2차심의결과(금액조정후최종)_1_경영개선실적보고(전주공장)_통계보고서(3.27)_청별 실적(8월말)" xfId="1077"/>
    <cellStyle name="_지정과제2차심의결과(금액조정후최종)_1_경영개선실적보고(전주공장)_통계보고서(3.27)_청별 실적(9.14)" xfId="1078"/>
    <cellStyle name="_지정과제2차심의결과(금액조정후최종)_1_경영개선실적보고(전주공장)_통계보고서(3.27)_청장실 현황판(11월말)" xfId="1079"/>
    <cellStyle name="_지정과제2차심의결과(금액조정후최종)_1_경영개선실적보고(전주공장)_통계보고서(3.27)_현황판(8월말)" xfId="1080"/>
    <cellStyle name="_지정과제2차심의결과(금액조정후최종)_1_경영개선실적보고(전주공장)_통계보고서(4.14)" xfId="1081"/>
    <cellStyle name="_지정과제2차심의결과(금액조정후최종)_1_경영개선실적보고(전주공장)_통계보고서(4.14) 2" xfId="1082"/>
    <cellStyle name="_지정과제2차심의결과(금액조정후최종)_1_경영개선실적보고(전주공장)_통계보고서(4.14)_청별 실적(8월말)" xfId="1083"/>
    <cellStyle name="_지정과제2차심의결과(금액조정후최종)_1_경영개선실적보고(전주공장)_통계보고서(4.14)_청별 실적(9.14)" xfId="1084"/>
    <cellStyle name="_지정과제2차심의결과(금액조정후최종)_1_경영개선실적보고(전주공장)_통계보고서(4.14)_청장실 현황판(11월말)" xfId="1085"/>
    <cellStyle name="_지정과제2차심의결과(금액조정후최종)_1_경영개선실적보고(전주공장)_통계보고서(4.14)_현황판(8월말)" xfId="1086"/>
    <cellStyle name="_지정과제2차심의결과(금액조정후최종)_1_경영개선실적보고(전주공장)_통계보고서(4.21)" xfId="1087"/>
    <cellStyle name="_지정과제2차심의결과(금액조정후최종)_1_경영개선실적보고(전주공장)_통계보고서(4.21) 2" xfId="1088"/>
    <cellStyle name="_지정과제2차심의결과(금액조정후최종)_1_경영개선실적보고(전주공장)_통계보고서(4.21)_청별 실적(8월말)" xfId="1089"/>
    <cellStyle name="_지정과제2차심의결과(금액조정후최종)_1_경영개선실적보고(전주공장)_통계보고서(4.21)_청별 실적(9.14)" xfId="1090"/>
    <cellStyle name="_지정과제2차심의결과(금액조정후최종)_1_경영개선실적보고(전주공장)_통계보고서(4.21)_청장실 현황판(11월말)" xfId="1091"/>
    <cellStyle name="_지정과제2차심의결과(금액조정후최종)_1_경영개선실적보고(전주공장)_통계보고서(4.21)_현황판(8월말)" xfId="1092"/>
    <cellStyle name="_지정과제2차심의결과(금액조정후최종)_1_경영개선실적보고(전주공장)_통계보고서(4.28)" xfId="1093"/>
    <cellStyle name="_지정과제2차심의결과(금액조정후최종)_1_경영개선실적보고(전주공장)_통계보고서(4.28) 2" xfId="1094"/>
    <cellStyle name="_지정과제2차심의결과(금액조정후최종)_1_경영개선실적보고(전주공장)_통계보고서(4.28)_청별 실적(8월말)" xfId="1095"/>
    <cellStyle name="_지정과제2차심의결과(금액조정후최종)_1_경영개선실적보고(전주공장)_통계보고서(4.28)_청별 실적(9.14)" xfId="1096"/>
    <cellStyle name="_지정과제2차심의결과(금액조정후최종)_1_경영개선실적보고(전주공장)_통계보고서(4.28)_청장실 현황판(11월말)" xfId="1097"/>
    <cellStyle name="_지정과제2차심의결과(금액조정후최종)_1_경영개선실적보고(전주공장)_통계보고서(4.28)_현황판(8월말)" xfId="1098"/>
    <cellStyle name="_지정과제2차심의결과(금액조정후최종)_1_경영개선실적보고(전주공장)_통계보고서(5월말확정)" xfId="1099"/>
    <cellStyle name="_지정과제2차심의결과(금액조정후최종)_1_경영개선실적보고(전주공장)_통계보고서(6월말확정)" xfId="1100"/>
    <cellStyle name="_지정과제2차심의결과(금액조정후최종)_1_경영개선실적보고(전주공장)_통계보고서(6월말확정) 2" xfId="1101"/>
    <cellStyle name="_지정과제2차심의결과(금액조정후최종)_1_경영개선실적보고(전주공장)_통계보고서(6월말확정)_청별 실적(8월말)" xfId="1102"/>
    <cellStyle name="_지정과제2차심의결과(금액조정후최종)_1_경영개선실적보고(전주공장)_통계보고서(6월말확정)_청별 실적(9.14)" xfId="1103"/>
    <cellStyle name="_지정과제2차심의결과(금액조정후최종)_1_경영개선실적보고(전주공장)_통계보고서(6월말확정)_청장실 현황판(11월말)" xfId="1104"/>
    <cellStyle name="_지정과제2차심의결과(금액조정후최종)_1_경영개선실적보고(전주공장)_통계보고서(6월말확정)_현황판(8월말)" xfId="1105"/>
    <cellStyle name="_지정과제2차심의결과(금액조정후최종)_1_경영개선실적보고(전주공장)_통계보고서(7월말확정)" xfId="1106"/>
    <cellStyle name="_지정과제2차심의결과(금액조정후최종)_1_경영개선실적보고(전주공장)_통계보고서(8월말확정)" xfId="1107"/>
    <cellStyle name="_지정과제2차심의결과(금액조정후최종)_1_별첨1_2" xfId="1108"/>
    <cellStyle name="_지정과제2차심의결과(금액조정후최종)_1_별첨1_2_통계보고서(1.10)" xfId="1109"/>
    <cellStyle name="_지정과제2차심의결과(금액조정후최종)_1_별첨1_2_통계보고서(1.10)_청별 실적(8월말)" xfId="1110"/>
    <cellStyle name="_지정과제2차심의결과(금액조정후최종)_1_별첨1_2_통계보고서(1.10)_청별 실적(9.14)" xfId="1111"/>
    <cellStyle name="_지정과제2차심의결과(금액조정후최종)_1_별첨1_2_통계보고서(1.10)_현황판(8월말)" xfId="1112"/>
    <cellStyle name="_지정과제2차심의결과(금액조정후최종)_1_별첨1_2_통계보고서(2월말)" xfId="1113"/>
    <cellStyle name="_지정과제2차심의결과(금액조정후최종)_1_별첨1_2_통계보고서(2월말)_청별 실적(8월말)" xfId="1114"/>
    <cellStyle name="_지정과제2차심의결과(금액조정후최종)_1_별첨1_2_통계보고서(2월말)_청별 실적(9.14)" xfId="1115"/>
    <cellStyle name="_지정과제2차심의결과(금액조정후최종)_1_별첨1_2_통계보고서(2월말)_현황판(8월말)" xfId="1116"/>
    <cellStyle name="_지정과제2차심의결과(금액조정후최종)_1_별첨1_2_통계보고서(3.14)" xfId="1117"/>
    <cellStyle name="_지정과제2차심의결과(금액조정후최종)_1_별첨1_2_통계보고서(3.14)_청별 실적(8월말)" xfId="1118"/>
    <cellStyle name="_지정과제2차심의결과(금액조정후최종)_1_별첨1_2_통계보고서(3.14)_청별 실적(9.14)" xfId="1119"/>
    <cellStyle name="_지정과제2차심의결과(금액조정후최종)_1_별첨1_2_통계보고서(3.14)_현황판(8월말)" xfId="1120"/>
    <cellStyle name="_지정과제2차심의결과(금액조정후최종)_1_별첨1_2_통계보고서(3.25)" xfId="1121"/>
    <cellStyle name="_지정과제2차심의결과(금액조정후최종)_1_별첨1_2_통계보고서(3.25)_청별 실적(8월말)" xfId="1122"/>
    <cellStyle name="_지정과제2차심의결과(금액조정후최종)_1_별첨1_2_통계보고서(3.25)_청별 실적(9.14)" xfId="1123"/>
    <cellStyle name="_지정과제2차심의결과(금액조정후최종)_1_별첨1_2_통계보고서(3.25)_현황판(8월말)" xfId="1124"/>
    <cellStyle name="_지정과제2차심의결과(금액조정후최종)_1_별첨1_2_통계보고서(3.27)" xfId="1125"/>
    <cellStyle name="_지정과제2차심의결과(금액조정후최종)_1_별첨1_2_통계보고서(3.27)_청별 실적(8월말)" xfId="1126"/>
    <cellStyle name="_지정과제2차심의결과(금액조정후최종)_1_별첨1_2_통계보고서(3.27)_청별 실적(9.14)" xfId="1127"/>
    <cellStyle name="_지정과제2차심의결과(금액조정후최종)_1_별첨1_2_통계보고서(3.27)_현황판(8월말)" xfId="1128"/>
    <cellStyle name="_지정과제2차심의결과(금액조정후최종)_1_별첨1_2_통계보고서(4.14)" xfId="1129"/>
    <cellStyle name="_지정과제2차심의결과(금액조정후최종)_1_별첨1_2_통계보고서(4.14)_청별 실적(8월말)" xfId="1130"/>
    <cellStyle name="_지정과제2차심의결과(금액조정후최종)_1_별첨1_2_통계보고서(4.14)_청별 실적(9.14)" xfId="1131"/>
    <cellStyle name="_지정과제2차심의결과(금액조정후최종)_1_별첨1_2_통계보고서(4.14)_현황판(8월말)" xfId="1132"/>
    <cellStyle name="_지정과제2차심의결과(금액조정후최종)_1_별첨1_2_통계보고서(4.21)" xfId="1133"/>
    <cellStyle name="_지정과제2차심의결과(금액조정후최종)_1_별첨1_2_통계보고서(4.21)_청별 실적(8월말)" xfId="1134"/>
    <cellStyle name="_지정과제2차심의결과(금액조정후최종)_1_별첨1_2_통계보고서(4.21)_청별 실적(9.14)" xfId="1135"/>
    <cellStyle name="_지정과제2차심의결과(금액조정후최종)_1_별첨1_2_통계보고서(4.21)_현황판(8월말)" xfId="1136"/>
    <cellStyle name="_지정과제2차심의결과(금액조정후최종)_1_별첨1_2_통계보고서(4.28)" xfId="1137"/>
    <cellStyle name="_지정과제2차심의결과(금액조정후최종)_1_별첨1_2_통계보고서(4.28)_청별 실적(8월말)" xfId="1138"/>
    <cellStyle name="_지정과제2차심의결과(금액조정후최종)_1_별첨1_2_통계보고서(4.28)_청별 실적(9.14)" xfId="1139"/>
    <cellStyle name="_지정과제2차심의결과(금액조정후최종)_1_별첨1_2_통계보고서(4.28)_현황판(8월말)" xfId="1140"/>
    <cellStyle name="_지정과제2차심의결과(금액조정후최종)_1_별첨1_2_통계보고서(5월말확정)" xfId="1141"/>
    <cellStyle name="_지정과제2차심의결과(금액조정후최종)_1_별첨1_2_통계보고서(6월말확정)" xfId="1142"/>
    <cellStyle name="_지정과제2차심의결과(금액조정후최종)_1_별첨1_2_통계보고서(6월말확정)_청별 실적(8월말)" xfId="1143"/>
    <cellStyle name="_지정과제2차심의결과(금액조정후최종)_1_별첨1_2_통계보고서(6월말확정)_청별 실적(9.14)" xfId="1144"/>
    <cellStyle name="_지정과제2차심의결과(금액조정후최종)_1_별첨1_2_통계보고서(6월말확정)_현황판(8월말)" xfId="1145"/>
    <cellStyle name="_지정과제2차심의결과(금액조정후최종)_1_별첨1_2_통계보고서(7월말확정)" xfId="1146"/>
    <cellStyle name="_지정과제2차심의결과(금액조정후최종)_1_별첨1_2_통계보고서(8월말확정)" xfId="1147"/>
    <cellStyle name="_지정과제2차심의결과(금액조정후최종)_1_제안과제집계표(공장전체)" xfId="1148"/>
    <cellStyle name="_지정과제2차심의결과(금액조정후최종)_1_제안과제집계표(공장전체)_통계보고서(1.10)" xfId="1149"/>
    <cellStyle name="_지정과제2차심의결과(금액조정후최종)_1_제안과제집계표(공장전체)_통계보고서(1.10) 2" xfId="1150"/>
    <cellStyle name="_지정과제2차심의결과(금액조정후최종)_1_제안과제집계표(공장전체)_통계보고서(1.10)_청별 실적(8월말)" xfId="1151"/>
    <cellStyle name="_지정과제2차심의결과(금액조정후최종)_1_제안과제집계표(공장전체)_통계보고서(1.10)_청별 실적(9.14)" xfId="1152"/>
    <cellStyle name="_지정과제2차심의결과(금액조정후최종)_1_제안과제집계표(공장전체)_통계보고서(1.10)_청장실 현황판(11월말)" xfId="1153"/>
    <cellStyle name="_지정과제2차심의결과(금액조정후최종)_1_제안과제집계표(공장전체)_통계보고서(1.10)_현황판(8월말)" xfId="1154"/>
    <cellStyle name="_지정과제2차심의결과(금액조정후최종)_1_제안과제집계표(공장전체)_통계보고서(2월말)" xfId="1155"/>
    <cellStyle name="_지정과제2차심의결과(금액조정후최종)_1_제안과제집계표(공장전체)_통계보고서(2월말) 2" xfId="1156"/>
    <cellStyle name="_지정과제2차심의결과(금액조정후최종)_1_제안과제집계표(공장전체)_통계보고서(2월말)_청별 실적(8월말)" xfId="1157"/>
    <cellStyle name="_지정과제2차심의결과(금액조정후최종)_1_제안과제집계표(공장전체)_통계보고서(2월말)_청별 실적(9.14)" xfId="1158"/>
    <cellStyle name="_지정과제2차심의결과(금액조정후최종)_1_제안과제집계표(공장전체)_통계보고서(2월말)_청장실 현황판(11월말)" xfId="1159"/>
    <cellStyle name="_지정과제2차심의결과(금액조정후최종)_1_제안과제집계표(공장전체)_통계보고서(2월말)_현황판(8월말)" xfId="1160"/>
    <cellStyle name="_지정과제2차심의결과(금액조정후최종)_1_제안과제집계표(공장전체)_통계보고서(3.14)" xfId="1161"/>
    <cellStyle name="_지정과제2차심의결과(금액조정후최종)_1_제안과제집계표(공장전체)_통계보고서(3.14) 2" xfId="1162"/>
    <cellStyle name="_지정과제2차심의결과(금액조정후최종)_1_제안과제집계표(공장전체)_통계보고서(3.14)_청별 실적(8월말)" xfId="1163"/>
    <cellStyle name="_지정과제2차심의결과(금액조정후최종)_1_제안과제집계표(공장전체)_통계보고서(3.14)_청별 실적(9.14)" xfId="1164"/>
    <cellStyle name="_지정과제2차심의결과(금액조정후최종)_1_제안과제집계표(공장전체)_통계보고서(3.14)_청장실 현황판(11월말)" xfId="1165"/>
    <cellStyle name="_지정과제2차심의결과(금액조정후최종)_1_제안과제집계표(공장전체)_통계보고서(3.14)_현황판(8월말)" xfId="1166"/>
    <cellStyle name="_지정과제2차심의결과(금액조정후최종)_1_제안과제집계표(공장전체)_통계보고서(3.25)" xfId="1167"/>
    <cellStyle name="_지정과제2차심의결과(금액조정후최종)_1_제안과제집계표(공장전체)_통계보고서(3.25) 2" xfId="1168"/>
    <cellStyle name="_지정과제2차심의결과(금액조정후최종)_1_제안과제집계표(공장전체)_통계보고서(3.25)_청별 실적(8월말)" xfId="1169"/>
    <cellStyle name="_지정과제2차심의결과(금액조정후최종)_1_제안과제집계표(공장전체)_통계보고서(3.25)_청별 실적(9.14)" xfId="1170"/>
    <cellStyle name="_지정과제2차심의결과(금액조정후최종)_1_제안과제집계표(공장전체)_통계보고서(3.25)_청장실 현황판(11월말)" xfId="1171"/>
    <cellStyle name="_지정과제2차심의결과(금액조정후최종)_1_제안과제집계표(공장전체)_통계보고서(3.25)_현황판(8월말)" xfId="1172"/>
    <cellStyle name="_지정과제2차심의결과(금액조정후최종)_1_제안과제집계표(공장전체)_통계보고서(3.27)" xfId="1173"/>
    <cellStyle name="_지정과제2차심의결과(금액조정후최종)_1_제안과제집계표(공장전체)_통계보고서(3.27) 2" xfId="1174"/>
    <cellStyle name="_지정과제2차심의결과(금액조정후최종)_1_제안과제집계표(공장전체)_통계보고서(3.27)_청별 실적(8월말)" xfId="1175"/>
    <cellStyle name="_지정과제2차심의결과(금액조정후최종)_1_제안과제집계표(공장전체)_통계보고서(3.27)_청별 실적(9.14)" xfId="1176"/>
    <cellStyle name="_지정과제2차심의결과(금액조정후최종)_1_제안과제집계표(공장전체)_통계보고서(3.27)_청장실 현황판(11월말)" xfId="1177"/>
    <cellStyle name="_지정과제2차심의결과(금액조정후최종)_1_제안과제집계표(공장전체)_통계보고서(3.27)_현황판(8월말)" xfId="1178"/>
    <cellStyle name="_지정과제2차심의결과(금액조정후최종)_1_제안과제집계표(공장전체)_통계보고서(4.14)" xfId="1179"/>
    <cellStyle name="_지정과제2차심의결과(금액조정후최종)_1_제안과제집계표(공장전체)_통계보고서(4.14) 2" xfId="1180"/>
    <cellStyle name="_지정과제2차심의결과(금액조정후최종)_1_제안과제집계표(공장전체)_통계보고서(4.14)_청별 실적(8월말)" xfId="1181"/>
    <cellStyle name="_지정과제2차심의결과(금액조정후최종)_1_제안과제집계표(공장전체)_통계보고서(4.14)_청별 실적(9.14)" xfId="1182"/>
    <cellStyle name="_지정과제2차심의결과(금액조정후최종)_1_제안과제집계표(공장전체)_통계보고서(4.14)_청장실 현황판(11월말)" xfId="1183"/>
    <cellStyle name="_지정과제2차심의결과(금액조정후최종)_1_제안과제집계표(공장전체)_통계보고서(4.14)_현황판(8월말)" xfId="1184"/>
    <cellStyle name="_지정과제2차심의결과(금액조정후최종)_1_제안과제집계표(공장전체)_통계보고서(4.21)" xfId="1185"/>
    <cellStyle name="_지정과제2차심의결과(금액조정후최종)_1_제안과제집계표(공장전체)_통계보고서(4.21) 2" xfId="1186"/>
    <cellStyle name="_지정과제2차심의결과(금액조정후최종)_1_제안과제집계표(공장전체)_통계보고서(4.21)_청별 실적(8월말)" xfId="1187"/>
    <cellStyle name="_지정과제2차심의결과(금액조정후최종)_1_제안과제집계표(공장전체)_통계보고서(4.21)_청별 실적(9.14)" xfId="1188"/>
    <cellStyle name="_지정과제2차심의결과(금액조정후최종)_1_제안과제집계표(공장전체)_통계보고서(4.21)_청장실 현황판(11월말)" xfId="1189"/>
    <cellStyle name="_지정과제2차심의결과(금액조정후최종)_1_제안과제집계표(공장전체)_통계보고서(4.21)_현황판(8월말)" xfId="1190"/>
    <cellStyle name="_지정과제2차심의결과(금액조정후최종)_1_제안과제집계표(공장전체)_통계보고서(4.28)" xfId="1191"/>
    <cellStyle name="_지정과제2차심의결과(금액조정후최종)_1_제안과제집계표(공장전체)_통계보고서(4.28) 2" xfId="1192"/>
    <cellStyle name="_지정과제2차심의결과(금액조정후최종)_1_제안과제집계표(공장전체)_통계보고서(4.28)_청별 실적(8월말)" xfId="1193"/>
    <cellStyle name="_지정과제2차심의결과(금액조정후최종)_1_제안과제집계표(공장전체)_통계보고서(4.28)_청별 실적(9.14)" xfId="1194"/>
    <cellStyle name="_지정과제2차심의결과(금액조정후최종)_1_제안과제집계표(공장전체)_통계보고서(4.28)_청장실 현황판(11월말)" xfId="1195"/>
    <cellStyle name="_지정과제2차심의결과(금액조정후최종)_1_제안과제집계표(공장전체)_통계보고서(4.28)_현황판(8월말)" xfId="1196"/>
    <cellStyle name="_지정과제2차심의결과(금액조정후최종)_1_제안과제집계표(공장전체)_통계보고서(5월말확정)" xfId="1197"/>
    <cellStyle name="_지정과제2차심의결과(금액조정후최종)_1_제안과제집계표(공장전체)_통계보고서(6월말확정)" xfId="1198"/>
    <cellStyle name="_지정과제2차심의결과(금액조정후최종)_1_제안과제집계표(공장전체)_통계보고서(6월말확정) 2" xfId="1199"/>
    <cellStyle name="_지정과제2차심의결과(금액조정후최종)_1_제안과제집계표(공장전체)_통계보고서(6월말확정)_청별 실적(8월말)" xfId="1200"/>
    <cellStyle name="_지정과제2차심의결과(금액조정후최종)_1_제안과제집계표(공장전체)_통계보고서(6월말확정)_청별 실적(9.14)" xfId="1201"/>
    <cellStyle name="_지정과제2차심의결과(금액조정후최종)_1_제안과제집계표(공장전체)_통계보고서(6월말확정)_청장실 현황판(11월말)" xfId="1202"/>
    <cellStyle name="_지정과제2차심의결과(금액조정후최종)_1_제안과제집계표(공장전체)_통계보고서(6월말확정)_현황판(8월말)" xfId="1203"/>
    <cellStyle name="_지정과제2차심의결과(금액조정후최종)_1_제안과제집계표(공장전체)_통계보고서(7월말확정)" xfId="1204"/>
    <cellStyle name="_지정과제2차심의결과(금액조정후최종)_1_제안과제집계표(공장전체)_통계보고서(8월말확정)" xfId="1205"/>
    <cellStyle name="_지정과제2차심의결과(금액조정후최종)_1_통계보고서(1.10)" xfId="1206"/>
    <cellStyle name="_지정과제2차심의결과(금액조정후최종)_1_통계보고서(1.10) 2" xfId="1207"/>
    <cellStyle name="_지정과제2차심의결과(금액조정후최종)_1_통계보고서(1.10)_청별 실적(8월말)" xfId="1208"/>
    <cellStyle name="_지정과제2차심의결과(금액조정후최종)_1_통계보고서(1.10)_청별 실적(9.14)" xfId="1209"/>
    <cellStyle name="_지정과제2차심의결과(금액조정후최종)_1_통계보고서(1.10)_청장실 현황판(11월말)" xfId="1210"/>
    <cellStyle name="_지정과제2차심의결과(금액조정후최종)_1_통계보고서(1.10)_현황판(8월말)" xfId="1211"/>
    <cellStyle name="_지정과제2차심의결과(금액조정후최종)_1_통계보고서(2월말)" xfId="1212"/>
    <cellStyle name="_지정과제2차심의결과(금액조정후최종)_1_통계보고서(2월말) 2" xfId="1213"/>
    <cellStyle name="_지정과제2차심의결과(금액조정후최종)_1_통계보고서(2월말)_청별 실적(8월말)" xfId="1214"/>
    <cellStyle name="_지정과제2차심의결과(금액조정후최종)_1_통계보고서(2월말)_청별 실적(9.14)" xfId="1215"/>
    <cellStyle name="_지정과제2차심의결과(금액조정후최종)_1_통계보고서(2월말)_청장실 현황판(11월말)" xfId="1216"/>
    <cellStyle name="_지정과제2차심의결과(금액조정후최종)_1_통계보고서(2월말)_현황판(8월말)" xfId="1217"/>
    <cellStyle name="_지정과제2차심의결과(금액조정후최종)_1_통계보고서(3.14)" xfId="1218"/>
    <cellStyle name="_지정과제2차심의결과(금액조정후최종)_1_통계보고서(3.14) 2" xfId="1219"/>
    <cellStyle name="_지정과제2차심의결과(금액조정후최종)_1_통계보고서(3.14)_청별 실적(8월말)" xfId="1220"/>
    <cellStyle name="_지정과제2차심의결과(금액조정후최종)_1_통계보고서(3.14)_청별 실적(9.14)" xfId="1221"/>
    <cellStyle name="_지정과제2차심의결과(금액조정후최종)_1_통계보고서(3.14)_청장실 현황판(11월말)" xfId="1222"/>
    <cellStyle name="_지정과제2차심의결과(금액조정후최종)_1_통계보고서(3.14)_현황판(8월말)" xfId="1223"/>
    <cellStyle name="_지정과제2차심의결과(금액조정후최종)_1_통계보고서(3.25)" xfId="1224"/>
    <cellStyle name="_지정과제2차심의결과(금액조정후최종)_1_통계보고서(3.25) 2" xfId="1225"/>
    <cellStyle name="_지정과제2차심의결과(금액조정후최종)_1_통계보고서(3.25)_청별 실적(8월말)" xfId="1226"/>
    <cellStyle name="_지정과제2차심의결과(금액조정후최종)_1_통계보고서(3.25)_청별 실적(9.14)" xfId="1227"/>
    <cellStyle name="_지정과제2차심의결과(금액조정후최종)_1_통계보고서(3.25)_청장실 현황판(11월말)" xfId="1228"/>
    <cellStyle name="_지정과제2차심의결과(금액조정후최종)_1_통계보고서(3.25)_현황판(8월말)" xfId="1229"/>
    <cellStyle name="_지정과제2차심의결과(금액조정후최종)_1_통계보고서(3.27)" xfId="1230"/>
    <cellStyle name="_지정과제2차심의결과(금액조정후최종)_1_통계보고서(3.27) 2" xfId="1231"/>
    <cellStyle name="_지정과제2차심의결과(금액조정후최종)_1_통계보고서(3.27)_청별 실적(8월말)" xfId="1232"/>
    <cellStyle name="_지정과제2차심의결과(금액조정후최종)_1_통계보고서(3.27)_청별 실적(9.14)" xfId="1233"/>
    <cellStyle name="_지정과제2차심의결과(금액조정후최종)_1_통계보고서(3.27)_청장실 현황판(11월말)" xfId="1234"/>
    <cellStyle name="_지정과제2차심의결과(금액조정후최종)_1_통계보고서(3.27)_현황판(8월말)" xfId="1235"/>
    <cellStyle name="_지정과제2차심의결과(금액조정후최종)_1_통계보고서(4.14)" xfId="1236"/>
    <cellStyle name="_지정과제2차심의결과(금액조정후최종)_1_통계보고서(4.14) 2" xfId="1237"/>
    <cellStyle name="_지정과제2차심의결과(금액조정후최종)_1_통계보고서(4.14)_청별 실적(8월말)" xfId="1238"/>
    <cellStyle name="_지정과제2차심의결과(금액조정후최종)_1_통계보고서(4.14)_청별 실적(9.14)" xfId="1239"/>
    <cellStyle name="_지정과제2차심의결과(금액조정후최종)_1_통계보고서(4.14)_청장실 현황판(11월말)" xfId="1240"/>
    <cellStyle name="_지정과제2차심의결과(금액조정후최종)_1_통계보고서(4.14)_현황판(8월말)" xfId="1241"/>
    <cellStyle name="_지정과제2차심의결과(금액조정후최종)_1_통계보고서(4.21)" xfId="1242"/>
    <cellStyle name="_지정과제2차심의결과(금액조정후최종)_1_통계보고서(4.21) 2" xfId="1243"/>
    <cellStyle name="_지정과제2차심의결과(금액조정후최종)_1_통계보고서(4.21)_청별 실적(8월말)" xfId="1244"/>
    <cellStyle name="_지정과제2차심의결과(금액조정후최종)_1_통계보고서(4.21)_청별 실적(9.14)" xfId="1245"/>
    <cellStyle name="_지정과제2차심의결과(금액조정후최종)_1_통계보고서(4.21)_청장실 현황판(11월말)" xfId="1246"/>
    <cellStyle name="_지정과제2차심의결과(금액조정후최종)_1_통계보고서(4.21)_현황판(8월말)" xfId="1247"/>
    <cellStyle name="_지정과제2차심의결과(금액조정후최종)_1_통계보고서(4.28)" xfId="1248"/>
    <cellStyle name="_지정과제2차심의결과(금액조정후최종)_1_통계보고서(4.28) 2" xfId="1249"/>
    <cellStyle name="_지정과제2차심의결과(금액조정후최종)_1_통계보고서(4.28)_청별 실적(8월말)" xfId="1250"/>
    <cellStyle name="_지정과제2차심의결과(금액조정후최종)_1_통계보고서(4.28)_청별 실적(9.14)" xfId="1251"/>
    <cellStyle name="_지정과제2차심의결과(금액조정후최종)_1_통계보고서(4.28)_청장실 현황판(11월말)" xfId="1252"/>
    <cellStyle name="_지정과제2차심의결과(금액조정후최종)_1_통계보고서(4.28)_현황판(8월말)" xfId="1253"/>
    <cellStyle name="_지정과제2차심의결과(금액조정후최종)_1_통계보고서(5월말확정)" xfId="1254"/>
    <cellStyle name="_지정과제2차심의결과(금액조정후최종)_1_통계보고서(6월말확정)" xfId="1255"/>
    <cellStyle name="_지정과제2차심의결과(금액조정후최종)_1_통계보고서(6월말확정) 2" xfId="1256"/>
    <cellStyle name="_지정과제2차심의결과(금액조정후최종)_1_통계보고서(6월말확정)_청별 실적(8월말)" xfId="1257"/>
    <cellStyle name="_지정과제2차심의결과(금액조정후최종)_1_통계보고서(6월말확정)_청별 실적(9.14)" xfId="1258"/>
    <cellStyle name="_지정과제2차심의결과(금액조정후최종)_1_통계보고서(6월말확정)_청장실 현황판(11월말)" xfId="1259"/>
    <cellStyle name="_지정과제2차심의결과(금액조정후최종)_1_통계보고서(6월말확정)_현황판(8월말)" xfId="1260"/>
    <cellStyle name="_지정과제2차심의결과(금액조정후최종)_1_통계보고서(7월말확정)" xfId="1261"/>
    <cellStyle name="_지정과제2차심의결과(금액조정후최종)_1_통계보고서(8월말확정)" xfId="1262"/>
    <cellStyle name="_지정과제2차심의결과(금액조정후최종)_경영개선실적보고(전주공장)" xfId="1263"/>
    <cellStyle name="_지정과제2차심의결과(금액조정후최종)_경영개선실적보고(전주공장)_통계보고서(1.10)" xfId="1264"/>
    <cellStyle name="_지정과제2차심의결과(금액조정후최종)_경영개선실적보고(전주공장)_통계보고서(1.10)_청별 실적(8월말)" xfId="1265"/>
    <cellStyle name="_지정과제2차심의결과(금액조정후최종)_경영개선실적보고(전주공장)_통계보고서(1.10)_청별 실적(9.14)" xfId="1266"/>
    <cellStyle name="_지정과제2차심의결과(금액조정후최종)_경영개선실적보고(전주공장)_통계보고서(1.10)_현황판(8월말)" xfId="1267"/>
    <cellStyle name="_지정과제2차심의결과(금액조정후최종)_경영개선실적보고(전주공장)_통계보고서(2월말)" xfId="1268"/>
    <cellStyle name="_지정과제2차심의결과(금액조정후최종)_경영개선실적보고(전주공장)_통계보고서(2월말)_청별 실적(8월말)" xfId="1269"/>
    <cellStyle name="_지정과제2차심의결과(금액조정후최종)_경영개선실적보고(전주공장)_통계보고서(2월말)_청별 실적(9.14)" xfId="1270"/>
    <cellStyle name="_지정과제2차심의결과(금액조정후최종)_경영개선실적보고(전주공장)_통계보고서(2월말)_현황판(8월말)" xfId="1271"/>
    <cellStyle name="_지정과제2차심의결과(금액조정후최종)_경영개선실적보고(전주공장)_통계보고서(3.14)" xfId="1272"/>
    <cellStyle name="_지정과제2차심의결과(금액조정후최종)_경영개선실적보고(전주공장)_통계보고서(3.14)_청별 실적(8월말)" xfId="1273"/>
    <cellStyle name="_지정과제2차심의결과(금액조정후최종)_경영개선실적보고(전주공장)_통계보고서(3.14)_청별 실적(9.14)" xfId="1274"/>
    <cellStyle name="_지정과제2차심의결과(금액조정후최종)_경영개선실적보고(전주공장)_통계보고서(3.14)_현황판(8월말)" xfId="1275"/>
    <cellStyle name="_지정과제2차심의결과(금액조정후최종)_경영개선실적보고(전주공장)_통계보고서(3.25)" xfId="1276"/>
    <cellStyle name="_지정과제2차심의결과(금액조정후최종)_경영개선실적보고(전주공장)_통계보고서(3.25)_청별 실적(8월말)" xfId="1277"/>
    <cellStyle name="_지정과제2차심의결과(금액조정후최종)_경영개선실적보고(전주공장)_통계보고서(3.25)_청별 실적(9.14)" xfId="1278"/>
    <cellStyle name="_지정과제2차심의결과(금액조정후최종)_경영개선실적보고(전주공장)_통계보고서(3.25)_현황판(8월말)" xfId="1279"/>
    <cellStyle name="_지정과제2차심의결과(금액조정후최종)_경영개선실적보고(전주공장)_통계보고서(3.27)" xfId="1280"/>
    <cellStyle name="_지정과제2차심의결과(금액조정후최종)_경영개선실적보고(전주공장)_통계보고서(3.27)_청별 실적(8월말)" xfId="1281"/>
    <cellStyle name="_지정과제2차심의결과(금액조정후최종)_경영개선실적보고(전주공장)_통계보고서(3.27)_청별 실적(9.14)" xfId="1282"/>
    <cellStyle name="_지정과제2차심의결과(금액조정후최종)_경영개선실적보고(전주공장)_통계보고서(3.27)_현황판(8월말)" xfId="1283"/>
    <cellStyle name="_지정과제2차심의결과(금액조정후최종)_경영개선실적보고(전주공장)_통계보고서(4.14)" xfId="1284"/>
    <cellStyle name="_지정과제2차심의결과(금액조정후최종)_경영개선실적보고(전주공장)_통계보고서(4.14)_청별 실적(8월말)" xfId="1285"/>
    <cellStyle name="_지정과제2차심의결과(금액조정후최종)_경영개선실적보고(전주공장)_통계보고서(4.14)_청별 실적(9.14)" xfId="1286"/>
    <cellStyle name="_지정과제2차심의결과(금액조정후최종)_경영개선실적보고(전주공장)_통계보고서(4.14)_현황판(8월말)" xfId="1287"/>
    <cellStyle name="_지정과제2차심의결과(금액조정후최종)_경영개선실적보고(전주공장)_통계보고서(4.21)" xfId="1288"/>
    <cellStyle name="_지정과제2차심의결과(금액조정후최종)_경영개선실적보고(전주공장)_통계보고서(4.21)_청별 실적(8월말)" xfId="1289"/>
    <cellStyle name="_지정과제2차심의결과(금액조정후최종)_경영개선실적보고(전주공장)_통계보고서(4.21)_청별 실적(9.14)" xfId="1290"/>
    <cellStyle name="_지정과제2차심의결과(금액조정후최종)_경영개선실적보고(전주공장)_통계보고서(4.21)_현황판(8월말)" xfId="1291"/>
    <cellStyle name="_지정과제2차심의결과(금액조정후최종)_경영개선실적보고(전주공장)_통계보고서(4.28)" xfId="1292"/>
    <cellStyle name="_지정과제2차심의결과(금액조정후최종)_경영개선실적보고(전주공장)_통계보고서(4.28)_청별 실적(8월말)" xfId="1293"/>
    <cellStyle name="_지정과제2차심의결과(금액조정후최종)_경영개선실적보고(전주공장)_통계보고서(4.28)_청별 실적(9.14)" xfId="1294"/>
    <cellStyle name="_지정과제2차심의결과(금액조정후최종)_경영개선실적보고(전주공장)_통계보고서(4.28)_현황판(8월말)" xfId="1295"/>
    <cellStyle name="_지정과제2차심의결과(금액조정후최종)_경영개선실적보고(전주공장)_통계보고서(5월말확정)" xfId="1296"/>
    <cellStyle name="_지정과제2차심의결과(금액조정후최종)_경영개선실적보고(전주공장)_통계보고서(6월말확정)" xfId="1297"/>
    <cellStyle name="_지정과제2차심의결과(금액조정후최종)_경영개선실적보고(전주공장)_통계보고서(6월말확정)_청별 실적(8월말)" xfId="1298"/>
    <cellStyle name="_지정과제2차심의결과(금액조정후최종)_경영개선실적보고(전주공장)_통계보고서(6월말확정)_청별 실적(9.14)" xfId="1299"/>
    <cellStyle name="_지정과제2차심의결과(금액조정후최종)_경영개선실적보고(전주공장)_통계보고서(6월말확정)_현황판(8월말)" xfId="1300"/>
    <cellStyle name="_지정과제2차심의결과(금액조정후최종)_경영개선실적보고(전주공장)_통계보고서(7월말확정)" xfId="1301"/>
    <cellStyle name="_지정과제2차심의결과(금액조정후최종)_경영개선실적보고(전주공장)_통계보고서(8월말확정)" xfId="1302"/>
    <cellStyle name="_지정과제2차심의결과(금액조정후최종)_별첨1_2" xfId="1303"/>
    <cellStyle name="_지정과제2차심의결과(금액조정후최종)_별첨1_2_통계보고서(1.10)" xfId="1304"/>
    <cellStyle name="_지정과제2차심의결과(금액조정후최종)_별첨1_2_통계보고서(1.10) 2" xfId="1305"/>
    <cellStyle name="_지정과제2차심의결과(금액조정후최종)_별첨1_2_통계보고서(1.10)_청별 실적(8월말)" xfId="1306"/>
    <cellStyle name="_지정과제2차심의결과(금액조정후최종)_별첨1_2_통계보고서(1.10)_청별 실적(9.14)" xfId="1307"/>
    <cellStyle name="_지정과제2차심의결과(금액조정후최종)_별첨1_2_통계보고서(1.10)_청장실 현황판(11월말)" xfId="1308"/>
    <cellStyle name="_지정과제2차심의결과(금액조정후최종)_별첨1_2_통계보고서(1.10)_현황판(8월말)" xfId="1309"/>
    <cellStyle name="_지정과제2차심의결과(금액조정후최종)_별첨1_2_통계보고서(2월말)" xfId="1310"/>
    <cellStyle name="_지정과제2차심의결과(금액조정후최종)_별첨1_2_통계보고서(2월말) 2" xfId="1311"/>
    <cellStyle name="_지정과제2차심의결과(금액조정후최종)_별첨1_2_통계보고서(2월말)_청별 실적(8월말)" xfId="1312"/>
    <cellStyle name="_지정과제2차심의결과(금액조정후최종)_별첨1_2_통계보고서(2월말)_청별 실적(9.14)" xfId="1313"/>
    <cellStyle name="_지정과제2차심의결과(금액조정후최종)_별첨1_2_통계보고서(2월말)_청장실 현황판(11월말)" xfId="1314"/>
    <cellStyle name="_지정과제2차심의결과(금액조정후최종)_별첨1_2_통계보고서(2월말)_현황판(8월말)" xfId="1315"/>
    <cellStyle name="_지정과제2차심의결과(금액조정후최종)_별첨1_2_통계보고서(3.14)" xfId="1316"/>
    <cellStyle name="_지정과제2차심의결과(금액조정후최종)_별첨1_2_통계보고서(3.14) 2" xfId="1317"/>
    <cellStyle name="_지정과제2차심의결과(금액조정후최종)_별첨1_2_통계보고서(3.14)_청별 실적(8월말)" xfId="1318"/>
    <cellStyle name="_지정과제2차심의결과(금액조정후최종)_별첨1_2_통계보고서(3.14)_청별 실적(9.14)" xfId="1319"/>
    <cellStyle name="_지정과제2차심의결과(금액조정후최종)_별첨1_2_통계보고서(3.14)_청장실 현황판(11월말)" xfId="1320"/>
    <cellStyle name="_지정과제2차심의결과(금액조정후최종)_별첨1_2_통계보고서(3.14)_현황판(8월말)" xfId="1321"/>
    <cellStyle name="_지정과제2차심의결과(금액조정후최종)_별첨1_2_통계보고서(3.25)" xfId="1322"/>
    <cellStyle name="_지정과제2차심의결과(금액조정후최종)_별첨1_2_통계보고서(3.25) 2" xfId="1323"/>
    <cellStyle name="_지정과제2차심의결과(금액조정후최종)_별첨1_2_통계보고서(3.25)_청별 실적(8월말)" xfId="1324"/>
    <cellStyle name="_지정과제2차심의결과(금액조정후최종)_별첨1_2_통계보고서(3.25)_청별 실적(9.14)" xfId="1325"/>
    <cellStyle name="_지정과제2차심의결과(금액조정후최종)_별첨1_2_통계보고서(3.25)_청장실 현황판(11월말)" xfId="1326"/>
    <cellStyle name="_지정과제2차심의결과(금액조정후최종)_별첨1_2_통계보고서(3.25)_현황판(8월말)" xfId="1327"/>
    <cellStyle name="_지정과제2차심의결과(금액조정후최종)_별첨1_2_통계보고서(3.27)" xfId="1328"/>
    <cellStyle name="_지정과제2차심의결과(금액조정후최종)_별첨1_2_통계보고서(3.27) 2" xfId="1329"/>
    <cellStyle name="_지정과제2차심의결과(금액조정후최종)_별첨1_2_통계보고서(3.27)_청별 실적(8월말)" xfId="1330"/>
    <cellStyle name="_지정과제2차심의결과(금액조정후최종)_별첨1_2_통계보고서(3.27)_청별 실적(9.14)" xfId="1331"/>
    <cellStyle name="_지정과제2차심의결과(금액조정후최종)_별첨1_2_통계보고서(3.27)_청장실 현황판(11월말)" xfId="1332"/>
    <cellStyle name="_지정과제2차심의결과(금액조정후최종)_별첨1_2_통계보고서(3.27)_현황판(8월말)" xfId="1333"/>
    <cellStyle name="_지정과제2차심의결과(금액조정후최종)_별첨1_2_통계보고서(4.14)" xfId="1334"/>
    <cellStyle name="_지정과제2차심의결과(금액조정후최종)_별첨1_2_통계보고서(4.14) 2" xfId="1335"/>
    <cellStyle name="_지정과제2차심의결과(금액조정후최종)_별첨1_2_통계보고서(4.14)_청별 실적(8월말)" xfId="1336"/>
    <cellStyle name="_지정과제2차심의결과(금액조정후최종)_별첨1_2_통계보고서(4.14)_청별 실적(9.14)" xfId="1337"/>
    <cellStyle name="_지정과제2차심의결과(금액조정후최종)_별첨1_2_통계보고서(4.14)_청장실 현황판(11월말)" xfId="1338"/>
    <cellStyle name="_지정과제2차심의결과(금액조정후최종)_별첨1_2_통계보고서(4.14)_현황판(8월말)" xfId="1339"/>
    <cellStyle name="_지정과제2차심의결과(금액조정후최종)_별첨1_2_통계보고서(4.21)" xfId="1340"/>
    <cellStyle name="_지정과제2차심의결과(금액조정후최종)_별첨1_2_통계보고서(4.21) 2" xfId="1341"/>
    <cellStyle name="_지정과제2차심의결과(금액조정후최종)_별첨1_2_통계보고서(4.21)_청별 실적(8월말)" xfId="1342"/>
    <cellStyle name="_지정과제2차심의결과(금액조정후최종)_별첨1_2_통계보고서(4.21)_청별 실적(9.14)" xfId="1343"/>
    <cellStyle name="_지정과제2차심의결과(금액조정후최종)_별첨1_2_통계보고서(4.21)_청장실 현황판(11월말)" xfId="1344"/>
    <cellStyle name="_지정과제2차심의결과(금액조정후최종)_별첨1_2_통계보고서(4.21)_현황판(8월말)" xfId="1345"/>
    <cellStyle name="_지정과제2차심의결과(금액조정후최종)_별첨1_2_통계보고서(4.28)" xfId="1346"/>
    <cellStyle name="_지정과제2차심의결과(금액조정후최종)_별첨1_2_통계보고서(4.28) 2" xfId="1347"/>
    <cellStyle name="_지정과제2차심의결과(금액조정후최종)_별첨1_2_통계보고서(4.28)_청별 실적(8월말)" xfId="1348"/>
    <cellStyle name="_지정과제2차심의결과(금액조정후최종)_별첨1_2_통계보고서(4.28)_청별 실적(9.14)" xfId="1349"/>
    <cellStyle name="_지정과제2차심의결과(금액조정후최종)_별첨1_2_통계보고서(4.28)_청장실 현황판(11월말)" xfId="1350"/>
    <cellStyle name="_지정과제2차심의결과(금액조정후최종)_별첨1_2_통계보고서(4.28)_현황판(8월말)" xfId="1351"/>
    <cellStyle name="_지정과제2차심의결과(금액조정후최종)_별첨1_2_통계보고서(5월말확정)" xfId="1352"/>
    <cellStyle name="_지정과제2차심의결과(금액조정후최종)_별첨1_2_통계보고서(6월말확정)" xfId="1353"/>
    <cellStyle name="_지정과제2차심의결과(금액조정후최종)_별첨1_2_통계보고서(6월말확정) 2" xfId="1354"/>
    <cellStyle name="_지정과제2차심의결과(금액조정후최종)_별첨1_2_통계보고서(6월말확정)_청별 실적(8월말)" xfId="1355"/>
    <cellStyle name="_지정과제2차심의결과(금액조정후최종)_별첨1_2_통계보고서(6월말확정)_청별 실적(9.14)" xfId="1356"/>
    <cellStyle name="_지정과제2차심의결과(금액조정후최종)_별첨1_2_통계보고서(6월말확정)_청장실 현황판(11월말)" xfId="1357"/>
    <cellStyle name="_지정과제2차심의결과(금액조정후최종)_별첨1_2_통계보고서(6월말확정)_현황판(8월말)" xfId="1358"/>
    <cellStyle name="_지정과제2차심의결과(금액조정후최종)_별첨1_2_통계보고서(7월말확정)" xfId="1359"/>
    <cellStyle name="_지정과제2차심의결과(금액조정후최종)_별첨1_2_통계보고서(8월말확정)" xfId="1360"/>
    <cellStyle name="_지정과제2차심의결과(금액조정후최종)_제안과제집계표(공장전체)" xfId="1361"/>
    <cellStyle name="_지정과제2차심의결과(금액조정후최종)_제안과제집계표(공장전체)_통계보고서(1.10)" xfId="1362"/>
    <cellStyle name="_지정과제2차심의결과(금액조정후최종)_제안과제집계표(공장전체)_통계보고서(1.10)_청별 실적(8월말)" xfId="1363"/>
    <cellStyle name="_지정과제2차심의결과(금액조정후최종)_제안과제집계표(공장전체)_통계보고서(1.10)_청별 실적(9.14)" xfId="1364"/>
    <cellStyle name="_지정과제2차심의결과(금액조정후최종)_제안과제집계표(공장전체)_통계보고서(1.10)_현황판(8월말)" xfId="1365"/>
    <cellStyle name="_지정과제2차심의결과(금액조정후최종)_제안과제집계표(공장전체)_통계보고서(2월말)" xfId="1366"/>
    <cellStyle name="_지정과제2차심의결과(금액조정후최종)_제안과제집계표(공장전체)_통계보고서(2월말)_청별 실적(8월말)" xfId="1367"/>
    <cellStyle name="_지정과제2차심의결과(금액조정후최종)_제안과제집계표(공장전체)_통계보고서(2월말)_청별 실적(9.14)" xfId="1368"/>
    <cellStyle name="_지정과제2차심의결과(금액조정후최종)_제안과제집계표(공장전체)_통계보고서(2월말)_현황판(8월말)" xfId="1369"/>
    <cellStyle name="_지정과제2차심의결과(금액조정후최종)_제안과제집계표(공장전체)_통계보고서(3.14)" xfId="1370"/>
    <cellStyle name="_지정과제2차심의결과(금액조정후최종)_제안과제집계표(공장전체)_통계보고서(3.14)_청별 실적(8월말)" xfId="1371"/>
    <cellStyle name="_지정과제2차심의결과(금액조정후최종)_제안과제집계표(공장전체)_통계보고서(3.14)_청별 실적(9.14)" xfId="1372"/>
    <cellStyle name="_지정과제2차심의결과(금액조정후최종)_제안과제집계표(공장전체)_통계보고서(3.14)_현황판(8월말)" xfId="1373"/>
    <cellStyle name="_지정과제2차심의결과(금액조정후최종)_제안과제집계표(공장전체)_통계보고서(3.25)" xfId="1374"/>
    <cellStyle name="_지정과제2차심의결과(금액조정후최종)_제안과제집계표(공장전체)_통계보고서(3.25)_청별 실적(8월말)" xfId="1375"/>
    <cellStyle name="_지정과제2차심의결과(금액조정후최종)_제안과제집계표(공장전체)_통계보고서(3.25)_청별 실적(9.14)" xfId="1376"/>
    <cellStyle name="_지정과제2차심의결과(금액조정후최종)_제안과제집계표(공장전체)_통계보고서(3.25)_현황판(8월말)" xfId="1377"/>
    <cellStyle name="_지정과제2차심의결과(금액조정후최종)_제안과제집계표(공장전체)_통계보고서(3.27)" xfId="1378"/>
    <cellStyle name="_지정과제2차심의결과(금액조정후최종)_제안과제집계표(공장전체)_통계보고서(3.27)_청별 실적(8월말)" xfId="1379"/>
    <cellStyle name="_지정과제2차심의결과(금액조정후최종)_제안과제집계표(공장전체)_통계보고서(3.27)_청별 실적(9.14)" xfId="1380"/>
    <cellStyle name="_지정과제2차심의결과(금액조정후최종)_제안과제집계표(공장전체)_통계보고서(3.27)_현황판(8월말)" xfId="1381"/>
    <cellStyle name="_지정과제2차심의결과(금액조정후최종)_제안과제집계표(공장전체)_통계보고서(4.14)" xfId="1382"/>
    <cellStyle name="_지정과제2차심의결과(금액조정후최종)_제안과제집계표(공장전체)_통계보고서(4.14)_청별 실적(8월말)" xfId="1383"/>
    <cellStyle name="_지정과제2차심의결과(금액조정후최종)_제안과제집계표(공장전체)_통계보고서(4.14)_청별 실적(9.14)" xfId="1384"/>
    <cellStyle name="_지정과제2차심의결과(금액조정후최종)_제안과제집계표(공장전체)_통계보고서(4.14)_현황판(8월말)" xfId="1385"/>
    <cellStyle name="_지정과제2차심의결과(금액조정후최종)_제안과제집계표(공장전체)_통계보고서(4.21)" xfId="1386"/>
    <cellStyle name="_지정과제2차심의결과(금액조정후최종)_제안과제집계표(공장전체)_통계보고서(4.21)_청별 실적(8월말)" xfId="1387"/>
    <cellStyle name="_지정과제2차심의결과(금액조정후최종)_제안과제집계표(공장전체)_통계보고서(4.21)_청별 실적(9.14)" xfId="1388"/>
    <cellStyle name="_지정과제2차심의결과(금액조정후최종)_제안과제집계표(공장전체)_통계보고서(4.21)_현황판(8월말)" xfId="1389"/>
    <cellStyle name="_지정과제2차심의결과(금액조정후최종)_제안과제집계표(공장전체)_통계보고서(4.28)" xfId="1390"/>
    <cellStyle name="_지정과제2차심의결과(금액조정후최종)_제안과제집계표(공장전체)_통계보고서(4.28)_청별 실적(8월말)" xfId="1391"/>
    <cellStyle name="_지정과제2차심의결과(금액조정후최종)_제안과제집계표(공장전체)_통계보고서(4.28)_청별 실적(9.14)" xfId="1392"/>
    <cellStyle name="_지정과제2차심의결과(금액조정후최종)_제안과제집계표(공장전체)_통계보고서(4.28)_현황판(8월말)" xfId="1393"/>
    <cellStyle name="_지정과제2차심의결과(금액조정후최종)_제안과제집계표(공장전체)_통계보고서(5월말확정)" xfId="1394"/>
    <cellStyle name="_지정과제2차심의결과(금액조정후최종)_제안과제집계표(공장전체)_통계보고서(6월말확정)" xfId="1395"/>
    <cellStyle name="_지정과제2차심의결과(금액조정후최종)_제안과제집계표(공장전체)_통계보고서(6월말확정)_청별 실적(8월말)" xfId="1396"/>
    <cellStyle name="_지정과제2차심의결과(금액조정후최종)_제안과제집계표(공장전체)_통계보고서(6월말확정)_청별 실적(9.14)" xfId="1397"/>
    <cellStyle name="_지정과제2차심의결과(금액조정후최종)_제안과제집계표(공장전체)_통계보고서(6월말확정)_현황판(8월말)" xfId="1398"/>
    <cellStyle name="_지정과제2차심의결과(금액조정후최종)_제안과제집계표(공장전체)_통계보고서(7월말확정)" xfId="1399"/>
    <cellStyle name="_지정과제2차심의결과(금액조정후최종)_제안과제집계표(공장전체)_통계보고서(8월말확정)" xfId="1400"/>
    <cellStyle name="_지정과제2차심의결과(금액조정후최종)_통계보고서(1.10)" xfId="1401"/>
    <cellStyle name="_지정과제2차심의결과(금액조정후최종)_통계보고서(1.10)_청별 실적(8월말)" xfId="1402"/>
    <cellStyle name="_지정과제2차심의결과(금액조정후최종)_통계보고서(1.10)_청별 실적(9.14)" xfId="1403"/>
    <cellStyle name="_지정과제2차심의결과(금액조정후최종)_통계보고서(1.10)_현황판(8월말)" xfId="1404"/>
    <cellStyle name="_지정과제2차심의결과(금액조정후최종)_통계보고서(2월말)" xfId="1405"/>
    <cellStyle name="_지정과제2차심의결과(금액조정후최종)_통계보고서(2월말)_청별 실적(8월말)" xfId="1406"/>
    <cellStyle name="_지정과제2차심의결과(금액조정후최종)_통계보고서(2월말)_청별 실적(9.14)" xfId="1407"/>
    <cellStyle name="_지정과제2차심의결과(금액조정후최종)_통계보고서(2월말)_현황판(8월말)" xfId="1408"/>
    <cellStyle name="_지정과제2차심의결과(금액조정후최종)_통계보고서(3.14)" xfId="1409"/>
    <cellStyle name="_지정과제2차심의결과(금액조정후최종)_통계보고서(3.14)_청별 실적(8월말)" xfId="1410"/>
    <cellStyle name="_지정과제2차심의결과(금액조정후최종)_통계보고서(3.14)_청별 실적(9.14)" xfId="1411"/>
    <cellStyle name="_지정과제2차심의결과(금액조정후최종)_통계보고서(3.14)_현황판(8월말)" xfId="1412"/>
    <cellStyle name="_지정과제2차심의결과(금액조정후최종)_통계보고서(3.25)" xfId="1413"/>
    <cellStyle name="_지정과제2차심의결과(금액조정후최종)_통계보고서(3.25)_청별 실적(8월말)" xfId="1414"/>
    <cellStyle name="_지정과제2차심의결과(금액조정후최종)_통계보고서(3.25)_청별 실적(9.14)" xfId="1415"/>
    <cellStyle name="_지정과제2차심의결과(금액조정후최종)_통계보고서(3.25)_현황판(8월말)" xfId="1416"/>
    <cellStyle name="_지정과제2차심의결과(금액조정후최종)_통계보고서(3.27)" xfId="1417"/>
    <cellStyle name="_지정과제2차심의결과(금액조정후최종)_통계보고서(3.27)_청별 실적(8월말)" xfId="1418"/>
    <cellStyle name="_지정과제2차심의결과(금액조정후최종)_통계보고서(3.27)_청별 실적(9.14)" xfId="1419"/>
    <cellStyle name="_지정과제2차심의결과(금액조정후최종)_통계보고서(3.27)_현황판(8월말)" xfId="1420"/>
    <cellStyle name="_지정과제2차심의결과(금액조정후최종)_통계보고서(4.14)" xfId="1421"/>
    <cellStyle name="_지정과제2차심의결과(금액조정후최종)_통계보고서(4.14)_청별 실적(8월말)" xfId="1422"/>
    <cellStyle name="_지정과제2차심의결과(금액조정후최종)_통계보고서(4.14)_청별 실적(9.14)" xfId="1423"/>
    <cellStyle name="_지정과제2차심의결과(금액조정후최종)_통계보고서(4.14)_현황판(8월말)" xfId="1424"/>
    <cellStyle name="_지정과제2차심의결과(금액조정후최종)_통계보고서(4.21)" xfId="1425"/>
    <cellStyle name="_지정과제2차심의결과(금액조정후최종)_통계보고서(4.21)_청별 실적(8월말)" xfId="1426"/>
    <cellStyle name="_지정과제2차심의결과(금액조정후최종)_통계보고서(4.21)_청별 실적(9.14)" xfId="1427"/>
    <cellStyle name="_지정과제2차심의결과(금액조정후최종)_통계보고서(4.21)_현황판(8월말)" xfId="1428"/>
    <cellStyle name="_지정과제2차심의결과(금액조정후최종)_통계보고서(4.28)" xfId="1429"/>
    <cellStyle name="_지정과제2차심의결과(금액조정후최종)_통계보고서(4.28)_청별 실적(8월말)" xfId="1430"/>
    <cellStyle name="_지정과제2차심의결과(금액조정후최종)_통계보고서(4.28)_청별 실적(9.14)" xfId="1431"/>
    <cellStyle name="_지정과제2차심의결과(금액조정후최종)_통계보고서(4.28)_현황판(8월말)" xfId="1432"/>
    <cellStyle name="_지정과제2차심의결과(금액조정후최종)_통계보고서(5월말확정)" xfId="1433"/>
    <cellStyle name="_지정과제2차심의결과(금액조정후최종)_통계보고서(6월말확정)" xfId="1434"/>
    <cellStyle name="_지정과제2차심의결과(금액조정후최종)_통계보고서(6월말확정)_청별 실적(8월말)" xfId="1435"/>
    <cellStyle name="_지정과제2차심의결과(금액조정후최종)_통계보고서(6월말확정)_청별 실적(9.14)" xfId="1436"/>
    <cellStyle name="_지정과제2차심의결과(금액조정후최종)_통계보고서(6월말확정)_현황판(8월말)" xfId="1437"/>
    <cellStyle name="_지정과제2차심의결과(금액조정후최종)_통계보고서(7월말확정)" xfId="1438"/>
    <cellStyle name="_지정과제2차심의결과(금액조정후최종)_통계보고서(8월말확정)" xfId="1439"/>
    <cellStyle name="_지정과제2차심의결과_1" xfId="1440"/>
    <cellStyle name="_지정과제2차심의결과_1_통계보고서(1.10)" xfId="1441"/>
    <cellStyle name="_지정과제2차심의결과_1_통계보고서(1.10) 2" xfId="1442"/>
    <cellStyle name="_지정과제2차심의결과_1_통계보고서(1.10)_청별 실적(8월말)" xfId="1443"/>
    <cellStyle name="_지정과제2차심의결과_1_통계보고서(1.10)_청별 실적(9.14)" xfId="1444"/>
    <cellStyle name="_지정과제2차심의결과_1_통계보고서(1.10)_청장실 현황판(11월말)" xfId="1445"/>
    <cellStyle name="_지정과제2차심의결과_1_통계보고서(1.10)_현황판(8월말)" xfId="1446"/>
    <cellStyle name="_지정과제2차심의결과_1_통계보고서(2월말)" xfId="1447"/>
    <cellStyle name="_지정과제2차심의결과_1_통계보고서(2월말) 2" xfId="1448"/>
    <cellStyle name="_지정과제2차심의결과_1_통계보고서(2월말)_청별 실적(8월말)" xfId="1449"/>
    <cellStyle name="_지정과제2차심의결과_1_통계보고서(2월말)_청별 실적(9.14)" xfId="1450"/>
    <cellStyle name="_지정과제2차심의결과_1_통계보고서(2월말)_청장실 현황판(11월말)" xfId="1451"/>
    <cellStyle name="_지정과제2차심의결과_1_통계보고서(2월말)_현황판(8월말)" xfId="1452"/>
    <cellStyle name="_지정과제2차심의결과_1_통계보고서(3.14)" xfId="1453"/>
    <cellStyle name="_지정과제2차심의결과_1_통계보고서(3.14) 2" xfId="1454"/>
    <cellStyle name="_지정과제2차심의결과_1_통계보고서(3.14)_청별 실적(8월말)" xfId="1455"/>
    <cellStyle name="_지정과제2차심의결과_1_통계보고서(3.14)_청별 실적(9.14)" xfId="1456"/>
    <cellStyle name="_지정과제2차심의결과_1_통계보고서(3.14)_청장실 현황판(11월말)" xfId="1457"/>
    <cellStyle name="_지정과제2차심의결과_1_통계보고서(3.14)_현황판(8월말)" xfId="1458"/>
    <cellStyle name="_지정과제2차심의결과_1_통계보고서(3.25)" xfId="1459"/>
    <cellStyle name="_지정과제2차심의결과_1_통계보고서(3.25) 2" xfId="1460"/>
    <cellStyle name="_지정과제2차심의결과_1_통계보고서(3.25)_청별 실적(8월말)" xfId="1461"/>
    <cellStyle name="_지정과제2차심의결과_1_통계보고서(3.25)_청별 실적(9.14)" xfId="1462"/>
    <cellStyle name="_지정과제2차심의결과_1_통계보고서(3.25)_청장실 현황판(11월말)" xfId="1463"/>
    <cellStyle name="_지정과제2차심의결과_1_통계보고서(3.25)_현황판(8월말)" xfId="1464"/>
    <cellStyle name="_지정과제2차심의결과_1_통계보고서(3.27)" xfId="1465"/>
    <cellStyle name="_지정과제2차심의결과_1_통계보고서(3.27) 2" xfId="1466"/>
    <cellStyle name="_지정과제2차심의결과_1_통계보고서(3.27)_청별 실적(8월말)" xfId="1467"/>
    <cellStyle name="_지정과제2차심의결과_1_통계보고서(3.27)_청별 실적(9.14)" xfId="1468"/>
    <cellStyle name="_지정과제2차심의결과_1_통계보고서(3.27)_청장실 현황판(11월말)" xfId="1469"/>
    <cellStyle name="_지정과제2차심의결과_1_통계보고서(3.27)_현황판(8월말)" xfId="1470"/>
    <cellStyle name="_지정과제2차심의결과_1_통계보고서(4.14)" xfId="1471"/>
    <cellStyle name="_지정과제2차심의결과_1_통계보고서(4.14) 2" xfId="1472"/>
    <cellStyle name="_지정과제2차심의결과_1_통계보고서(4.14)_청별 실적(8월말)" xfId="1473"/>
    <cellStyle name="_지정과제2차심의결과_1_통계보고서(4.14)_청별 실적(9.14)" xfId="1474"/>
    <cellStyle name="_지정과제2차심의결과_1_통계보고서(4.14)_청장실 현황판(11월말)" xfId="1475"/>
    <cellStyle name="_지정과제2차심의결과_1_통계보고서(4.14)_현황판(8월말)" xfId="1476"/>
    <cellStyle name="_지정과제2차심의결과_1_통계보고서(4.21)" xfId="1477"/>
    <cellStyle name="_지정과제2차심의결과_1_통계보고서(4.21) 2" xfId="1478"/>
    <cellStyle name="_지정과제2차심의결과_1_통계보고서(4.21)_청별 실적(8월말)" xfId="1479"/>
    <cellStyle name="_지정과제2차심의결과_1_통계보고서(4.21)_청별 실적(9.14)" xfId="1480"/>
    <cellStyle name="_지정과제2차심의결과_1_통계보고서(4.21)_청장실 현황판(11월말)" xfId="1481"/>
    <cellStyle name="_지정과제2차심의결과_1_통계보고서(4.21)_현황판(8월말)" xfId="1482"/>
    <cellStyle name="_지정과제2차심의결과_1_통계보고서(4.28)" xfId="1483"/>
    <cellStyle name="_지정과제2차심의결과_1_통계보고서(4.28) 2" xfId="1484"/>
    <cellStyle name="_지정과제2차심의결과_1_통계보고서(4.28)_청별 실적(8월말)" xfId="1485"/>
    <cellStyle name="_지정과제2차심의결과_1_통계보고서(4.28)_청별 실적(9.14)" xfId="1486"/>
    <cellStyle name="_지정과제2차심의결과_1_통계보고서(4.28)_청장실 현황판(11월말)" xfId="1487"/>
    <cellStyle name="_지정과제2차심의결과_1_통계보고서(4.28)_현황판(8월말)" xfId="1488"/>
    <cellStyle name="_지정과제2차심의결과_1_통계보고서(5월말확정)" xfId="1489"/>
    <cellStyle name="_지정과제2차심의결과_1_통계보고서(6월말확정)" xfId="1490"/>
    <cellStyle name="_지정과제2차심의결과_1_통계보고서(6월말확정) 2" xfId="1491"/>
    <cellStyle name="_지정과제2차심의결과_1_통계보고서(6월말확정)_청별 실적(8월말)" xfId="1492"/>
    <cellStyle name="_지정과제2차심의결과_1_통계보고서(6월말확정)_청별 실적(9.14)" xfId="1493"/>
    <cellStyle name="_지정과제2차심의결과_1_통계보고서(6월말확정)_청장실 현황판(11월말)" xfId="1494"/>
    <cellStyle name="_지정과제2차심의결과_1_통계보고서(6월말확정)_현황판(8월말)" xfId="1495"/>
    <cellStyle name="_지정과제2차심의결과_1_통계보고서(7월말확정)" xfId="1496"/>
    <cellStyle name="_지정과제2차심의결과_1_통계보고서(8월말확정)" xfId="1497"/>
    <cellStyle name="_지정과제2차심의결과_통계보고서(1.10)" xfId="1498"/>
    <cellStyle name="_지정과제2차심의결과_통계보고서(1.10)_청별 실적(8월말)" xfId="1499"/>
    <cellStyle name="_지정과제2차심의결과_통계보고서(1.10)_청별 실적(9.14)" xfId="1500"/>
    <cellStyle name="_지정과제2차심의결과_통계보고서(1.10)_현황판(8월말)" xfId="1501"/>
    <cellStyle name="_지정과제2차심의결과_통계보고서(2월말)" xfId="1502"/>
    <cellStyle name="_지정과제2차심의결과_통계보고서(2월말)_청별 실적(8월말)" xfId="1503"/>
    <cellStyle name="_지정과제2차심의결과_통계보고서(2월말)_청별 실적(9.14)" xfId="1504"/>
    <cellStyle name="_지정과제2차심의결과_통계보고서(2월말)_현황판(8월말)" xfId="1505"/>
    <cellStyle name="_지정과제2차심의결과_통계보고서(3.14)" xfId="1506"/>
    <cellStyle name="_지정과제2차심의결과_통계보고서(3.14)_청별 실적(8월말)" xfId="1507"/>
    <cellStyle name="_지정과제2차심의결과_통계보고서(3.14)_청별 실적(9.14)" xfId="1508"/>
    <cellStyle name="_지정과제2차심의결과_통계보고서(3.14)_현황판(8월말)" xfId="1509"/>
    <cellStyle name="_지정과제2차심의결과_통계보고서(3.25)" xfId="1510"/>
    <cellStyle name="_지정과제2차심의결과_통계보고서(3.25)_청별 실적(8월말)" xfId="1511"/>
    <cellStyle name="_지정과제2차심의결과_통계보고서(3.25)_청별 실적(9.14)" xfId="1512"/>
    <cellStyle name="_지정과제2차심의결과_통계보고서(3.25)_현황판(8월말)" xfId="1513"/>
    <cellStyle name="_지정과제2차심의결과_통계보고서(3.27)" xfId="1514"/>
    <cellStyle name="_지정과제2차심의결과_통계보고서(3.27)_청별 실적(8월말)" xfId="1515"/>
    <cellStyle name="_지정과제2차심의결과_통계보고서(3.27)_청별 실적(9.14)" xfId="1516"/>
    <cellStyle name="_지정과제2차심의결과_통계보고서(3.27)_현황판(8월말)" xfId="1517"/>
    <cellStyle name="_지정과제2차심의결과_통계보고서(4.14)" xfId="1518"/>
    <cellStyle name="_지정과제2차심의결과_통계보고서(4.14)_청별 실적(8월말)" xfId="1519"/>
    <cellStyle name="_지정과제2차심의결과_통계보고서(4.14)_청별 실적(9.14)" xfId="1520"/>
    <cellStyle name="_지정과제2차심의결과_통계보고서(4.14)_현황판(8월말)" xfId="1521"/>
    <cellStyle name="_지정과제2차심의결과_통계보고서(4.21)" xfId="1522"/>
    <cellStyle name="_지정과제2차심의결과_통계보고서(4.21)_청별 실적(8월말)" xfId="1523"/>
    <cellStyle name="_지정과제2차심의결과_통계보고서(4.21)_청별 실적(9.14)" xfId="1524"/>
    <cellStyle name="_지정과제2차심의결과_통계보고서(4.21)_현황판(8월말)" xfId="1525"/>
    <cellStyle name="_지정과제2차심의결과_통계보고서(4.28)" xfId="1526"/>
    <cellStyle name="_지정과제2차심의결과_통계보고서(4.28)_청별 실적(8월말)" xfId="1527"/>
    <cellStyle name="_지정과제2차심의결과_통계보고서(4.28)_청별 실적(9.14)" xfId="1528"/>
    <cellStyle name="_지정과제2차심의결과_통계보고서(4.28)_현황판(8월말)" xfId="1529"/>
    <cellStyle name="_지정과제2차심의결과_통계보고서(5월말확정)" xfId="1530"/>
    <cellStyle name="_지정과제2차심의결과_통계보고서(6월말확정)" xfId="1531"/>
    <cellStyle name="_지정과제2차심의결과_통계보고서(6월말확정)_청별 실적(8월말)" xfId="1532"/>
    <cellStyle name="_지정과제2차심의결과_통계보고서(6월말확정)_청별 실적(9.14)" xfId="1533"/>
    <cellStyle name="_지정과제2차심의결과_통계보고서(6월말확정)_현황판(8월말)" xfId="1534"/>
    <cellStyle name="_지정과제2차심의결과_통계보고서(7월말확정)" xfId="1535"/>
    <cellStyle name="_지정과제2차심의결과_통계보고서(8월말확정)" xfId="1536"/>
    <cellStyle name="_집중관리(981231)" xfId="1537"/>
    <cellStyle name="_집중관리(981231)_1" xfId="1538"/>
    <cellStyle name="_집중관리(981231)_1_통계보고서(1.10)" xfId="1539"/>
    <cellStyle name="_집중관리(981231)_1_통계보고서(1.10)_청별 실적(8월말)" xfId="1540"/>
    <cellStyle name="_집중관리(981231)_1_통계보고서(1.10)_청별 실적(9.14)" xfId="1541"/>
    <cellStyle name="_집중관리(981231)_1_통계보고서(1.10)_현황판(8월말)" xfId="1542"/>
    <cellStyle name="_집중관리(981231)_1_통계보고서(2월말)" xfId="1543"/>
    <cellStyle name="_집중관리(981231)_1_통계보고서(2월말)_청별 실적(8월말)" xfId="1544"/>
    <cellStyle name="_집중관리(981231)_1_통계보고서(2월말)_청별 실적(9.14)" xfId="1545"/>
    <cellStyle name="_집중관리(981231)_1_통계보고서(2월말)_현황판(8월말)" xfId="1546"/>
    <cellStyle name="_집중관리(981231)_1_통계보고서(3.14)" xfId="1547"/>
    <cellStyle name="_집중관리(981231)_1_통계보고서(3.14)_청별 실적(8월말)" xfId="1548"/>
    <cellStyle name="_집중관리(981231)_1_통계보고서(3.14)_청별 실적(9.14)" xfId="1549"/>
    <cellStyle name="_집중관리(981231)_1_통계보고서(3.14)_현황판(8월말)" xfId="1550"/>
    <cellStyle name="_집중관리(981231)_1_통계보고서(3.25)" xfId="1551"/>
    <cellStyle name="_집중관리(981231)_1_통계보고서(3.25)_청별 실적(8월말)" xfId="1552"/>
    <cellStyle name="_집중관리(981231)_1_통계보고서(3.25)_청별 실적(9.14)" xfId="1553"/>
    <cellStyle name="_집중관리(981231)_1_통계보고서(3.25)_현황판(8월말)" xfId="1554"/>
    <cellStyle name="_집중관리(981231)_1_통계보고서(3.27)" xfId="1555"/>
    <cellStyle name="_집중관리(981231)_1_통계보고서(3.27)_청별 실적(8월말)" xfId="1556"/>
    <cellStyle name="_집중관리(981231)_1_통계보고서(3.27)_청별 실적(9.14)" xfId="1557"/>
    <cellStyle name="_집중관리(981231)_1_통계보고서(3.27)_현황판(8월말)" xfId="1558"/>
    <cellStyle name="_집중관리(981231)_1_통계보고서(4.14)" xfId="1559"/>
    <cellStyle name="_집중관리(981231)_1_통계보고서(4.14)_청별 실적(8월말)" xfId="1560"/>
    <cellStyle name="_집중관리(981231)_1_통계보고서(4.14)_청별 실적(9.14)" xfId="1561"/>
    <cellStyle name="_집중관리(981231)_1_통계보고서(4.14)_현황판(8월말)" xfId="1562"/>
    <cellStyle name="_집중관리(981231)_1_통계보고서(4.21)" xfId="1563"/>
    <cellStyle name="_집중관리(981231)_1_통계보고서(4.21)_청별 실적(8월말)" xfId="1564"/>
    <cellStyle name="_집중관리(981231)_1_통계보고서(4.21)_청별 실적(9.14)" xfId="1565"/>
    <cellStyle name="_집중관리(981231)_1_통계보고서(4.21)_현황판(8월말)" xfId="1566"/>
    <cellStyle name="_집중관리(981231)_1_통계보고서(4.28)" xfId="1567"/>
    <cellStyle name="_집중관리(981231)_1_통계보고서(4.28)_청별 실적(8월말)" xfId="1568"/>
    <cellStyle name="_집중관리(981231)_1_통계보고서(4.28)_청별 실적(9.14)" xfId="1569"/>
    <cellStyle name="_집중관리(981231)_1_통계보고서(4.28)_현황판(8월말)" xfId="1570"/>
    <cellStyle name="_집중관리(981231)_1_통계보고서(5월말확정)" xfId="1571"/>
    <cellStyle name="_집중관리(981231)_1_통계보고서(6월말확정)" xfId="1572"/>
    <cellStyle name="_집중관리(981231)_1_통계보고서(6월말확정)_청별 실적(8월말)" xfId="1573"/>
    <cellStyle name="_집중관리(981231)_1_통계보고서(6월말확정)_청별 실적(9.14)" xfId="1574"/>
    <cellStyle name="_집중관리(981231)_1_통계보고서(6월말확정)_현황판(8월말)" xfId="1575"/>
    <cellStyle name="_집중관리(981231)_1_통계보고서(7월말확정)" xfId="1576"/>
    <cellStyle name="_집중관리(981231)_1_통계보고서(8월말확정)" xfId="1577"/>
    <cellStyle name="_집중관리(981231)_통계보고서(1.10)" xfId="1578"/>
    <cellStyle name="_집중관리(981231)_통계보고서(1.10)_청별 실적(8월말)" xfId="1579"/>
    <cellStyle name="_집중관리(981231)_통계보고서(1.10)_청별 실적(9.14)" xfId="1580"/>
    <cellStyle name="_집중관리(981231)_통계보고서(1.10)_현황판(8월말)" xfId="1581"/>
    <cellStyle name="_집중관리(981231)_통계보고서(2월말)" xfId="1582"/>
    <cellStyle name="_집중관리(981231)_통계보고서(2월말)_청별 실적(8월말)" xfId="1583"/>
    <cellStyle name="_집중관리(981231)_통계보고서(2월말)_청별 실적(9.14)" xfId="1584"/>
    <cellStyle name="_집중관리(981231)_통계보고서(2월말)_현황판(8월말)" xfId="1585"/>
    <cellStyle name="_집중관리(981231)_통계보고서(3.14)" xfId="1586"/>
    <cellStyle name="_집중관리(981231)_통계보고서(3.14)_청별 실적(8월말)" xfId="1587"/>
    <cellStyle name="_집중관리(981231)_통계보고서(3.14)_청별 실적(9.14)" xfId="1588"/>
    <cellStyle name="_집중관리(981231)_통계보고서(3.14)_현황판(8월말)" xfId="1589"/>
    <cellStyle name="_집중관리(981231)_통계보고서(3.25)" xfId="1590"/>
    <cellStyle name="_집중관리(981231)_통계보고서(3.25)_청별 실적(8월말)" xfId="1591"/>
    <cellStyle name="_집중관리(981231)_통계보고서(3.25)_청별 실적(9.14)" xfId="1592"/>
    <cellStyle name="_집중관리(981231)_통계보고서(3.25)_현황판(8월말)" xfId="1593"/>
    <cellStyle name="_집중관리(981231)_통계보고서(3.27)" xfId="1594"/>
    <cellStyle name="_집중관리(981231)_통계보고서(3.27)_청별 실적(8월말)" xfId="1595"/>
    <cellStyle name="_집중관리(981231)_통계보고서(3.27)_청별 실적(9.14)" xfId="1596"/>
    <cellStyle name="_집중관리(981231)_통계보고서(3.27)_현황판(8월말)" xfId="1597"/>
    <cellStyle name="_집중관리(981231)_통계보고서(4.14)" xfId="1598"/>
    <cellStyle name="_집중관리(981231)_통계보고서(4.14)_청별 실적(8월말)" xfId="1599"/>
    <cellStyle name="_집중관리(981231)_통계보고서(4.14)_청별 실적(9.14)" xfId="1600"/>
    <cellStyle name="_집중관리(981231)_통계보고서(4.14)_현황판(8월말)" xfId="1601"/>
    <cellStyle name="_집중관리(981231)_통계보고서(4.21)" xfId="1602"/>
    <cellStyle name="_집중관리(981231)_통계보고서(4.21)_청별 실적(8월말)" xfId="1603"/>
    <cellStyle name="_집중관리(981231)_통계보고서(4.21)_청별 실적(9.14)" xfId="1604"/>
    <cellStyle name="_집중관리(981231)_통계보고서(4.21)_현황판(8월말)" xfId="1605"/>
    <cellStyle name="_집중관리(981231)_통계보고서(4.28)" xfId="1606"/>
    <cellStyle name="_집중관리(981231)_통계보고서(4.28)_청별 실적(8월말)" xfId="1607"/>
    <cellStyle name="_집중관리(981231)_통계보고서(4.28)_청별 실적(9.14)" xfId="1608"/>
    <cellStyle name="_집중관리(981231)_통계보고서(4.28)_현황판(8월말)" xfId="1609"/>
    <cellStyle name="_집중관리(981231)_통계보고서(5월말확정)" xfId="1610"/>
    <cellStyle name="_집중관리(981231)_통계보고서(6월말확정)" xfId="1611"/>
    <cellStyle name="_집중관리(981231)_통계보고서(6월말확정)_청별 실적(8월말)" xfId="1612"/>
    <cellStyle name="_집중관리(981231)_통계보고서(6월말확정)_청별 실적(9.14)" xfId="1613"/>
    <cellStyle name="_집중관리(981231)_통계보고서(6월말확정)_현황판(8월말)" xfId="1614"/>
    <cellStyle name="_집중관리(981231)_통계보고서(7월말확정)" xfId="1615"/>
    <cellStyle name="_집중관리(981231)_통계보고서(8월말확정)" xfId="1616"/>
    <cellStyle name="_집중관리(지정과제및 양식)" xfId="1617"/>
    <cellStyle name="_집중관리(지정과제및 양식)_1" xfId="1618"/>
    <cellStyle name="_집중관리(지정과제및 양식)_1_통계보고서(1.10)" xfId="1619"/>
    <cellStyle name="_집중관리(지정과제및 양식)_1_통계보고서(1.10) 2" xfId="1620"/>
    <cellStyle name="_집중관리(지정과제및 양식)_1_통계보고서(1.10)_청별 실적(8월말)" xfId="1621"/>
    <cellStyle name="_집중관리(지정과제및 양식)_1_통계보고서(1.10)_청별 실적(9.14)" xfId="1622"/>
    <cellStyle name="_집중관리(지정과제및 양식)_1_통계보고서(1.10)_청장실 현황판(11월말)" xfId="1623"/>
    <cellStyle name="_집중관리(지정과제및 양식)_1_통계보고서(1.10)_현황판(8월말)" xfId="1624"/>
    <cellStyle name="_집중관리(지정과제및 양식)_1_통계보고서(2월말)" xfId="1625"/>
    <cellStyle name="_집중관리(지정과제및 양식)_1_통계보고서(2월말) 2" xfId="1626"/>
    <cellStyle name="_집중관리(지정과제및 양식)_1_통계보고서(2월말)_청별 실적(8월말)" xfId="1627"/>
    <cellStyle name="_집중관리(지정과제및 양식)_1_통계보고서(2월말)_청별 실적(9.14)" xfId="1628"/>
    <cellStyle name="_집중관리(지정과제및 양식)_1_통계보고서(2월말)_청장실 현황판(11월말)" xfId="1629"/>
    <cellStyle name="_집중관리(지정과제및 양식)_1_통계보고서(2월말)_현황판(8월말)" xfId="1630"/>
    <cellStyle name="_집중관리(지정과제및 양식)_1_통계보고서(3.14)" xfId="1631"/>
    <cellStyle name="_집중관리(지정과제및 양식)_1_통계보고서(3.14) 2" xfId="1632"/>
    <cellStyle name="_집중관리(지정과제및 양식)_1_통계보고서(3.14)_청별 실적(8월말)" xfId="1633"/>
    <cellStyle name="_집중관리(지정과제및 양식)_1_통계보고서(3.14)_청별 실적(9.14)" xfId="1634"/>
    <cellStyle name="_집중관리(지정과제및 양식)_1_통계보고서(3.14)_청장실 현황판(11월말)" xfId="1635"/>
    <cellStyle name="_집중관리(지정과제및 양식)_1_통계보고서(3.14)_현황판(8월말)" xfId="1636"/>
    <cellStyle name="_집중관리(지정과제및 양식)_1_통계보고서(3.25)" xfId="1637"/>
    <cellStyle name="_집중관리(지정과제및 양식)_1_통계보고서(3.25) 2" xfId="1638"/>
    <cellStyle name="_집중관리(지정과제및 양식)_1_통계보고서(3.25)_청별 실적(8월말)" xfId="1639"/>
    <cellStyle name="_집중관리(지정과제및 양식)_1_통계보고서(3.25)_청별 실적(9.14)" xfId="1640"/>
    <cellStyle name="_집중관리(지정과제및 양식)_1_통계보고서(3.25)_청장실 현황판(11월말)" xfId="1641"/>
    <cellStyle name="_집중관리(지정과제및 양식)_1_통계보고서(3.25)_현황판(8월말)" xfId="1642"/>
    <cellStyle name="_집중관리(지정과제및 양식)_1_통계보고서(3.27)" xfId="1643"/>
    <cellStyle name="_집중관리(지정과제및 양식)_1_통계보고서(3.27) 2" xfId="1644"/>
    <cellStyle name="_집중관리(지정과제및 양식)_1_통계보고서(3.27)_청별 실적(8월말)" xfId="1645"/>
    <cellStyle name="_집중관리(지정과제및 양식)_1_통계보고서(3.27)_청별 실적(9.14)" xfId="1646"/>
    <cellStyle name="_집중관리(지정과제및 양식)_1_통계보고서(3.27)_청장실 현황판(11월말)" xfId="1647"/>
    <cellStyle name="_집중관리(지정과제및 양식)_1_통계보고서(3.27)_현황판(8월말)" xfId="1648"/>
    <cellStyle name="_집중관리(지정과제및 양식)_1_통계보고서(4.14)" xfId="1649"/>
    <cellStyle name="_집중관리(지정과제및 양식)_1_통계보고서(4.14) 2" xfId="1650"/>
    <cellStyle name="_집중관리(지정과제및 양식)_1_통계보고서(4.14)_청별 실적(8월말)" xfId="1651"/>
    <cellStyle name="_집중관리(지정과제및 양식)_1_통계보고서(4.14)_청별 실적(9.14)" xfId="1652"/>
    <cellStyle name="_집중관리(지정과제및 양식)_1_통계보고서(4.14)_청장실 현황판(11월말)" xfId="1653"/>
    <cellStyle name="_집중관리(지정과제및 양식)_1_통계보고서(4.14)_현황판(8월말)" xfId="1654"/>
    <cellStyle name="_집중관리(지정과제및 양식)_1_통계보고서(4.21)" xfId="1655"/>
    <cellStyle name="_집중관리(지정과제및 양식)_1_통계보고서(4.21) 2" xfId="1656"/>
    <cellStyle name="_집중관리(지정과제및 양식)_1_통계보고서(4.21)_청별 실적(8월말)" xfId="1657"/>
    <cellStyle name="_집중관리(지정과제및 양식)_1_통계보고서(4.21)_청별 실적(9.14)" xfId="1658"/>
    <cellStyle name="_집중관리(지정과제및 양식)_1_통계보고서(4.21)_청장실 현황판(11월말)" xfId="1659"/>
    <cellStyle name="_집중관리(지정과제및 양식)_1_통계보고서(4.21)_현황판(8월말)" xfId="1660"/>
    <cellStyle name="_집중관리(지정과제및 양식)_1_통계보고서(4.28)" xfId="1661"/>
    <cellStyle name="_집중관리(지정과제및 양식)_1_통계보고서(4.28) 2" xfId="1662"/>
    <cellStyle name="_집중관리(지정과제및 양식)_1_통계보고서(4.28)_청별 실적(8월말)" xfId="1663"/>
    <cellStyle name="_집중관리(지정과제및 양식)_1_통계보고서(4.28)_청별 실적(9.14)" xfId="1664"/>
    <cellStyle name="_집중관리(지정과제및 양식)_1_통계보고서(4.28)_청장실 현황판(11월말)" xfId="1665"/>
    <cellStyle name="_집중관리(지정과제및 양식)_1_통계보고서(4.28)_현황판(8월말)" xfId="1666"/>
    <cellStyle name="_집중관리(지정과제및 양식)_1_통계보고서(5월말확정)" xfId="1667"/>
    <cellStyle name="_집중관리(지정과제및 양식)_1_통계보고서(6월말확정)" xfId="1668"/>
    <cellStyle name="_집중관리(지정과제및 양식)_1_통계보고서(6월말확정) 2" xfId="1669"/>
    <cellStyle name="_집중관리(지정과제및 양식)_1_통계보고서(6월말확정)_청별 실적(8월말)" xfId="1670"/>
    <cellStyle name="_집중관리(지정과제및 양식)_1_통계보고서(6월말확정)_청별 실적(9.14)" xfId="1671"/>
    <cellStyle name="_집중관리(지정과제및 양식)_1_통계보고서(6월말확정)_청장실 현황판(11월말)" xfId="1672"/>
    <cellStyle name="_집중관리(지정과제및 양식)_1_통계보고서(6월말확정)_현황판(8월말)" xfId="1673"/>
    <cellStyle name="_집중관리(지정과제및 양식)_1_통계보고서(7월말확정)" xfId="1674"/>
    <cellStyle name="_집중관리(지정과제및 양식)_1_통계보고서(8월말확정)" xfId="1675"/>
    <cellStyle name="_집중관리(지정과제및 양식)_통계보고서(1.10)" xfId="1676"/>
    <cellStyle name="_집중관리(지정과제및 양식)_통계보고서(1.10)_청별 실적(8월말)" xfId="1677"/>
    <cellStyle name="_집중관리(지정과제및 양식)_통계보고서(1.10)_청별 실적(9.14)" xfId="1678"/>
    <cellStyle name="_집중관리(지정과제및 양식)_통계보고서(1.10)_현황판(8월말)" xfId="1679"/>
    <cellStyle name="_집중관리(지정과제및 양식)_통계보고서(2월말)" xfId="1680"/>
    <cellStyle name="_집중관리(지정과제및 양식)_통계보고서(2월말)_청별 실적(8월말)" xfId="1681"/>
    <cellStyle name="_집중관리(지정과제및 양식)_통계보고서(2월말)_청별 실적(9.14)" xfId="1682"/>
    <cellStyle name="_집중관리(지정과제및 양식)_통계보고서(2월말)_현황판(8월말)" xfId="1683"/>
    <cellStyle name="_집중관리(지정과제및 양식)_통계보고서(3.14)" xfId="1684"/>
    <cellStyle name="_집중관리(지정과제및 양식)_통계보고서(3.14)_청별 실적(8월말)" xfId="1685"/>
    <cellStyle name="_집중관리(지정과제및 양식)_통계보고서(3.14)_청별 실적(9.14)" xfId="1686"/>
    <cellStyle name="_집중관리(지정과제및 양식)_통계보고서(3.14)_현황판(8월말)" xfId="1687"/>
    <cellStyle name="_집중관리(지정과제및 양식)_통계보고서(3.25)" xfId="1688"/>
    <cellStyle name="_집중관리(지정과제및 양식)_통계보고서(3.25)_청별 실적(8월말)" xfId="1689"/>
    <cellStyle name="_집중관리(지정과제및 양식)_통계보고서(3.25)_청별 실적(9.14)" xfId="1690"/>
    <cellStyle name="_집중관리(지정과제및 양식)_통계보고서(3.25)_현황판(8월말)" xfId="1691"/>
    <cellStyle name="_집중관리(지정과제및 양식)_통계보고서(3.27)" xfId="1692"/>
    <cellStyle name="_집중관리(지정과제및 양식)_통계보고서(3.27)_청별 실적(8월말)" xfId="1693"/>
    <cellStyle name="_집중관리(지정과제및 양식)_통계보고서(3.27)_청별 실적(9.14)" xfId="1694"/>
    <cellStyle name="_집중관리(지정과제및 양식)_통계보고서(3.27)_현황판(8월말)" xfId="1695"/>
    <cellStyle name="_집중관리(지정과제및 양식)_통계보고서(4.14)" xfId="1696"/>
    <cellStyle name="_집중관리(지정과제및 양식)_통계보고서(4.14)_청별 실적(8월말)" xfId="1697"/>
    <cellStyle name="_집중관리(지정과제및 양식)_통계보고서(4.14)_청별 실적(9.14)" xfId="1698"/>
    <cellStyle name="_집중관리(지정과제및 양식)_통계보고서(4.14)_현황판(8월말)" xfId="1699"/>
    <cellStyle name="_집중관리(지정과제및 양식)_통계보고서(4.21)" xfId="1700"/>
    <cellStyle name="_집중관리(지정과제및 양식)_통계보고서(4.21)_청별 실적(8월말)" xfId="1701"/>
    <cellStyle name="_집중관리(지정과제및 양식)_통계보고서(4.21)_청별 실적(9.14)" xfId="1702"/>
    <cellStyle name="_집중관리(지정과제및 양식)_통계보고서(4.21)_현황판(8월말)" xfId="1703"/>
    <cellStyle name="_집중관리(지정과제및 양식)_통계보고서(4.28)" xfId="1704"/>
    <cellStyle name="_집중관리(지정과제및 양식)_통계보고서(4.28)_청별 실적(8월말)" xfId="1705"/>
    <cellStyle name="_집중관리(지정과제및 양식)_통계보고서(4.28)_청별 실적(9.14)" xfId="1706"/>
    <cellStyle name="_집중관리(지정과제및 양식)_통계보고서(4.28)_현황판(8월말)" xfId="1707"/>
    <cellStyle name="_집중관리(지정과제및 양식)_통계보고서(5월말확정)" xfId="1708"/>
    <cellStyle name="_집중관리(지정과제및 양식)_통계보고서(6월말확정)" xfId="1709"/>
    <cellStyle name="_집중관리(지정과제및 양식)_통계보고서(6월말확정)_청별 실적(8월말)" xfId="1710"/>
    <cellStyle name="_집중관리(지정과제및 양식)_통계보고서(6월말확정)_청별 실적(9.14)" xfId="1711"/>
    <cellStyle name="_집중관리(지정과제및 양식)_통계보고서(6월말확정)_현황판(8월말)" xfId="1712"/>
    <cellStyle name="_집중관리(지정과제및 양식)_통계보고서(7월말확정)" xfId="1713"/>
    <cellStyle name="_집중관리(지정과제및 양식)_통계보고서(8월말확정)" xfId="1714"/>
    <cellStyle name="’E‰Y [0.00]_laroux" xfId="2155"/>
    <cellStyle name="’E‰Y_laroux" xfId="2156"/>
    <cellStyle name="20% - Accent1" xfId="1715"/>
    <cellStyle name="20% - Accent2" xfId="1716"/>
    <cellStyle name="20% - Accent3" xfId="1717"/>
    <cellStyle name="20% - Accent4" xfId="1718"/>
    <cellStyle name="20% - Accent5" xfId="1719"/>
    <cellStyle name="20% - Accent6" xfId="1720"/>
    <cellStyle name="20% - 강조색1 10" xfId="1946"/>
    <cellStyle name="20% - 강조색1 11" xfId="1947"/>
    <cellStyle name="20% - 강조색1 12" xfId="1948"/>
    <cellStyle name="20% - 강조색1 13" xfId="1949"/>
    <cellStyle name="20% - 강조색1 14" xfId="1950"/>
    <cellStyle name="20% - 강조색1 15" xfId="1951"/>
    <cellStyle name="20% - 강조색1 16" xfId="1952"/>
    <cellStyle name="20% - 강조색1 17" xfId="1953"/>
    <cellStyle name="20% - 강조색1 2" xfId="1721"/>
    <cellStyle name="20% - 강조색1 3" xfId="1954"/>
    <cellStyle name="20% - 강조색1 4" xfId="1955"/>
    <cellStyle name="20% - 강조색1 5" xfId="1956"/>
    <cellStyle name="20% - 강조색1 6" xfId="1957"/>
    <cellStyle name="20% - 강조색1 7" xfId="1958"/>
    <cellStyle name="20% - 강조색1 8" xfId="1959"/>
    <cellStyle name="20% - 강조색1 9" xfId="1960"/>
    <cellStyle name="20% - 강조색2 10" xfId="1961"/>
    <cellStyle name="20% - 강조색2 11" xfId="1962"/>
    <cellStyle name="20% - 강조색2 12" xfId="1963"/>
    <cellStyle name="20% - 강조색2 13" xfId="1964"/>
    <cellStyle name="20% - 강조색2 14" xfId="1965"/>
    <cellStyle name="20% - 강조색2 15" xfId="1966"/>
    <cellStyle name="20% - 강조색2 16" xfId="1967"/>
    <cellStyle name="20% - 강조색2 17" xfId="1968"/>
    <cellStyle name="20% - 강조색2 2" xfId="1722"/>
    <cellStyle name="20% - 강조색2 3" xfId="1969"/>
    <cellStyle name="20% - 강조색2 4" xfId="1970"/>
    <cellStyle name="20% - 강조색2 5" xfId="1971"/>
    <cellStyle name="20% - 강조색2 6" xfId="1972"/>
    <cellStyle name="20% - 강조색2 7" xfId="1973"/>
    <cellStyle name="20% - 강조색2 8" xfId="1974"/>
    <cellStyle name="20% - 강조색2 9" xfId="1975"/>
    <cellStyle name="20% - 강조색3 10" xfId="1976"/>
    <cellStyle name="20% - 강조색3 11" xfId="1977"/>
    <cellStyle name="20% - 강조색3 12" xfId="1978"/>
    <cellStyle name="20% - 강조색3 13" xfId="1979"/>
    <cellStyle name="20% - 강조색3 14" xfId="1980"/>
    <cellStyle name="20% - 강조색3 15" xfId="1981"/>
    <cellStyle name="20% - 강조색3 16" xfId="1982"/>
    <cellStyle name="20% - 강조색3 17" xfId="1983"/>
    <cellStyle name="20% - 강조색3 2" xfId="1723"/>
    <cellStyle name="20% - 강조색3 3" xfId="1984"/>
    <cellStyle name="20% - 강조색3 4" xfId="1985"/>
    <cellStyle name="20% - 강조색3 5" xfId="1986"/>
    <cellStyle name="20% - 강조색3 6" xfId="1987"/>
    <cellStyle name="20% - 강조색3 7" xfId="1988"/>
    <cellStyle name="20% - 강조색3 8" xfId="1989"/>
    <cellStyle name="20% - 강조색3 9" xfId="1990"/>
    <cellStyle name="20% - 강조색4 10" xfId="1991"/>
    <cellStyle name="20% - 강조색4 11" xfId="1992"/>
    <cellStyle name="20% - 강조색4 12" xfId="1993"/>
    <cellStyle name="20% - 강조색4 13" xfId="1994"/>
    <cellStyle name="20% - 강조색4 14" xfId="1995"/>
    <cellStyle name="20% - 강조색4 15" xfId="1996"/>
    <cellStyle name="20% - 강조색4 16" xfId="1997"/>
    <cellStyle name="20% - 강조색4 17" xfId="1998"/>
    <cellStyle name="20% - 강조색4 2" xfId="1724"/>
    <cellStyle name="20% - 강조색4 3" xfId="1999"/>
    <cellStyle name="20% - 강조색4 4" xfId="2000"/>
    <cellStyle name="20% - 강조색4 5" xfId="2001"/>
    <cellStyle name="20% - 강조색4 6" xfId="2002"/>
    <cellStyle name="20% - 강조색4 7" xfId="2003"/>
    <cellStyle name="20% - 강조색4 8" xfId="2004"/>
    <cellStyle name="20% - 강조색4 9" xfId="2005"/>
    <cellStyle name="20% - 강조색5 10" xfId="2006"/>
    <cellStyle name="20% - 강조색5 11" xfId="2007"/>
    <cellStyle name="20% - 강조색5 12" xfId="2008"/>
    <cellStyle name="20% - 강조색5 13" xfId="2009"/>
    <cellStyle name="20% - 강조색5 14" xfId="2010"/>
    <cellStyle name="20% - 강조색5 15" xfId="2011"/>
    <cellStyle name="20% - 강조색5 16" xfId="2012"/>
    <cellStyle name="20% - 강조색5 17" xfId="2013"/>
    <cellStyle name="20% - 강조색5 2" xfId="1725"/>
    <cellStyle name="20% - 강조색5 3" xfId="2014"/>
    <cellStyle name="20% - 강조색5 4" xfId="2015"/>
    <cellStyle name="20% - 강조색5 5" xfId="2016"/>
    <cellStyle name="20% - 강조색5 6" xfId="2017"/>
    <cellStyle name="20% - 강조색5 7" xfId="2018"/>
    <cellStyle name="20% - 강조색5 8" xfId="2019"/>
    <cellStyle name="20% - 강조색5 9" xfId="2020"/>
    <cellStyle name="20% - 강조색6 10" xfId="2021"/>
    <cellStyle name="20% - 강조색6 11" xfId="2022"/>
    <cellStyle name="20% - 강조색6 12" xfId="2023"/>
    <cellStyle name="20% - 강조색6 13" xfId="2024"/>
    <cellStyle name="20% - 강조색6 14" xfId="2025"/>
    <cellStyle name="20% - 강조색6 15" xfId="2026"/>
    <cellStyle name="20% - 강조색6 16" xfId="2027"/>
    <cellStyle name="20% - 강조색6 17" xfId="2028"/>
    <cellStyle name="20% - 강조색6 2" xfId="1726"/>
    <cellStyle name="20% - 강조색6 2 2" xfId="1727"/>
    <cellStyle name="20% - 강조색6 3" xfId="2029"/>
    <cellStyle name="20% - 강조색6 4" xfId="2030"/>
    <cellStyle name="20% - 강조색6 5" xfId="2031"/>
    <cellStyle name="20% - 강조색6 6" xfId="2032"/>
    <cellStyle name="20% - 강조색6 7" xfId="2033"/>
    <cellStyle name="20% - 강조색6 8" xfId="2034"/>
    <cellStyle name="20% - 강조색6 9" xfId="2035"/>
    <cellStyle name="40% - Accent1" xfId="1728"/>
    <cellStyle name="40% - Accent2" xfId="1729"/>
    <cellStyle name="40% - Accent3" xfId="1730"/>
    <cellStyle name="40% - Accent4" xfId="1731"/>
    <cellStyle name="40% - Accent5" xfId="1732"/>
    <cellStyle name="40% - Accent6" xfId="1733"/>
    <cellStyle name="40% - 강조색1 10" xfId="2036"/>
    <cellStyle name="40% - 강조색1 11" xfId="2037"/>
    <cellStyle name="40% - 강조색1 12" xfId="2038"/>
    <cellStyle name="40% - 강조색1 13" xfId="2039"/>
    <cellStyle name="40% - 강조색1 14" xfId="2040"/>
    <cellStyle name="40% - 강조색1 15" xfId="2041"/>
    <cellStyle name="40% - 강조색1 16" xfId="2042"/>
    <cellStyle name="40% - 강조색1 17" xfId="2043"/>
    <cellStyle name="40% - 강조색1 2" xfId="1734"/>
    <cellStyle name="40% - 강조색1 3" xfId="2044"/>
    <cellStyle name="40% - 강조색1 4" xfId="2045"/>
    <cellStyle name="40% - 강조색1 5" xfId="2046"/>
    <cellStyle name="40% - 강조색1 6" xfId="2047"/>
    <cellStyle name="40% - 강조색1 7" xfId="2048"/>
    <cellStyle name="40% - 강조색1 8" xfId="2049"/>
    <cellStyle name="40% - 강조색1 9" xfId="2050"/>
    <cellStyle name="40% - 강조색2 10" xfId="2051"/>
    <cellStyle name="40% - 강조색2 11" xfId="2052"/>
    <cellStyle name="40% - 강조색2 12" xfId="2053"/>
    <cellStyle name="40% - 강조색2 13" xfId="2054"/>
    <cellStyle name="40% - 강조색2 14" xfId="2055"/>
    <cellStyle name="40% - 강조색2 15" xfId="2056"/>
    <cellStyle name="40% - 강조색2 16" xfId="2057"/>
    <cellStyle name="40% - 강조색2 17" xfId="2058"/>
    <cellStyle name="40% - 강조색2 2" xfId="1735"/>
    <cellStyle name="40% - 강조색2 3" xfId="2059"/>
    <cellStyle name="40% - 강조색2 4" xfId="2060"/>
    <cellStyle name="40% - 강조색2 5" xfId="2061"/>
    <cellStyle name="40% - 강조색2 6" xfId="2062"/>
    <cellStyle name="40% - 강조색2 7" xfId="2063"/>
    <cellStyle name="40% - 강조색2 8" xfId="2064"/>
    <cellStyle name="40% - 강조색2 9" xfId="2065"/>
    <cellStyle name="40% - 강조색3 10" xfId="2066"/>
    <cellStyle name="40% - 강조색3 11" xfId="2067"/>
    <cellStyle name="40% - 강조색3 12" xfId="2068"/>
    <cellStyle name="40% - 강조색3 13" xfId="2069"/>
    <cellStyle name="40% - 강조색3 14" xfId="2070"/>
    <cellStyle name="40% - 강조색3 15" xfId="2071"/>
    <cellStyle name="40% - 강조색3 16" xfId="2072"/>
    <cellStyle name="40% - 강조색3 17" xfId="2073"/>
    <cellStyle name="40% - 강조색3 2" xfId="1736"/>
    <cellStyle name="40% - 강조색3 3" xfId="2074"/>
    <cellStyle name="40% - 강조색3 4" xfId="2075"/>
    <cellStyle name="40% - 강조색3 5" xfId="2076"/>
    <cellStyle name="40% - 강조색3 6" xfId="2077"/>
    <cellStyle name="40% - 강조색3 7" xfId="2078"/>
    <cellStyle name="40% - 강조색3 8" xfId="2079"/>
    <cellStyle name="40% - 강조색3 9" xfId="2080"/>
    <cellStyle name="40% - 강조색4 10" xfId="2081"/>
    <cellStyle name="40% - 강조색4 11" xfId="2082"/>
    <cellStyle name="40% - 강조색4 12" xfId="2083"/>
    <cellStyle name="40% - 강조색4 13" xfId="2084"/>
    <cellStyle name="40% - 강조색4 14" xfId="2085"/>
    <cellStyle name="40% - 강조색4 15" xfId="2086"/>
    <cellStyle name="40% - 강조색4 16" xfId="2087"/>
    <cellStyle name="40% - 강조색4 17" xfId="2088"/>
    <cellStyle name="40% - 강조색4 2" xfId="1737"/>
    <cellStyle name="40% - 강조색4 3" xfId="2089"/>
    <cellStyle name="40% - 강조색4 4" xfId="2090"/>
    <cellStyle name="40% - 강조색4 5" xfId="2091"/>
    <cellStyle name="40% - 강조색4 6" xfId="2092"/>
    <cellStyle name="40% - 강조색4 7" xfId="2093"/>
    <cellStyle name="40% - 강조색4 8" xfId="2094"/>
    <cellStyle name="40% - 강조색4 9" xfId="2095"/>
    <cellStyle name="40% - 강조색5 10" xfId="2096"/>
    <cellStyle name="40% - 강조색5 11" xfId="2097"/>
    <cellStyle name="40% - 강조색5 12" xfId="2098"/>
    <cellStyle name="40% - 강조색5 13" xfId="2099"/>
    <cellStyle name="40% - 강조색5 14" xfId="2100"/>
    <cellStyle name="40% - 강조색5 15" xfId="2101"/>
    <cellStyle name="40% - 강조색5 16" xfId="2102"/>
    <cellStyle name="40% - 강조색5 17" xfId="2103"/>
    <cellStyle name="40% - 강조색5 2" xfId="1738"/>
    <cellStyle name="40% - 강조색5 3" xfId="2104"/>
    <cellStyle name="40% - 강조색5 4" xfId="2105"/>
    <cellStyle name="40% - 강조색5 5" xfId="2106"/>
    <cellStyle name="40% - 강조색5 6" xfId="2107"/>
    <cellStyle name="40% - 강조색5 7" xfId="2108"/>
    <cellStyle name="40% - 강조색5 8" xfId="2109"/>
    <cellStyle name="40% - 강조색5 9" xfId="2110"/>
    <cellStyle name="40% - 강조색6 10" xfId="2111"/>
    <cellStyle name="40% - 강조색6 11" xfId="2112"/>
    <cellStyle name="40% - 강조색6 12" xfId="2113"/>
    <cellStyle name="40% - 강조색6 13" xfId="2114"/>
    <cellStyle name="40% - 강조색6 14" xfId="2115"/>
    <cellStyle name="40% - 강조색6 15" xfId="2116"/>
    <cellStyle name="40% - 강조색6 16" xfId="2117"/>
    <cellStyle name="40% - 강조색6 17" xfId="2118"/>
    <cellStyle name="40% - 강조색6 2" xfId="1739"/>
    <cellStyle name="40% - 강조색6 3" xfId="2119"/>
    <cellStyle name="40% - 강조색6 4" xfId="2120"/>
    <cellStyle name="40% - 강조색6 5" xfId="2121"/>
    <cellStyle name="40% - 강조색6 6" xfId="2122"/>
    <cellStyle name="40% - 강조색6 7" xfId="2123"/>
    <cellStyle name="40% - 강조색6 8" xfId="2124"/>
    <cellStyle name="40% - 강조색6 9" xfId="2125"/>
    <cellStyle name="60% - Accent1" xfId="1740"/>
    <cellStyle name="60% - Accent2" xfId="1741"/>
    <cellStyle name="60% - Accent3" xfId="1742"/>
    <cellStyle name="60% - Accent4" xfId="1743"/>
    <cellStyle name="60% - Accent5" xfId="1744"/>
    <cellStyle name="60% - Accent6" xfId="1745"/>
    <cellStyle name="60% - 강조색1 2" xfId="1746"/>
    <cellStyle name="60% - 강조색2 2" xfId="1747"/>
    <cellStyle name="60% - 강조색3 2" xfId="1748"/>
    <cellStyle name="60% - 강조색4 2" xfId="1749"/>
    <cellStyle name="60% - 강조색5 2" xfId="1750"/>
    <cellStyle name="60% - 강조색6 2" xfId="1751"/>
    <cellStyle name="Accent1" xfId="1752"/>
    <cellStyle name="Accent2" xfId="1753"/>
    <cellStyle name="Accent3" xfId="1754"/>
    <cellStyle name="Accent4" xfId="1755"/>
    <cellStyle name="Accent5" xfId="1756"/>
    <cellStyle name="Accent6" xfId="1757"/>
    <cellStyle name="AeE­ [0]_¸AAa" xfId="1758"/>
    <cellStyle name="AeE­_¸AAa" xfId="1759"/>
    <cellStyle name="ALIGNMENT" xfId="1760"/>
    <cellStyle name="AÞ¸¶ [0]_¸AAa" xfId="1761"/>
    <cellStyle name="AÞ¸¶_¸AAa" xfId="1762"/>
    <cellStyle name="Bad" xfId="1763"/>
    <cellStyle name="C￥AØ_(A¤º¸ºI¹R)¿uº°AI¿ø°eE¹" xfId="1764"/>
    <cellStyle name="Calc Currency (0)" xfId="1765"/>
    <cellStyle name="Calculation" xfId="1766"/>
    <cellStyle name="category" xfId="1767"/>
    <cellStyle name="Check Cell" xfId="1768"/>
    <cellStyle name="Comma [0]" xfId="1769"/>
    <cellStyle name="Comma [0] 2" xfId="1770"/>
    <cellStyle name="Comma_ SG&amp;A Bridge " xfId="1771"/>
    <cellStyle name="Currency [0]_ SG&amp;A Bridge " xfId="1772"/>
    <cellStyle name="Currency_ SG&amp;A Bridge " xfId="1773"/>
    <cellStyle name="Date" xfId="1774"/>
    <cellStyle name="Explanatory Text" xfId="1775"/>
    <cellStyle name="Fixed" xfId="1776"/>
    <cellStyle name="Good" xfId="1777"/>
    <cellStyle name="Grey" xfId="1778"/>
    <cellStyle name="HEADER" xfId="1779"/>
    <cellStyle name="Header1" xfId="1780"/>
    <cellStyle name="Header2" xfId="1781"/>
    <cellStyle name="Heading 1" xfId="1782"/>
    <cellStyle name="Heading 2" xfId="1783"/>
    <cellStyle name="Heading 3" xfId="1784"/>
    <cellStyle name="Heading 4" xfId="1785"/>
    <cellStyle name="HEADING1" xfId="1786"/>
    <cellStyle name="HEADING2" xfId="1787"/>
    <cellStyle name="Input" xfId="1788"/>
    <cellStyle name="Input [yellow]" xfId="1789"/>
    <cellStyle name="Input_청별 실적(8월말)" xfId="1790"/>
    <cellStyle name="Linked Cell" xfId="1791"/>
    <cellStyle name="Model" xfId="1792"/>
    <cellStyle name="Neutral" xfId="1793"/>
    <cellStyle name="no dec" xfId="1794"/>
    <cellStyle name="Normal - Style1" xfId="1795"/>
    <cellStyle name="Normal - Style1 2" xfId="1796"/>
    <cellStyle name="Normal - Style2" xfId="1797"/>
    <cellStyle name="Normal - Style2 2" xfId="1798"/>
    <cellStyle name="Normal - Style3" xfId="1799"/>
    <cellStyle name="Normal - Style3 2" xfId="1800"/>
    <cellStyle name="Normal - Style4" xfId="1801"/>
    <cellStyle name="Normal - Style4 2" xfId="1802"/>
    <cellStyle name="Normal - Style5" xfId="1803"/>
    <cellStyle name="Normal - Style5 2" xfId="1804"/>
    <cellStyle name="Normal - Style6" xfId="1805"/>
    <cellStyle name="Normal - Style6 2" xfId="1806"/>
    <cellStyle name="Normal - Style7" xfId="1807"/>
    <cellStyle name="Normal - Style7 2" xfId="1808"/>
    <cellStyle name="Normal - Style8" xfId="1809"/>
    <cellStyle name="Normal - Style8 2" xfId="1810"/>
    <cellStyle name="Normal_ SG&amp;A Bridge " xfId="1811"/>
    <cellStyle name="Note" xfId="1812"/>
    <cellStyle name="Output" xfId="1813"/>
    <cellStyle name="Percent [2]" xfId="1814"/>
    <cellStyle name="subhead" xfId="1815"/>
    <cellStyle name="Title" xfId="1816"/>
    <cellStyle name="Total" xfId="1817"/>
    <cellStyle name="Warning Text" xfId="1818"/>
    <cellStyle name="강조색1 2" xfId="1819"/>
    <cellStyle name="강조색2 2" xfId="1820"/>
    <cellStyle name="강조색3 2" xfId="1821"/>
    <cellStyle name="강조색4 2" xfId="1822"/>
    <cellStyle name="강조색5 2" xfId="1823"/>
    <cellStyle name="강조색6 2" xfId="1824"/>
    <cellStyle name="경고문 2" xfId="1825"/>
    <cellStyle name="계산 2" xfId="1826"/>
    <cellStyle name="나쁨 2" xfId="1827"/>
    <cellStyle name="㼿" xfId="1828"/>
    <cellStyle name="㼿?" xfId="1829"/>
    <cellStyle name="㼿_청별 실적(8월말)" xfId="1830"/>
    <cellStyle name="㼿_청별 실적(9.14)" xfId="1831"/>
    <cellStyle name="㼿_현황판(8월말)" xfId="1832"/>
    <cellStyle name="㼿㼿" xfId="1833"/>
    <cellStyle name="㼿㼿?" xfId="1834"/>
    <cellStyle name="㼿㼿_청별 실적(8월말)" xfId="1835"/>
    <cellStyle name="㼿㼿㼿" xfId="1836"/>
    <cellStyle name="㼿㼿㼿㼿㼿" xfId="1837"/>
    <cellStyle name="뒤에 오는 하이퍼링크_2003(1).3월 집배원별 구분현황" xfId="1838"/>
    <cellStyle name="똿떓죶Ø괻 [0.00]_PRODUCT DETAIL Q1" xfId="1839"/>
    <cellStyle name="똿떓죶Ø괻_PRODUCT DETAIL Q1" xfId="1840"/>
    <cellStyle name="똿뗦먛귟 [0.00]_PRODUCT DETAIL Q1" xfId="1841"/>
    <cellStyle name="똿뗦먛귟_PRODUCT DETAIL Q1" xfId="1842"/>
    <cellStyle name="메모 10" xfId="2126"/>
    <cellStyle name="메모 11" xfId="2127"/>
    <cellStyle name="메모 12" xfId="2128"/>
    <cellStyle name="메모 13" xfId="2129"/>
    <cellStyle name="메모 14" xfId="2130"/>
    <cellStyle name="메모 15" xfId="2131"/>
    <cellStyle name="메모 16" xfId="2132"/>
    <cellStyle name="메모 17" xfId="2133"/>
    <cellStyle name="메모 18" xfId="2134"/>
    <cellStyle name="메모 19" xfId="2135"/>
    <cellStyle name="메모 2" xfId="1843"/>
    <cellStyle name="메모 20" xfId="2136"/>
    <cellStyle name="메모 21" xfId="2137"/>
    <cellStyle name="메모 22" xfId="2138"/>
    <cellStyle name="메모 23" xfId="2139"/>
    <cellStyle name="메모 24" xfId="2140"/>
    <cellStyle name="메모 25" xfId="2141"/>
    <cellStyle name="메모 26" xfId="2142"/>
    <cellStyle name="메모 3" xfId="2143"/>
    <cellStyle name="메모 4" xfId="2144"/>
    <cellStyle name="메모 5" xfId="2145"/>
    <cellStyle name="메모 6" xfId="2146"/>
    <cellStyle name="메모 7" xfId="2147"/>
    <cellStyle name="메모 8" xfId="2148"/>
    <cellStyle name="메모 9" xfId="2149"/>
    <cellStyle name="묮뎋 [0.00]_PRODUCT DETAIL Q1" xfId="1844"/>
    <cellStyle name="묮뎋_PRODUCT DETAIL Q1" xfId="1845"/>
    <cellStyle name="믅됞 [0.00]_PRODUCT DETAIL Q1" xfId="1846"/>
    <cellStyle name="믅됞_PRODUCT DETAIL Q1" xfId="1847"/>
    <cellStyle name="백분율 2" xfId="1848"/>
    <cellStyle name="백분율 3" xfId="1"/>
    <cellStyle name="보통 2" xfId="1849"/>
    <cellStyle name="뷭?_BOOKSHIP" xfId="1850"/>
    <cellStyle name="설명 텍스트 2" xfId="1851"/>
    <cellStyle name="셀 확인 2" xfId="1852"/>
    <cellStyle name="쉼표 [0]" xfId="2164" builtinId="6"/>
    <cellStyle name="쉼표 [0] 2" xfId="1853"/>
    <cellStyle name="쉼표 [0] 2 2" xfId="1854"/>
    <cellStyle name="쉼표 [0] 3" xfId="1855"/>
    <cellStyle name="쉼표 [0] 4" xfId="1856"/>
    <cellStyle name="쉼표 [0] 4 2" xfId="2160"/>
    <cellStyle name="쉼표 [0] 4 3" xfId="2161"/>
    <cellStyle name="쉼표 [0] 4 4" xfId="2162"/>
    <cellStyle name="쉼표 [0] 5" xfId="1857"/>
    <cellStyle name="쉼표 [0] 6" xfId="2150"/>
    <cellStyle name="쉼표 [0] 7" xfId="2153"/>
    <cellStyle name="스타일 1" xfId="1858"/>
    <cellStyle name="스타일 2" xfId="1859"/>
    <cellStyle name="스타일 3" xfId="1860"/>
    <cellStyle name="스타일 4" xfId="1861"/>
    <cellStyle name="스타일 5" xfId="1862"/>
    <cellStyle name="안건회계법인" xfId="1863"/>
    <cellStyle name="안건회계법인 2" xfId="1864"/>
    <cellStyle name="연결된 셀 2" xfId="1865"/>
    <cellStyle name="요약 2" xfId="1866"/>
    <cellStyle name="입력 2" xfId="1867"/>
    <cellStyle name="제목 1 2" xfId="1868"/>
    <cellStyle name="제목 2 2" xfId="1869"/>
    <cellStyle name="제목 3 2" xfId="1870"/>
    <cellStyle name="제목 4 2" xfId="1871"/>
    <cellStyle name="제목 5" xfId="1872"/>
    <cellStyle name="좋음 2" xfId="1873"/>
    <cellStyle name="지정되지 않음" xfId="2157"/>
    <cellStyle name="출력 2" xfId="1874"/>
    <cellStyle name="콤마 [0]_ 비목별 월별기술 " xfId="1875"/>
    <cellStyle name="콤마_ 비목별 월별기술 " xfId="1876"/>
    <cellStyle name="표준" xfId="0" builtinId="0"/>
    <cellStyle name="표준 10" xfId="1877"/>
    <cellStyle name="표준 11" xfId="1878"/>
    <cellStyle name="표준 11 2" xfId="1879"/>
    <cellStyle name="표준 12" xfId="1880"/>
    <cellStyle name="표준 12 2" xfId="1881"/>
    <cellStyle name="표준 13" xfId="1882"/>
    <cellStyle name="표준 13 2" xfId="1883"/>
    <cellStyle name="표준 14" xfId="1884"/>
    <cellStyle name="표준 15" xfId="1885"/>
    <cellStyle name="표준 15 2" xfId="1886"/>
    <cellStyle name="표준 16" xfId="1887"/>
    <cellStyle name="표준 16 2" xfId="1888"/>
    <cellStyle name="표준 17" xfId="1889"/>
    <cellStyle name="표준 17 2" xfId="1890"/>
    <cellStyle name="표준 18" xfId="1891"/>
    <cellStyle name="표준 19" xfId="1892"/>
    <cellStyle name="표준 19 2" xfId="1893"/>
    <cellStyle name="표준 2" xfId="1894"/>
    <cellStyle name="표준 2 2" xfId="1895"/>
    <cellStyle name="표준 2 2 2" xfId="1896"/>
    <cellStyle name="표준 2 2 2 2" xfId="1897"/>
    <cellStyle name="표준 2 2 2 2 2" xfId="1898"/>
    <cellStyle name="표준 2 2 3" xfId="1899"/>
    <cellStyle name="표준 2 3" xfId="2159"/>
    <cellStyle name="표준 2 4" xfId="2163"/>
    <cellStyle name="표준 2_3.총괄국별 실적" xfId="1900"/>
    <cellStyle name="표준 20" xfId="1901"/>
    <cellStyle name="표준 20 2" xfId="1902"/>
    <cellStyle name="표준 21" xfId="1903"/>
    <cellStyle name="표준 21 2" xfId="1904"/>
    <cellStyle name="표준 22" xfId="1905"/>
    <cellStyle name="표준 22 2" xfId="1906"/>
    <cellStyle name="표준 23" xfId="1907"/>
    <cellStyle name="표준 24" xfId="1908"/>
    <cellStyle name="표준 24 2" xfId="1909"/>
    <cellStyle name="표준 25" xfId="1910"/>
    <cellStyle name="표준 25 2" xfId="1911"/>
    <cellStyle name="표준 26" xfId="1912"/>
    <cellStyle name="표준 26 2" xfId="1913"/>
    <cellStyle name="표준 27" xfId="1914"/>
    <cellStyle name="표준 27 2" xfId="1915"/>
    <cellStyle name="표준 28" xfId="1916"/>
    <cellStyle name="표준 28 2" xfId="1917"/>
    <cellStyle name="표준 29" xfId="1918"/>
    <cellStyle name="표준 29 2" xfId="1919"/>
    <cellStyle name="표준 3" xfId="1920"/>
    <cellStyle name="표준 30" xfId="1921"/>
    <cellStyle name="표준 30 2" xfId="1922"/>
    <cellStyle name="표준 31" xfId="1923"/>
    <cellStyle name="표준 31 2" xfId="1924"/>
    <cellStyle name="표준 32" xfId="1925"/>
    <cellStyle name="표준 32 2" xfId="1926"/>
    <cellStyle name="표준 33" xfId="1927"/>
    <cellStyle name="표준 33 2" xfId="1928"/>
    <cellStyle name="표준 34" xfId="1929"/>
    <cellStyle name="표준 34 2" xfId="1930"/>
    <cellStyle name="표준 35" xfId="1931"/>
    <cellStyle name="표준 35 2" xfId="1932"/>
    <cellStyle name="표준 36" xfId="2152"/>
    <cellStyle name="표준 36 2" xfId="1933"/>
    <cellStyle name="표준 37" xfId="2158"/>
    <cellStyle name="표준 37 2" xfId="1934"/>
    <cellStyle name="표준 4" xfId="1935"/>
    <cellStyle name="표준 4 2" xfId="2151"/>
    <cellStyle name="표준 5" xfId="1936"/>
    <cellStyle name="표준 5 2" xfId="1937"/>
    <cellStyle name="표준 5 3" xfId="1938"/>
    <cellStyle name="표준 6" xfId="1939"/>
    <cellStyle name="표준 6 2" xfId="1940"/>
    <cellStyle name="표준 7" xfId="1941"/>
    <cellStyle name="표준 7 2" xfId="1942"/>
    <cellStyle name="표준 8" xfId="1943"/>
    <cellStyle name="표준 8 2" xfId="1944"/>
    <cellStyle name="표준 9" xfId="1945"/>
    <cellStyle name="표준_Sheet1" xfId="2165"/>
  </cellStyles>
  <dxfs count="2">
    <dxf>
      <fill>
        <patternFill patternType="solid">
          <fgColor indexed="65"/>
          <bgColor rgb="FFFF0000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685;&#44228;(2007)/&#50864;&#54200;&#47932;&#53685;&#44228;/01&#50900;/&#48376;&#48512;)%20&#50864;&#54200;&#53685;&#44228;&#48516;&#49437;%201&#50900;&#485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00%20%202005&#45380;&#46020;%20&#44288;&#49436;&#48324;%20&#49688;&#51648;&#47785;&#54364;(&#50504;)(&#44305;&#50669;&#54868;&#44397;&#4832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785;&#50868;&#51060;/&#51665;&#48176;&#52292;&#50857;&#44288;&#47144;/&#49888;&#44508;&#51665;&#48176;4&#52264;/&#49345;&#49884;&#54788;&#54889;(02.03.28&#54788;&#5111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ffice/&#48148;&#53461;%20&#54868;&#47732;/2006.&#44221;&#50689;&#49688;&#51648;/&#49688;&#51648;&#47785;&#54364;%20&#45824;%20&#49892;&#51201;/&#49688;&#51648;&#47785;&#54364;/&#50864;&#54200;&#49688;&#51648;&#47785;&#54364;/2005&#45380;&#44305;&#50669;&#54868;&#44397;&#48324;,&#50900;&#48324;(&#48177;&#47564;&#45800;&#50948;)&#47785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89;&#50629;&#50857;_&#44397;&#51228;&#50864;&#54200;&#47588;&#52636;&#49892;&#51201;(2017.5.26.&#54788;&#51116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uto"/>
      <sheetName val="겉장"/>
      <sheetName val="차례"/>
      <sheetName val="접수물량 및 매출(1월)"/>
      <sheetName val="월별접수물량"/>
      <sheetName val="청별접수"/>
      <sheetName val="종별접수량(총괄)"/>
      <sheetName val="우표판매 및 수집물량 "/>
      <sheetName val="방문소포"/>
      <sheetName val="국제특급"/>
      <sheetName val="별후납"/>
      <sheetName val="청별 배달물량"/>
      <sheetName val="접수대배달"/>
      <sheetName val="국내일반통상 접수대배달"/>
      <sheetName val="배달물량비교"/>
      <sheetName val="항목별세입"/>
      <sheetName val="세입1"/>
      <sheetName val="세입2"/>
      <sheetName val="당월"/>
      <sheetName val="금년누계"/>
      <sheetName val="전년동월"/>
      <sheetName val="전년누계"/>
      <sheetName val="전월"/>
      <sheetName val="Ro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 xml:space="preserve">  다. 체신청별 접수물량</v>
          </cell>
        </row>
      </sheetData>
      <sheetData sheetId="6" refreshError="1">
        <row r="2">
          <cell r="A2" t="str">
            <v xml:space="preserve">  라. 종별 접수량(총괄)</v>
          </cell>
        </row>
      </sheetData>
      <sheetData sheetId="7" refreshError="1"/>
      <sheetData sheetId="8" refreshError="1"/>
      <sheetData sheetId="9" refreshError="1">
        <row r="2">
          <cell r="A2" t="str">
            <v xml:space="preserve">  사. 국제특급우편물 접수실적</v>
          </cell>
        </row>
      </sheetData>
      <sheetData sheetId="10" refreshError="1">
        <row r="2">
          <cell r="A2" t="str">
            <v xml:space="preserve">  아. 요금별·후납 우편물량 및 매출액</v>
          </cell>
        </row>
      </sheetData>
      <sheetData sheetId="11" refreshError="1">
        <row r="2">
          <cell r="A2" t="str">
            <v xml:space="preserve"> 2. 배달 우편물</v>
          </cell>
        </row>
      </sheetData>
      <sheetData sheetId="12" refreshError="1">
        <row r="2">
          <cell r="A2" t="str">
            <v xml:space="preserve">  나. 접수물량과 배달물량 비교</v>
          </cell>
        </row>
      </sheetData>
      <sheetData sheetId="13" refreshError="1"/>
      <sheetData sheetId="14" refreshError="1"/>
      <sheetData sheetId="15" refreshError="1">
        <row r="1">
          <cell r="A1" t="str">
            <v xml:space="preserve">  바. 항목별 세입실적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관서별 목표액(본부기준)"/>
      <sheetName val="관서별 목표액 (조정안)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8">
          <cell r="J8" t="str">
            <v>서울중앙</v>
          </cell>
          <cell r="K8">
            <v>45797.268031738713</v>
          </cell>
          <cell r="L8">
            <v>22833.351975107176</v>
          </cell>
          <cell r="M8">
            <v>22963.916056631537</v>
          </cell>
        </row>
        <row r="9">
          <cell r="J9" t="str">
            <v>여의도</v>
          </cell>
          <cell r="K9">
            <v>38711.880704539137</v>
          </cell>
          <cell r="L9">
            <v>17822.769537990884</v>
          </cell>
          <cell r="M9">
            <v>20889.111166548253</v>
          </cell>
        </row>
        <row r="10">
          <cell r="J10" t="str">
            <v>서울강남</v>
          </cell>
          <cell r="K10">
            <v>55592.573429529955</v>
          </cell>
          <cell r="L10">
            <v>31010.400637024202</v>
          </cell>
          <cell r="M10">
            <v>24582.172792505753</v>
          </cell>
        </row>
        <row r="11">
          <cell r="J11" t="str">
            <v>서울서초</v>
          </cell>
          <cell r="K11">
            <v>39781.328076192251</v>
          </cell>
          <cell r="L11">
            <v>20156.452614595088</v>
          </cell>
          <cell r="M11">
            <v>19624.875461597163</v>
          </cell>
        </row>
        <row r="12">
          <cell r="J12" t="str">
            <v>광화문</v>
          </cell>
          <cell r="K12">
            <v>36276.352041874648</v>
          </cell>
          <cell r="L12">
            <v>20431.805563797599</v>
          </cell>
          <cell r="M12">
            <v>15844.546478077049</v>
          </cell>
        </row>
        <row r="13">
          <cell r="J13" t="str">
            <v>서울용산</v>
          </cell>
          <cell r="K13">
            <v>24511.020840756915</v>
          </cell>
          <cell r="L13">
            <v>11386.660226841163</v>
          </cell>
          <cell r="M13">
            <v>13124.360613915753</v>
          </cell>
        </row>
        <row r="14">
          <cell r="J14" t="str">
            <v>서울마포</v>
          </cell>
          <cell r="K14">
            <v>24850.199979829482</v>
          </cell>
          <cell r="L14">
            <v>14059.949869345306</v>
          </cell>
          <cell r="M14">
            <v>10790.250110484176</v>
          </cell>
        </row>
        <row r="15">
          <cell r="J15" t="str">
            <v>서대문</v>
          </cell>
          <cell r="K15">
            <v>19148.619829077332</v>
          </cell>
          <cell r="L15">
            <v>10575.779932145131</v>
          </cell>
          <cell r="M15">
            <v>8572.8398969322006</v>
          </cell>
        </row>
        <row r="16">
          <cell r="J16" t="str">
            <v>서울동작</v>
          </cell>
          <cell r="K16">
            <v>15296.105678080263</v>
          </cell>
          <cell r="L16">
            <v>9707.7782613584423</v>
          </cell>
          <cell r="M16">
            <v>5588.3274167218206</v>
          </cell>
        </row>
        <row r="17">
          <cell r="J17" t="str">
            <v>서울광진</v>
          </cell>
          <cell r="K17">
            <v>21475.413034970057</v>
          </cell>
          <cell r="L17">
            <v>18674.105432960296</v>
          </cell>
          <cell r="M17">
            <v>2801.3076020097615</v>
          </cell>
        </row>
        <row r="18">
          <cell r="J18" t="str">
            <v>서울송파</v>
          </cell>
          <cell r="K18">
            <v>19919.246128342344</v>
          </cell>
          <cell r="L18">
            <v>16987.703802111762</v>
          </cell>
          <cell r="M18">
            <v>2931.5423262305812</v>
          </cell>
        </row>
        <row r="19">
          <cell r="J19" t="str">
            <v>남인천</v>
          </cell>
          <cell r="K19">
            <v>19506.220731630925</v>
          </cell>
          <cell r="L19">
            <v>16558.04407523902</v>
          </cell>
          <cell r="M19">
            <v>2948.1766563919045</v>
          </cell>
        </row>
        <row r="20">
          <cell r="J20" t="str">
            <v>서울금천</v>
          </cell>
          <cell r="K20">
            <v>23825.773990059606</v>
          </cell>
          <cell r="L20">
            <v>21136.119631358128</v>
          </cell>
          <cell r="M20">
            <v>2689.6543587014785</v>
          </cell>
        </row>
        <row r="21">
          <cell r="J21" t="str">
            <v>서울양천</v>
          </cell>
          <cell r="K21">
            <v>13980.462512545962</v>
          </cell>
          <cell r="L21">
            <v>9745.0700628497107</v>
          </cell>
          <cell r="M21">
            <v>4235.3924496962518</v>
          </cell>
        </row>
        <row r="22">
          <cell r="J22" t="str">
            <v>동대문</v>
          </cell>
          <cell r="K22">
            <v>14860.064093716635</v>
          </cell>
          <cell r="L22">
            <v>12666.251818614122</v>
          </cell>
          <cell r="M22">
            <v>2193.812275102513</v>
          </cell>
        </row>
        <row r="23">
          <cell r="J23" t="str">
            <v>서울강북</v>
          </cell>
          <cell r="K23">
            <v>15966.506940106114</v>
          </cell>
          <cell r="L23">
            <v>14658.802447359145</v>
          </cell>
          <cell r="M23">
            <v>1307.7044927469688</v>
          </cell>
        </row>
        <row r="24">
          <cell r="J24" t="str">
            <v>고양일산</v>
          </cell>
          <cell r="K24">
            <v>19131.262922370439</v>
          </cell>
          <cell r="L24">
            <v>17679.78457525749</v>
          </cell>
          <cell r="M24">
            <v>1451.4783471129485</v>
          </cell>
        </row>
        <row r="25">
          <cell r="J25" t="str">
            <v>안양</v>
          </cell>
          <cell r="K25">
            <v>16227.147973188648</v>
          </cell>
          <cell r="L25">
            <v>14345.881734513363</v>
          </cell>
          <cell r="M25">
            <v>1881.2662386752854</v>
          </cell>
        </row>
        <row r="26">
          <cell r="J26" t="str">
            <v>서울강서</v>
          </cell>
          <cell r="K26">
            <v>12387.45348542865</v>
          </cell>
          <cell r="L26">
            <v>10852.262384041154</v>
          </cell>
          <cell r="M26">
            <v>1535.191101387496</v>
          </cell>
        </row>
        <row r="27">
          <cell r="J27" t="str">
            <v>서울노원</v>
          </cell>
          <cell r="K27">
            <v>11753.598333440004</v>
          </cell>
          <cell r="L27">
            <v>12081.175288856921</v>
          </cell>
          <cell r="M27">
            <v>-327.57695541691646</v>
          </cell>
        </row>
        <row r="28">
          <cell r="J28" t="str">
            <v>안산</v>
          </cell>
          <cell r="K28">
            <v>12482.487104868713</v>
          </cell>
          <cell r="L28">
            <v>12287.645671864539</v>
          </cell>
          <cell r="M28">
            <v>194.84143300417418</v>
          </cell>
        </row>
        <row r="29">
          <cell r="J29" t="str">
            <v>수원</v>
          </cell>
          <cell r="K29">
            <v>27781.39563485725</v>
          </cell>
          <cell r="L29">
            <v>32901.124761175364</v>
          </cell>
          <cell r="M29">
            <v>-5119.7291263181141</v>
          </cell>
        </row>
        <row r="30">
          <cell r="J30" t="str">
            <v>서울성북</v>
          </cell>
          <cell r="K30">
            <v>11191.464589701422</v>
          </cell>
          <cell r="L30">
            <v>10832.333849825669</v>
          </cell>
          <cell r="M30">
            <v>359.13073987575262</v>
          </cell>
        </row>
        <row r="31">
          <cell r="J31" t="str">
            <v>서울관악</v>
          </cell>
          <cell r="K31">
            <v>12285.37724840149</v>
          </cell>
          <cell r="L31">
            <v>11417.276136427281</v>
          </cell>
          <cell r="M31">
            <v>868.10111197420883</v>
          </cell>
        </row>
        <row r="32">
          <cell r="J32" t="str">
            <v>서울은평</v>
          </cell>
          <cell r="K32">
            <v>10259.189810441889</v>
          </cell>
          <cell r="L32">
            <v>9409.2753589214681</v>
          </cell>
          <cell r="M32">
            <v>849.9144515204207</v>
          </cell>
        </row>
        <row r="33">
          <cell r="J33" t="str">
            <v>부천</v>
          </cell>
          <cell r="K33">
            <v>14362.454670311918</v>
          </cell>
          <cell r="L33">
            <v>15896.579318112774</v>
          </cell>
          <cell r="M33">
            <v>-1534.1246478008561</v>
          </cell>
        </row>
        <row r="34">
          <cell r="J34" t="str">
            <v>인천계양</v>
          </cell>
          <cell r="K34">
            <v>12114.82497500321</v>
          </cell>
          <cell r="L34">
            <v>15245.72228661993</v>
          </cell>
          <cell r="M34">
            <v>-3130.8973116167199</v>
          </cell>
        </row>
        <row r="35">
          <cell r="J35" t="str">
            <v>동수원</v>
          </cell>
          <cell r="K35">
            <v>25580.750808783516</v>
          </cell>
          <cell r="L35">
            <v>29862.456483721551</v>
          </cell>
          <cell r="M35">
            <v>-4281.7056749380354</v>
          </cell>
        </row>
        <row r="36">
          <cell r="J36" t="str">
            <v>서울강동</v>
          </cell>
          <cell r="K36">
            <v>12833.22892995158</v>
          </cell>
          <cell r="L36">
            <v>14652.091263446244</v>
          </cell>
          <cell r="M36">
            <v>-1818.8623334946642</v>
          </cell>
        </row>
        <row r="37">
          <cell r="J37" t="str">
            <v>고양덕양</v>
          </cell>
          <cell r="K37">
            <v>6714.4779368707168</v>
          </cell>
          <cell r="L37">
            <v>8327.8752510887116</v>
          </cell>
          <cell r="M37">
            <v>-1613.3973142179948</v>
          </cell>
        </row>
        <row r="38">
          <cell r="J38" t="str">
            <v>성남</v>
          </cell>
          <cell r="K38">
            <v>12430.778925639939</v>
          </cell>
          <cell r="L38">
            <v>16317.536487782969</v>
          </cell>
          <cell r="M38">
            <v>-3886.7575621430296</v>
          </cell>
        </row>
        <row r="39">
          <cell r="J39" t="str">
            <v>시흥</v>
          </cell>
          <cell r="K39">
            <v>6542.5235761629219</v>
          </cell>
          <cell r="L39">
            <v>8084.1902760748462</v>
          </cell>
          <cell r="M39">
            <v>-1541.6666999119243</v>
          </cell>
        </row>
        <row r="40">
          <cell r="J40" t="str">
            <v>군포</v>
          </cell>
          <cell r="K40">
            <v>6428.5072817806922</v>
          </cell>
          <cell r="L40">
            <v>8309.6114194488528</v>
          </cell>
          <cell r="M40">
            <v>-1881.1041376681605</v>
          </cell>
        </row>
        <row r="41">
          <cell r="J41" t="str">
            <v>서울중랑</v>
          </cell>
          <cell r="K41">
            <v>5981.8174021345903</v>
          </cell>
          <cell r="L41">
            <v>8161.7555030050662</v>
          </cell>
          <cell r="M41">
            <v>-2179.9381008704759</v>
          </cell>
        </row>
        <row r="42">
          <cell r="J42" t="str">
            <v>성남분당</v>
          </cell>
          <cell r="K42">
            <v>16690.455573830382</v>
          </cell>
          <cell r="L42">
            <v>21031.243322166567</v>
          </cell>
          <cell r="M42">
            <v>-4340.7877483361844</v>
          </cell>
        </row>
        <row r="43">
          <cell r="J43" t="str">
            <v>인천</v>
          </cell>
          <cell r="K43">
            <v>9471.6924968442454</v>
          </cell>
          <cell r="L43">
            <v>14989.201925831767</v>
          </cell>
          <cell r="M43">
            <v>-5517.5094289875215</v>
          </cell>
        </row>
        <row r="44">
          <cell r="J44" t="str">
            <v>서인천</v>
          </cell>
          <cell r="K44">
            <v>11298.553057826997</v>
          </cell>
          <cell r="L44">
            <v>19072.760480701188</v>
          </cell>
          <cell r="M44">
            <v>-7774.2074228741913</v>
          </cell>
        </row>
        <row r="45">
          <cell r="J45" t="str">
            <v>의정부</v>
          </cell>
          <cell r="K45">
            <v>14605.614798945444</v>
          </cell>
          <cell r="L45">
            <v>24563.96357084802</v>
          </cell>
          <cell r="M45">
            <v>-9958.3487719025761</v>
          </cell>
        </row>
        <row r="46">
          <cell r="J46" t="str">
            <v>구리</v>
          </cell>
          <cell r="K46">
            <v>11414.381659917473</v>
          </cell>
          <cell r="L46">
            <v>23309.437686447196</v>
          </cell>
          <cell r="M46">
            <v>-11895.056026529723</v>
          </cell>
        </row>
        <row r="47">
          <cell r="J47" t="str">
            <v>서울우편</v>
          </cell>
          <cell r="K47">
            <v>133922.83202395437</v>
          </cell>
          <cell r="L47">
            <v>22149.077042223769</v>
          </cell>
          <cell r="M47">
            <v>111773.7549817306</v>
          </cell>
        </row>
        <row r="48">
          <cell r="J48" t="str">
            <v>동서울</v>
          </cell>
          <cell r="K48">
            <v>129653.68224553094</v>
          </cell>
          <cell r="L48">
            <v>22274.003082075997</v>
          </cell>
          <cell r="M48">
            <v>107379.67916345494</v>
          </cell>
        </row>
        <row r="49">
          <cell r="J49" t="str">
            <v>부천우편</v>
          </cell>
          <cell r="K49">
            <v>49178.77072734027</v>
          </cell>
          <cell r="L49">
            <v>14894.36050703299</v>
          </cell>
          <cell r="M49">
            <v>34284.410220307283</v>
          </cell>
        </row>
        <row r="50">
          <cell r="J50" t="str">
            <v>고양우편</v>
          </cell>
          <cell r="K50">
            <v>39844.275658177328</v>
          </cell>
          <cell r="L50">
            <v>9694.0160617390702</v>
          </cell>
          <cell r="M50">
            <v>30150.259596438256</v>
          </cell>
        </row>
        <row r="51">
          <cell r="J51" t="str">
            <v>성남우편</v>
          </cell>
          <cell r="K51">
            <v>24599.0031574309</v>
          </cell>
          <cell r="L51">
            <v>9256.3878166482573</v>
          </cell>
          <cell r="M51">
            <v>15342.615340782642</v>
          </cell>
        </row>
        <row r="52">
          <cell r="J52" t="str">
            <v>안양우편</v>
          </cell>
          <cell r="K52">
            <v>21596.115667321435</v>
          </cell>
          <cell r="L52">
            <v>9949.0580225405392</v>
          </cell>
          <cell r="M52">
            <v>11647.057644780896</v>
          </cell>
        </row>
        <row r="53">
          <cell r="J53" t="str">
            <v>수원우편</v>
          </cell>
          <cell r="K53">
            <v>7109.2808376433795</v>
          </cell>
          <cell r="L53">
            <v>8994.1614445044179</v>
          </cell>
          <cell r="M53">
            <v>-1884.8806068610384</v>
          </cell>
        </row>
        <row r="54">
          <cell r="J54" t="str">
            <v>서울국제</v>
          </cell>
          <cell r="K54">
            <v>11327.050945928731</v>
          </cell>
          <cell r="L54">
            <v>19632.145366595054</v>
          </cell>
          <cell r="M54">
            <v>-8305.0944206663225</v>
          </cell>
        </row>
        <row r="55">
          <cell r="J55" t="str">
            <v>의정부우편</v>
          </cell>
          <cell r="K55">
            <v>4189.4048269801769</v>
          </cell>
          <cell r="L55">
            <v>12793.41390549883</v>
          </cell>
          <cell r="M55">
            <v>-8604.009078518653</v>
          </cell>
        </row>
        <row r="56">
          <cell r="J56" t="str">
            <v>합 계</v>
          </cell>
          <cell r="K56">
            <v>1150888.89133</v>
          </cell>
          <cell r="L56">
            <v>757678.8541737349</v>
          </cell>
          <cell r="M56">
            <v>393210.03715626511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상시위탁집배원(경력별)"/>
      <sheetName val="상시위탁집배원(관서별)"/>
      <sheetName val="Sheet1"/>
      <sheetName val="관서기호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가평</v>
          </cell>
          <cell r="B1">
            <v>66</v>
          </cell>
        </row>
        <row r="2">
          <cell r="A2" t="str">
            <v>서울강남</v>
          </cell>
          <cell r="B2">
            <v>11</v>
          </cell>
        </row>
        <row r="3">
          <cell r="A3" t="str">
            <v>서울강동</v>
          </cell>
          <cell r="B3">
            <v>14</v>
          </cell>
        </row>
        <row r="4">
          <cell r="A4" t="str">
            <v>서울강북</v>
          </cell>
          <cell r="B4">
            <v>6</v>
          </cell>
        </row>
        <row r="5">
          <cell r="A5" t="str">
            <v>서울강서</v>
          </cell>
          <cell r="B5">
            <v>17</v>
          </cell>
        </row>
        <row r="6">
          <cell r="A6" t="str">
            <v>강화</v>
          </cell>
          <cell r="B6">
            <v>64</v>
          </cell>
        </row>
        <row r="7">
          <cell r="A7" t="str">
            <v>인천계양</v>
          </cell>
          <cell r="B7">
            <v>33</v>
          </cell>
        </row>
        <row r="8">
          <cell r="A8" t="str">
            <v>서울관악</v>
          </cell>
          <cell r="B8">
            <v>8</v>
          </cell>
        </row>
        <row r="9">
          <cell r="A9" t="str">
            <v>광명</v>
          </cell>
          <cell r="B9">
            <v>74</v>
          </cell>
        </row>
        <row r="10">
          <cell r="A10" t="str">
            <v>경기광주</v>
          </cell>
          <cell r="B10">
            <v>68</v>
          </cell>
        </row>
        <row r="11">
          <cell r="A11" t="str">
            <v>서울광진</v>
          </cell>
          <cell r="B11">
            <v>5</v>
          </cell>
        </row>
        <row r="12">
          <cell r="A12" t="str">
            <v>광화문</v>
          </cell>
          <cell r="B12">
            <v>2</v>
          </cell>
        </row>
        <row r="13">
          <cell r="A13" t="str">
            <v>구리</v>
          </cell>
          <cell r="B13">
            <v>46</v>
          </cell>
        </row>
        <row r="14">
          <cell r="A14" t="str">
            <v>서울국제</v>
          </cell>
          <cell r="B14">
            <v>23</v>
          </cell>
        </row>
        <row r="15">
          <cell r="A15" t="str">
            <v>군포</v>
          </cell>
          <cell r="B15">
            <v>38</v>
          </cell>
        </row>
        <row r="16">
          <cell r="A16" t="str">
            <v>서울금천</v>
          </cell>
          <cell r="B16">
            <v>12</v>
          </cell>
        </row>
        <row r="17">
          <cell r="A17" t="str">
            <v>김포</v>
          </cell>
          <cell r="B17">
            <v>65</v>
          </cell>
        </row>
        <row r="18">
          <cell r="A18" t="str">
            <v>남인천</v>
          </cell>
          <cell r="B18">
            <v>34</v>
          </cell>
        </row>
        <row r="19">
          <cell r="A19" t="str">
            <v>서울노원</v>
          </cell>
          <cell r="B19">
            <v>21</v>
          </cell>
        </row>
        <row r="20">
          <cell r="A20" t="str">
            <v>고양덕양</v>
          </cell>
          <cell r="B20">
            <v>45</v>
          </cell>
        </row>
        <row r="21">
          <cell r="A21" t="str">
            <v>동대문</v>
          </cell>
          <cell r="B21">
            <v>4</v>
          </cell>
        </row>
        <row r="22">
          <cell r="A22" t="str">
            <v>동두천</v>
          </cell>
          <cell r="B22">
            <v>73</v>
          </cell>
        </row>
        <row r="23">
          <cell r="A23" t="str">
            <v>동서울</v>
          </cell>
          <cell r="B23">
            <v>92</v>
          </cell>
        </row>
        <row r="24">
          <cell r="A24" t="str">
            <v>동수원</v>
          </cell>
          <cell r="B24">
            <v>37</v>
          </cell>
        </row>
        <row r="25">
          <cell r="A25" t="str">
            <v>서울동작</v>
          </cell>
          <cell r="B25">
            <v>18</v>
          </cell>
        </row>
        <row r="26">
          <cell r="A26" t="str">
            <v>서울마포</v>
          </cell>
          <cell r="B26">
            <v>7</v>
          </cell>
        </row>
        <row r="27">
          <cell r="A27" t="str">
            <v>백령</v>
          </cell>
          <cell r="B27">
            <v>76</v>
          </cell>
        </row>
        <row r="28">
          <cell r="A28" t="str">
            <v>부천</v>
          </cell>
          <cell r="B28">
            <v>42</v>
          </cell>
        </row>
        <row r="29">
          <cell r="A29" t="str">
            <v>부천우편</v>
          </cell>
          <cell r="B29">
            <v>94</v>
          </cell>
        </row>
        <row r="30">
          <cell r="A30" t="str">
            <v>성남분당</v>
          </cell>
          <cell r="B30">
            <v>41</v>
          </cell>
        </row>
        <row r="31">
          <cell r="A31" t="str">
            <v>서대문</v>
          </cell>
          <cell r="B31">
            <v>3</v>
          </cell>
        </row>
        <row r="32">
          <cell r="A32" t="str">
            <v>서울우편</v>
          </cell>
          <cell r="B32">
            <v>91</v>
          </cell>
        </row>
        <row r="33">
          <cell r="A33" t="str">
            <v>서인천</v>
          </cell>
          <cell r="B33">
            <v>32</v>
          </cell>
        </row>
        <row r="34">
          <cell r="A34" t="str">
            <v>서울서초</v>
          </cell>
          <cell r="B34">
            <v>19</v>
          </cell>
        </row>
        <row r="35">
          <cell r="A35" t="str">
            <v>성남</v>
          </cell>
          <cell r="B35">
            <v>40</v>
          </cell>
        </row>
        <row r="36">
          <cell r="A36" t="str">
            <v>서울성북</v>
          </cell>
          <cell r="B36">
            <v>13</v>
          </cell>
        </row>
        <row r="37">
          <cell r="A37" t="str">
            <v>서울송파</v>
          </cell>
          <cell r="B37">
            <v>15</v>
          </cell>
        </row>
        <row r="38">
          <cell r="A38" t="str">
            <v>수원</v>
          </cell>
          <cell r="B38">
            <v>36</v>
          </cell>
        </row>
        <row r="39">
          <cell r="A39" t="str">
            <v>수원우편</v>
          </cell>
          <cell r="B39">
            <v>93</v>
          </cell>
        </row>
        <row r="40">
          <cell r="A40" t="str">
            <v>시흥</v>
          </cell>
          <cell r="B40">
            <v>47</v>
          </cell>
        </row>
        <row r="41">
          <cell r="A41" t="str">
            <v>안산</v>
          </cell>
          <cell r="B41">
            <v>43</v>
          </cell>
        </row>
        <row r="42">
          <cell r="A42" t="str">
            <v>안성</v>
          </cell>
          <cell r="B42">
            <v>72</v>
          </cell>
        </row>
        <row r="43">
          <cell r="A43" t="str">
            <v>안양</v>
          </cell>
          <cell r="B43">
            <v>39</v>
          </cell>
        </row>
        <row r="44">
          <cell r="A44" t="str">
            <v>서울양천</v>
          </cell>
          <cell r="B44">
            <v>16</v>
          </cell>
        </row>
        <row r="45">
          <cell r="A45" t="str">
            <v>양평</v>
          </cell>
          <cell r="B45">
            <v>67</v>
          </cell>
        </row>
        <row r="46">
          <cell r="A46" t="str">
            <v>여의도</v>
          </cell>
          <cell r="B46">
            <v>10</v>
          </cell>
        </row>
        <row r="47">
          <cell r="A47" t="str">
            <v>여주</v>
          </cell>
          <cell r="B47">
            <v>71</v>
          </cell>
        </row>
        <row r="48">
          <cell r="A48" t="str">
            <v>연천</v>
          </cell>
          <cell r="B48">
            <v>75</v>
          </cell>
        </row>
        <row r="49">
          <cell r="A49" t="str">
            <v>오산</v>
          </cell>
          <cell r="B49">
            <v>77</v>
          </cell>
        </row>
        <row r="50">
          <cell r="A50" t="str">
            <v>서울용산</v>
          </cell>
          <cell r="B50">
            <v>20</v>
          </cell>
        </row>
        <row r="51">
          <cell r="A51" t="str">
            <v>용인</v>
          </cell>
          <cell r="B51">
            <v>69</v>
          </cell>
        </row>
        <row r="52">
          <cell r="A52" t="str">
            <v>서울은평</v>
          </cell>
          <cell r="B52">
            <v>9</v>
          </cell>
        </row>
        <row r="53">
          <cell r="A53" t="str">
            <v>의정부</v>
          </cell>
          <cell r="B53">
            <v>35</v>
          </cell>
        </row>
        <row r="54">
          <cell r="A54" t="str">
            <v>이천</v>
          </cell>
          <cell r="B54">
            <v>70</v>
          </cell>
        </row>
        <row r="55">
          <cell r="A55" t="str">
            <v>인천</v>
          </cell>
          <cell r="B55">
            <v>31</v>
          </cell>
        </row>
        <row r="56">
          <cell r="A56" t="str">
            <v>고양일산</v>
          </cell>
          <cell r="B56">
            <v>44</v>
          </cell>
        </row>
        <row r="57">
          <cell r="A57" t="str">
            <v>서울중랑</v>
          </cell>
          <cell r="B57">
            <v>22</v>
          </cell>
        </row>
        <row r="58">
          <cell r="A58" t="str">
            <v>서울중앙</v>
          </cell>
          <cell r="B58">
            <v>1</v>
          </cell>
        </row>
        <row r="59">
          <cell r="A59" t="str">
            <v>파주</v>
          </cell>
          <cell r="B59">
            <v>63</v>
          </cell>
        </row>
        <row r="60">
          <cell r="A60" t="str">
            <v>평택</v>
          </cell>
          <cell r="B60">
            <v>61</v>
          </cell>
        </row>
        <row r="61">
          <cell r="A61" t="str">
            <v>포천</v>
          </cell>
          <cell r="B61">
            <v>62</v>
          </cell>
        </row>
        <row r="62">
          <cell r="A62" t="str">
            <v>용인수지</v>
          </cell>
          <cell r="B62">
            <v>79</v>
          </cell>
        </row>
        <row r="63">
          <cell r="A63" t="str">
            <v>하남</v>
          </cell>
          <cell r="B63">
            <v>78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2005년도 목표액"/>
      <sheetName val="2005년도 목표액 (누계)"/>
      <sheetName val="2004년 실적"/>
      <sheetName val="전년대비 증감율"/>
      <sheetName val="전년대비(검증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B5" t="str">
            <v>서울중앙</v>
          </cell>
          <cell r="C5">
            <v>23830.013582866966</v>
          </cell>
        </row>
        <row r="6">
          <cell r="B6" t="str">
            <v>광화문</v>
          </cell>
          <cell r="C6">
            <v>16546.250924525433</v>
          </cell>
        </row>
        <row r="7">
          <cell r="B7" t="str">
            <v>서대문</v>
          </cell>
          <cell r="C7">
            <v>8941.8401858253219</v>
          </cell>
        </row>
        <row r="8">
          <cell r="B8" t="str">
            <v>동대문</v>
          </cell>
          <cell r="C8">
            <v>2509.9482540113368</v>
          </cell>
        </row>
        <row r="9">
          <cell r="B9" t="str">
            <v>서울광진</v>
          </cell>
          <cell r="C9">
            <v>3260.6449519675643</v>
          </cell>
        </row>
        <row r="10">
          <cell r="B10" t="str">
            <v>서울강북</v>
          </cell>
          <cell r="C10">
            <v>1654.3874360907164</v>
          </cell>
        </row>
        <row r="11">
          <cell r="B11" t="str">
            <v>서울마포</v>
          </cell>
          <cell r="C11">
            <v>11271.360144512892</v>
          </cell>
        </row>
        <row r="12">
          <cell r="B12" t="str">
            <v>서울관악</v>
          </cell>
          <cell r="C12">
            <v>1135.777472225155</v>
          </cell>
        </row>
        <row r="13">
          <cell r="B13" t="str">
            <v>서울은평</v>
          </cell>
          <cell r="C13">
            <v>1072.6091548302909</v>
          </cell>
        </row>
        <row r="14">
          <cell r="B14" t="str">
            <v>여의도</v>
          </cell>
          <cell r="C14">
            <v>21611.3429579404</v>
          </cell>
        </row>
        <row r="15">
          <cell r="B15" t="str">
            <v>서울강남</v>
          </cell>
          <cell r="C15">
            <v>25655.507905083876</v>
          </cell>
        </row>
        <row r="16">
          <cell r="B16" t="str">
            <v>서울금천</v>
          </cell>
          <cell r="C16">
            <v>3202.0565704327792</v>
          </cell>
        </row>
        <row r="17">
          <cell r="B17" t="str">
            <v>서울성북</v>
          </cell>
          <cell r="C17">
            <v>605.85542693475088</v>
          </cell>
        </row>
        <row r="18">
          <cell r="B18" t="str">
            <v>서울강동</v>
          </cell>
          <cell r="C18">
            <v>-1521.0471356084774</v>
          </cell>
        </row>
        <row r="19">
          <cell r="B19" t="str">
            <v>서울송파</v>
          </cell>
          <cell r="C19">
            <v>3355.3695551357482</v>
          </cell>
        </row>
        <row r="20">
          <cell r="B20" t="str">
            <v>서울양천</v>
          </cell>
          <cell r="C20">
            <v>4518.3146957181889</v>
          </cell>
        </row>
        <row r="21">
          <cell r="B21" t="str">
            <v>서울강서</v>
          </cell>
          <cell r="C21">
            <v>1800.6848432295467</v>
          </cell>
        </row>
        <row r="22">
          <cell r="B22" t="str">
            <v>서울동작</v>
          </cell>
          <cell r="C22">
            <v>5891.5010587270908</v>
          </cell>
        </row>
        <row r="23">
          <cell r="B23" t="str">
            <v>서울서초</v>
          </cell>
          <cell r="C23">
            <v>20379.355843047255</v>
          </cell>
        </row>
        <row r="24">
          <cell r="B24" t="str">
            <v>서울용산</v>
          </cell>
          <cell r="C24">
            <v>13582.333240304692</v>
          </cell>
        </row>
        <row r="25">
          <cell r="B25" t="str">
            <v>서울노원</v>
          </cell>
          <cell r="C25">
            <v>-63.753270675472152</v>
          </cell>
        </row>
        <row r="26">
          <cell r="B26" t="str">
            <v>서울중랑</v>
          </cell>
          <cell r="C26">
            <v>-2032.2246438883376</v>
          </cell>
        </row>
        <row r="27">
          <cell r="B27" t="str">
            <v>서울국제</v>
          </cell>
          <cell r="C27">
            <v>-7997.4916487283272</v>
          </cell>
        </row>
        <row r="28">
          <cell r="B28" t="str">
            <v>인천</v>
          </cell>
          <cell r="C28">
            <v>-5269.822661922969</v>
          </cell>
        </row>
        <row r="29">
          <cell r="B29" t="str">
            <v>서인천</v>
          </cell>
          <cell r="C29">
            <v>-7470.78429356581</v>
          </cell>
        </row>
        <row r="30">
          <cell r="B30" t="str">
            <v>인천계양</v>
          </cell>
          <cell r="C30">
            <v>-2840.3120443262101</v>
          </cell>
        </row>
        <row r="31">
          <cell r="B31" t="str">
            <v>남인천</v>
          </cell>
          <cell r="C31">
            <v>3362.6988196895923</v>
          </cell>
        </row>
        <row r="32">
          <cell r="B32" t="str">
            <v>의정부</v>
          </cell>
          <cell r="C32">
            <v>-9566.7244089857522</v>
          </cell>
        </row>
        <row r="33">
          <cell r="B33" t="str">
            <v>수원</v>
          </cell>
          <cell r="C33">
            <v>-4467.1231681191139</v>
          </cell>
        </row>
        <row r="34">
          <cell r="B34" t="str">
            <v>동수원</v>
          </cell>
          <cell r="C34">
            <v>-3683.6826036390403</v>
          </cell>
        </row>
        <row r="35">
          <cell r="B35" t="str">
            <v>군포</v>
          </cell>
          <cell r="C35">
            <v>-1725.4429462348962</v>
          </cell>
        </row>
        <row r="36">
          <cell r="B36" t="str">
            <v>안양</v>
          </cell>
          <cell r="C36">
            <v>2229.9208137506957</v>
          </cell>
        </row>
        <row r="37">
          <cell r="B37" t="str">
            <v>성남</v>
          </cell>
          <cell r="C37">
            <v>-3584.0914781338852</v>
          </cell>
        </row>
        <row r="38">
          <cell r="B38" t="str">
            <v>성남분당</v>
          </cell>
          <cell r="C38">
            <v>-3940.2688676639864</v>
          </cell>
        </row>
        <row r="39">
          <cell r="B39" t="str">
            <v>부천</v>
          </cell>
          <cell r="C39">
            <v>-1204.1702380977824</v>
          </cell>
        </row>
        <row r="40">
          <cell r="B40" t="str">
            <v>안산</v>
          </cell>
          <cell r="C40">
            <v>471.40152137605673</v>
          </cell>
        </row>
        <row r="41">
          <cell r="B41" t="str">
            <v>고양일산</v>
          </cell>
          <cell r="C41">
            <v>1867.6489073022296</v>
          </cell>
        </row>
        <row r="42">
          <cell r="B42" t="str">
            <v>고양덕양</v>
          </cell>
          <cell r="C42">
            <v>-1453.1581443496959</v>
          </cell>
        </row>
        <row r="43">
          <cell r="B43" t="str">
            <v>구리</v>
          </cell>
          <cell r="C43">
            <v>-11561.535408409451</v>
          </cell>
        </row>
        <row r="44">
          <cell r="B44" t="str">
            <v>시흥</v>
          </cell>
          <cell r="C44">
            <v>-1385.7342679192468</v>
          </cell>
        </row>
        <row r="45">
          <cell r="B45" t="str">
            <v>서울우편</v>
          </cell>
          <cell r="C45">
            <v>114008.46078538362</v>
          </cell>
        </row>
        <row r="46">
          <cell r="B46" t="str">
            <v>동서울</v>
          </cell>
          <cell r="C46">
            <v>109548.69707566532</v>
          </cell>
        </row>
        <row r="47">
          <cell r="B47" t="str">
            <v>수원우편</v>
          </cell>
          <cell r="C47">
            <v>-1714.0401177277508</v>
          </cell>
        </row>
        <row r="48">
          <cell r="B48" t="str">
            <v>부천우편</v>
          </cell>
          <cell r="C48">
            <v>35150.18173525278</v>
          </cell>
        </row>
        <row r="49">
          <cell r="B49" t="str">
            <v>의정부우편</v>
          </cell>
          <cell r="C49">
            <v>-8453.2947677899265</v>
          </cell>
        </row>
        <row r="50">
          <cell r="B50" t="str">
            <v>안양우편</v>
          </cell>
          <cell r="C50">
            <v>12050.009697070063</v>
          </cell>
        </row>
        <row r="51">
          <cell r="B51" t="str">
            <v>성남우편</v>
          </cell>
          <cell r="C51">
            <v>15787.732898436512</v>
          </cell>
        </row>
        <row r="52">
          <cell r="B52" t="str">
            <v>고양우편</v>
          </cell>
          <cell r="C52">
            <v>30835.852407666756</v>
          </cell>
        </row>
        <row r="53">
          <cell r="B53" t="str">
            <v>합 계</v>
          </cell>
          <cell r="C53">
            <v>416203.0567492175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VXXXXXXX"/>
      <sheetName val="2017일일 누계(청)"/>
      <sheetName val="2016 일일 누계(청)"/>
      <sheetName val="2017.전월누계(청)"/>
      <sheetName val="2016.전월누계(청)"/>
      <sheetName val="청별실적"/>
      <sheetName val="문서용_안올림"/>
      <sheetName val="결과"/>
      <sheetName val="순위정렬(국제매출액)"/>
      <sheetName val="순위정렬(EMS재게)"/>
      <sheetName val="순위정렬(국제소포)"/>
      <sheetName val="순위정렬(국제통상)"/>
      <sheetName val="원데이터"/>
      <sheetName val="목표"/>
      <sheetName val="2017년 일일누계(총괄국)"/>
      <sheetName val="2016년 일일누계"/>
      <sheetName val="2017.전월누계"/>
      <sheetName val="2016.전월누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>
        <row r="3">
          <cell r="A3" t="str">
            <v>서울중앙</v>
          </cell>
          <cell r="B3">
            <v>3017634360</v>
          </cell>
          <cell r="F3">
            <v>3061008550</v>
          </cell>
          <cell r="J3">
            <v>503309500</v>
          </cell>
        </row>
        <row r="4">
          <cell r="A4" t="str">
            <v>광화문</v>
          </cell>
          <cell r="B4">
            <v>1414455850</v>
          </cell>
          <cell r="F4">
            <v>1482126570</v>
          </cell>
          <cell r="J4">
            <v>249022200</v>
          </cell>
        </row>
        <row r="5">
          <cell r="A5" t="str">
            <v>서대문</v>
          </cell>
          <cell r="B5">
            <v>2032726640</v>
          </cell>
          <cell r="F5">
            <v>2619640990</v>
          </cell>
          <cell r="J5">
            <v>330483210</v>
          </cell>
        </row>
        <row r="6">
          <cell r="A6" t="str">
            <v>동대문</v>
          </cell>
          <cell r="B6">
            <v>1605186050</v>
          </cell>
          <cell r="F6">
            <v>2348116440</v>
          </cell>
          <cell r="J6">
            <v>340252230</v>
          </cell>
        </row>
        <row r="7">
          <cell r="A7" t="str">
            <v>서울광진</v>
          </cell>
          <cell r="B7">
            <v>2346943990</v>
          </cell>
          <cell r="F7">
            <v>2416576810</v>
          </cell>
          <cell r="J7">
            <v>407265400</v>
          </cell>
        </row>
        <row r="8">
          <cell r="B8">
            <v>0</v>
          </cell>
          <cell r="J8">
            <v>0</v>
          </cell>
        </row>
        <row r="9">
          <cell r="A9" t="str">
            <v>서울마포</v>
          </cell>
          <cell r="B9">
            <v>1489655290</v>
          </cell>
          <cell r="F9">
            <v>1358709520</v>
          </cell>
          <cell r="J9">
            <v>261174970</v>
          </cell>
        </row>
        <row r="10">
          <cell r="A10" t="str">
            <v>서울관악</v>
          </cell>
          <cell r="B10">
            <v>915249890</v>
          </cell>
          <cell r="F10">
            <v>1097458580</v>
          </cell>
          <cell r="J10">
            <v>160757940</v>
          </cell>
        </row>
        <row r="11">
          <cell r="A11" t="str">
            <v>서울은평</v>
          </cell>
          <cell r="B11">
            <v>1146431790</v>
          </cell>
          <cell r="F11">
            <v>1283293090</v>
          </cell>
          <cell r="J11">
            <v>191628870</v>
          </cell>
        </row>
        <row r="12">
          <cell r="A12" t="str">
            <v>여의도</v>
          </cell>
          <cell r="B12">
            <v>1976758600</v>
          </cell>
          <cell r="F12">
            <v>2008516860</v>
          </cell>
          <cell r="J12">
            <v>294374560</v>
          </cell>
        </row>
        <row r="13">
          <cell r="A13" t="str">
            <v>서울강남</v>
          </cell>
          <cell r="B13">
            <v>4272132850</v>
          </cell>
          <cell r="F13">
            <v>4418674100</v>
          </cell>
          <cell r="J13">
            <v>657821120</v>
          </cell>
        </row>
        <row r="14">
          <cell r="A14" t="str">
            <v>서울금천</v>
          </cell>
          <cell r="B14">
            <v>569351830</v>
          </cell>
          <cell r="F14">
            <v>1316229780</v>
          </cell>
          <cell r="J14">
            <v>97254340</v>
          </cell>
        </row>
        <row r="15">
          <cell r="A15" t="str">
            <v>서울성북</v>
          </cell>
          <cell r="B15">
            <v>816050890</v>
          </cell>
          <cell r="F15">
            <v>933336080</v>
          </cell>
          <cell r="J15">
            <v>147680460</v>
          </cell>
        </row>
        <row r="16">
          <cell r="A16" t="str">
            <v>서울강동</v>
          </cell>
          <cell r="B16">
            <v>982824110</v>
          </cell>
          <cell r="F16">
            <v>980558660</v>
          </cell>
          <cell r="J16">
            <v>171906880</v>
          </cell>
        </row>
        <row r="17">
          <cell r="A17" t="str">
            <v>서울송파</v>
          </cell>
          <cell r="B17">
            <v>2078218920</v>
          </cell>
          <cell r="F17">
            <v>2237812020</v>
          </cell>
          <cell r="J17">
            <v>342580280</v>
          </cell>
        </row>
        <row r="18">
          <cell r="A18" t="str">
            <v>서울양천</v>
          </cell>
          <cell r="B18">
            <v>1373555950</v>
          </cell>
          <cell r="F18">
            <v>1512245660</v>
          </cell>
          <cell r="J18">
            <v>209681960</v>
          </cell>
        </row>
        <row r="19">
          <cell r="A19" t="str">
            <v>서울강서</v>
          </cell>
          <cell r="B19">
            <v>1229709760</v>
          </cell>
          <cell r="F19">
            <v>1352370500</v>
          </cell>
          <cell r="J19">
            <v>216004500</v>
          </cell>
        </row>
        <row r="20">
          <cell r="A20" t="str">
            <v>서울동작</v>
          </cell>
          <cell r="B20">
            <v>1017269120</v>
          </cell>
          <cell r="F20">
            <v>1800399270</v>
          </cell>
          <cell r="J20">
            <v>159730180</v>
          </cell>
        </row>
        <row r="21">
          <cell r="A21" t="str">
            <v>서울서초</v>
          </cell>
          <cell r="B21">
            <v>2258301670</v>
          </cell>
          <cell r="F21">
            <v>2385968440</v>
          </cell>
          <cell r="J21">
            <v>362741510</v>
          </cell>
        </row>
        <row r="22">
          <cell r="A22" t="str">
            <v>서울용산</v>
          </cell>
          <cell r="B22">
            <v>1611493600</v>
          </cell>
          <cell r="F22">
            <v>1492799360</v>
          </cell>
          <cell r="J22">
            <v>238311460</v>
          </cell>
        </row>
        <row r="23">
          <cell r="A23" t="str">
            <v>서울노원</v>
          </cell>
          <cell r="B23">
            <v>703486190</v>
          </cell>
          <cell r="F23">
            <v>799618490</v>
          </cell>
          <cell r="J23">
            <v>124529760</v>
          </cell>
        </row>
        <row r="24">
          <cell r="A24" t="str">
            <v>서울중랑</v>
          </cell>
          <cell r="B24">
            <v>650964610</v>
          </cell>
          <cell r="F24">
            <v>703902660</v>
          </cell>
          <cell r="J24">
            <v>108793010</v>
          </cell>
        </row>
        <row r="25">
          <cell r="B25">
            <v>1370427430</v>
          </cell>
          <cell r="F25">
            <v>1659018700</v>
          </cell>
          <cell r="J25">
            <v>225805390</v>
          </cell>
        </row>
        <row r="26">
          <cell r="A26" t="str">
            <v>서울구로</v>
          </cell>
          <cell r="B26">
            <v>1814230060</v>
          </cell>
          <cell r="F26">
            <v>1033461430</v>
          </cell>
          <cell r="J26">
            <v>258027720</v>
          </cell>
        </row>
        <row r="27">
          <cell r="A27" t="str">
            <v>국제우편물류센터</v>
          </cell>
          <cell r="B27">
            <v>3284937100</v>
          </cell>
          <cell r="F27">
            <v>1131317280</v>
          </cell>
          <cell r="J27">
            <v>520230150</v>
          </cell>
        </row>
        <row r="28">
          <cell r="F28">
            <v>41433159840</v>
          </cell>
        </row>
      </sheetData>
      <sheetData sheetId="13">
        <row r="4">
          <cell r="B4">
            <v>7310000000</v>
          </cell>
        </row>
        <row r="5">
          <cell r="B5">
            <v>3730000000</v>
          </cell>
        </row>
        <row r="6">
          <cell r="B6">
            <v>5984000000</v>
          </cell>
        </row>
        <row r="7">
          <cell r="B7">
            <v>3821000000</v>
          </cell>
        </row>
        <row r="8">
          <cell r="B8">
            <v>7022000000</v>
          </cell>
        </row>
        <row r="10">
          <cell r="B10">
            <v>3683000000</v>
          </cell>
        </row>
        <row r="11">
          <cell r="B11">
            <v>2608000000</v>
          </cell>
        </row>
        <row r="12">
          <cell r="B12">
            <v>3292000000</v>
          </cell>
        </row>
        <row r="13">
          <cell r="B13">
            <v>4310000000</v>
          </cell>
        </row>
        <row r="14">
          <cell r="B14">
            <v>10971000000</v>
          </cell>
        </row>
        <row r="15">
          <cell r="B15">
            <v>1601000000</v>
          </cell>
        </row>
        <row r="16">
          <cell r="B16">
            <v>2309000000</v>
          </cell>
        </row>
        <row r="17">
          <cell r="B17">
            <v>2507000000</v>
          </cell>
        </row>
        <row r="18">
          <cell r="B18">
            <v>5483000000</v>
          </cell>
        </row>
        <row r="19">
          <cell r="B19">
            <v>2772000000</v>
          </cell>
        </row>
        <row r="20">
          <cell r="B20">
            <v>3292000000</v>
          </cell>
        </row>
        <row r="21">
          <cell r="B21">
            <v>3365000000</v>
          </cell>
        </row>
        <row r="22">
          <cell r="B22">
            <v>6055000000</v>
          </cell>
        </row>
        <row r="23">
          <cell r="B23">
            <v>3843000000</v>
          </cell>
        </row>
        <row r="24">
          <cell r="B24">
            <v>1963000000</v>
          </cell>
        </row>
        <row r="25">
          <cell r="B25">
            <v>1718000000</v>
          </cell>
        </row>
        <row r="26">
          <cell r="B26">
            <v>3415000000</v>
          </cell>
        </row>
        <row r="27">
          <cell r="B27">
            <v>4105000000</v>
          </cell>
        </row>
        <row r="28">
          <cell r="B28">
            <v>7685000000</v>
          </cell>
        </row>
      </sheetData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zoomScale="90" zoomScaleNormal="90" workbookViewId="0">
      <selection activeCell="D35" sqref="D35"/>
    </sheetView>
  </sheetViews>
  <sheetFormatPr defaultRowHeight="16.5"/>
  <cols>
    <col min="1" max="1" width="11.75" style="123" customWidth="1"/>
    <col min="2" max="2" width="16" style="123" customWidth="1"/>
    <col min="3" max="6" width="18" style="123" customWidth="1"/>
    <col min="7" max="16384" width="9" style="123"/>
  </cols>
  <sheetData>
    <row r="1" spans="1:6" ht="36.75" customHeight="1">
      <c r="A1" s="167" t="s">
        <v>73</v>
      </c>
      <c r="B1" s="167"/>
      <c r="C1" s="167"/>
      <c r="D1" s="167"/>
      <c r="E1" s="167"/>
      <c r="F1" s="167"/>
    </row>
    <row r="2" spans="1:6" ht="18" thickBot="1">
      <c r="A2" s="124" t="s">
        <v>74</v>
      </c>
      <c r="F2" s="125" t="s">
        <v>75</v>
      </c>
    </row>
    <row r="3" spans="1:6" ht="20.100000000000001" customHeight="1">
      <c r="A3" s="168" t="s">
        <v>76</v>
      </c>
      <c r="B3" s="170" t="s">
        <v>77</v>
      </c>
      <c r="C3" s="172" t="s">
        <v>78</v>
      </c>
      <c r="D3" s="172"/>
      <c r="E3" s="172" t="s">
        <v>79</v>
      </c>
      <c r="F3" s="173"/>
    </row>
    <row r="4" spans="1:6" ht="20.100000000000001" customHeight="1">
      <c r="A4" s="169"/>
      <c r="B4" s="171"/>
      <c r="C4" s="126" t="s">
        <v>80</v>
      </c>
      <c r="D4" s="126" t="s">
        <v>81</v>
      </c>
      <c r="E4" s="126" t="s">
        <v>80</v>
      </c>
      <c r="F4" s="127" t="s">
        <v>81</v>
      </c>
    </row>
    <row r="5" spans="1:6" ht="20.100000000000001" customHeight="1">
      <c r="A5" s="128">
        <v>1</v>
      </c>
      <c r="B5" s="129" t="s">
        <v>3</v>
      </c>
      <c r="C5" s="130">
        <v>158039</v>
      </c>
      <c r="D5" s="130">
        <v>20795110</v>
      </c>
      <c r="E5" s="130">
        <v>1325288</v>
      </c>
      <c r="F5" s="131">
        <v>180727080</v>
      </c>
    </row>
    <row r="6" spans="1:6" ht="20.100000000000001" customHeight="1">
      <c r="A6" s="132">
        <v>2</v>
      </c>
      <c r="B6" s="133" t="s">
        <v>9</v>
      </c>
      <c r="C6" s="134">
        <v>140429</v>
      </c>
      <c r="D6" s="134">
        <v>18259300</v>
      </c>
      <c r="E6" s="134">
        <v>694092</v>
      </c>
      <c r="F6" s="135">
        <v>86397180</v>
      </c>
    </row>
    <row r="7" spans="1:6" ht="20.100000000000001" customHeight="1">
      <c r="A7" s="132">
        <v>3</v>
      </c>
      <c r="B7" s="133" t="s">
        <v>17</v>
      </c>
      <c r="C7" s="134">
        <v>132957</v>
      </c>
      <c r="D7" s="134">
        <v>17603140</v>
      </c>
      <c r="E7" s="134">
        <v>721553</v>
      </c>
      <c r="F7" s="135">
        <v>90697370</v>
      </c>
    </row>
    <row r="8" spans="1:6" ht="20.100000000000001" customHeight="1">
      <c r="A8" s="132">
        <v>4</v>
      </c>
      <c r="B8" s="133" t="s">
        <v>11</v>
      </c>
      <c r="C8" s="134">
        <v>96151</v>
      </c>
      <c r="D8" s="134">
        <v>12817230</v>
      </c>
      <c r="E8" s="134">
        <v>360151</v>
      </c>
      <c r="F8" s="135">
        <v>45259150</v>
      </c>
    </row>
    <row r="9" spans="1:6" ht="20.100000000000001" customHeight="1">
      <c r="A9" s="132">
        <v>5</v>
      </c>
      <c r="B9" s="133" t="s">
        <v>14</v>
      </c>
      <c r="C9" s="134">
        <v>69102</v>
      </c>
      <c r="D9" s="134">
        <v>10381460</v>
      </c>
      <c r="E9" s="134">
        <v>323560</v>
      </c>
      <c r="F9" s="135">
        <v>41413420</v>
      </c>
    </row>
    <row r="10" spans="1:6" ht="20.100000000000001" customHeight="1">
      <c r="A10" s="132">
        <v>6</v>
      </c>
      <c r="B10" s="133" t="s">
        <v>8</v>
      </c>
      <c r="C10" s="134">
        <v>74163</v>
      </c>
      <c r="D10" s="134">
        <v>9778010</v>
      </c>
      <c r="E10" s="134">
        <v>470112</v>
      </c>
      <c r="F10" s="135">
        <v>59962030</v>
      </c>
    </row>
    <row r="11" spans="1:6" ht="20.100000000000001" customHeight="1">
      <c r="A11" s="132">
        <v>7</v>
      </c>
      <c r="B11" s="133" t="s">
        <v>31</v>
      </c>
      <c r="C11" s="134">
        <v>70200</v>
      </c>
      <c r="D11" s="134">
        <v>9266390</v>
      </c>
      <c r="E11" s="134">
        <v>325120</v>
      </c>
      <c r="F11" s="135">
        <v>43987770</v>
      </c>
    </row>
    <row r="12" spans="1:6" ht="20.100000000000001" customHeight="1">
      <c r="A12" s="132">
        <v>8</v>
      </c>
      <c r="B12" s="133" t="s">
        <v>5</v>
      </c>
      <c r="C12" s="134">
        <v>65943</v>
      </c>
      <c r="D12" s="134">
        <v>8864470</v>
      </c>
      <c r="E12" s="134">
        <v>264616</v>
      </c>
      <c r="F12" s="135">
        <v>34450320</v>
      </c>
    </row>
    <row r="13" spans="1:6" ht="20.100000000000001" customHeight="1">
      <c r="A13" s="132">
        <v>9</v>
      </c>
      <c r="B13" s="133" t="s">
        <v>7</v>
      </c>
      <c r="C13" s="134">
        <v>58598</v>
      </c>
      <c r="D13" s="134">
        <v>7682350</v>
      </c>
      <c r="E13" s="134">
        <v>282739</v>
      </c>
      <c r="F13" s="135">
        <v>36514210</v>
      </c>
    </row>
    <row r="14" spans="1:6" ht="20.100000000000001" customHeight="1">
      <c r="A14" s="132">
        <v>10</v>
      </c>
      <c r="B14" s="133" t="s">
        <v>1</v>
      </c>
      <c r="C14" s="134">
        <v>44886</v>
      </c>
      <c r="D14" s="134">
        <v>5924950</v>
      </c>
      <c r="E14" s="134">
        <v>228787</v>
      </c>
      <c r="F14" s="135">
        <v>28720650</v>
      </c>
    </row>
    <row r="15" spans="1:6" ht="20.100000000000001" customHeight="1">
      <c r="A15" s="132">
        <v>11</v>
      </c>
      <c r="B15" s="133" t="s">
        <v>0</v>
      </c>
      <c r="C15" s="134">
        <v>37710</v>
      </c>
      <c r="D15" s="134">
        <v>5442200</v>
      </c>
      <c r="E15" s="134">
        <v>358832</v>
      </c>
      <c r="F15" s="135">
        <v>47145520</v>
      </c>
    </row>
    <row r="16" spans="1:6" ht="20.100000000000001" customHeight="1">
      <c r="A16" s="132">
        <v>12</v>
      </c>
      <c r="B16" s="133" t="s">
        <v>2</v>
      </c>
      <c r="C16" s="134">
        <v>41951</v>
      </c>
      <c r="D16" s="134">
        <v>5285930</v>
      </c>
      <c r="E16" s="134">
        <v>523710</v>
      </c>
      <c r="F16" s="135">
        <v>67631590</v>
      </c>
    </row>
    <row r="17" spans="1:6" ht="20.100000000000001" customHeight="1">
      <c r="A17" s="132">
        <v>13</v>
      </c>
      <c r="B17" s="133" t="s">
        <v>6</v>
      </c>
      <c r="C17" s="134">
        <v>35991</v>
      </c>
      <c r="D17" s="134">
        <v>4933100</v>
      </c>
      <c r="E17" s="134">
        <v>335956</v>
      </c>
      <c r="F17" s="135">
        <v>45094970</v>
      </c>
    </row>
    <row r="18" spans="1:6" ht="20.100000000000001" customHeight="1">
      <c r="A18" s="132">
        <v>14</v>
      </c>
      <c r="B18" s="133" t="s">
        <v>15</v>
      </c>
      <c r="C18" s="134">
        <v>23811</v>
      </c>
      <c r="D18" s="134">
        <v>3073020</v>
      </c>
      <c r="E18" s="134">
        <v>227604</v>
      </c>
      <c r="F18" s="135">
        <v>29582140</v>
      </c>
    </row>
    <row r="19" spans="1:6" ht="20.100000000000001" customHeight="1">
      <c r="A19" s="132">
        <v>15</v>
      </c>
      <c r="B19" s="133" t="s">
        <v>19</v>
      </c>
      <c r="C19" s="134">
        <v>24640</v>
      </c>
      <c r="D19" s="134">
        <v>3026950</v>
      </c>
      <c r="E19" s="134">
        <v>156480</v>
      </c>
      <c r="F19" s="135">
        <v>20012310</v>
      </c>
    </row>
    <row r="20" spans="1:6" ht="20.100000000000001" customHeight="1">
      <c r="A20" s="132">
        <v>16</v>
      </c>
      <c r="B20" s="133" t="s">
        <v>16</v>
      </c>
      <c r="C20" s="134">
        <v>17819</v>
      </c>
      <c r="D20" s="134">
        <v>2340090</v>
      </c>
      <c r="E20" s="134">
        <v>97186</v>
      </c>
      <c r="F20" s="135">
        <v>12035840</v>
      </c>
    </row>
    <row r="21" spans="1:6" ht="20.100000000000001" customHeight="1">
      <c r="A21" s="132">
        <v>17</v>
      </c>
      <c r="B21" s="133" t="s">
        <v>28</v>
      </c>
      <c r="C21" s="134">
        <v>16439</v>
      </c>
      <c r="D21" s="134">
        <v>2261360</v>
      </c>
      <c r="E21" s="134">
        <v>533803</v>
      </c>
      <c r="F21" s="135">
        <v>66735150</v>
      </c>
    </row>
    <row r="22" spans="1:6" ht="20.100000000000001" customHeight="1">
      <c r="A22" s="132">
        <v>18</v>
      </c>
      <c r="B22" s="133" t="s">
        <v>13</v>
      </c>
      <c r="C22" s="134">
        <v>15436</v>
      </c>
      <c r="D22" s="134">
        <v>2133540</v>
      </c>
      <c r="E22" s="134">
        <v>250121</v>
      </c>
      <c r="F22" s="135">
        <v>34212610</v>
      </c>
    </row>
    <row r="23" spans="1:6" ht="20.100000000000001" customHeight="1">
      <c r="A23" s="132">
        <v>19</v>
      </c>
      <c r="B23" s="133" t="s">
        <v>12</v>
      </c>
      <c r="C23" s="134">
        <v>15793</v>
      </c>
      <c r="D23" s="134">
        <v>2060580</v>
      </c>
      <c r="E23" s="134">
        <v>106982</v>
      </c>
      <c r="F23" s="135">
        <v>14508150</v>
      </c>
    </row>
    <row r="24" spans="1:6" ht="20.100000000000001" customHeight="1">
      <c r="A24" s="132">
        <v>20</v>
      </c>
      <c r="B24" s="133" t="s">
        <v>18</v>
      </c>
      <c r="C24" s="134">
        <v>10066</v>
      </c>
      <c r="D24" s="134">
        <v>1561680</v>
      </c>
      <c r="E24" s="134">
        <v>364409</v>
      </c>
      <c r="F24" s="135">
        <v>43522110</v>
      </c>
    </row>
    <row r="25" spans="1:6" ht="20.100000000000001" customHeight="1">
      <c r="A25" s="132">
        <v>21</v>
      </c>
      <c r="B25" s="133" t="s">
        <v>29</v>
      </c>
      <c r="C25" s="134">
        <v>5995</v>
      </c>
      <c r="D25" s="134">
        <v>791340</v>
      </c>
      <c r="E25" s="134">
        <v>150831</v>
      </c>
      <c r="F25" s="135">
        <v>19443900</v>
      </c>
    </row>
    <row r="26" spans="1:6" ht="20.100000000000001" customHeight="1">
      <c r="A26" s="132">
        <v>22</v>
      </c>
      <c r="B26" s="133" t="s">
        <v>10</v>
      </c>
      <c r="C26" s="134">
        <v>6200</v>
      </c>
      <c r="D26" s="134">
        <v>744000</v>
      </c>
      <c r="E26" s="134">
        <v>22486</v>
      </c>
      <c r="F26" s="135">
        <v>2626950</v>
      </c>
    </row>
    <row r="27" spans="1:6" ht="20.100000000000001" customHeight="1" thickBot="1">
      <c r="A27" s="136">
        <v>23</v>
      </c>
      <c r="B27" s="137" t="s">
        <v>4</v>
      </c>
      <c r="C27" s="138">
        <v>5403</v>
      </c>
      <c r="D27" s="138">
        <v>713190</v>
      </c>
      <c r="E27" s="138">
        <v>60356</v>
      </c>
      <c r="F27" s="139">
        <v>7435400</v>
      </c>
    </row>
    <row r="28" spans="1:6" ht="20.100000000000001" customHeight="1" thickTop="1" thickBot="1">
      <c r="A28" s="174" t="s">
        <v>82</v>
      </c>
      <c r="B28" s="175"/>
      <c r="C28" s="140">
        <v>1167722</v>
      </c>
      <c r="D28" s="140">
        <v>155739390</v>
      </c>
      <c r="E28" s="140">
        <f>SUM(E5:E26)</f>
        <v>8124418</v>
      </c>
      <c r="F28" s="141">
        <f>SUM(F5:F26)</f>
        <v>1050680420</v>
      </c>
    </row>
  </sheetData>
  <mergeCells count="6">
    <mergeCell ref="A28:B28"/>
    <mergeCell ref="A1:F1"/>
    <mergeCell ref="A3:A4"/>
    <mergeCell ref="B3:B4"/>
    <mergeCell ref="C3:D3"/>
    <mergeCell ref="E3:F3"/>
  </mergeCells>
  <phoneticPr fontId="3" type="noConversion"/>
  <printOptions horizontalCentered="1"/>
  <pageMargins left="0.43307086614173229" right="0.39370078740157483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7"/>
  <sheetViews>
    <sheetView zoomScale="90" zoomScaleNormal="90" workbookViewId="0">
      <selection activeCell="A6" sqref="A6:Q6"/>
    </sheetView>
  </sheetViews>
  <sheetFormatPr defaultRowHeight="16.5"/>
  <cols>
    <col min="2" max="3" width="9.625" bestFit="1" customWidth="1"/>
    <col min="4" max="4" width="6" bestFit="1" customWidth="1"/>
    <col min="5" max="5" width="8.375" bestFit="1" customWidth="1"/>
    <col min="6" max="6" width="1.5" style="1" customWidth="1"/>
    <col min="8" max="9" width="8.375" bestFit="1" customWidth="1"/>
    <col min="10" max="10" width="6" bestFit="1" customWidth="1"/>
    <col min="11" max="11" width="8.375" bestFit="1" customWidth="1"/>
    <col min="12" max="12" width="1.625" customWidth="1"/>
    <col min="14" max="15" width="10.5" bestFit="1" customWidth="1"/>
    <col min="16" max="16" width="6" bestFit="1" customWidth="1"/>
    <col min="17" max="17" width="8.5" customWidth="1"/>
  </cols>
  <sheetData>
    <row r="1" spans="1:17" ht="32.450000000000003" customHeight="1">
      <c r="A1" s="188" t="s">
        <v>45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90"/>
    </row>
    <row r="2" spans="1:17" ht="16.149999999999999" customHeight="1"/>
    <row r="3" spans="1:17" ht="15.6" customHeight="1">
      <c r="D3" s="191" t="s">
        <v>20</v>
      </c>
      <c r="E3" s="191"/>
      <c r="J3" s="191" t="s">
        <v>20</v>
      </c>
      <c r="K3" s="191"/>
      <c r="P3" s="191" t="s">
        <v>21</v>
      </c>
      <c r="Q3" s="191"/>
    </row>
    <row r="4" spans="1:17" s="4" customFormat="1" ht="15.6" customHeight="1">
      <c r="A4" s="192" t="s">
        <v>22</v>
      </c>
      <c r="B4" s="194" t="s">
        <v>23</v>
      </c>
      <c r="C4" s="194"/>
      <c r="D4" s="194"/>
      <c r="E4" s="194"/>
      <c r="F4" s="2"/>
      <c r="G4" s="195" t="s">
        <v>22</v>
      </c>
      <c r="H4" s="197" t="s">
        <v>24</v>
      </c>
      <c r="I4" s="197"/>
      <c r="J4" s="197"/>
      <c r="K4" s="197"/>
      <c r="L4" s="3"/>
      <c r="M4" s="192" t="s">
        <v>22</v>
      </c>
      <c r="N4" s="198" t="s">
        <v>25</v>
      </c>
      <c r="O4" s="199"/>
      <c r="P4" s="199"/>
      <c r="Q4" s="200"/>
    </row>
    <row r="5" spans="1:17" s="4" customFormat="1" ht="15.6" customHeight="1" thickBot="1">
      <c r="A5" s="193"/>
      <c r="B5" s="5" t="s">
        <v>43</v>
      </c>
      <c r="C5" s="5" t="s">
        <v>44</v>
      </c>
      <c r="D5" s="5" t="s">
        <v>26</v>
      </c>
      <c r="E5" s="6" t="s">
        <v>27</v>
      </c>
      <c r="F5" s="7"/>
      <c r="G5" s="196"/>
      <c r="H5" s="5" t="s">
        <v>43</v>
      </c>
      <c r="I5" s="5" t="s">
        <v>44</v>
      </c>
      <c r="J5" s="5" t="s">
        <v>26</v>
      </c>
      <c r="K5" s="6" t="s">
        <v>27</v>
      </c>
      <c r="L5" s="3"/>
      <c r="M5" s="193"/>
      <c r="N5" s="5" t="s">
        <v>43</v>
      </c>
      <c r="O5" s="5" t="s">
        <v>44</v>
      </c>
      <c r="P5" s="5" t="s">
        <v>26</v>
      </c>
      <c r="Q5" s="5" t="s">
        <v>27</v>
      </c>
    </row>
    <row r="6" spans="1:17" ht="15.6" customHeight="1" thickTop="1">
      <c r="A6" s="103" t="s">
        <v>29</v>
      </c>
      <c r="B6" s="104">
        <v>23480</v>
      </c>
      <c r="C6" s="104">
        <v>21288</v>
      </c>
      <c r="D6" s="105">
        <f t="shared" ref="D6:D32" si="0">(B6-C6)/C6*100</f>
        <v>10.296880871852688</v>
      </c>
      <c r="E6" s="106">
        <f t="shared" ref="E6:E28" si="1">RANK(D6,$D$6:$D$28,0)</f>
        <v>1</v>
      </c>
      <c r="F6" s="107"/>
      <c r="G6" s="108" t="s">
        <v>5</v>
      </c>
      <c r="H6" s="109">
        <v>4911</v>
      </c>
      <c r="I6" s="109">
        <v>3746</v>
      </c>
      <c r="J6" s="110">
        <f>(H6-I6)/I6*100</f>
        <v>31.099839829151094</v>
      </c>
      <c r="K6" s="111">
        <f>RANK(J6,$J$6:$J$27,0)</f>
        <v>1</v>
      </c>
      <c r="L6" s="112"/>
      <c r="M6" s="103" t="s">
        <v>2</v>
      </c>
      <c r="N6" s="104">
        <v>280448</v>
      </c>
      <c r="O6" s="104">
        <v>199254</v>
      </c>
      <c r="P6" s="105">
        <f t="shared" ref="P6:P26" si="2">(N6-O6)/O6*100</f>
        <v>40.748993746675097</v>
      </c>
      <c r="Q6" s="113">
        <f t="shared" ref="Q6:Q25" si="3">RANK(P6,$P$6:$P$25,0)</f>
        <v>1</v>
      </c>
    </row>
    <row r="7" spans="1:17" ht="15.6" customHeight="1">
      <c r="A7" s="10" t="s">
        <v>8</v>
      </c>
      <c r="B7" s="11">
        <v>44400</v>
      </c>
      <c r="C7" s="11">
        <v>40762</v>
      </c>
      <c r="D7" s="12">
        <f t="shared" si="0"/>
        <v>8.9249791472449829</v>
      </c>
      <c r="E7" s="13">
        <f t="shared" si="1"/>
        <v>2</v>
      </c>
      <c r="F7" s="8"/>
      <c r="G7" s="14" t="s">
        <v>2</v>
      </c>
      <c r="H7" s="15">
        <v>10782</v>
      </c>
      <c r="I7" s="15">
        <v>8429</v>
      </c>
      <c r="J7" s="16">
        <f t="shared" ref="J7:J27" si="4">(H7-I7)/I7*100</f>
        <v>27.915529718827859</v>
      </c>
      <c r="K7" s="17">
        <f t="shared" ref="K7:K27" si="5">RANK(J7,$J$6:$J$27,0)</f>
        <v>2</v>
      </c>
      <c r="L7" s="9"/>
      <c r="M7" s="18" t="s">
        <v>29</v>
      </c>
      <c r="N7" s="11">
        <v>359747</v>
      </c>
      <c r="O7" s="11">
        <v>263169</v>
      </c>
      <c r="P7" s="12">
        <f t="shared" si="2"/>
        <v>36.698091340545432</v>
      </c>
      <c r="Q7" s="19">
        <f t="shared" si="3"/>
        <v>2</v>
      </c>
    </row>
    <row r="8" spans="1:17" ht="15.6" customHeight="1">
      <c r="A8" s="10" t="s">
        <v>5</v>
      </c>
      <c r="B8" s="11">
        <v>18216</v>
      </c>
      <c r="C8" s="11">
        <v>16743</v>
      </c>
      <c r="D8" s="12">
        <f t="shared" si="0"/>
        <v>8.7977065042107139</v>
      </c>
      <c r="E8" s="13">
        <f t="shared" si="1"/>
        <v>3</v>
      </c>
      <c r="F8" s="8"/>
      <c r="G8" s="14" t="s">
        <v>3</v>
      </c>
      <c r="H8" s="15">
        <v>6675</v>
      </c>
      <c r="I8" s="15">
        <v>5615</v>
      </c>
      <c r="J8" s="16">
        <f t="shared" si="4"/>
        <v>18.878005342831699</v>
      </c>
      <c r="K8" s="17">
        <f t="shared" si="5"/>
        <v>3</v>
      </c>
      <c r="L8" s="9"/>
      <c r="M8" s="18" t="s">
        <v>42</v>
      </c>
      <c r="N8" s="11">
        <v>1946560</v>
      </c>
      <c r="O8" s="11">
        <v>1481473</v>
      </c>
      <c r="P8" s="12">
        <f t="shared" si="2"/>
        <v>31.393552228086506</v>
      </c>
      <c r="Q8" s="19">
        <f t="shared" si="3"/>
        <v>3</v>
      </c>
    </row>
    <row r="9" spans="1:17" ht="15.6" customHeight="1">
      <c r="A9" s="10" t="s">
        <v>16</v>
      </c>
      <c r="B9" s="11">
        <v>22609</v>
      </c>
      <c r="C9" s="11">
        <v>20966</v>
      </c>
      <c r="D9" s="12">
        <f t="shared" si="0"/>
        <v>7.8364971859200603</v>
      </c>
      <c r="E9" s="13">
        <f t="shared" si="1"/>
        <v>4</v>
      </c>
      <c r="F9" s="8"/>
      <c r="G9" s="14" t="s">
        <v>7</v>
      </c>
      <c r="H9" s="15">
        <v>6166</v>
      </c>
      <c r="I9" s="15">
        <v>5212</v>
      </c>
      <c r="J9" s="16">
        <f t="shared" si="4"/>
        <v>18.303914044512663</v>
      </c>
      <c r="K9" s="17">
        <f t="shared" si="5"/>
        <v>4</v>
      </c>
      <c r="L9" s="9"/>
      <c r="M9" s="18" t="s">
        <v>0</v>
      </c>
      <c r="N9" s="11">
        <v>242251</v>
      </c>
      <c r="O9" s="11">
        <v>184851</v>
      </c>
      <c r="P9" s="12">
        <f t="shared" si="2"/>
        <v>31.052036505077062</v>
      </c>
      <c r="Q9" s="19">
        <f t="shared" si="3"/>
        <v>4</v>
      </c>
    </row>
    <row r="10" spans="1:17" ht="15.6" customHeight="1">
      <c r="A10" s="10" t="s">
        <v>28</v>
      </c>
      <c r="B10" s="11">
        <v>31051</v>
      </c>
      <c r="C10" s="11">
        <v>28831</v>
      </c>
      <c r="D10" s="12">
        <f>(B10-C10)/C10*100</f>
        <v>7.7000450903541324</v>
      </c>
      <c r="E10" s="13">
        <f t="shared" si="1"/>
        <v>5</v>
      </c>
      <c r="F10" s="8"/>
      <c r="G10" s="14" t="s">
        <v>31</v>
      </c>
      <c r="H10" s="15">
        <v>7452</v>
      </c>
      <c r="I10" s="15">
        <v>6405</v>
      </c>
      <c r="J10" s="16">
        <f t="shared" si="4"/>
        <v>16.346604215456676</v>
      </c>
      <c r="K10" s="17">
        <f t="shared" si="5"/>
        <v>5</v>
      </c>
      <c r="L10" s="9"/>
      <c r="M10" s="18" t="s">
        <v>5</v>
      </c>
      <c r="N10" s="11">
        <v>377278</v>
      </c>
      <c r="O10" s="11">
        <v>293769</v>
      </c>
      <c r="P10" s="12">
        <f t="shared" si="2"/>
        <v>28.426757077840069</v>
      </c>
      <c r="Q10" s="19">
        <f t="shared" si="3"/>
        <v>5</v>
      </c>
    </row>
    <row r="11" spans="1:17" ht="15.6" customHeight="1">
      <c r="A11" s="10" t="s">
        <v>2</v>
      </c>
      <c r="B11" s="11">
        <v>47808</v>
      </c>
      <c r="C11" s="11">
        <v>44773</v>
      </c>
      <c r="D11" s="12">
        <f t="shared" si="0"/>
        <v>6.7786389118441912</v>
      </c>
      <c r="E11" s="13">
        <f t="shared" si="1"/>
        <v>6</v>
      </c>
      <c r="F11" s="8"/>
      <c r="G11" s="14" t="s">
        <v>16</v>
      </c>
      <c r="H11" s="15">
        <v>6486</v>
      </c>
      <c r="I11" s="15">
        <v>5591</v>
      </c>
      <c r="J11" s="16">
        <f t="shared" si="4"/>
        <v>16.007869790735111</v>
      </c>
      <c r="K11" s="17">
        <f t="shared" si="5"/>
        <v>6</v>
      </c>
      <c r="L11" s="9"/>
      <c r="M11" s="18" t="s">
        <v>14</v>
      </c>
      <c r="N11" s="11">
        <v>483688</v>
      </c>
      <c r="O11" s="11">
        <v>406029</v>
      </c>
      <c r="P11" s="12">
        <f t="shared" si="2"/>
        <v>19.126466336148404</v>
      </c>
      <c r="Q11" s="19">
        <f t="shared" si="3"/>
        <v>6</v>
      </c>
    </row>
    <row r="12" spans="1:17" ht="15.6" customHeight="1">
      <c r="A12" s="10" t="s">
        <v>17</v>
      </c>
      <c r="B12" s="11">
        <v>23654</v>
      </c>
      <c r="C12" s="11">
        <v>22349</v>
      </c>
      <c r="D12" s="12">
        <f t="shared" si="0"/>
        <v>5.8391874356794489</v>
      </c>
      <c r="E12" s="13">
        <f t="shared" si="1"/>
        <v>7</v>
      </c>
      <c r="F12" s="8"/>
      <c r="G12" s="14" t="s">
        <v>18</v>
      </c>
      <c r="H12" s="15">
        <v>5909</v>
      </c>
      <c r="I12" s="15">
        <v>5094</v>
      </c>
      <c r="J12" s="16">
        <f t="shared" si="4"/>
        <v>15.999214762465646</v>
      </c>
      <c r="K12" s="17">
        <f t="shared" si="5"/>
        <v>7</v>
      </c>
      <c r="L12" s="9"/>
      <c r="M12" s="18" t="s">
        <v>17</v>
      </c>
      <c r="N12" s="11">
        <v>140886</v>
      </c>
      <c r="O12" s="11">
        <v>120780</v>
      </c>
      <c r="P12" s="12">
        <f t="shared" si="2"/>
        <v>16.646795827123697</v>
      </c>
      <c r="Q12" s="19">
        <f t="shared" si="3"/>
        <v>7</v>
      </c>
    </row>
    <row r="13" spans="1:17" ht="15.6" customHeight="1">
      <c r="A13" s="10" t="s">
        <v>10</v>
      </c>
      <c r="B13" s="11">
        <v>13181</v>
      </c>
      <c r="C13" s="11">
        <v>12456</v>
      </c>
      <c r="D13" s="12">
        <f t="shared" si="0"/>
        <v>5.8204881181759793</v>
      </c>
      <c r="E13" s="13">
        <f t="shared" si="1"/>
        <v>8</v>
      </c>
      <c r="F13" s="8"/>
      <c r="G13" s="14" t="s">
        <v>0</v>
      </c>
      <c r="H13" s="15">
        <v>6381</v>
      </c>
      <c r="I13" s="15">
        <v>5536</v>
      </c>
      <c r="J13" s="16">
        <f t="shared" si="4"/>
        <v>15.263728323699421</v>
      </c>
      <c r="K13" s="17">
        <f t="shared" si="5"/>
        <v>8</v>
      </c>
      <c r="L13" s="9"/>
      <c r="M13" s="18" t="s">
        <v>9</v>
      </c>
      <c r="N13" s="11">
        <v>615747</v>
      </c>
      <c r="O13" s="11">
        <v>531186</v>
      </c>
      <c r="P13" s="12">
        <f t="shared" si="2"/>
        <v>15.919282511210762</v>
      </c>
      <c r="Q13" s="19">
        <f t="shared" si="3"/>
        <v>8</v>
      </c>
    </row>
    <row r="14" spans="1:17" ht="15.6" customHeight="1">
      <c r="A14" s="10" t="s">
        <v>0</v>
      </c>
      <c r="B14" s="11">
        <v>23451</v>
      </c>
      <c r="C14" s="11">
        <v>22199</v>
      </c>
      <c r="D14" s="12">
        <f t="shared" si="0"/>
        <v>5.6398936889049054</v>
      </c>
      <c r="E14" s="13">
        <f t="shared" si="1"/>
        <v>9</v>
      </c>
      <c r="F14" s="8"/>
      <c r="G14" s="14" t="s">
        <v>28</v>
      </c>
      <c r="H14" s="15">
        <v>7822</v>
      </c>
      <c r="I14" s="15">
        <v>6838</v>
      </c>
      <c r="J14" s="16">
        <f t="shared" si="4"/>
        <v>14.390172565077508</v>
      </c>
      <c r="K14" s="17">
        <f t="shared" si="5"/>
        <v>9</v>
      </c>
      <c r="L14" s="9"/>
      <c r="M14" s="18" t="s">
        <v>12</v>
      </c>
      <c r="N14" s="11">
        <v>760235</v>
      </c>
      <c r="O14" s="11">
        <v>681765</v>
      </c>
      <c r="P14" s="12">
        <f t="shared" si="2"/>
        <v>11.509831100159145</v>
      </c>
      <c r="Q14" s="19">
        <f t="shared" si="3"/>
        <v>9</v>
      </c>
    </row>
    <row r="15" spans="1:17" ht="15.6" customHeight="1">
      <c r="A15" s="10" t="s">
        <v>15</v>
      </c>
      <c r="B15" s="11">
        <v>23440</v>
      </c>
      <c r="C15" s="11">
        <v>22490</v>
      </c>
      <c r="D15" s="12">
        <f t="shared" si="0"/>
        <v>4.2240995998221429</v>
      </c>
      <c r="E15" s="13">
        <f>RANK(D15,$D$6:$D$28,0)</f>
        <v>10</v>
      </c>
      <c r="F15" s="8"/>
      <c r="G15" s="14" t="s">
        <v>8</v>
      </c>
      <c r="H15" s="15">
        <v>10444</v>
      </c>
      <c r="I15" s="15">
        <v>9307</v>
      </c>
      <c r="J15" s="16">
        <f t="shared" si="4"/>
        <v>12.21661115289567</v>
      </c>
      <c r="K15" s="17">
        <f t="shared" si="5"/>
        <v>10</v>
      </c>
      <c r="L15" s="9"/>
      <c r="M15" s="18" t="s">
        <v>13</v>
      </c>
      <c r="N15" s="11">
        <v>569473</v>
      </c>
      <c r="O15" s="11">
        <v>528230</v>
      </c>
      <c r="P15" s="12">
        <f t="shared" si="2"/>
        <v>7.8077731291293571</v>
      </c>
      <c r="Q15" s="19">
        <f t="shared" si="3"/>
        <v>10</v>
      </c>
    </row>
    <row r="16" spans="1:17" ht="15.6" customHeight="1">
      <c r="A16" s="10" t="s">
        <v>19</v>
      </c>
      <c r="B16" s="11">
        <v>26743</v>
      </c>
      <c r="C16" s="11">
        <v>25739</v>
      </c>
      <c r="D16" s="12">
        <f t="shared" si="0"/>
        <v>3.900695442713392</v>
      </c>
      <c r="E16" s="13">
        <f t="shared" si="1"/>
        <v>11</v>
      </c>
      <c r="F16" s="8"/>
      <c r="G16" s="14" t="s">
        <v>19</v>
      </c>
      <c r="H16" s="15">
        <v>7861</v>
      </c>
      <c r="I16" s="15">
        <v>7017</v>
      </c>
      <c r="J16" s="16">
        <f t="shared" si="4"/>
        <v>12.027932164742767</v>
      </c>
      <c r="K16" s="17">
        <f t="shared" si="5"/>
        <v>11</v>
      </c>
      <c r="L16" s="9"/>
      <c r="M16" s="18" t="s">
        <v>4</v>
      </c>
      <c r="N16" s="11">
        <v>627095</v>
      </c>
      <c r="O16" s="11">
        <v>584999</v>
      </c>
      <c r="P16" s="12">
        <f t="shared" si="2"/>
        <v>7.1959097365978399</v>
      </c>
      <c r="Q16" s="19">
        <f t="shared" si="3"/>
        <v>11</v>
      </c>
    </row>
    <row r="17" spans="1:17" ht="15.6" customHeight="1">
      <c r="A17" s="10" t="s">
        <v>31</v>
      </c>
      <c r="B17" s="11">
        <v>29046</v>
      </c>
      <c r="C17" s="11">
        <v>28381</v>
      </c>
      <c r="D17" s="12">
        <f t="shared" si="0"/>
        <v>2.3431168739649766</v>
      </c>
      <c r="E17" s="13">
        <f t="shared" si="1"/>
        <v>12</v>
      </c>
      <c r="F17" s="8"/>
      <c r="G17" s="14" t="s">
        <v>29</v>
      </c>
      <c r="H17" s="15">
        <v>9475</v>
      </c>
      <c r="I17" s="15">
        <v>8477</v>
      </c>
      <c r="J17" s="16">
        <f t="shared" si="4"/>
        <v>11.773032912587</v>
      </c>
      <c r="K17" s="17">
        <f t="shared" si="5"/>
        <v>12</v>
      </c>
      <c r="L17" s="9"/>
      <c r="M17" s="18" t="s">
        <v>8</v>
      </c>
      <c r="N17" s="11">
        <f>1171721-360604</f>
        <v>811117</v>
      </c>
      <c r="O17" s="11">
        <v>768906</v>
      </c>
      <c r="P17" s="12">
        <f t="shared" si="2"/>
        <v>5.4897477715091316</v>
      </c>
      <c r="Q17" s="19">
        <f t="shared" si="3"/>
        <v>12</v>
      </c>
    </row>
    <row r="18" spans="1:17" ht="15.6" customHeight="1">
      <c r="A18" s="10" t="s">
        <v>12</v>
      </c>
      <c r="B18" s="11">
        <v>25570</v>
      </c>
      <c r="C18" s="11">
        <v>25054</v>
      </c>
      <c r="D18" s="12">
        <f t="shared" si="0"/>
        <v>2.0595513690428677</v>
      </c>
      <c r="E18" s="13">
        <f t="shared" si="1"/>
        <v>13</v>
      </c>
      <c r="F18" s="8"/>
      <c r="G18" s="14" t="s">
        <v>4</v>
      </c>
      <c r="H18" s="15">
        <v>5723</v>
      </c>
      <c r="I18" s="15">
        <v>5138</v>
      </c>
      <c r="J18" s="16">
        <f t="shared" si="4"/>
        <v>11.385753211366291</v>
      </c>
      <c r="K18" s="17">
        <f t="shared" si="5"/>
        <v>13</v>
      </c>
      <c r="L18" s="9"/>
      <c r="M18" s="18" t="s">
        <v>11</v>
      </c>
      <c r="N18" s="11">
        <v>259178</v>
      </c>
      <c r="O18" s="11">
        <v>247735</v>
      </c>
      <c r="P18" s="12">
        <f t="shared" si="2"/>
        <v>4.6190485801360319</v>
      </c>
      <c r="Q18" s="19">
        <f t="shared" si="3"/>
        <v>13</v>
      </c>
    </row>
    <row r="19" spans="1:17" ht="15.6" customHeight="1">
      <c r="A19" s="10" t="s">
        <v>7</v>
      </c>
      <c r="B19" s="11">
        <v>23523</v>
      </c>
      <c r="C19" s="11">
        <v>23054</v>
      </c>
      <c r="D19" s="12">
        <f t="shared" si="0"/>
        <v>2.0343541250975967</v>
      </c>
      <c r="E19" s="13">
        <f t="shared" si="1"/>
        <v>14</v>
      </c>
      <c r="F19" s="8"/>
      <c r="G19" s="14" t="s">
        <v>17</v>
      </c>
      <c r="H19" s="15">
        <v>5404</v>
      </c>
      <c r="I19" s="15">
        <v>4854</v>
      </c>
      <c r="J19" s="16">
        <f t="shared" si="4"/>
        <v>11.330861145447054</v>
      </c>
      <c r="K19" s="17">
        <f t="shared" si="5"/>
        <v>14</v>
      </c>
      <c r="L19" s="9"/>
      <c r="M19" s="18" t="s">
        <v>15</v>
      </c>
      <c r="N19" s="11">
        <v>611954</v>
      </c>
      <c r="O19" s="11">
        <v>603211</v>
      </c>
      <c r="P19" s="12">
        <f t="shared" si="2"/>
        <v>1.4494099079758163</v>
      </c>
      <c r="Q19" s="19">
        <f t="shared" si="3"/>
        <v>14</v>
      </c>
    </row>
    <row r="20" spans="1:17" ht="15.6" customHeight="1">
      <c r="A20" s="10" t="s">
        <v>13</v>
      </c>
      <c r="B20" s="11">
        <v>46467</v>
      </c>
      <c r="C20" s="11">
        <v>45711</v>
      </c>
      <c r="D20" s="12">
        <f t="shared" si="0"/>
        <v>1.6538688718251624</v>
      </c>
      <c r="E20" s="13">
        <f t="shared" si="1"/>
        <v>15</v>
      </c>
      <c r="F20" s="8"/>
      <c r="G20" s="14" t="s">
        <v>15</v>
      </c>
      <c r="H20" s="15">
        <v>4648</v>
      </c>
      <c r="I20" s="15">
        <v>4232</v>
      </c>
      <c r="J20" s="16">
        <f t="shared" si="4"/>
        <v>9.8298676748582228</v>
      </c>
      <c r="K20" s="17">
        <f t="shared" si="5"/>
        <v>15</v>
      </c>
      <c r="L20" s="9"/>
      <c r="M20" s="18" t="s">
        <v>31</v>
      </c>
      <c r="N20" s="11">
        <v>353595</v>
      </c>
      <c r="O20" s="11">
        <v>383164</v>
      </c>
      <c r="P20" s="12">
        <f t="shared" si="2"/>
        <v>-7.7170611017736537</v>
      </c>
      <c r="Q20" s="19">
        <f t="shared" si="3"/>
        <v>15</v>
      </c>
    </row>
    <row r="21" spans="1:17" ht="15.6" customHeight="1">
      <c r="A21" s="10" t="s">
        <v>11</v>
      </c>
      <c r="B21" s="11">
        <v>49856</v>
      </c>
      <c r="C21" s="11">
        <v>49329</v>
      </c>
      <c r="D21" s="12">
        <f t="shared" si="0"/>
        <v>1.0683370836627542</v>
      </c>
      <c r="E21" s="13">
        <f t="shared" si="1"/>
        <v>16</v>
      </c>
      <c r="F21" s="8"/>
      <c r="G21" s="14" t="s">
        <v>14</v>
      </c>
      <c r="H21" s="15">
        <v>5147</v>
      </c>
      <c r="I21" s="15">
        <v>4751</v>
      </c>
      <c r="J21" s="16">
        <f t="shared" si="4"/>
        <v>8.3350873500315732</v>
      </c>
      <c r="K21" s="17">
        <f t="shared" si="5"/>
        <v>16</v>
      </c>
      <c r="L21" s="9"/>
      <c r="M21" s="18" t="s">
        <v>19</v>
      </c>
      <c r="N21" s="11">
        <v>199706</v>
      </c>
      <c r="O21" s="11">
        <v>223347</v>
      </c>
      <c r="P21" s="12">
        <f t="shared" si="2"/>
        <v>-10.584874656923979</v>
      </c>
      <c r="Q21" s="19">
        <f t="shared" si="3"/>
        <v>16</v>
      </c>
    </row>
    <row r="22" spans="1:17" ht="15.6" customHeight="1">
      <c r="A22" s="10" t="s">
        <v>4</v>
      </c>
      <c r="B22" s="11">
        <v>34836</v>
      </c>
      <c r="C22" s="11">
        <v>34632</v>
      </c>
      <c r="D22" s="12">
        <f t="shared" si="0"/>
        <v>0.58905058905058905</v>
      </c>
      <c r="E22" s="13">
        <f t="shared" si="1"/>
        <v>17</v>
      </c>
      <c r="F22" s="8"/>
      <c r="G22" s="14" t="s">
        <v>12</v>
      </c>
      <c r="H22" s="15">
        <v>5411</v>
      </c>
      <c r="I22" s="15">
        <v>4999</v>
      </c>
      <c r="J22" s="16">
        <f t="shared" si="4"/>
        <v>8.2416483296659333</v>
      </c>
      <c r="K22" s="17">
        <f t="shared" si="5"/>
        <v>17</v>
      </c>
      <c r="L22" s="9"/>
      <c r="M22" s="18" t="s">
        <v>16</v>
      </c>
      <c r="N22" s="11">
        <v>117544</v>
      </c>
      <c r="O22" s="11">
        <v>138204</v>
      </c>
      <c r="P22" s="12">
        <f t="shared" si="2"/>
        <v>-14.948916095047901</v>
      </c>
      <c r="Q22" s="19">
        <f t="shared" si="3"/>
        <v>17</v>
      </c>
    </row>
    <row r="23" spans="1:17" ht="15.6" customHeight="1">
      <c r="A23" s="10" t="s">
        <v>6</v>
      </c>
      <c r="B23" s="11">
        <v>38106</v>
      </c>
      <c r="C23" s="11">
        <v>37912</v>
      </c>
      <c r="D23" s="12">
        <f t="shared" si="0"/>
        <v>0.51171133150453674</v>
      </c>
      <c r="E23" s="13">
        <f t="shared" si="1"/>
        <v>18</v>
      </c>
      <c r="F23" s="8"/>
      <c r="G23" s="14" t="s">
        <v>13</v>
      </c>
      <c r="H23" s="15">
        <v>7804</v>
      </c>
      <c r="I23" s="15">
        <v>7355</v>
      </c>
      <c r="J23" s="16">
        <f t="shared" si="4"/>
        <v>6.1046906866077499</v>
      </c>
      <c r="K23" s="17">
        <f t="shared" si="5"/>
        <v>18</v>
      </c>
      <c r="L23" s="9"/>
      <c r="M23" s="18" t="s">
        <v>28</v>
      </c>
      <c r="N23" s="11">
        <v>203959</v>
      </c>
      <c r="O23" s="11">
        <v>246038</v>
      </c>
      <c r="P23" s="12">
        <f t="shared" si="2"/>
        <v>-17.102642681211847</v>
      </c>
      <c r="Q23" s="19">
        <f t="shared" si="3"/>
        <v>18</v>
      </c>
    </row>
    <row r="24" spans="1:17" ht="15.6" customHeight="1">
      <c r="A24" s="10" t="s">
        <v>3</v>
      </c>
      <c r="B24" s="11">
        <v>31293</v>
      </c>
      <c r="C24" s="11">
        <v>31233</v>
      </c>
      <c r="D24" s="12">
        <f t="shared" si="0"/>
        <v>0.19210450485063874</v>
      </c>
      <c r="E24" s="13">
        <f t="shared" si="1"/>
        <v>19</v>
      </c>
      <c r="F24" s="8"/>
      <c r="G24" s="14" t="s">
        <v>6</v>
      </c>
      <c r="H24" s="15">
        <v>8070</v>
      </c>
      <c r="I24" s="15">
        <v>7943</v>
      </c>
      <c r="J24" s="16">
        <f t="shared" si="4"/>
        <v>1.5988921062570816</v>
      </c>
      <c r="K24" s="17">
        <f t="shared" si="5"/>
        <v>19</v>
      </c>
      <c r="L24" s="9"/>
      <c r="M24" s="18" t="s">
        <v>41</v>
      </c>
      <c r="N24" s="11">
        <v>89853</v>
      </c>
      <c r="O24" s="11">
        <v>115686</v>
      </c>
      <c r="P24" s="12">
        <f t="shared" si="2"/>
        <v>-22.330273326072302</v>
      </c>
      <c r="Q24" s="19">
        <f t="shared" si="3"/>
        <v>19</v>
      </c>
    </row>
    <row r="25" spans="1:17" ht="15.6" customHeight="1" thickBot="1">
      <c r="A25" s="10" t="s">
        <v>9</v>
      </c>
      <c r="B25" s="11">
        <v>80402</v>
      </c>
      <c r="C25" s="11">
        <v>80412</v>
      </c>
      <c r="D25" s="12">
        <f t="shared" si="0"/>
        <v>-1.2435954832612048E-2</v>
      </c>
      <c r="E25" s="13">
        <f t="shared" si="1"/>
        <v>20</v>
      </c>
      <c r="F25" s="8"/>
      <c r="G25" s="14" t="s">
        <v>9</v>
      </c>
      <c r="H25" s="15">
        <v>18826</v>
      </c>
      <c r="I25" s="15">
        <v>19050</v>
      </c>
      <c r="J25" s="16">
        <f t="shared" si="4"/>
        <v>-1.1758530183727034</v>
      </c>
      <c r="K25" s="17">
        <f t="shared" si="5"/>
        <v>20</v>
      </c>
      <c r="L25" s="9"/>
      <c r="M25" s="20" t="s">
        <v>18</v>
      </c>
      <c r="N25" s="21">
        <v>191452</v>
      </c>
      <c r="O25" s="21">
        <v>255047</v>
      </c>
      <c r="P25" s="22">
        <f t="shared" si="2"/>
        <v>-24.934619893588241</v>
      </c>
      <c r="Q25" s="23">
        <f t="shared" si="3"/>
        <v>20</v>
      </c>
    </row>
    <row r="26" spans="1:17" ht="15.6" customHeight="1" thickTop="1">
      <c r="A26" s="10" t="s">
        <v>1</v>
      </c>
      <c r="B26" s="11">
        <v>37098</v>
      </c>
      <c r="C26" s="11">
        <v>37180</v>
      </c>
      <c r="D26" s="12">
        <f t="shared" si="0"/>
        <v>-0.22054868208714362</v>
      </c>
      <c r="E26" s="13">
        <f t="shared" si="1"/>
        <v>21</v>
      </c>
      <c r="F26" s="8"/>
      <c r="G26" s="14" t="s">
        <v>11</v>
      </c>
      <c r="H26" s="15">
        <v>11562</v>
      </c>
      <c r="I26" s="15">
        <v>11700</v>
      </c>
      <c r="J26" s="16">
        <f t="shared" si="4"/>
        <v>-1.1794871794871795</v>
      </c>
      <c r="K26" s="17">
        <f t="shared" si="5"/>
        <v>21</v>
      </c>
      <c r="L26" s="9"/>
      <c r="M26" s="24" t="s">
        <v>33</v>
      </c>
      <c r="N26" s="25">
        <f>SUM(N6:N25)</f>
        <v>9241766</v>
      </c>
      <c r="O26" s="25">
        <f>SUM(O6:O25)</f>
        <v>8256843</v>
      </c>
      <c r="P26" s="26">
        <f t="shared" si="2"/>
        <v>11.928566402437347</v>
      </c>
      <c r="Q26" s="27"/>
    </row>
    <row r="27" spans="1:17" ht="15.6" customHeight="1">
      <c r="A27" s="10" t="s">
        <v>14</v>
      </c>
      <c r="B27" s="11">
        <v>23829</v>
      </c>
      <c r="C27" s="11">
        <v>23937</v>
      </c>
      <c r="D27" s="12">
        <f t="shared" si="0"/>
        <v>-0.45118435894222331</v>
      </c>
      <c r="E27" s="13">
        <f t="shared" si="1"/>
        <v>22</v>
      </c>
      <c r="F27" s="8"/>
      <c r="G27" s="28" t="s">
        <v>1</v>
      </c>
      <c r="H27" s="15">
        <v>4687</v>
      </c>
      <c r="I27" s="15">
        <v>5013</v>
      </c>
      <c r="J27" s="16">
        <f t="shared" si="4"/>
        <v>-6.5030919609016555</v>
      </c>
      <c r="K27" s="17">
        <f t="shared" si="5"/>
        <v>22</v>
      </c>
      <c r="L27" s="9"/>
      <c r="M27" s="3" t="s">
        <v>34</v>
      </c>
      <c r="N27" s="9"/>
      <c r="O27" s="9"/>
      <c r="P27" s="9"/>
      <c r="Q27" s="29"/>
    </row>
    <row r="28" spans="1:17" ht="15.6" customHeight="1">
      <c r="A28" s="10" t="s">
        <v>18</v>
      </c>
      <c r="B28" s="11">
        <v>22270</v>
      </c>
      <c r="C28" s="11">
        <v>26597</v>
      </c>
      <c r="D28" s="12">
        <f t="shared" si="0"/>
        <v>-16.268752114900174</v>
      </c>
      <c r="E28" s="13">
        <f t="shared" si="1"/>
        <v>23</v>
      </c>
      <c r="F28" s="8"/>
      <c r="G28" s="28" t="s">
        <v>35</v>
      </c>
      <c r="H28" s="176" t="s">
        <v>36</v>
      </c>
      <c r="I28" s="176"/>
      <c r="J28" s="176"/>
      <c r="K28" s="176"/>
      <c r="L28" s="9"/>
      <c r="M28" s="30" t="s">
        <v>1</v>
      </c>
      <c r="N28" s="31">
        <v>92032</v>
      </c>
      <c r="O28" s="31">
        <v>31093</v>
      </c>
      <c r="P28" s="32">
        <f>(N28-O28)/O28*100</f>
        <v>195.9894510018332</v>
      </c>
      <c r="Q28" s="19">
        <v>1</v>
      </c>
    </row>
    <row r="29" spans="1:17" ht="15.6" customHeight="1" thickBot="1">
      <c r="A29" s="5" t="s">
        <v>33</v>
      </c>
      <c r="B29" s="33">
        <f>SUM(B6:B28)</f>
        <v>740329</v>
      </c>
      <c r="C29" s="33">
        <f>SUM(C6:C28)</f>
        <v>722028</v>
      </c>
      <c r="D29" s="34">
        <f>(B29-C29)/C29*100</f>
        <v>2.5346662456303632</v>
      </c>
      <c r="E29" s="35"/>
      <c r="F29" s="8"/>
      <c r="G29" s="36" t="s">
        <v>33</v>
      </c>
      <c r="H29" s="37">
        <f>SUM(H6:H28)</f>
        <v>167646</v>
      </c>
      <c r="I29" s="37">
        <f>SUM(I6:I28)</f>
        <v>152302</v>
      </c>
      <c r="J29" s="38">
        <f>(H29-I29)/I29*100</f>
        <v>10.074719964281494</v>
      </c>
      <c r="K29" s="37"/>
      <c r="L29" s="9"/>
      <c r="M29" s="18" t="s">
        <v>6</v>
      </c>
      <c r="N29" s="11">
        <v>74577</v>
      </c>
      <c r="O29" s="11">
        <v>26094</v>
      </c>
      <c r="P29" s="12">
        <f t="shared" ref="P29:P32" si="6">(N29-O29)/O29*100</f>
        <v>185.80133363991723</v>
      </c>
      <c r="Q29" s="19">
        <v>2</v>
      </c>
    </row>
    <row r="30" spans="1:17" ht="15.6" customHeight="1" thickTop="1">
      <c r="A30" s="39" t="s">
        <v>41</v>
      </c>
      <c r="B30" s="40">
        <v>4999</v>
      </c>
      <c r="C30" s="40">
        <v>342</v>
      </c>
      <c r="D30" s="177" t="s">
        <v>70</v>
      </c>
      <c r="E30" s="178"/>
      <c r="F30" s="41"/>
      <c r="G30" s="39" t="s">
        <v>32</v>
      </c>
      <c r="H30" s="181" t="s">
        <v>37</v>
      </c>
      <c r="I30" s="182"/>
      <c r="J30" s="182"/>
      <c r="K30" s="183"/>
      <c r="L30" s="9"/>
      <c r="M30" s="18" t="s">
        <v>7</v>
      </c>
      <c r="N30" s="11">
        <v>42116</v>
      </c>
      <c r="O30" s="11">
        <v>17331</v>
      </c>
      <c r="P30" s="12">
        <f t="shared" si="6"/>
        <v>143.00963591252668</v>
      </c>
      <c r="Q30" s="19">
        <v>3</v>
      </c>
    </row>
    <row r="31" spans="1:17" ht="15.6" customHeight="1" thickBot="1">
      <c r="A31" s="42" t="s">
        <v>42</v>
      </c>
      <c r="B31" s="21">
        <v>403</v>
      </c>
      <c r="C31" s="21">
        <v>471</v>
      </c>
      <c r="D31" s="179"/>
      <c r="E31" s="180"/>
      <c r="F31" s="41"/>
      <c r="G31" s="42" t="s">
        <v>30</v>
      </c>
      <c r="H31" s="184"/>
      <c r="I31" s="185"/>
      <c r="J31" s="185"/>
      <c r="K31" s="186"/>
      <c r="L31" s="9"/>
      <c r="M31" s="20" t="s">
        <v>3</v>
      </c>
      <c r="N31" s="21">
        <v>24889</v>
      </c>
      <c r="O31" s="21">
        <v>14196</v>
      </c>
      <c r="P31" s="22">
        <f t="shared" si="6"/>
        <v>75.324034939419562</v>
      </c>
      <c r="Q31" s="23">
        <v>4</v>
      </c>
    </row>
    <row r="32" spans="1:17" ht="15.6" customHeight="1" thickTop="1">
      <c r="A32" s="24" t="s">
        <v>33</v>
      </c>
      <c r="B32" s="43">
        <f>SUM(B30:B31)</f>
        <v>5402</v>
      </c>
      <c r="C32" s="43">
        <f>SUM(C30:C31)</f>
        <v>813</v>
      </c>
      <c r="D32" s="26">
        <f t="shared" si="0"/>
        <v>564.45264452644528</v>
      </c>
      <c r="E32" s="43"/>
      <c r="F32" s="8"/>
      <c r="G32" s="44" t="s">
        <v>33</v>
      </c>
      <c r="H32" s="45">
        <f>SUM(H30:H31)</f>
        <v>0</v>
      </c>
      <c r="I32" s="45">
        <f>SUM(I30:I31)</f>
        <v>0</v>
      </c>
      <c r="J32" s="46"/>
      <c r="K32" s="45"/>
      <c r="L32" s="9"/>
      <c r="M32" s="24" t="s">
        <v>33</v>
      </c>
      <c r="N32" s="25">
        <f>SUM(N28:N31)</f>
        <v>233614</v>
      </c>
      <c r="O32" s="25">
        <f>SUM(O28:O31)</f>
        <v>88714</v>
      </c>
      <c r="P32" s="26">
        <f t="shared" si="6"/>
        <v>163.33385936830715</v>
      </c>
      <c r="Q32" s="24"/>
    </row>
    <row r="33" spans="1:17" ht="15.6" customHeight="1">
      <c r="A33" s="47" t="s">
        <v>38</v>
      </c>
      <c r="B33" s="48">
        <f>(B29+B32)</f>
        <v>745731</v>
      </c>
      <c r="C33" s="48">
        <f>(C29+C32)</f>
        <v>722841</v>
      </c>
      <c r="D33" s="49">
        <f>(B33-C33)/C33*100</f>
        <v>3.1666715086720316</v>
      </c>
      <c r="E33" s="48"/>
      <c r="F33" s="50"/>
      <c r="G33" s="47" t="s">
        <v>38</v>
      </c>
      <c r="H33" s="48">
        <f>H29+H32</f>
        <v>167646</v>
      </c>
      <c r="I33" s="48">
        <f>I29+I32</f>
        <v>152302</v>
      </c>
      <c r="J33" s="51">
        <f>(H33-I33)/I33*100</f>
        <v>10.074719964281494</v>
      </c>
      <c r="K33" s="52"/>
      <c r="L33" s="9"/>
      <c r="M33" s="47" t="s">
        <v>38</v>
      </c>
      <c r="N33" s="48">
        <f>N26+N32</f>
        <v>9475380</v>
      </c>
      <c r="O33" s="48">
        <f>O26+O32</f>
        <v>8345557</v>
      </c>
      <c r="P33" s="53">
        <f>(N33-O33)/O33*100</f>
        <v>13.53801789383261</v>
      </c>
      <c r="Q33" s="47"/>
    </row>
    <row r="34" spans="1:17" ht="15.6" customHeight="1">
      <c r="A34" s="30" t="s">
        <v>39</v>
      </c>
      <c r="B34" s="31">
        <f>B33/17</f>
        <v>43866.529411764706</v>
      </c>
      <c r="C34" s="31">
        <f>C33/18</f>
        <v>40157.833333333336</v>
      </c>
      <c r="D34" s="56">
        <f>(B34-C34)/C34*100</f>
        <v>9.2352992444762645</v>
      </c>
      <c r="E34" s="54"/>
      <c r="F34" s="55"/>
      <c r="G34" s="30" t="s">
        <v>39</v>
      </c>
      <c r="H34" s="31">
        <f>H33/17</f>
        <v>9861.5294117647063</v>
      </c>
      <c r="I34" s="31">
        <f>I33/18</f>
        <v>8461.2222222222226</v>
      </c>
      <c r="J34" s="56">
        <f>(H34-I34)/I34*100</f>
        <v>16.549703491592169</v>
      </c>
      <c r="K34" s="54"/>
      <c r="L34" s="57"/>
      <c r="M34" s="30" t="s">
        <v>39</v>
      </c>
      <c r="N34" s="31">
        <f>N33/17</f>
        <v>557375.29411764711</v>
      </c>
      <c r="O34" s="31">
        <f>O33/18</f>
        <v>463642.05555555556</v>
      </c>
      <c r="P34" s="32">
        <f>(N34-O34)/O34*100</f>
        <v>20.216724828763947</v>
      </c>
      <c r="Q34" s="30"/>
    </row>
    <row r="35" spans="1:17" ht="6" customHeight="1"/>
    <row r="36" spans="1:17" s="9" customFormat="1" ht="15" customHeight="1">
      <c r="A36" s="9" t="s">
        <v>46</v>
      </c>
      <c r="F36" s="58"/>
      <c r="M36" s="187" t="s">
        <v>71</v>
      </c>
      <c r="N36" s="187"/>
      <c r="O36" s="187"/>
      <c r="P36" s="187"/>
      <c r="Q36" s="187"/>
    </row>
    <row r="37" spans="1:17" s="9" customFormat="1" ht="15" customHeight="1">
      <c r="F37" s="58"/>
      <c r="M37" s="187" t="s">
        <v>40</v>
      </c>
      <c r="N37" s="187"/>
      <c r="O37" s="187"/>
      <c r="P37" s="187"/>
      <c r="Q37" s="187"/>
    </row>
  </sheetData>
  <mergeCells count="15">
    <mergeCell ref="A1:Q1"/>
    <mergeCell ref="D3:E3"/>
    <mergeCell ref="J3:K3"/>
    <mergeCell ref="P3:Q3"/>
    <mergeCell ref="A4:A5"/>
    <mergeCell ref="B4:E4"/>
    <mergeCell ref="G4:G5"/>
    <mergeCell ref="H4:K4"/>
    <mergeCell ref="M4:M5"/>
    <mergeCell ref="N4:Q4"/>
    <mergeCell ref="H28:K28"/>
    <mergeCell ref="D30:E31"/>
    <mergeCell ref="H30:K31"/>
    <mergeCell ref="M36:Q36"/>
    <mergeCell ref="M37:Q37"/>
  </mergeCells>
  <phoneticPr fontId="3" type="noConversion"/>
  <printOptions horizontalCentered="1"/>
  <pageMargins left="0.15748031496062992" right="0.15748031496062992" top="0.39370078740157483" bottom="0.19685039370078741" header="0.15748031496062992" footer="0.15748031496062992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zoomScale="70" zoomScaleNormal="70" workbookViewId="0">
      <selection activeCell="B30" sqref="B30"/>
    </sheetView>
  </sheetViews>
  <sheetFormatPr defaultColWidth="9.875" defaultRowHeight="13.5"/>
  <cols>
    <col min="1" max="1" width="15.375" style="93" customWidth="1"/>
    <col min="2" max="2" width="22.625" style="93" bestFit="1" customWidth="1"/>
    <col min="3" max="3" width="15.75" style="93" customWidth="1"/>
    <col min="4" max="4" width="16.375" style="93" hidden="1" customWidth="1"/>
    <col min="5" max="5" width="16.375" style="94" customWidth="1"/>
    <col min="6" max="6" width="15.75" style="95" customWidth="1"/>
    <col min="7" max="7" width="16.5" style="94" hidden="1" customWidth="1"/>
    <col min="8" max="8" width="16.5" style="94" customWidth="1"/>
    <col min="9" max="9" width="15.75" style="94" customWidth="1"/>
    <col min="10" max="10" width="14.875" style="59" customWidth="1"/>
    <col min="11" max="16384" width="9.875" style="59"/>
  </cols>
  <sheetData>
    <row r="1" spans="1:10" ht="33.75" customHeight="1">
      <c r="A1" s="201" t="s">
        <v>56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0" s="60" customFormat="1" ht="23.25" customHeight="1" thickBot="1">
      <c r="A2" s="96" t="s">
        <v>55</v>
      </c>
      <c r="C2" s="61"/>
      <c r="D2" s="61"/>
      <c r="E2" s="61"/>
      <c r="F2" s="61"/>
      <c r="G2" s="61"/>
      <c r="H2" s="61"/>
      <c r="I2" s="61"/>
      <c r="J2" s="61" t="s">
        <v>47</v>
      </c>
    </row>
    <row r="3" spans="1:10" s="60" customFormat="1" ht="25.5" customHeight="1">
      <c r="A3" s="202" t="s">
        <v>64</v>
      </c>
      <c r="B3" s="204" t="s">
        <v>48</v>
      </c>
      <c r="C3" s="206" t="s">
        <v>65</v>
      </c>
      <c r="D3" s="207"/>
      <c r="E3" s="206" t="s">
        <v>66</v>
      </c>
      <c r="F3" s="207"/>
      <c r="G3" s="206" t="s">
        <v>67</v>
      </c>
      <c r="H3" s="207"/>
      <c r="I3" s="208" t="s">
        <v>68</v>
      </c>
      <c r="J3" s="210" t="s">
        <v>69</v>
      </c>
    </row>
    <row r="4" spans="1:10" s="60" customFormat="1" ht="26.25" customHeight="1" thickBot="1">
      <c r="A4" s="203"/>
      <c r="B4" s="205"/>
      <c r="C4" s="102" t="s">
        <v>49</v>
      </c>
      <c r="D4" s="102" t="s">
        <v>50</v>
      </c>
      <c r="E4" s="102" t="s">
        <v>50</v>
      </c>
      <c r="F4" s="102" t="s">
        <v>51</v>
      </c>
      <c r="G4" s="102" t="s">
        <v>50</v>
      </c>
      <c r="H4" s="102" t="s">
        <v>49</v>
      </c>
      <c r="I4" s="209"/>
      <c r="J4" s="211"/>
    </row>
    <row r="5" spans="1:10" s="62" customFormat="1" ht="25.5" customHeight="1">
      <c r="A5" s="114">
        <f t="shared" ref="A5:A27" si="0">RANK(H5,$H$5:$H$27)</f>
        <v>1</v>
      </c>
      <c r="B5" s="115" t="str">
        <f>[5]원데이터!A18</f>
        <v>서울양천</v>
      </c>
      <c r="C5" s="116">
        <f>[5]목표!B19</f>
        <v>2772000000</v>
      </c>
      <c r="D5" s="116">
        <f>[5]목표!AX19</f>
        <v>0</v>
      </c>
      <c r="E5" s="116">
        <f>[5]원데이터!J18</f>
        <v>209681960</v>
      </c>
      <c r="F5" s="116">
        <f>[5]원데이터!B18</f>
        <v>1373555950</v>
      </c>
      <c r="G5" s="117" t="e">
        <f t="shared" ref="G5:G29" si="1">E5/D5*100</f>
        <v>#DIV/0!</v>
      </c>
      <c r="H5" s="117">
        <f t="shared" ref="H5:H29" si="2">F5/C5*100</f>
        <v>49.551080447330449</v>
      </c>
      <c r="I5" s="118">
        <f>(F5/[5]원데이터!F18-1)*100</f>
        <v>-9.1711098050035069</v>
      </c>
      <c r="J5" s="119">
        <f t="shared" ref="J5:J27" si="3">RANK(I5,$I$5:$I$27)</f>
        <v>14</v>
      </c>
    </row>
    <row r="6" spans="1:10" s="62" customFormat="1" ht="25.5" customHeight="1">
      <c r="A6" s="63">
        <f t="shared" si="0"/>
        <v>2</v>
      </c>
      <c r="B6" s="64" t="str">
        <f>[5]원데이터!A12</f>
        <v>여의도</v>
      </c>
      <c r="C6" s="65">
        <f>[5]목표!B13</f>
        <v>4310000000</v>
      </c>
      <c r="D6" s="65">
        <f>[5]목표!AX13</f>
        <v>0</v>
      </c>
      <c r="E6" s="65">
        <f>[5]원데이터!J12</f>
        <v>294374560</v>
      </c>
      <c r="F6" s="65">
        <f>[5]원데이터!B12</f>
        <v>1976758600</v>
      </c>
      <c r="G6" s="66" t="e">
        <f t="shared" si="1"/>
        <v>#DIV/0!</v>
      </c>
      <c r="H6" s="66">
        <f t="shared" si="2"/>
        <v>45.864468677494202</v>
      </c>
      <c r="I6" s="67">
        <f>(F6/[5]원데이터!F12-1)*100</f>
        <v>-1.5811796571127634</v>
      </c>
      <c r="J6" s="68">
        <f t="shared" si="3"/>
        <v>6</v>
      </c>
    </row>
    <row r="7" spans="1:10" s="62" customFormat="1" ht="25.5" customHeight="1">
      <c r="A7" s="63">
        <f t="shared" si="0"/>
        <v>3</v>
      </c>
      <c r="B7" s="64" t="str">
        <f>[5]원데이터!A26</f>
        <v>서울구로</v>
      </c>
      <c r="C7" s="65">
        <f>[5]목표!B27</f>
        <v>4105000000</v>
      </c>
      <c r="D7" s="65"/>
      <c r="E7" s="65">
        <f>[5]원데이터!J26</f>
        <v>258027720</v>
      </c>
      <c r="F7" s="65">
        <f>[5]원데이터!B26</f>
        <v>1814230060</v>
      </c>
      <c r="G7" s="66" t="e">
        <f t="shared" si="1"/>
        <v>#DIV/0!</v>
      </c>
      <c r="H7" s="66">
        <f t="shared" si="2"/>
        <v>44.195616565164435</v>
      </c>
      <c r="I7" s="67">
        <f>(F7/[5]원데이터!F26-1)*100</f>
        <v>75.548889134643375</v>
      </c>
      <c r="J7" s="68">
        <f t="shared" si="3"/>
        <v>1</v>
      </c>
    </row>
    <row r="8" spans="1:10" s="62" customFormat="1" ht="25.5" customHeight="1">
      <c r="A8" s="63">
        <f t="shared" si="0"/>
        <v>4</v>
      </c>
      <c r="B8" s="64" t="str">
        <f>[5]원데이터!A6</f>
        <v>동대문</v>
      </c>
      <c r="C8" s="65">
        <f>[5]목표!B7</f>
        <v>3821000000</v>
      </c>
      <c r="D8" s="65">
        <f>[5]목표!AX7</f>
        <v>0</v>
      </c>
      <c r="E8" s="65">
        <f>[5]원데이터!J6</f>
        <v>340252230</v>
      </c>
      <c r="F8" s="65">
        <f>[5]원데이터!B6</f>
        <v>1605186050</v>
      </c>
      <c r="G8" s="66" t="e">
        <f t="shared" si="1"/>
        <v>#DIV/0!</v>
      </c>
      <c r="H8" s="66">
        <f t="shared" si="2"/>
        <v>42.009579952891912</v>
      </c>
      <c r="I8" s="67">
        <f>(F8/[5]원데이터!F6-1)*100</f>
        <v>-31.639418614180816</v>
      </c>
      <c r="J8" s="68">
        <f t="shared" si="3"/>
        <v>21</v>
      </c>
    </row>
    <row r="9" spans="1:10" s="62" customFormat="1" ht="25.5" customHeight="1">
      <c r="A9" s="69">
        <f t="shared" si="0"/>
        <v>5</v>
      </c>
      <c r="B9" s="70" t="str">
        <f>[5]원데이터!A22</f>
        <v>서울용산</v>
      </c>
      <c r="C9" s="71">
        <f>[5]목표!B23</f>
        <v>3843000000</v>
      </c>
      <c r="D9" s="71">
        <f>[5]목표!AX23</f>
        <v>0</v>
      </c>
      <c r="E9" s="71">
        <f>[5]원데이터!J22</f>
        <v>238311460</v>
      </c>
      <c r="F9" s="71">
        <f>[5]원데이터!B22</f>
        <v>1611493600</v>
      </c>
      <c r="G9" s="72" t="e">
        <f t="shared" si="1"/>
        <v>#DIV/0!</v>
      </c>
      <c r="H9" s="72">
        <f t="shared" si="2"/>
        <v>41.933218839448351</v>
      </c>
      <c r="I9" s="73">
        <f>(F9/[5]원데이터!F22-1)*100</f>
        <v>7.9511180926551406</v>
      </c>
      <c r="J9" s="68">
        <f t="shared" si="3"/>
        <v>3</v>
      </c>
    </row>
    <row r="10" spans="1:10" s="62" customFormat="1" ht="25.5" customHeight="1">
      <c r="A10" s="69">
        <f t="shared" si="0"/>
        <v>6</v>
      </c>
      <c r="B10" s="70" t="str">
        <f>[5]원데이터!A3</f>
        <v>서울중앙</v>
      </c>
      <c r="C10" s="71">
        <f>[5]목표!B4</f>
        <v>7310000000</v>
      </c>
      <c r="D10" s="71">
        <f>[5]목표!AX4</f>
        <v>0</v>
      </c>
      <c r="E10" s="71">
        <f>[5]원데이터!J3</f>
        <v>503309500</v>
      </c>
      <c r="F10" s="71">
        <f>[5]원데이터!B3</f>
        <v>3017634360</v>
      </c>
      <c r="G10" s="72" t="e">
        <f t="shared" si="1"/>
        <v>#DIV/0!</v>
      </c>
      <c r="H10" s="72">
        <f t="shared" si="2"/>
        <v>41.280907797537623</v>
      </c>
      <c r="I10" s="73">
        <f>(F10/[5]원데이터!F3-1)*100</f>
        <v>-1.416990161624998</v>
      </c>
      <c r="J10" s="68">
        <f t="shared" si="3"/>
        <v>5</v>
      </c>
    </row>
    <row r="11" spans="1:10" s="62" customFormat="1" ht="25.5" customHeight="1">
      <c r="A11" s="63">
        <f t="shared" si="0"/>
        <v>7</v>
      </c>
      <c r="B11" s="64" t="str">
        <f>[5]원데이터!A9</f>
        <v>서울마포</v>
      </c>
      <c r="C11" s="65">
        <f>[5]목표!B10</f>
        <v>3683000000</v>
      </c>
      <c r="D11" s="65">
        <f>[5]목표!AX10</f>
        <v>0</v>
      </c>
      <c r="E11" s="65">
        <f>[5]원데이터!J9</f>
        <v>261174970</v>
      </c>
      <c r="F11" s="65">
        <f>[5]원데이터!B9</f>
        <v>1489655290</v>
      </c>
      <c r="G11" s="66" t="e">
        <f t="shared" si="1"/>
        <v>#DIV/0!</v>
      </c>
      <c r="H11" s="66">
        <f t="shared" si="2"/>
        <v>40.446790388270429</v>
      </c>
      <c r="I11" s="67">
        <f>(F11/[5]원데이터!F9-1)*100</f>
        <v>9.6375103046308261</v>
      </c>
      <c r="J11" s="68">
        <f t="shared" si="3"/>
        <v>2</v>
      </c>
    </row>
    <row r="12" spans="1:10" s="62" customFormat="1" ht="25.5" customHeight="1">
      <c r="A12" s="63">
        <f t="shared" si="0"/>
        <v>8</v>
      </c>
      <c r="B12" s="64" t="s">
        <v>52</v>
      </c>
      <c r="C12" s="65">
        <f>[5]목표!B9+[5]목표!B26</f>
        <v>3415000000</v>
      </c>
      <c r="D12" s="65">
        <f>[5]목표!AX9+[5]목표!AX26</f>
        <v>0</v>
      </c>
      <c r="E12" s="65">
        <f>[5]원데이터!J8+[5]원데이터!J25</f>
        <v>225805390</v>
      </c>
      <c r="F12" s="65">
        <f>[5]원데이터!B8+[5]원데이터!B25</f>
        <v>1370427430</v>
      </c>
      <c r="G12" s="66" t="e">
        <f t="shared" si="1"/>
        <v>#DIV/0!</v>
      </c>
      <c r="H12" s="66">
        <f t="shared" si="2"/>
        <v>40.129646559297214</v>
      </c>
      <c r="I12" s="67">
        <f>(F12/[5]원데이터!F25-1)*100</f>
        <v>-17.39529940198986</v>
      </c>
      <c r="J12" s="68">
        <f t="shared" si="3"/>
        <v>19</v>
      </c>
    </row>
    <row r="13" spans="1:10" s="62" customFormat="1" ht="25.5" customHeight="1">
      <c r="A13" s="63">
        <f t="shared" si="0"/>
        <v>9</v>
      </c>
      <c r="B13" s="64" t="str">
        <f>[5]원데이터!A16</f>
        <v>서울강동</v>
      </c>
      <c r="C13" s="65">
        <f>[5]목표!B17</f>
        <v>2507000000</v>
      </c>
      <c r="D13" s="65">
        <f>[5]목표!AX17</f>
        <v>0</v>
      </c>
      <c r="E13" s="65">
        <f>[5]원데이터!J16</f>
        <v>171906880</v>
      </c>
      <c r="F13" s="65">
        <f>[5]원데이터!B16</f>
        <v>982824110</v>
      </c>
      <c r="G13" s="66" t="e">
        <f t="shared" si="1"/>
        <v>#DIV/0!</v>
      </c>
      <c r="H13" s="66">
        <f t="shared" si="2"/>
        <v>39.203195452732345</v>
      </c>
      <c r="I13" s="67">
        <f>(F13/[5]원데이터!F16-1)*100</f>
        <v>0.23103666230432918</v>
      </c>
      <c r="J13" s="68">
        <f t="shared" si="3"/>
        <v>4</v>
      </c>
    </row>
    <row r="14" spans="1:10" s="62" customFormat="1" ht="25.5" customHeight="1">
      <c r="A14" s="63">
        <f t="shared" si="0"/>
        <v>10</v>
      </c>
      <c r="B14" s="64" t="str">
        <f>[5]원데이터!A13</f>
        <v>서울강남</v>
      </c>
      <c r="C14" s="65">
        <f>[5]목표!B14</f>
        <v>10971000000</v>
      </c>
      <c r="D14" s="65">
        <f>[5]목표!AX14</f>
        <v>0</v>
      </c>
      <c r="E14" s="65">
        <f>[5]원데이터!J13</f>
        <v>657821120</v>
      </c>
      <c r="F14" s="65">
        <f>[5]원데이터!B13</f>
        <v>4272132850</v>
      </c>
      <c r="G14" s="66" t="e">
        <f t="shared" si="1"/>
        <v>#DIV/0!</v>
      </c>
      <c r="H14" s="66">
        <f t="shared" si="2"/>
        <v>38.940231975207361</v>
      </c>
      <c r="I14" s="67">
        <f>(F14/[5]원데이터!F13-1)*100</f>
        <v>-3.3164077432187189</v>
      </c>
      <c r="J14" s="68">
        <f t="shared" si="3"/>
        <v>8</v>
      </c>
    </row>
    <row r="15" spans="1:10" s="62" customFormat="1" ht="25.5" customHeight="1">
      <c r="A15" s="69">
        <f t="shared" si="0"/>
        <v>11</v>
      </c>
      <c r="B15" s="70" t="str">
        <f>[5]원데이터!A4</f>
        <v>광화문</v>
      </c>
      <c r="C15" s="71">
        <f>[5]목표!B5</f>
        <v>3730000000</v>
      </c>
      <c r="D15" s="71">
        <f>[5]목표!AX5</f>
        <v>0</v>
      </c>
      <c r="E15" s="71">
        <f>[5]원데이터!J4</f>
        <v>249022200</v>
      </c>
      <c r="F15" s="71">
        <f>[5]원데이터!B4</f>
        <v>1414455850</v>
      </c>
      <c r="G15" s="72" t="e">
        <f t="shared" si="1"/>
        <v>#DIV/0!</v>
      </c>
      <c r="H15" s="72">
        <f t="shared" si="2"/>
        <v>37.921068364611259</v>
      </c>
      <c r="I15" s="73">
        <f>(F15/[5]원데이터!F4-1)*100</f>
        <v>-4.5657854983329749</v>
      </c>
      <c r="J15" s="68">
        <f t="shared" si="3"/>
        <v>9</v>
      </c>
    </row>
    <row r="16" spans="1:10" s="62" customFormat="1" ht="25.5" customHeight="1">
      <c r="A16" s="63">
        <f t="shared" si="0"/>
        <v>12</v>
      </c>
      <c r="B16" s="64" t="str">
        <f>[5]원데이터!A17</f>
        <v>서울송파</v>
      </c>
      <c r="C16" s="65">
        <f>[5]목표!B18</f>
        <v>5483000000</v>
      </c>
      <c r="D16" s="65">
        <f>[5]목표!AX18</f>
        <v>0</v>
      </c>
      <c r="E16" s="65">
        <f>[5]원데이터!J17</f>
        <v>342580280</v>
      </c>
      <c r="F16" s="65">
        <f>[5]원데이터!B17</f>
        <v>2078218920</v>
      </c>
      <c r="G16" s="66" t="e">
        <f t="shared" si="1"/>
        <v>#DIV/0!</v>
      </c>
      <c r="H16" s="66">
        <f t="shared" si="2"/>
        <v>37.90295312784972</v>
      </c>
      <c r="I16" s="67">
        <f>(F16/[5]원데이터!F17-1)*100</f>
        <v>-7.1316580022659837</v>
      </c>
      <c r="J16" s="68">
        <f t="shared" si="3"/>
        <v>11</v>
      </c>
    </row>
    <row r="17" spans="1:11" s="62" customFormat="1" ht="25.5" customHeight="1">
      <c r="A17" s="63">
        <f t="shared" si="0"/>
        <v>13</v>
      </c>
      <c r="B17" s="64" t="str">
        <f>[5]원데이터!A24</f>
        <v>서울중랑</v>
      </c>
      <c r="C17" s="65">
        <f>[5]목표!B25</f>
        <v>1718000000</v>
      </c>
      <c r="D17" s="65">
        <f>[5]목표!AX25</f>
        <v>0</v>
      </c>
      <c r="E17" s="65">
        <f>[5]원데이터!J24</f>
        <v>108793010</v>
      </c>
      <c r="F17" s="65">
        <f>[5]원데이터!B24</f>
        <v>650964610</v>
      </c>
      <c r="G17" s="66" t="e">
        <f t="shared" si="1"/>
        <v>#DIV/0!</v>
      </c>
      <c r="H17" s="66">
        <f t="shared" si="2"/>
        <v>37.890838766006986</v>
      </c>
      <c r="I17" s="67">
        <f>(F17/[5]원데이터!F24-1)*100</f>
        <v>-7.5206492329493386</v>
      </c>
      <c r="J17" s="68">
        <f t="shared" si="3"/>
        <v>12</v>
      </c>
    </row>
    <row r="18" spans="1:11" s="62" customFormat="1" ht="25.5" customHeight="1">
      <c r="A18" s="63">
        <f t="shared" si="0"/>
        <v>14</v>
      </c>
      <c r="B18" s="64" t="str">
        <f>[5]원데이터!A19</f>
        <v>서울강서</v>
      </c>
      <c r="C18" s="65">
        <f>[5]목표!B20</f>
        <v>3292000000</v>
      </c>
      <c r="D18" s="65">
        <f>[5]목표!AX20</f>
        <v>0</v>
      </c>
      <c r="E18" s="65">
        <f>[5]원데이터!J19</f>
        <v>216004500</v>
      </c>
      <c r="F18" s="65">
        <f>[5]원데이터!B19</f>
        <v>1229709760</v>
      </c>
      <c r="G18" s="66" t="e">
        <f t="shared" si="1"/>
        <v>#DIV/0!</v>
      </c>
      <c r="H18" s="66">
        <f t="shared" si="2"/>
        <v>37.354488456865127</v>
      </c>
      <c r="I18" s="67">
        <f>(F18/[5]원데이터!F19-1)*100</f>
        <v>-9.0700543970753564</v>
      </c>
      <c r="J18" s="68">
        <f t="shared" si="3"/>
        <v>13</v>
      </c>
    </row>
    <row r="19" spans="1:11" s="62" customFormat="1" ht="25.5" customHeight="1">
      <c r="A19" s="69">
        <f t="shared" si="0"/>
        <v>15</v>
      </c>
      <c r="B19" s="70" t="str">
        <f>[5]원데이터!A21</f>
        <v>서울서초</v>
      </c>
      <c r="C19" s="71">
        <f>[5]목표!B22</f>
        <v>6055000000</v>
      </c>
      <c r="D19" s="71">
        <f>[5]목표!AX22</f>
        <v>0</v>
      </c>
      <c r="E19" s="71">
        <f>[5]원데이터!J21</f>
        <v>362741510</v>
      </c>
      <c r="F19" s="71">
        <f>[5]원데이터!B21</f>
        <v>2258301670</v>
      </c>
      <c r="G19" s="72" t="e">
        <f t="shared" si="1"/>
        <v>#DIV/0!</v>
      </c>
      <c r="H19" s="72">
        <f t="shared" si="2"/>
        <v>37.29647679603633</v>
      </c>
      <c r="I19" s="73">
        <f>(F19/[5]원데이터!F21-1)*100</f>
        <v>-5.3507317137857839</v>
      </c>
      <c r="J19" s="68">
        <f t="shared" si="3"/>
        <v>10</v>
      </c>
    </row>
    <row r="20" spans="1:11" s="62" customFormat="1" ht="25.5" customHeight="1">
      <c r="A20" s="69">
        <f t="shared" si="0"/>
        <v>16</v>
      </c>
      <c r="B20" s="70" t="str">
        <f>[5]원데이터!A23</f>
        <v>서울노원</v>
      </c>
      <c r="C20" s="71">
        <f>[5]목표!B24</f>
        <v>1963000000</v>
      </c>
      <c r="D20" s="71">
        <f>[5]목표!AX24</f>
        <v>0</v>
      </c>
      <c r="E20" s="71">
        <f>[5]원데이터!J23</f>
        <v>124529760</v>
      </c>
      <c r="F20" s="71">
        <f>[5]원데이터!B23</f>
        <v>703486190</v>
      </c>
      <c r="G20" s="72" t="e">
        <f t="shared" si="1"/>
        <v>#DIV/0!</v>
      </c>
      <c r="H20" s="72">
        <f t="shared" si="2"/>
        <v>35.837299541518085</v>
      </c>
      <c r="I20" s="73">
        <f>(F20/[5]원데이터!F23-1)*100</f>
        <v>-12.022270770652144</v>
      </c>
      <c r="J20" s="68">
        <f t="shared" si="3"/>
        <v>16</v>
      </c>
    </row>
    <row r="21" spans="1:11" s="62" customFormat="1" ht="25.5" customHeight="1">
      <c r="A21" s="63">
        <f t="shared" si="0"/>
        <v>17</v>
      </c>
      <c r="B21" s="64" t="str">
        <f>[5]원데이터!A14</f>
        <v>서울금천</v>
      </c>
      <c r="C21" s="65">
        <f>[5]목표!B15</f>
        <v>1601000000</v>
      </c>
      <c r="D21" s="65">
        <f>[5]목표!AX15</f>
        <v>0</v>
      </c>
      <c r="E21" s="65">
        <f>[5]원데이터!J14</f>
        <v>97254340</v>
      </c>
      <c r="F21" s="65">
        <f>[5]원데이터!B14</f>
        <v>569351830</v>
      </c>
      <c r="G21" s="66" t="e">
        <f t="shared" si="1"/>
        <v>#DIV/0!</v>
      </c>
      <c r="H21" s="66">
        <f t="shared" si="2"/>
        <v>35.562262960649591</v>
      </c>
      <c r="I21" s="67">
        <f>(F21/[5]원데이터!F14-1)*100</f>
        <v>-56.74373588477841</v>
      </c>
      <c r="J21" s="68">
        <f t="shared" si="3"/>
        <v>23</v>
      </c>
    </row>
    <row r="22" spans="1:11" s="62" customFormat="1" ht="25.5" customHeight="1">
      <c r="A22" s="63">
        <f t="shared" si="0"/>
        <v>18</v>
      </c>
      <c r="B22" s="64" t="str">
        <f>[5]원데이터!A15</f>
        <v>서울성북</v>
      </c>
      <c r="C22" s="65">
        <f>[5]목표!B16</f>
        <v>2309000000</v>
      </c>
      <c r="D22" s="65">
        <f>[5]목표!AX16</f>
        <v>0</v>
      </c>
      <c r="E22" s="65">
        <f>[5]원데이터!J15</f>
        <v>147680460</v>
      </c>
      <c r="F22" s="65">
        <f>[5]원데이터!B15</f>
        <v>816050890</v>
      </c>
      <c r="G22" s="66" t="e">
        <f t="shared" si="1"/>
        <v>#DIV/0!</v>
      </c>
      <c r="H22" s="66">
        <f t="shared" si="2"/>
        <v>35.342177999133824</v>
      </c>
      <c r="I22" s="67">
        <f>(F22/[5]원데이터!F15-1)*100</f>
        <v>-12.566233376513203</v>
      </c>
      <c r="J22" s="68">
        <f t="shared" si="3"/>
        <v>17</v>
      </c>
    </row>
    <row r="23" spans="1:11" s="62" customFormat="1" ht="25.5" customHeight="1">
      <c r="A23" s="63">
        <f t="shared" si="0"/>
        <v>19</v>
      </c>
      <c r="B23" s="64" t="str">
        <f>[5]원데이터!A10</f>
        <v>서울관악</v>
      </c>
      <c r="C23" s="65">
        <f>[5]목표!B11</f>
        <v>2608000000</v>
      </c>
      <c r="D23" s="65">
        <f>[5]목표!AX11</f>
        <v>0</v>
      </c>
      <c r="E23" s="65">
        <f>[5]원데이터!J10</f>
        <v>160757940</v>
      </c>
      <c r="F23" s="65">
        <f>[5]원데이터!B10</f>
        <v>915249890</v>
      </c>
      <c r="G23" s="66" t="e">
        <f t="shared" si="1"/>
        <v>#DIV/0!</v>
      </c>
      <c r="H23" s="66">
        <f t="shared" si="2"/>
        <v>35.093937500000003</v>
      </c>
      <c r="I23" s="67">
        <f>(F23/[5]원데이터!F10-1)*100</f>
        <v>-16.602785136547016</v>
      </c>
      <c r="J23" s="68">
        <f t="shared" si="3"/>
        <v>18</v>
      </c>
    </row>
    <row r="24" spans="1:11" s="74" customFormat="1" ht="25.5" customHeight="1">
      <c r="A24" s="63">
        <f t="shared" si="0"/>
        <v>20</v>
      </c>
      <c r="B24" s="64" t="str">
        <f>[5]원데이터!A11</f>
        <v>서울은평</v>
      </c>
      <c r="C24" s="65">
        <f>[5]목표!B12</f>
        <v>3292000000</v>
      </c>
      <c r="D24" s="65">
        <f>[5]목표!AX12</f>
        <v>0</v>
      </c>
      <c r="E24" s="65">
        <f>[5]원데이터!J11</f>
        <v>191628870</v>
      </c>
      <c r="F24" s="65">
        <f>[5]원데이터!B11</f>
        <v>1146431790</v>
      </c>
      <c r="G24" s="66" t="e">
        <f t="shared" si="1"/>
        <v>#DIV/0!</v>
      </c>
      <c r="H24" s="66">
        <f t="shared" si="2"/>
        <v>34.824780984204132</v>
      </c>
      <c r="I24" s="67">
        <f>(F24/[5]원데이터!F11-1)*100</f>
        <v>-10.664851316233614</v>
      </c>
      <c r="J24" s="68">
        <f t="shared" si="3"/>
        <v>15</v>
      </c>
    </row>
    <row r="25" spans="1:11" s="74" customFormat="1" ht="25.5" customHeight="1">
      <c r="A25" s="63">
        <f t="shared" si="0"/>
        <v>21</v>
      </c>
      <c r="B25" s="64" t="str">
        <f>[5]원데이터!A5</f>
        <v>서대문</v>
      </c>
      <c r="C25" s="65">
        <f>[5]목표!B6</f>
        <v>5984000000</v>
      </c>
      <c r="D25" s="65">
        <f>[5]목표!AX6</f>
        <v>0</v>
      </c>
      <c r="E25" s="65">
        <f>[5]원데이터!J5</f>
        <v>330483210</v>
      </c>
      <c r="F25" s="65">
        <f>[5]원데이터!B5</f>
        <v>2032726640</v>
      </c>
      <c r="G25" s="66" t="e">
        <f t="shared" si="1"/>
        <v>#DIV/0!</v>
      </c>
      <c r="H25" s="66">
        <f t="shared" si="2"/>
        <v>33.969362299465239</v>
      </c>
      <c r="I25" s="67">
        <f>(F25/[5]원데이터!F5-1)*100</f>
        <v>-22.404381067498868</v>
      </c>
      <c r="J25" s="68">
        <f t="shared" si="3"/>
        <v>20</v>
      </c>
    </row>
    <row r="26" spans="1:11" s="74" customFormat="1" ht="25.5" customHeight="1">
      <c r="A26" s="63">
        <f t="shared" si="0"/>
        <v>22</v>
      </c>
      <c r="B26" s="64" t="str">
        <f>[5]원데이터!A7</f>
        <v>서울광진</v>
      </c>
      <c r="C26" s="65">
        <f>[5]목표!B8</f>
        <v>7022000000</v>
      </c>
      <c r="D26" s="65">
        <f>[5]목표!AX8</f>
        <v>0</v>
      </c>
      <c r="E26" s="65">
        <f>[5]원데이터!J7</f>
        <v>407265400</v>
      </c>
      <c r="F26" s="65">
        <f>[5]원데이터!B7</f>
        <v>2346943990</v>
      </c>
      <c r="G26" s="66" t="e">
        <f t="shared" si="1"/>
        <v>#DIV/0!</v>
      </c>
      <c r="H26" s="66">
        <f t="shared" si="2"/>
        <v>33.422728424950151</v>
      </c>
      <c r="I26" s="67">
        <f>(F26/[5]원데이터!F7-1)*100</f>
        <v>-2.8814652078035907</v>
      </c>
      <c r="J26" s="68">
        <f t="shared" si="3"/>
        <v>7</v>
      </c>
    </row>
    <row r="27" spans="1:11" s="74" customFormat="1" ht="25.5" customHeight="1">
      <c r="A27" s="63">
        <f t="shared" si="0"/>
        <v>23</v>
      </c>
      <c r="B27" s="64" t="str">
        <f>[5]원데이터!A20</f>
        <v>서울동작</v>
      </c>
      <c r="C27" s="65">
        <f>[5]목표!B21</f>
        <v>3365000000</v>
      </c>
      <c r="D27" s="65">
        <f>[5]목표!AX21</f>
        <v>0</v>
      </c>
      <c r="E27" s="65">
        <f>[5]원데이터!J20</f>
        <v>159730180</v>
      </c>
      <c r="F27" s="65">
        <f>[5]원데이터!B20</f>
        <v>1017269120</v>
      </c>
      <c r="G27" s="66" t="e">
        <f t="shared" si="1"/>
        <v>#DIV/0!</v>
      </c>
      <c r="H27" s="66">
        <f t="shared" si="2"/>
        <v>30.230880237741459</v>
      </c>
      <c r="I27" s="67">
        <f>(F27/[5]원데이터!F20-1)*100</f>
        <v>-43.497582066893415</v>
      </c>
      <c r="J27" s="68">
        <f t="shared" si="3"/>
        <v>22</v>
      </c>
    </row>
    <row r="28" spans="1:11" s="62" customFormat="1" ht="25.5" customHeight="1">
      <c r="A28" s="63"/>
      <c r="B28" s="64" t="str">
        <f>[5]원데이터!A27</f>
        <v>국제우편물류센터</v>
      </c>
      <c r="C28" s="71">
        <f>[5]목표!B28</f>
        <v>7685000000</v>
      </c>
      <c r="D28" s="71">
        <f>[5]목표!AX28</f>
        <v>0</v>
      </c>
      <c r="E28" s="65">
        <f>[5]원데이터!J27</f>
        <v>520230150</v>
      </c>
      <c r="F28" s="65">
        <f>[5]원데이터!B27</f>
        <v>3284937100</v>
      </c>
      <c r="G28" s="72" t="e">
        <f t="shared" si="1"/>
        <v>#DIV/0!</v>
      </c>
      <c r="H28" s="72">
        <f t="shared" si="2"/>
        <v>42.74478985035784</v>
      </c>
      <c r="I28" s="67">
        <f>(F28/[5]원데이터!F27-1)*100</f>
        <v>190.36391099762926</v>
      </c>
      <c r="J28" s="75"/>
    </row>
    <row r="29" spans="1:11" s="83" customFormat="1" ht="25.5" customHeight="1" thickBot="1">
      <c r="A29" s="76" t="s">
        <v>53</v>
      </c>
      <c r="B29" s="77"/>
      <c r="C29" s="78">
        <f>SUM(C5:C28)+C30</f>
        <v>104539000000</v>
      </c>
      <c r="D29" s="79">
        <f>SUM(D5:D28)</f>
        <v>0</v>
      </c>
      <c r="E29" s="78">
        <f>SUM(E5:E28)</f>
        <v>6579367600</v>
      </c>
      <c r="F29" s="78">
        <f>SUM(F5:F28)</f>
        <v>39977996550</v>
      </c>
      <c r="G29" s="80" t="e">
        <f t="shared" si="1"/>
        <v>#DIV/0!</v>
      </c>
      <c r="H29" s="80">
        <f t="shared" si="2"/>
        <v>38.242183826131878</v>
      </c>
      <c r="I29" s="81">
        <f>(F29/[5]원데이터!F28-1)*100</f>
        <v>-3.5120741348700357</v>
      </c>
      <c r="J29" s="82"/>
    </row>
    <row r="30" spans="1:11" ht="28.5" customHeight="1" thickBot="1">
      <c r="A30" s="84"/>
      <c r="B30" s="85" t="s">
        <v>54</v>
      </c>
      <c r="C30" s="86">
        <v>1695000000</v>
      </c>
      <c r="D30" s="87"/>
      <c r="E30" s="88"/>
      <c r="F30" s="89"/>
      <c r="G30" s="90"/>
      <c r="H30" s="90"/>
      <c r="I30" s="91"/>
      <c r="J30" s="92"/>
      <c r="K30" s="93"/>
    </row>
  </sheetData>
  <mergeCells count="8">
    <mergeCell ref="A1:J1"/>
    <mergeCell ref="A3:A4"/>
    <mergeCell ref="B3:B4"/>
    <mergeCell ref="C3:D3"/>
    <mergeCell ref="E3:F3"/>
    <mergeCell ref="G3:H3"/>
    <mergeCell ref="I3:I4"/>
    <mergeCell ref="J3:J4"/>
  </mergeCells>
  <phoneticPr fontId="3" type="noConversion"/>
  <printOptions horizontalCentered="1" verticalCentered="1"/>
  <pageMargins left="0.35433070866141736" right="0.35433070866141736" top="0.59055118110236227" bottom="0.39370078740157483" header="0.51181102362204722" footer="0.51181102362204722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zoomScale="90" zoomScaleNormal="90" workbookViewId="0">
      <selection activeCell="I16" sqref="I16"/>
    </sheetView>
  </sheetViews>
  <sheetFormatPr defaultRowHeight="16.5"/>
  <cols>
    <col min="1" max="1" width="11.625" customWidth="1"/>
    <col min="2" max="7" width="14.875" customWidth="1"/>
  </cols>
  <sheetData>
    <row r="1" spans="1:7" ht="36.75" customHeight="1">
      <c r="A1" s="212" t="s">
        <v>72</v>
      </c>
      <c r="B1" s="213"/>
      <c r="C1" s="213"/>
      <c r="D1" s="213"/>
      <c r="E1" s="213"/>
      <c r="F1" s="213"/>
      <c r="G1" s="213"/>
    </row>
    <row r="2" spans="1:7">
      <c r="A2" s="214" t="s">
        <v>27</v>
      </c>
      <c r="B2" s="214" t="s">
        <v>57</v>
      </c>
      <c r="C2" s="214" t="s">
        <v>58</v>
      </c>
      <c r="D2" s="214"/>
      <c r="E2" s="214"/>
      <c r="F2" s="214"/>
      <c r="G2" s="214"/>
    </row>
    <row r="3" spans="1:7">
      <c r="A3" s="214"/>
      <c r="B3" s="214"/>
      <c r="C3" s="101" t="s">
        <v>59</v>
      </c>
      <c r="D3" s="101" t="s">
        <v>60</v>
      </c>
      <c r="E3" s="101" t="s">
        <v>61</v>
      </c>
      <c r="F3" s="101" t="s">
        <v>62</v>
      </c>
      <c r="G3" s="101" t="s">
        <v>63</v>
      </c>
    </row>
    <row r="4" spans="1:7" ht="21.75" customHeight="1">
      <c r="A4" s="120">
        <f t="shared" ref="A4:A26" si="0">RANK(G4,$G$4:$G$26,0)</f>
        <v>1</v>
      </c>
      <c r="B4" s="121" t="s">
        <v>16</v>
      </c>
      <c r="C4" s="122">
        <v>99.765282865033811</v>
      </c>
      <c r="D4" s="122">
        <v>99.189177602283934</v>
      </c>
      <c r="E4" s="122">
        <v>100.87909409661088</v>
      </c>
      <c r="F4" s="122">
        <v>470.37037037037032</v>
      </c>
      <c r="G4" s="122">
        <f t="shared" ref="G4:G26" si="1">C4*0.1+D4*0.4+E4*0.25+F4*0.25</f>
        <v>192.46456544416225</v>
      </c>
    </row>
    <row r="5" spans="1:7" ht="21.75" customHeight="1">
      <c r="A5" s="99">
        <f t="shared" si="0"/>
        <v>2</v>
      </c>
      <c r="B5" s="97" t="s">
        <v>12</v>
      </c>
      <c r="C5" s="98">
        <v>97.350717192263616</v>
      </c>
      <c r="D5" s="98">
        <v>97.31250279912858</v>
      </c>
      <c r="E5" s="98">
        <v>99.986782007942892</v>
      </c>
      <c r="F5" s="98">
        <v>255.88235294117646</v>
      </c>
      <c r="G5" s="98">
        <f t="shared" si="1"/>
        <v>137.62735657615764</v>
      </c>
    </row>
    <row r="6" spans="1:7" ht="21.75" customHeight="1">
      <c r="A6" s="99">
        <f t="shared" si="0"/>
        <v>3</v>
      </c>
      <c r="B6" s="97" t="s">
        <v>15</v>
      </c>
      <c r="C6" s="98">
        <v>107.70373689585632</v>
      </c>
      <c r="D6" s="98">
        <v>161.33097391412898</v>
      </c>
      <c r="E6" s="98">
        <v>108.18648988790009</v>
      </c>
      <c r="F6" s="98">
        <v>70.491803278688522</v>
      </c>
      <c r="G6" s="98">
        <f t="shared" si="1"/>
        <v>119.97233654688439</v>
      </c>
    </row>
    <row r="7" spans="1:7" ht="21.75" customHeight="1">
      <c r="A7" s="99">
        <f t="shared" si="0"/>
        <v>4</v>
      </c>
      <c r="B7" s="97" t="s">
        <v>31</v>
      </c>
      <c r="C7" s="98">
        <v>99.947602116716411</v>
      </c>
      <c r="D7" s="98">
        <v>97.529669600494501</v>
      </c>
      <c r="E7" s="98">
        <v>99.174306172271613</v>
      </c>
      <c r="F7" s="98">
        <v>143.30708661417322</v>
      </c>
      <c r="G7" s="98">
        <f t="shared" si="1"/>
        <v>109.62697624848064</v>
      </c>
    </row>
    <row r="8" spans="1:7" ht="21.75" customHeight="1">
      <c r="A8" s="99">
        <f t="shared" si="0"/>
        <v>5</v>
      </c>
      <c r="B8" s="97" t="s">
        <v>10</v>
      </c>
      <c r="C8" s="98">
        <v>101.2602666315978</v>
      </c>
      <c r="D8" s="98">
        <v>106.06260559025796</v>
      </c>
      <c r="E8" s="98">
        <v>105.29045201838692</v>
      </c>
      <c r="F8" s="98">
        <v>120.68965517241379</v>
      </c>
      <c r="G8" s="98">
        <f t="shared" si="1"/>
        <v>109.04609569696315</v>
      </c>
    </row>
    <row r="9" spans="1:7" ht="21.75" customHeight="1">
      <c r="A9" s="99">
        <f t="shared" si="0"/>
        <v>6</v>
      </c>
      <c r="B9" s="97" t="s">
        <v>6</v>
      </c>
      <c r="C9" s="98">
        <v>98.975138094825326</v>
      </c>
      <c r="D9" s="98">
        <v>95.424668055210049</v>
      </c>
      <c r="E9" s="98">
        <v>102.46316755205294</v>
      </c>
      <c r="F9" s="98">
        <v>128.84615384615387</v>
      </c>
      <c r="G9" s="98">
        <f t="shared" si="1"/>
        <v>105.89471138111826</v>
      </c>
    </row>
    <row r="10" spans="1:7" ht="21.75" customHeight="1">
      <c r="A10" s="99">
        <f t="shared" si="0"/>
        <v>7</v>
      </c>
      <c r="B10" s="97" t="s">
        <v>17</v>
      </c>
      <c r="C10" s="98">
        <v>99.753147754655075</v>
      </c>
      <c r="D10" s="98">
        <v>98.863985709163771</v>
      </c>
      <c r="E10" s="98">
        <v>99.279449106937776</v>
      </c>
      <c r="F10" s="98">
        <v>114.28571428571428</v>
      </c>
      <c r="G10" s="98">
        <f t="shared" si="1"/>
        <v>102.91219990729402</v>
      </c>
    </row>
    <row r="11" spans="1:7" ht="21.75" customHeight="1">
      <c r="A11" s="99">
        <f t="shared" si="0"/>
        <v>8</v>
      </c>
      <c r="B11" s="97" t="s">
        <v>19</v>
      </c>
      <c r="C11" s="98">
        <v>99.361068968636545</v>
      </c>
      <c r="D11" s="98">
        <v>97.516285596079328</v>
      </c>
      <c r="E11" s="98">
        <v>100.0220101635725</v>
      </c>
      <c r="F11" s="98">
        <v>114.86486486486487</v>
      </c>
      <c r="G11" s="98">
        <f t="shared" si="1"/>
        <v>102.66433989240474</v>
      </c>
    </row>
    <row r="12" spans="1:7" ht="21.75" customHeight="1">
      <c r="A12" s="99">
        <f t="shared" si="0"/>
        <v>9</v>
      </c>
      <c r="B12" s="97" t="s">
        <v>14</v>
      </c>
      <c r="C12" s="98">
        <v>99.851289420080036</v>
      </c>
      <c r="D12" s="98">
        <v>100.25070260965893</v>
      </c>
      <c r="E12" s="98">
        <v>96.970915432529679</v>
      </c>
      <c r="F12" s="98">
        <v>104.3010752688172</v>
      </c>
      <c r="G12" s="98">
        <f t="shared" si="1"/>
        <v>100.40340766120831</v>
      </c>
    </row>
    <row r="13" spans="1:7" ht="21.75" customHeight="1">
      <c r="A13" s="99">
        <f t="shared" si="0"/>
        <v>10</v>
      </c>
      <c r="B13" s="97" t="s">
        <v>3</v>
      </c>
      <c r="C13" s="98">
        <v>99.866286654992535</v>
      </c>
      <c r="D13" s="98">
        <v>99.003492705073526</v>
      </c>
      <c r="E13" s="98">
        <v>102.97788838768078</v>
      </c>
      <c r="F13" s="98">
        <v>100</v>
      </c>
      <c r="G13" s="98">
        <f t="shared" si="1"/>
        <v>100.33249784444887</v>
      </c>
    </row>
    <row r="14" spans="1:7" ht="21.75" customHeight="1">
      <c r="A14" s="99">
        <f t="shared" si="0"/>
        <v>11</v>
      </c>
      <c r="B14" s="97" t="s">
        <v>5</v>
      </c>
      <c r="C14" s="98">
        <v>99.237588540491146</v>
      </c>
      <c r="D14" s="98">
        <v>97.529681896386833</v>
      </c>
      <c r="E14" s="98">
        <v>97.831018310899992</v>
      </c>
      <c r="F14" s="98">
        <v>88.461538461538453</v>
      </c>
      <c r="G14" s="98">
        <f t="shared" si="1"/>
        <v>95.508770805713468</v>
      </c>
    </row>
    <row r="15" spans="1:7" ht="21.75" customHeight="1">
      <c r="A15" s="99">
        <f t="shared" si="0"/>
        <v>12</v>
      </c>
      <c r="B15" s="97" t="s">
        <v>1</v>
      </c>
      <c r="C15" s="98">
        <v>101.00217855183129</v>
      </c>
      <c r="D15" s="98">
        <v>111.39934009282537</v>
      </c>
      <c r="E15" s="98">
        <v>106.27575770066748</v>
      </c>
      <c r="F15" s="98">
        <v>55.555555555555557</v>
      </c>
      <c r="G15" s="98">
        <f t="shared" si="1"/>
        <v>95.117782206369043</v>
      </c>
    </row>
    <row r="16" spans="1:7" ht="21.75" customHeight="1">
      <c r="A16" s="99">
        <f t="shared" si="0"/>
        <v>13</v>
      </c>
      <c r="B16" s="100" t="s">
        <v>0</v>
      </c>
      <c r="C16" s="98">
        <v>99.857261276559171</v>
      </c>
      <c r="D16" s="98">
        <v>103.23394167975597</v>
      </c>
      <c r="E16" s="98">
        <v>104.56575765642373</v>
      </c>
      <c r="F16" s="98">
        <v>63.095238095238095</v>
      </c>
      <c r="G16" s="98">
        <f t="shared" si="1"/>
        <v>93.194551737473759</v>
      </c>
    </row>
    <row r="17" spans="1:7" ht="21.75" customHeight="1">
      <c r="A17" s="99">
        <f t="shared" si="0"/>
        <v>14</v>
      </c>
      <c r="B17" s="100" t="s">
        <v>2</v>
      </c>
      <c r="C17" s="98">
        <v>99.720151994996442</v>
      </c>
      <c r="D17" s="98">
        <v>98.208622640173928</v>
      </c>
      <c r="E17" s="98">
        <v>99.008643067467943</v>
      </c>
      <c r="F17" s="98">
        <v>75.193798449612402</v>
      </c>
      <c r="G17" s="98">
        <f t="shared" si="1"/>
        <v>92.806074634839305</v>
      </c>
    </row>
    <row r="18" spans="1:7" ht="21.75" customHeight="1">
      <c r="A18" s="99">
        <f t="shared" si="0"/>
        <v>15</v>
      </c>
      <c r="B18" s="100" t="s">
        <v>4</v>
      </c>
      <c r="C18" s="98">
        <v>99.313915553507712</v>
      </c>
      <c r="D18" s="98">
        <v>109.50687003169347</v>
      </c>
      <c r="E18" s="98">
        <v>97.652443636619054</v>
      </c>
      <c r="F18" s="98">
        <v>57.915057915057908</v>
      </c>
      <c r="G18" s="98">
        <f t="shared" si="1"/>
        <v>92.626014955947397</v>
      </c>
    </row>
    <row r="19" spans="1:7" ht="21.75" customHeight="1">
      <c r="A19" s="99">
        <f t="shared" si="0"/>
        <v>16</v>
      </c>
      <c r="B19" s="100" t="s">
        <v>28</v>
      </c>
      <c r="C19" s="98">
        <v>99.508509408264899</v>
      </c>
      <c r="D19" s="98">
        <v>97.320621419718449</v>
      </c>
      <c r="E19" s="98">
        <v>100.80911653713829</v>
      </c>
      <c r="F19" s="98">
        <v>73.076923076923066</v>
      </c>
      <c r="G19" s="98">
        <f t="shared" si="1"/>
        <v>92.350609412229204</v>
      </c>
    </row>
    <row r="20" spans="1:7" ht="21.75" customHeight="1">
      <c r="A20" s="99">
        <f t="shared" si="0"/>
        <v>17</v>
      </c>
      <c r="B20" s="100" t="s">
        <v>13</v>
      </c>
      <c r="C20" s="98">
        <v>99.260010396609928</v>
      </c>
      <c r="D20" s="98">
        <v>98.516054330523716</v>
      </c>
      <c r="E20" s="98">
        <v>100.68903602479935</v>
      </c>
      <c r="F20" s="98">
        <v>65.217391304347828</v>
      </c>
      <c r="G20" s="98">
        <f t="shared" si="1"/>
        <v>90.809029604157274</v>
      </c>
    </row>
    <row r="21" spans="1:7" ht="21.75" customHeight="1">
      <c r="A21" s="99">
        <f t="shared" si="0"/>
        <v>18</v>
      </c>
      <c r="B21" s="100" t="s">
        <v>18</v>
      </c>
      <c r="C21" s="98">
        <v>99.68711882649373</v>
      </c>
      <c r="D21" s="98">
        <v>97.651731059381916</v>
      </c>
      <c r="E21" s="98">
        <v>102.99398274925267</v>
      </c>
      <c r="F21" s="98">
        <v>60.75949367088608</v>
      </c>
      <c r="G21" s="98">
        <f t="shared" si="1"/>
        <v>89.967773411436823</v>
      </c>
    </row>
    <row r="22" spans="1:7" ht="21.75" customHeight="1">
      <c r="A22" s="99">
        <f t="shared" si="0"/>
        <v>19</v>
      </c>
      <c r="B22" s="100" t="s">
        <v>29</v>
      </c>
      <c r="C22" s="98">
        <v>99.447981428174884</v>
      </c>
      <c r="D22" s="98">
        <v>98.1175963483674</v>
      </c>
      <c r="E22" s="98">
        <v>103.96305906104382</v>
      </c>
      <c r="F22" s="98">
        <v>50.555555555555557</v>
      </c>
      <c r="G22" s="98">
        <f t="shared" si="1"/>
        <v>87.821490336314298</v>
      </c>
    </row>
    <row r="23" spans="1:7" ht="21.75" customHeight="1">
      <c r="A23" s="99">
        <f t="shared" si="0"/>
        <v>20</v>
      </c>
      <c r="B23" s="100" t="s">
        <v>8</v>
      </c>
      <c r="C23" s="98">
        <v>96.400623022586586</v>
      </c>
      <c r="D23" s="98">
        <v>84.879239630888705</v>
      </c>
      <c r="E23" s="98">
        <v>106.24686103075322</v>
      </c>
      <c r="F23" s="98">
        <v>69.312169312169317</v>
      </c>
      <c r="G23" s="98">
        <f t="shared" si="1"/>
        <v>87.481515740344776</v>
      </c>
    </row>
    <row r="24" spans="1:7" ht="21.75" customHeight="1">
      <c r="A24" s="99">
        <f t="shared" si="0"/>
        <v>21</v>
      </c>
      <c r="B24" s="100" t="s">
        <v>11</v>
      </c>
      <c r="C24" s="98">
        <v>100.1025526163502</v>
      </c>
      <c r="D24" s="98">
        <v>103.26846774427769</v>
      </c>
      <c r="E24" s="98">
        <v>91.332438882849971</v>
      </c>
      <c r="F24" s="98">
        <v>52.336448598130836</v>
      </c>
      <c r="G24" s="98">
        <f t="shared" si="1"/>
        <v>87.234864229591309</v>
      </c>
    </row>
    <row r="25" spans="1:7" ht="21.75" customHeight="1">
      <c r="A25" s="99">
        <f t="shared" si="0"/>
        <v>22</v>
      </c>
      <c r="B25" s="100" t="s">
        <v>7</v>
      </c>
      <c r="C25" s="98">
        <v>98.75075630626884</v>
      </c>
      <c r="D25" s="98">
        <v>101.31114285569691</v>
      </c>
      <c r="E25" s="98">
        <v>106.94226785390238</v>
      </c>
      <c r="F25" s="98">
        <v>34.310850439882692</v>
      </c>
      <c r="G25" s="98">
        <f t="shared" si="1"/>
        <v>85.712812346351924</v>
      </c>
    </row>
    <row r="26" spans="1:7" ht="21.75" customHeight="1">
      <c r="A26" s="99">
        <f t="shared" si="0"/>
        <v>23</v>
      </c>
      <c r="B26" s="100" t="s">
        <v>9</v>
      </c>
      <c r="C26" s="98">
        <v>99.398008867589667</v>
      </c>
      <c r="D26" s="98">
        <v>98.714777794343647</v>
      </c>
      <c r="E26" s="98">
        <v>99.377916637070655</v>
      </c>
      <c r="F26" s="98">
        <v>34.246575342465754</v>
      </c>
      <c r="G26" s="98">
        <f t="shared" si="1"/>
        <v>82.831834999380519</v>
      </c>
    </row>
  </sheetData>
  <autoFilter ref="B3:G3"/>
  <mergeCells count="4">
    <mergeCell ref="A1:G1"/>
    <mergeCell ref="B2:B3"/>
    <mergeCell ref="C2:G2"/>
    <mergeCell ref="A2:A3"/>
  </mergeCells>
  <phoneticPr fontId="3" type="noConversion"/>
  <conditionalFormatting sqref="B15:B26">
    <cfRule type="expression" dxfId="1" priority="1" stopIfTrue="1">
      <formula>$F15&gt;=100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9"/>
  <sheetViews>
    <sheetView showGridLines="0" zoomScale="80" zoomScaleNormal="80" workbookViewId="0">
      <pane xSplit="1" ySplit="6" topLeftCell="C7" activePane="bottomRight" state="frozen"/>
      <selection pane="topRight"/>
      <selection pane="bottomLeft"/>
      <selection pane="bottomRight" activeCell="O10" sqref="O10"/>
    </sheetView>
  </sheetViews>
  <sheetFormatPr defaultColWidth="0" defaultRowHeight="16.5"/>
  <cols>
    <col min="1" max="1" width="0.75" style="142" customWidth="1"/>
    <col min="2" max="2" width="7.125" style="142" customWidth="1"/>
    <col min="3" max="3" width="15.25" style="142" customWidth="1"/>
    <col min="4" max="5" width="12.625" style="142" customWidth="1"/>
    <col min="6" max="6" width="8.5" style="142" customWidth="1"/>
    <col min="7" max="7" width="12.625" style="143" bestFit="1" customWidth="1"/>
    <col min="8" max="8" width="12.625" style="142" bestFit="1" customWidth="1"/>
    <col min="9" max="9" width="8.5" style="142" bestFit="1" customWidth="1"/>
    <col min="10" max="10" width="12.625" style="142" bestFit="1" customWidth="1"/>
    <col min="11" max="11" width="7.375" style="142" bestFit="1" customWidth="1"/>
    <col min="12" max="12" width="14" style="142" customWidth="1"/>
    <col min="13" max="13" width="7.75" style="142" bestFit="1" customWidth="1"/>
    <col min="14" max="14" width="10.25" style="142" customWidth="1"/>
    <col min="15" max="15" width="15.25" style="142" customWidth="1"/>
    <col min="16" max="16" width="11" style="142" customWidth="1"/>
    <col min="17" max="17" width="1.5" style="142" customWidth="1"/>
    <col min="18" max="16384" width="9" style="142" hidden="1"/>
  </cols>
  <sheetData>
    <row r="1" spans="2:17" ht="44.25" customHeight="1" thickBot="1">
      <c r="B1" s="216" t="s">
        <v>83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</row>
    <row r="2" spans="2:17" ht="14.25" customHeight="1">
      <c r="Q2" s="144"/>
    </row>
    <row r="3" spans="2:17">
      <c r="B3" s="145"/>
      <c r="G3" s="146"/>
      <c r="P3" s="147" t="s">
        <v>84</v>
      </c>
    </row>
    <row r="4" spans="2:17" s="149" customFormat="1" ht="17.25">
      <c r="B4" s="217" t="s">
        <v>85</v>
      </c>
      <c r="C4" s="218" t="s">
        <v>48</v>
      </c>
      <c r="D4" s="218" t="s">
        <v>86</v>
      </c>
      <c r="E4" s="218"/>
      <c r="F4" s="218"/>
      <c r="G4" s="218" t="s">
        <v>87</v>
      </c>
      <c r="H4" s="218"/>
      <c r="I4" s="218"/>
      <c r="J4" s="219" t="s">
        <v>88</v>
      </c>
      <c r="K4" s="219"/>
      <c r="L4" s="219"/>
      <c r="M4" s="219"/>
      <c r="N4" s="219"/>
      <c r="O4" s="148" t="s">
        <v>89</v>
      </c>
      <c r="P4" s="219" t="s">
        <v>90</v>
      </c>
    </row>
    <row r="5" spans="2:17" s="149" customFormat="1" ht="33.75" customHeight="1">
      <c r="B5" s="217"/>
      <c r="C5" s="218"/>
      <c r="D5" s="150" t="s">
        <v>91</v>
      </c>
      <c r="E5" s="150" t="s">
        <v>92</v>
      </c>
      <c r="F5" s="151" t="s">
        <v>67</v>
      </c>
      <c r="G5" s="150" t="s">
        <v>91</v>
      </c>
      <c r="H5" s="150" t="s">
        <v>92</v>
      </c>
      <c r="I5" s="151" t="s">
        <v>93</v>
      </c>
      <c r="J5" s="150" t="s">
        <v>94</v>
      </c>
      <c r="K5" s="151" t="s">
        <v>95</v>
      </c>
      <c r="L5" s="150" t="s">
        <v>96</v>
      </c>
      <c r="M5" s="151" t="s">
        <v>97</v>
      </c>
      <c r="N5" s="152" t="s">
        <v>98</v>
      </c>
      <c r="O5" s="150" t="s">
        <v>99</v>
      </c>
      <c r="P5" s="219"/>
    </row>
    <row r="6" spans="2:17" ht="19.5" customHeight="1">
      <c r="B6" s="215" t="s">
        <v>100</v>
      </c>
      <c r="C6" s="215"/>
      <c r="D6" s="153">
        <f>SUM(D7:D29)</f>
        <v>1791666.6666666665</v>
      </c>
      <c r="E6" s="154">
        <f>SUM(E7:E29)</f>
        <v>1739642.517</v>
      </c>
      <c r="F6" s="155">
        <f t="shared" ref="F6:F29" si="0">E6/D6*100</f>
        <v>97.096326530232574</v>
      </c>
      <c r="G6" s="153">
        <f>SUM(G7:G29)</f>
        <v>1791666.6666666665</v>
      </c>
      <c r="H6" s="154">
        <f>SUM(H7:H29)</f>
        <v>2097304.8930000002</v>
      </c>
      <c r="I6" s="155">
        <f t="shared" ref="I6:I29" si="1">H6/G6*100</f>
        <v>117.05887774883723</v>
      </c>
      <c r="J6" s="154">
        <f>SUM(J7:J29)</f>
        <v>1134838.6259999999</v>
      </c>
      <c r="K6" s="155">
        <f t="shared" ref="K6:K29" si="2">J6/E6*100</f>
        <v>65.23401301762965</v>
      </c>
      <c r="L6" s="154">
        <f>SUM(L7:L29)</f>
        <v>1535370.18</v>
      </c>
      <c r="M6" s="155">
        <f t="shared" ref="M6:M29" si="3">L6/H6*100</f>
        <v>73.206818194363493</v>
      </c>
      <c r="N6" s="155">
        <f t="shared" ref="N6:N29" si="4">M6/K6*100-100</f>
        <v>12.221852999568156</v>
      </c>
      <c r="O6" s="155"/>
      <c r="P6" s="156"/>
    </row>
    <row r="7" spans="2:17" ht="19.5" customHeight="1">
      <c r="B7" s="157">
        <v>1</v>
      </c>
      <c r="C7" s="158" t="s">
        <v>1</v>
      </c>
      <c r="D7" s="159">
        <v>85500</v>
      </c>
      <c r="E7" s="159">
        <v>88105.453999999998</v>
      </c>
      <c r="F7" s="160">
        <f t="shared" si="0"/>
        <v>103.04731461988304</v>
      </c>
      <c r="G7" s="161">
        <v>85500</v>
      </c>
      <c r="H7" s="159">
        <v>95284.085000000006</v>
      </c>
      <c r="I7" s="162">
        <f t="shared" si="1"/>
        <v>111.44337426900586</v>
      </c>
      <c r="J7" s="163">
        <v>48306.065999999999</v>
      </c>
      <c r="K7" s="160">
        <f t="shared" si="2"/>
        <v>54.827554716419712</v>
      </c>
      <c r="L7" s="159">
        <v>70918.654999999999</v>
      </c>
      <c r="M7" s="160">
        <f t="shared" si="3"/>
        <v>74.428646714716308</v>
      </c>
      <c r="N7" s="164">
        <f t="shared" si="4"/>
        <v>35.750439901392269</v>
      </c>
      <c r="O7" s="165">
        <f t="shared" ref="O7:O29" si="5">(I7/MAX($I$7:$I$29)*50)+(N7/MAX($N$7:$N$29)*50)</f>
        <v>85.710426158726307</v>
      </c>
      <c r="P7" s="166"/>
    </row>
    <row r="8" spans="2:17" ht="19.5" customHeight="1">
      <c r="B8" s="157">
        <v>2</v>
      </c>
      <c r="C8" s="158" t="s">
        <v>8</v>
      </c>
      <c r="D8" s="159">
        <v>104833.33333333333</v>
      </c>
      <c r="E8" s="159">
        <v>99783.726999999999</v>
      </c>
      <c r="F8" s="160">
        <f t="shared" si="0"/>
        <v>95.183205405405417</v>
      </c>
      <c r="G8" s="161">
        <v>104833.33333333333</v>
      </c>
      <c r="H8" s="159">
        <v>120260.84699999999</v>
      </c>
      <c r="I8" s="162">
        <f t="shared" si="1"/>
        <v>114.7162292527822</v>
      </c>
      <c r="J8" s="163">
        <v>64703.052000000003</v>
      </c>
      <c r="K8" s="160">
        <f t="shared" si="2"/>
        <v>64.843290529727355</v>
      </c>
      <c r="L8" s="159">
        <v>104254.65</v>
      </c>
      <c r="M8" s="160">
        <f t="shared" si="3"/>
        <v>86.690433836708308</v>
      </c>
      <c r="N8" s="164">
        <f t="shared" si="4"/>
        <v>33.692218776228117</v>
      </c>
      <c r="O8" s="165">
        <f t="shared" si="5"/>
        <v>83.880569934524019</v>
      </c>
      <c r="P8" s="166"/>
    </row>
    <row r="9" spans="2:17" ht="19.5" customHeight="1">
      <c r="B9" s="157">
        <v>3</v>
      </c>
      <c r="C9" s="158" t="s">
        <v>10</v>
      </c>
      <c r="D9" s="159">
        <v>75583.333333333328</v>
      </c>
      <c r="E9" s="159">
        <v>88087.607000000004</v>
      </c>
      <c r="F9" s="160">
        <f t="shared" si="0"/>
        <v>116.54369173098127</v>
      </c>
      <c r="G9" s="161">
        <v>75583.333333333328</v>
      </c>
      <c r="H9" s="159">
        <v>92517.907000000007</v>
      </c>
      <c r="I9" s="162">
        <f t="shared" si="1"/>
        <v>122.4051691289967</v>
      </c>
      <c r="J9" s="163">
        <v>52214.41</v>
      </c>
      <c r="K9" s="160">
        <f t="shared" si="2"/>
        <v>59.275545991390146</v>
      </c>
      <c r="L9" s="159">
        <v>70933.546000000002</v>
      </c>
      <c r="M9" s="160">
        <f t="shared" si="3"/>
        <v>76.670072097502157</v>
      </c>
      <c r="N9" s="164">
        <f t="shared" si="4"/>
        <v>29.345197610897742</v>
      </c>
      <c r="O9" s="165">
        <f t="shared" si="5"/>
        <v>80.264705039990957</v>
      </c>
      <c r="P9" s="166"/>
    </row>
    <row r="10" spans="2:17" ht="19.5" customHeight="1">
      <c r="B10" s="157">
        <v>4</v>
      </c>
      <c r="C10" s="158" t="s">
        <v>13</v>
      </c>
      <c r="D10" s="159">
        <v>96333.333333333328</v>
      </c>
      <c r="E10" s="159">
        <v>100083.173</v>
      </c>
      <c r="F10" s="160">
        <f t="shared" si="0"/>
        <v>103.89256712802768</v>
      </c>
      <c r="G10" s="161">
        <v>96333.333333333328</v>
      </c>
      <c r="H10" s="159">
        <v>121852.197</v>
      </c>
      <c r="I10" s="162">
        <f t="shared" si="1"/>
        <v>126.49016989619378</v>
      </c>
      <c r="J10" s="163">
        <v>61127.116000000002</v>
      </c>
      <c r="K10" s="160">
        <f t="shared" si="2"/>
        <v>61.076316994865863</v>
      </c>
      <c r="L10" s="159">
        <v>89206.483999999997</v>
      </c>
      <c r="M10" s="160">
        <f t="shared" si="3"/>
        <v>73.20876126673366</v>
      </c>
      <c r="N10" s="164">
        <f t="shared" si="4"/>
        <v>19.864400587362965</v>
      </c>
      <c r="O10" s="165">
        <f t="shared" si="5"/>
        <v>68.313991955306577</v>
      </c>
      <c r="P10" s="166"/>
    </row>
    <row r="11" spans="2:17" ht="19.5" customHeight="1">
      <c r="B11" s="157">
        <v>5</v>
      </c>
      <c r="C11" s="158" t="s">
        <v>28</v>
      </c>
      <c r="D11" s="159">
        <v>106000</v>
      </c>
      <c r="E11" s="159">
        <v>138088.30799999999</v>
      </c>
      <c r="F11" s="160">
        <f t="shared" si="0"/>
        <v>130.27198867924528</v>
      </c>
      <c r="G11" s="161">
        <v>106000</v>
      </c>
      <c r="H11" s="159">
        <v>117258.82</v>
      </c>
      <c r="I11" s="162">
        <f t="shared" si="1"/>
        <v>110.62152830188681</v>
      </c>
      <c r="J11" s="163">
        <v>84979.129000000001</v>
      </c>
      <c r="K11" s="160">
        <f t="shared" si="2"/>
        <v>61.539698929470553</v>
      </c>
      <c r="L11" s="159">
        <v>87908.615000000005</v>
      </c>
      <c r="M11" s="160">
        <f t="shared" si="3"/>
        <v>74.969725091895</v>
      </c>
      <c r="N11" s="164">
        <f t="shared" si="4"/>
        <v>21.823353698587852</v>
      </c>
      <c r="O11" s="165">
        <f t="shared" si="5"/>
        <v>65.968874877225375</v>
      </c>
      <c r="P11" s="166"/>
    </row>
    <row r="12" spans="2:17" ht="19.5" customHeight="1">
      <c r="B12" s="157">
        <v>6</v>
      </c>
      <c r="C12" s="158" t="s">
        <v>6</v>
      </c>
      <c r="D12" s="159">
        <v>62083.333333333336</v>
      </c>
      <c r="E12" s="159">
        <v>53723.014000000003</v>
      </c>
      <c r="F12" s="160">
        <f t="shared" si="0"/>
        <v>86.533713825503355</v>
      </c>
      <c r="G12" s="161">
        <v>62083.333333333336</v>
      </c>
      <c r="H12" s="159">
        <v>69834.441000000006</v>
      </c>
      <c r="I12" s="162">
        <f t="shared" si="1"/>
        <v>112.4850056375839</v>
      </c>
      <c r="J12" s="163">
        <v>31719.094000000001</v>
      </c>
      <c r="K12" s="160">
        <f t="shared" si="2"/>
        <v>59.041910790783255</v>
      </c>
      <c r="L12" s="159">
        <v>49581.044999999998</v>
      </c>
      <c r="M12" s="160">
        <f t="shared" si="3"/>
        <v>70.997983645347702</v>
      </c>
      <c r="N12" s="164">
        <f t="shared" si="4"/>
        <v>20.250145522781509</v>
      </c>
      <c r="O12" s="165">
        <f t="shared" si="5"/>
        <v>64.365735302243863</v>
      </c>
      <c r="P12" s="166"/>
    </row>
    <row r="13" spans="2:17" ht="19.5" customHeight="1">
      <c r="B13" s="157">
        <v>7</v>
      </c>
      <c r="C13" s="158" t="s">
        <v>12</v>
      </c>
      <c r="D13" s="159">
        <v>62166.666666666664</v>
      </c>
      <c r="E13" s="159">
        <v>60212.283000000003</v>
      </c>
      <c r="F13" s="160">
        <f t="shared" si="0"/>
        <v>96.856219302949071</v>
      </c>
      <c r="G13" s="161">
        <v>62166.666666666664</v>
      </c>
      <c r="H13" s="159">
        <v>76550.968999999997</v>
      </c>
      <c r="I13" s="162">
        <f t="shared" si="1"/>
        <v>123.13828793565685</v>
      </c>
      <c r="J13" s="163">
        <v>32624.566999999999</v>
      </c>
      <c r="K13" s="160">
        <f t="shared" si="2"/>
        <v>54.182577664427697</v>
      </c>
      <c r="L13" s="159">
        <v>48853.997000000003</v>
      </c>
      <c r="M13" s="160">
        <f t="shared" si="3"/>
        <v>63.818913905583621</v>
      </c>
      <c r="N13" s="164">
        <f t="shared" si="4"/>
        <v>17.784935040996459</v>
      </c>
      <c r="O13" s="165">
        <f t="shared" si="5"/>
        <v>64.331621963302666</v>
      </c>
      <c r="P13" s="166"/>
    </row>
    <row r="14" spans="2:17" ht="19.5" customHeight="1">
      <c r="B14" s="157">
        <v>8</v>
      </c>
      <c r="C14" s="158" t="s">
        <v>17</v>
      </c>
      <c r="D14" s="159">
        <v>55666.666666666664</v>
      </c>
      <c r="E14" s="159">
        <v>59363.701000000001</v>
      </c>
      <c r="F14" s="160">
        <f t="shared" si="0"/>
        <v>106.64137904191617</v>
      </c>
      <c r="G14" s="161">
        <v>55666.666666666664</v>
      </c>
      <c r="H14" s="159">
        <v>59374.42</v>
      </c>
      <c r="I14" s="162">
        <f t="shared" si="1"/>
        <v>106.66063473053893</v>
      </c>
      <c r="J14" s="163">
        <v>32305.664000000001</v>
      </c>
      <c r="K14" s="160">
        <f t="shared" si="2"/>
        <v>54.419895417234855</v>
      </c>
      <c r="L14" s="159">
        <v>39260.254000000001</v>
      </c>
      <c r="M14" s="160">
        <f t="shared" si="3"/>
        <v>66.123178971685121</v>
      </c>
      <c r="N14" s="164">
        <f t="shared" si="4"/>
        <v>21.505523788169228</v>
      </c>
      <c r="O14" s="165">
        <f t="shared" si="5"/>
        <v>64.255151622657849</v>
      </c>
      <c r="P14" s="166"/>
    </row>
    <row r="15" spans="2:17" ht="19.5" customHeight="1">
      <c r="B15" s="157">
        <v>9</v>
      </c>
      <c r="C15" s="158" t="s">
        <v>11</v>
      </c>
      <c r="D15" s="159">
        <v>64250</v>
      </c>
      <c r="E15" s="159">
        <v>46558.127</v>
      </c>
      <c r="F15" s="160">
        <f t="shared" si="0"/>
        <v>72.464010894941637</v>
      </c>
      <c r="G15" s="161">
        <v>64250</v>
      </c>
      <c r="H15" s="159">
        <v>54779.531999999999</v>
      </c>
      <c r="I15" s="162">
        <f t="shared" si="1"/>
        <v>85.259971984435794</v>
      </c>
      <c r="J15" s="163">
        <v>21570.593000000001</v>
      </c>
      <c r="K15" s="160">
        <f t="shared" si="2"/>
        <v>46.330456979079074</v>
      </c>
      <c r="L15" s="159">
        <v>31582.937000000002</v>
      </c>
      <c r="M15" s="160">
        <f t="shared" si="3"/>
        <v>57.654630930399328</v>
      </c>
      <c r="N15" s="164">
        <f t="shared" si="4"/>
        <v>24.44218056479302</v>
      </c>
      <c r="O15" s="165">
        <f t="shared" si="5"/>
        <v>61.504778833311974</v>
      </c>
      <c r="P15" s="166"/>
    </row>
    <row r="16" spans="2:17" ht="19.5" customHeight="1">
      <c r="B16" s="157">
        <v>10</v>
      </c>
      <c r="C16" s="158" t="s">
        <v>15</v>
      </c>
      <c r="D16" s="159">
        <v>64916.666666666664</v>
      </c>
      <c r="E16" s="159">
        <v>66768.945999999996</v>
      </c>
      <c r="F16" s="160">
        <f t="shared" si="0"/>
        <v>102.85331861360719</v>
      </c>
      <c r="G16" s="161">
        <v>64916.666666666664</v>
      </c>
      <c r="H16" s="159">
        <v>66461.129000000001</v>
      </c>
      <c r="I16" s="162">
        <f t="shared" si="1"/>
        <v>102.379146084724</v>
      </c>
      <c r="J16" s="163">
        <v>43399.981</v>
      </c>
      <c r="K16" s="160">
        <f t="shared" si="2"/>
        <v>65.000248768342104</v>
      </c>
      <c r="L16" s="159">
        <v>49908.131999999998</v>
      </c>
      <c r="M16" s="160">
        <f t="shared" si="3"/>
        <v>75.093716810016872</v>
      </c>
      <c r="N16" s="164">
        <f t="shared" si="4"/>
        <v>15.528352941613235</v>
      </c>
      <c r="O16" s="165">
        <f t="shared" si="5"/>
        <v>54.523633534180377</v>
      </c>
      <c r="P16" s="166"/>
    </row>
    <row r="17" spans="2:16" ht="19.5" customHeight="1">
      <c r="B17" s="157">
        <v>11</v>
      </c>
      <c r="C17" s="158" t="s">
        <v>0</v>
      </c>
      <c r="D17" s="159">
        <v>68916.666666666672</v>
      </c>
      <c r="E17" s="159">
        <v>62484.283000000003</v>
      </c>
      <c r="F17" s="160">
        <f t="shared" si="0"/>
        <v>90.666432406287782</v>
      </c>
      <c r="G17" s="161">
        <v>68916.666666666672</v>
      </c>
      <c r="H17" s="159">
        <v>99351.266000000003</v>
      </c>
      <c r="I17" s="162">
        <f t="shared" si="1"/>
        <v>144.16145006045949</v>
      </c>
      <c r="J17" s="163">
        <v>42608.828999999998</v>
      </c>
      <c r="K17" s="160">
        <f t="shared" si="2"/>
        <v>68.191274596205247</v>
      </c>
      <c r="L17" s="159">
        <v>71161.073000000004</v>
      </c>
      <c r="M17" s="160">
        <f t="shared" si="3"/>
        <v>71.625733485872246</v>
      </c>
      <c r="N17" s="164">
        <f t="shared" si="4"/>
        <v>5.0365078377023309</v>
      </c>
      <c r="O17" s="165">
        <f t="shared" si="5"/>
        <v>53.238443122973607</v>
      </c>
      <c r="P17" s="166"/>
    </row>
    <row r="18" spans="2:16" ht="19.5" customHeight="1">
      <c r="B18" s="157">
        <v>12</v>
      </c>
      <c r="C18" s="158" t="s">
        <v>7</v>
      </c>
      <c r="D18" s="159">
        <v>72500</v>
      </c>
      <c r="E18" s="159">
        <v>64412.639999999999</v>
      </c>
      <c r="F18" s="160">
        <f t="shared" si="0"/>
        <v>88.845020689655172</v>
      </c>
      <c r="G18" s="161">
        <v>72500</v>
      </c>
      <c r="H18" s="159">
        <v>86038.622000000003</v>
      </c>
      <c r="I18" s="162">
        <f t="shared" si="1"/>
        <v>118.67396137931034</v>
      </c>
      <c r="J18" s="163">
        <v>44770.938000000002</v>
      </c>
      <c r="K18" s="160">
        <f t="shared" si="2"/>
        <v>69.506447802791499</v>
      </c>
      <c r="L18" s="159">
        <v>66100.148000000001</v>
      </c>
      <c r="M18" s="160">
        <f t="shared" si="3"/>
        <v>76.826135128012623</v>
      </c>
      <c r="N18" s="164">
        <f t="shared" si="4"/>
        <v>10.530947209371206</v>
      </c>
      <c r="O18" s="165">
        <f t="shared" si="5"/>
        <v>52.755780048828157</v>
      </c>
      <c r="P18" s="166"/>
    </row>
    <row r="19" spans="2:16" ht="19.5" customHeight="1">
      <c r="B19" s="157">
        <v>13</v>
      </c>
      <c r="C19" s="158" t="s">
        <v>2</v>
      </c>
      <c r="D19" s="159">
        <v>99416.666666666672</v>
      </c>
      <c r="E19" s="159">
        <v>92959.733999999997</v>
      </c>
      <c r="F19" s="160">
        <f t="shared" si="0"/>
        <v>93.505180888516335</v>
      </c>
      <c r="G19" s="161">
        <v>99416.666666666672</v>
      </c>
      <c r="H19" s="159">
        <v>143009.54500000001</v>
      </c>
      <c r="I19" s="162">
        <f t="shared" si="1"/>
        <v>143.84866219614418</v>
      </c>
      <c r="J19" s="163">
        <v>55357.099000000002</v>
      </c>
      <c r="K19" s="160">
        <f t="shared" si="2"/>
        <v>59.549545397795569</v>
      </c>
      <c r="L19" s="159">
        <v>88661.672999999995</v>
      </c>
      <c r="M19" s="160">
        <f t="shared" si="3"/>
        <v>61.997031736587928</v>
      </c>
      <c r="N19" s="164">
        <f t="shared" si="4"/>
        <v>4.1100000385275024</v>
      </c>
      <c r="O19" s="165">
        <f t="shared" si="5"/>
        <v>51.842415592325395</v>
      </c>
      <c r="P19" s="166"/>
    </row>
    <row r="20" spans="2:16" ht="19.5" customHeight="1">
      <c r="B20" s="157">
        <v>14</v>
      </c>
      <c r="C20" s="158" t="s">
        <v>18</v>
      </c>
      <c r="D20" s="159">
        <v>74500</v>
      </c>
      <c r="E20" s="159">
        <v>70668.159</v>
      </c>
      <c r="F20" s="160">
        <f t="shared" si="0"/>
        <v>94.856589261744958</v>
      </c>
      <c r="G20" s="161">
        <v>74500</v>
      </c>
      <c r="H20" s="159">
        <v>116248.00199999999</v>
      </c>
      <c r="I20" s="162">
        <f t="shared" si="1"/>
        <v>156.0375865771812</v>
      </c>
      <c r="J20" s="163">
        <v>53937.243000000002</v>
      </c>
      <c r="K20" s="160">
        <f t="shared" si="2"/>
        <v>76.324675445415252</v>
      </c>
      <c r="L20" s="159">
        <v>89287.244999999995</v>
      </c>
      <c r="M20" s="160">
        <f t="shared" si="3"/>
        <v>76.807552356899862</v>
      </c>
      <c r="N20" s="164">
        <f t="shared" si="4"/>
        <v>0.63266159818779499</v>
      </c>
      <c r="O20" s="165">
        <f t="shared" si="5"/>
        <v>50.884830508285795</v>
      </c>
      <c r="P20" s="166"/>
    </row>
    <row r="21" spans="2:16" ht="19.5" customHeight="1">
      <c r="B21" s="157">
        <v>15</v>
      </c>
      <c r="C21" s="158" t="s">
        <v>31</v>
      </c>
      <c r="D21" s="159">
        <v>125166.66666666667</v>
      </c>
      <c r="E21" s="159">
        <v>120917.349</v>
      </c>
      <c r="F21" s="160">
        <f t="shared" si="0"/>
        <v>96.605072436750987</v>
      </c>
      <c r="G21" s="161">
        <v>125166.66666666667</v>
      </c>
      <c r="H21" s="159">
        <v>160949.65100000001</v>
      </c>
      <c r="I21" s="162">
        <f t="shared" si="1"/>
        <v>128.58826977363515</v>
      </c>
      <c r="J21" s="163">
        <v>93436.548999999999</v>
      </c>
      <c r="K21" s="160">
        <f t="shared" si="2"/>
        <v>77.27307104624002</v>
      </c>
      <c r="L21" s="159">
        <v>131924.29699999999</v>
      </c>
      <c r="M21" s="160">
        <f t="shared" si="3"/>
        <v>81.966190159679172</v>
      </c>
      <c r="N21" s="164">
        <f t="shared" si="4"/>
        <v>6.0734212448095803</v>
      </c>
      <c r="O21" s="165">
        <f t="shared" si="5"/>
        <v>49.698452218714884</v>
      </c>
      <c r="P21" s="166"/>
    </row>
    <row r="22" spans="2:16" ht="19.5" customHeight="1">
      <c r="B22" s="157">
        <v>16</v>
      </c>
      <c r="C22" s="158" t="s">
        <v>3</v>
      </c>
      <c r="D22" s="159">
        <v>81416.666666666672</v>
      </c>
      <c r="E22" s="159">
        <v>76123.241999999998</v>
      </c>
      <c r="F22" s="160">
        <f t="shared" si="0"/>
        <v>93.498352507676557</v>
      </c>
      <c r="G22" s="161">
        <v>81416.666666666672</v>
      </c>
      <c r="H22" s="159">
        <v>99328.694000000003</v>
      </c>
      <c r="I22" s="162">
        <f t="shared" si="1"/>
        <v>122.00044298874104</v>
      </c>
      <c r="J22" s="163">
        <v>50936.353999999999</v>
      </c>
      <c r="K22" s="160">
        <f t="shared" si="2"/>
        <v>66.913011928735244</v>
      </c>
      <c r="L22" s="159">
        <v>71029.760999999999</v>
      </c>
      <c r="M22" s="160">
        <f t="shared" si="3"/>
        <v>71.509810649478595</v>
      </c>
      <c r="N22" s="164">
        <f t="shared" si="4"/>
        <v>6.8698128932517761</v>
      </c>
      <c r="O22" s="165">
        <f t="shared" si="5"/>
        <v>48.701298659997391</v>
      </c>
      <c r="P22" s="166"/>
    </row>
    <row r="23" spans="2:16" ht="19.5" customHeight="1">
      <c r="B23" s="157">
        <v>17</v>
      </c>
      <c r="C23" s="158" t="s">
        <v>16</v>
      </c>
      <c r="D23" s="159">
        <v>60416.666666666664</v>
      </c>
      <c r="E23" s="159">
        <v>49641.705000000002</v>
      </c>
      <c r="F23" s="160">
        <f t="shared" si="0"/>
        <v>82.165580689655187</v>
      </c>
      <c r="G23" s="161">
        <v>60416.666666666664</v>
      </c>
      <c r="H23" s="159">
        <v>56526.108</v>
      </c>
      <c r="I23" s="162">
        <f t="shared" si="1"/>
        <v>93.560454620689654</v>
      </c>
      <c r="J23" s="163">
        <v>30751.008999999998</v>
      </c>
      <c r="K23" s="160">
        <f t="shared" si="2"/>
        <v>61.945916241192755</v>
      </c>
      <c r="L23" s="159">
        <v>39203.366999999998</v>
      </c>
      <c r="M23" s="160">
        <f t="shared" si="3"/>
        <v>69.354442375547947</v>
      </c>
      <c r="N23" s="164">
        <f t="shared" si="4"/>
        <v>11.959668342799773</v>
      </c>
      <c r="O23" s="165">
        <f t="shared" si="5"/>
        <v>46.706704856583769</v>
      </c>
      <c r="P23" s="166"/>
    </row>
    <row r="24" spans="2:16" ht="19.5" customHeight="1">
      <c r="B24" s="157">
        <v>18</v>
      </c>
      <c r="C24" s="158" t="s">
        <v>9</v>
      </c>
      <c r="D24" s="159">
        <v>103333.33333333333</v>
      </c>
      <c r="E24" s="159">
        <v>66359.05</v>
      </c>
      <c r="F24" s="160">
        <f t="shared" si="0"/>
        <v>64.218435483870977</v>
      </c>
      <c r="G24" s="161">
        <v>103333.33333333333</v>
      </c>
      <c r="H24" s="159">
        <v>93744.918999999994</v>
      </c>
      <c r="I24" s="162">
        <f t="shared" si="1"/>
        <v>90.720889354838704</v>
      </c>
      <c r="J24" s="163">
        <v>37869.307999999997</v>
      </c>
      <c r="K24" s="160">
        <f t="shared" si="2"/>
        <v>57.06728471851239</v>
      </c>
      <c r="L24" s="159">
        <v>59242.243999999999</v>
      </c>
      <c r="M24" s="160">
        <f t="shared" si="3"/>
        <v>63.195151942048192</v>
      </c>
      <c r="N24" s="164">
        <f t="shared" si="4"/>
        <v>10.737968792035318</v>
      </c>
      <c r="O24" s="165">
        <f t="shared" si="5"/>
        <v>44.088157339066989</v>
      </c>
      <c r="P24" s="166"/>
    </row>
    <row r="25" spans="2:16" ht="19.5" customHeight="1">
      <c r="B25" s="157">
        <v>19</v>
      </c>
      <c r="C25" s="158" t="s">
        <v>19</v>
      </c>
      <c r="D25" s="159">
        <v>72833.333333333328</v>
      </c>
      <c r="E25" s="159">
        <v>78977.119999999995</v>
      </c>
      <c r="F25" s="160">
        <f t="shared" si="0"/>
        <v>108.43540503432494</v>
      </c>
      <c r="G25" s="161">
        <v>72833.333333333328</v>
      </c>
      <c r="H25" s="159">
        <v>96684.822</v>
      </c>
      <c r="I25" s="162">
        <f t="shared" si="1"/>
        <v>132.74803935926772</v>
      </c>
      <c r="J25" s="163">
        <v>66559.56</v>
      </c>
      <c r="K25" s="160">
        <f t="shared" si="2"/>
        <v>84.277015925625037</v>
      </c>
      <c r="L25" s="159">
        <v>81801.721999999994</v>
      </c>
      <c r="M25" s="160">
        <f t="shared" si="3"/>
        <v>84.606580751630275</v>
      </c>
      <c r="N25" s="164">
        <f t="shared" si="4"/>
        <v>0.39104947225003173</v>
      </c>
      <c r="O25" s="165">
        <f t="shared" si="5"/>
        <v>43.084115225889938</v>
      </c>
      <c r="P25" s="166"/>
    </row>
    <row r="26" spans="2:16" ht="19.5" customHeight="1">
      <c r="B26" s="157">
        <v>20</v>
      </c>
      <c r="C26" s="158" t="s">
        <v>5</v>
      </c>
      <c r="D26" s="159">
        <v>75416.666666666672</v>
      </c>
      <c r="E26" s="159">
        <v>74511.822</v>
      </c>
      <c r="F26" s="160">
        <f t="shared" si="0"/>
        <v>98.800205966850825</v>
      </c>
      <c r="G26" s="161">
        <v>75416.666666666672</v>
      </c>
      <c r="H26" s="159">
        <v>79628.797000000006</v>
      </c>
      <c r="I26" s="162">
        <f t="shared" si="1"/>
        <v>105.58514519337017</v>
      </c>
      <c r="J26" s="163">
        <v>55806.421999999999</v>
      </c>
      <c r="K26" s="160">
        <f t="shared" si="2"/>
        <v>74.896064144022674</v>
      </c>
      <c r="L26" s="159">
        <v>63188.334999999999</v>
      </c>
      <c r="M26" s="160">
        <f t="shared" si="3"/>
        <v>79.353622534320081</v>
      </c>
      <c r="N26" s="164">
        <f t="shared" si="4"/>
        <v>5.9516590641207472</v>
      </c>
      <c r="O26" s="165">
        <f t="shared" si="5"/>
        <v>42.157137188822325</v>
      </c>
      <c r="P26" s="166"/>
    </row>
    <row r="27" spans="2:16" ht="19.5" customHeight="1">
      <c r="B27" s="157">
        <v>21</v>
      </c>
      <c r="C27" s="158" t="s">
        <v>29</v>
      </c>
      <c r="D27" s="159">
        <v>20833.333333333332</v>
      </c>
      <c r="E27" s="159">
        <v>30290.611000000001</v>
      </c>
      <c r="F27" s="160">
        <f t="shared" si="0"/>
        <v>145.39493280000002</v>
      </c>
      <c r="G27" s="161">
        <v>20833.333333333332</v>
      </c>
      <c r="H27" s="159">
        <v>20836.616999999998</v>
      </c>
      <c r="I27" s="162">
        <f t="shared" si="1"/>
        <v>100.0157616</v>
      </c>
      <c r="J27" s="163">
        <v>19933.281999999999</v>
      </c>
      <c r="K27" s="160">
        <f t="shared" si="2"/>
        <v>65.806800661762807</v>
      </c>
      <c r="L27" s="159">
        <v>14339.834000000001</v>
      </c>
      <c r="M27" s="160">
        <f t="shared" si="3"/>
        <v>68.820356010767014</v>
      </c>
      <c r="N27" s="164">
        <f t="shared" si="4"/>
        <v>4.5793980541516248</v>
      </c>
      <c r="O27" s="165">
        <f t="shared" si="5"/>
        <v>38.453285780669361</v>
      </c>
      <c r="P27" s="166"/>
    </row>
    <row r="28" spans="2:16" ht="17.25">
      <c r="B28" s="157">
        <v>22</v>
      </c>
      <c r="C28" s="158" t="s">
        <v>4</v>
      </c>
      <c r="D28" s="159">
        <v>95000</v>
      </c>
      <c r="E28" s="159">
        <v>96376.074999999997</v>
      </c>
      <c r="F28" s="160">
        <f t="shared" si="0"/>
        <v>101.44849999999998</v>
      </c>
      <c r="G28" s="161">
        <v>95000</v>
      </c>
      <c r="H28" s="159">
        <v>113422.795</v>
      </c>
      <c r="I28" s="162">
        <f t="shared" si="1"/>
        <v>119.39241578947369</v>
      </c>
      <c r="J28" s="163">
        <v>69033.445000000007</v>
      </c>
      <c r="K28" s="160">
        <f t="shared" si="2"/>
        <v>71.629234745241504</v>
      </c>
      <c r="L28" s="159">
        <v>76429.138999999996</v>
      </c>
      <c r="M28" s="160">
        <f t="shared" si="3"/>
        <v>67.384284614040766</v>
      </c>
      <c r="N28" s="164">
        <f t="shared" si="4"/>
        <v>-5.9262815612905086</v>
      </c>
      <c r="O28" s="165">
        <f t="shared" si="5"/>
        <v>29.969178474216477</v>
      </c>
      <c r="P28" s="166"/>
    </row>
    <row r="29" spans="2:16" ht="19.5" customHeight="1">
      <c r="B29" s="157">
        <v>23</v>
      </c>
      <c r="C29" s="158" t="s">
        <v>14</v>
      </c>
      <c r="D29" s="159">
        <v>64583.333333333336</v>
      </c>
      <c r="E29" s="159">
        <v>55146.387000000002</v>
      </c>
      <c r="F29" s="160">
        <f t="shared" si="0"/>
        <v>85.387954064516123</v>
      </c>
      <c r="G29" s="161">
        <v>64583.333333333336</v>
      </c>
      <c r="H29" s="159">
        <v>57360.707999999999</v>
      </c>
      <c r="I29" s="162">
        <f t="shared" si="1"/>
        <v>88.816580129032246</v>
      </c>
      <c r="J29" s="163">
        <v>40888.915999999997</v>
      </c>
      <c r="K29" s="160">
        <f t="shared" si="2"/>
        <v>74.146137624573655</v>
      </c>
      <c r="L29" s="159">
        <v>40593.027000000002</v>
      </c>
      <c r="M29" s="160">
        <f t="shared" si="3"/>
        <v>70.768002026753223</v>
      </c>
      <c r="N29" s="164">
        <f t="shared" si="4"/>
        <v>-4.5560506670287282</v>
      </c>
      <c r="O29" s="165">
        <f t="shared" si="5"/>
        <v>22.087975037897881</v>
      </c>
      <c r="P29" s="166"/>
    </row>
  </sheetData>
  <mergeCells count="8">
    <mergeCell ref="B6:C6"/>
    <mergeCell ref="B1:P1"/>
    <mergeCell ref="B4:B5"/>
    <mergeCell ref="C4:C5"/>
    <mergeCell ref="D4:F4"/>
    <mergeCell ref="G4:I4"/>
    <mergeCell ref="J4:N4"/>
    <mergeCell ref="P4:P5"/>
  </mergeCells>
  <phoneticPr fontId="3" type="noConversion"/>
  <conditionalFormatting sqref="C7:C29">
    <cfRule type="cellIs" dxfId="0" priority="1" operator="lessThanOrEqual">
      <formula>0.15</formula>
    </cfRule>
  </conditionalFormatting>
  <printOptions horizontalCentered="1"/>
  <pageMargins left="0.19666667282581329" right="0.11777777969837189" top="0.59041666984558105" bottom="0.39347222447395325" header="0.19666667282581329" footer="0.19666667282581329"/>
  <pageSetup paperSize="9" scale="78" orientation="landscape" r:id="rId1"/>
  <rowBreaks count="1" manualBreakCount="1">
    <brk id="2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통상</vt:lpstr>
      <vt:lpstr>소포 </vt:lpstr>
      <vt:lpstr>EMS</vt:lpstr>
      <vt:lpstr>예금</vt:lpstr>
      <vt:lpstr>보험</vt:lpstr>
      <vt:lpstr>보험!Print_Area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2017-06-01T02:40:16Z</cp:lastPrinted>
  <dcterms:created xsi:type="dcterms:W3CDTF">2017-04-20T05:07:01Z</dcterms:created>
  <dcterms:modified xsi:type="dcterms:W3CDTF">2017-06-01T05:05:07Z</dcterms:modified>
</cp:coreProperties>
</file>