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8255" windowHeight="11595"/>
  </bookViews>
  <sheets>
    <sheet name="통상" sheetId="1" r:id="rId1"/>
    <sheet name="소포" sheetId="3" r:id="rId2"/>
    <sheet name="EMS" sheetId="2" r:id="rId3"/>
    <sheet name="예금" sheetId="6" r:id="rId4"/>
    <sheet name="보험" sheetId="4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1._접수우편물">#REF!</definedName>
    <definedName name="_2._배달우편물">'[2]청별 배달물량'!$A$2</definedName>
    <definedName name="_3._우편세입">#REF!</definedName>
    <definedName name="_xlnm._FilterDatabase" localSheetId="2" hidden="1">EMS!$A$5:$J$26</definedName>
    <definedName name="_xlnm._FilterDatabase" localSheetId="4" hidden="1">보험!$C$6:$G$26</definedName>
    <definedName name="_xlnm._FilterDatabase" localSheetId="0" hidden="1">통상!$A$7:$K$14</definedName>
    <definedName name="ajs">#REF!</definedName>
    <definedName name="_xlnm.Database">#REF!</definedName>
    <definedName name="df">#REF!</definedName>
    <definedName name="dfd">#REF!</definedName>
    <definedName name="dfdfds">#REF!</definedName>
    <definedName name="dfdhrt">#REF!</definedName>
    <definedName name="dfdv">#REF!</definedName>
    <definedName name="dhk">#REF!</definedName>
    <definedName name="ds">#REF!</definedName>
    <definedName name="e">#REF!</definedName>
    <definedName name="eetet">#REF!</definedName>
    <definedName name="egv">#REF!</definedName>
    <definedName name="ertet">#REF!</definedName>
    <definedName name="etyr">#REF!</definedName>
    <definedName name="fdfdf">#REF!</definedName>
    <definedName name="fe">#REF!</definedName>
    <definedName name="fgfh">#REF!</definedName>
    <definedName name="fh">#REF!</definedName>
    <definedName name="g">#REF!</definedName>
    <definedName name="gdfd">#REF!</definedName>
    <definedName name="ghds">#REF!</definedName>
    <definedName name="gjhd">#REF!</definedName>
    <definedName name="hf">#REF!</definedName>
    <definedName name="hfs">#REF!</definedName>
    <definedName name="hjb">#REF!</definedName>
    <definedName name="hjkl">#REF!</definedName>
    <definedName name="knbg">#REF!</definedName>
    <definedName name="nvf">#REF!</definedName>
    <definedName name="_xlnm.Print_Area" localSheetId="4">보험!$A$1:$G$28</definedName>
    <definedName name="_xlnm.Print_Area" localSheetId="0">통상!$A$1:$K$33</definedName>
    <definedName name="_xlnm.Print_Area">#REF!</definedName>
    <definedName name="_xlnm.Print_Titles" localSheetId="0">통상!$4:$6</definedName>
    <definedName name="qe4yh">#REF!</definedName>
    <definedName name="qf">#REF!</definedName>
    <definedName name="rg">#REF!</definedName>
    <definedName name="rgr">#REF!</definedName>
    <definedName name="rhew">#REF!</definedName>
    <definedName name="rjt">#REF!</definedName>
    <definedName name="rrg">#REF!</definedName>
    <definedName name="rsss">#REF!</definedName>
    <definedName name="rtrtr">#REF!</definedName>
    <definedName name="rtrtre">#REF!</definedName>
    <definedName name="rtrtrtrtre">#REF!</definedName>
    <definedName name="sdsd">#REF!</definedName>
    <definedName name="sdsds">#REF!</definedName>
    <definedName name="tutut">#REF!</definedName>
    <definedName name="w">#REF!</definedName>
    <definedName name="wewe">#REF!</definedName>
    <definedName name="wfsa">#REF!</definedName>
    <definedName name="wgh">#REF!</definedName>
    <definedName name="wh">#REF!</definedName>
    <definedName name="wrwq">#REF!</definedName>
    <definedName name="yreuuk">#REF!</definedName>
    <definedName name="yryrryr">#REF!</definedName>
    <definedName name="경영수지">[3]Sheet1!$J$8:$M$56</definedName>
    <definedName name="ㄴ">#REF!</definedName>
    <definedName name="나._세입실적비교">#REF!</definedName>
    <definedName name="나._접수물량과_배달물량_비교">[2]접수대배달!$A$2</definedName>
    <definedName name="다._우편물량과_세입실적">#REF!</definedName>
    <definedName name="다._체신청별_접수물량">[2]청별접수!$A$2</definedName>
    <definedName name="달성방안" localSheetId="0">#REF!</definedName>
    <definedName name="달성방안">#REF!</definedName>
    <definedName name="당일실적">#REF!</definedName>
    <definedName name="ㄹㅈ">#REF!</definedName>
    <definedName name="라._종별_접수량_총괄">'[2]종별접수량(총괄)'!$A$2</definedName>
    <definedName name="라._체신청별_세입목표_대_실적">#REF!</definedName>
    <definedName name="ㅁ1">#REF!</definedName>
    <definedName name="마._종별_접수량_및_구성비__국내">#REF!</definedName>
    <definedName name="마._체신청별_전년대비_세입실적">#REF!</definedName>
    <definedName name="목표" localSheetId="0">#REF!</definedName>
    <definedName name="목표">#REF!</definedName>
    <definedName name="ㅂ">#REF!</definedName>
    <definedName name="바._종별_접수량__국제">#REF!</definedName>
    <definedName name="바._항목별_세입실적">[2]항목별세입!$A$1</definedName>
    <definedName name="사._국제특급우편물_접수실적__당월">[2]국제특급!$A$2</definedName>
    <definedName name="사._요금별·후납_우편물량">[2]별후납!$A$2</definedName>
    <definedName name="선거">#REF!</definedName>
    <definedName name="수신처">[4]관서기호!$A$1:$B$63</definedName>
    <definedName name="순위">#REF!</definedName>
    <definedName name="ㅇㄹ">#REF!</definedName>
    <definedName name="아무거나">#REF!</definedName>
    <definedName name="월목표" localSheetId="0">#REF!</definedName>
    <definedName name="월목표">#REF!</definedName>
    <definedName name="이천오목표">[5]Sheet1!$B$5:$C$53</definedName>
    <definedName name="이천육" localSheetId="0">#REF!</definedName>
    <definedName name="이천육">#REF!</definedName>
    <definedName name="이천육비용" localSheetId="0">#REF!</definedName>
    <definedName name="이천육비용">#REF!</definedName>
    <definedName name="ㅈ">#REF!</definedName>
    <definedName name="ㅈㅂ">#REF!</definedName>
    <definedName name="ㅈ홋">#REF!</definedName>
    <definedName name="전일실적">#REF!</definedName>
    <definedName name="주민등록증">#REF!</definedName>
    <definedName name="증감">#REF!</definedName>
    <definedName name="총괄" localSheetId="0">#REF!</definedName>
    <definedName name="총괄">#REF!</definedName>
    <definedName name="통상국서집">#REF!</definedName>
    <definedName name="합계" localSheetId="0">#REF!</definedName>
    <definedName name="합계">#REF!</definedName>
    <definedName name="합계분별도" localSheetId="0">#REF!</definedName>
    <definedName name="합계분별도">#REF!</definedName>
    <definedName name="ㅓㅛㅅ">#REF!</definedName>
    <definedName name="ㅛㅅ">#REF!</definedName>
  </definedNames>
  <calcPr calcId="124519"/>
</workbook>
</file>

<file path=xl/calcChain.xml><?xml version="1.0" encoding="utf-8"?>
<calcChain xmlns="http://schemas.openxmlformats.org/spreadsheetml/2006/main">
  <c r="F11" i="6"/>
  <c r="F12"/>
  <c r="F13"/>
  <c r="F7"/>
  <c r="F20"/>
  <c r="F16"/>
  <c r="F4"/>
  <c r="F23"/>
  <c r="F24"/>
  <c r="F19"/>
  <c r="F8"/>
  <c r="F17"/>
  <c r="F25"/>
  <c r="F26"/>
  <c r="F14"/>
  <c r="F21"/>
  <c r="G21" s="1"/>
  <c r="F15"/>
  <c r="F18"/>
  <c r="F5"/>
  <c r="F9"/>
  <c r="G9" s="1"/>
  <c r="F6"/>
  <c r="F10"/>
  <c r="F22"/>
  <c r="G10" l="1"/>
  <c r="G19"/>
  <c r="G12"/>
  <c r="G18"/>
  <c r="G26"/>
  <c r="G16"/>
  <c r="G17"/>
  <c r="G23"/>
  <c r="G7"/>
  <c r="G22"/>
  <c r="G6"/>
  <c r="G5"/>
  <c r="G15"/>
  <c r="G14"/>
  <c r="G25"/>
  <c r="G8"/>
  <c r="G24"/>
  <c r="G4"/>
  <c r="G20"/>
  <c r="G13"/>
  <c r="G11"/>
  <c r="G28" i="4" l="1"/>
  <c r="E28"/>
  <c r="F28" s="1"/>
  <c r="G27"/>
  <c r="E27"/>
  <c r="F27" s="1"/>
  <c r="G26"/>
  <c r="E26"/>
  <c r="F26" s="1"/>
  <c r="G25"/>
  <c r="E25"/>
  <c r="F25" s="1"/>
  <c r="G24"/>
  <c r="E24"/>
  <c r="F24" s="1"/>
  <c r="G23"/>
  <c r="F23"/>
  <c r="E23"/>
  <c r="G22"/>
  <c r="F22"/>
  <c r="E22"/>
  <c r="G21"/>
  <c r="E21"/>
  <c r="F21" s="1"/>
  <c r="G20"/>
  <c r="E20"/>
  <c r="F20" s="1"/>
  <c r="G19"/>
  <c r="F19"/>
  <c r="E19"/>
  <c r="G18"/>
  <c r="F18"/>
  <c r="E18"/>
  <c r="G17"/>
  <c r="E17"/>
  <c r="F17" s="1"/>
  <c r="G16"/>
  <c r="E16"/>
  <c r="F16" s="1"/>
  <c r="G15"/>
  <c r="F15"/>
  <c r="E15"/>
  <c r="G14"/>
  <c r="F14"/>
  <c r="E14"/>
  <c r="G13"/>
  <c r="E13"/>
  <c r="F13" s="1"/>
  <c r="G12"/>
  <c r="E12"/>
  <c r="F12" s="1"/>
  <c r="G11"/>
  <c r="F11"/>
  <c r="E11"/>
  <c r="G10"/>
  <c r="F10"/>
  <c r="E10"/>
  <c r="G9"/>
  <c r="E9"/>
  <c r="F9" s="1"/>
  <c r="G8"/>
  <c r="E8"/>
  <c r="F8" s="1"/>
  <c r="G7"/>
  <c r="F7"/>
  <c r="E7"/>
  <c r="G6"/>
  <c r="F6"/>
  <c r="E6"/>
  <c r="E5" s="1"/>
  <c r="F5" s="1"/>
  <c r="D5"/>
  <c r="O32" i="3" l="1"/>
  <c r="N32"/>
  <c r="P32" s="1"/>
  <c r="I32"/>
  <c r="H32"/>
  <c r="C32"/>
  <c r="C33" s="1"/>
  <c r="C34" s="1"/>
  <c r="C35" s="1"/>
  <c r="B32"/>
  <c r="D32" s="1"/>
  <c r="P31"/>
  <c r="D31"/>
  <c r="P30"/>
  <c r="D30"/>
  <c r="P29"/>
  <c r="I29"/>
  <c r="I33" s="1"/>
  <c r="H29"/>
  <c r="H33" s="1"/>
  <c r="J33" s="1"/>
  <c r="C29"/>
  <c r="B29"/>
  <c r="D29" s="1"/>
  <c r="P28"/>
  <c r="D28"/>
  <c r="E28" s="1"/>
  <c r="J27"/>
  <c r="D27"/>
  <c r="E27" s="1"/>
  <c r="P26"/>
  <c r="O26"/>
  <c r="O33" s="1"/>
  <c r="O34" s="1"/>
  <c r="O35" s="1"/>
  <c r="N26"/>
  <c r="N33" s="1"/>
  <c r="J26"/>
  <c r="K26" s="1"/>
  <c r="D26"/>
  <c r="P25"/>
  <c r="Q25" s="1"/>
  <c r="J25"/>
  <c r="D25"/>
  <c r="E25" s="1"/>
  <c r="P24"/>
  <c r="J24"/>
  <c r="K24" s="1"/>
  <c r="D24"/>
  <c r="P23"/>
  <c r="Q23" s="1"/>
  <c r="J23"/>
  <c r="D23"/>
  <c r="E23" s="1"/>
  <c r="P22"/>
  <c r="J22"/>
  <c r="K22" s="1"/>
  <c r="D22"/>
  <c r="P21"/>
  <c r="Q21" s="1"/>
  <c r="J21"/>
  <c r="D21"/>
  <c r="E21" s="1"/>
  <c r="P20"/>
  <c r="J20"/>
  <c r="K20" s="1"/>
  <c r="D20"/>
  <c r="P19"/>
  <c r="Q19" s="1"/>
  <c r="J19"/>
  <c r="D19"/>
  <c r="E19" s="1"/>
  <c r="P18"/>
  <c r="J18"/>
  <c r="K18" s="1"/>
  <c r="D18"/>
  <c r="P17"/>
  <c r="Q17" s="1"/>
  <c r="J17"/>
  <c r="D17"/>
  <c r="E17" s="1"/>
  <c r="P16"/>
  <c r="J16"/>
  <c r="K16" s="1"/>
  <c r="D16"/>
  <c r="P15"/>
  <c r="Q15" s="1"/>
  <c r="J15"/>
  <c r="D15"/>
  <c r="E15" s="1"/>
  <c r="P14"/>
  <c r="J14"/>
  <c r="K14" s="1"/>
  <c r="D14"/>
  <c r="P13"/>
  <c r="Q13" s="1"/>
  <c r="J13"/>
  <c r="D13"/>
  <c r="E13" s="1"/>
  <c r="P12"/>
  <c r="J12"/>
  <c r="K12" s="1"/>
  <c r="D12"/>
  <c r="P11"/>
  <c r="Q11" s="1"/>
  <c r="J11"/>
  <c r="D11"/>
  <c r="E11" s="1"/>
  <c r="P10"/>
  <c r="J10"/>
  <c r="K10" s="1"/>
  <c r="D10"/>
  <c r="P9"/>
  <c r="Q9" s="1"/>
  <c r="J9"/>
  <c r="D9"/>
  <c r="E9" s="1"/>
  <c r="P8"/>
  <c r="J8"/>
  <c r="K8" s="1"/>
  <c r="D8"/>
  <c r="P7"/>
  <c r="Q14" s="1"/>
  <c r="J7"/>
  <c r="D7"/>
  <c r="E24" s="1"/>
  <c r="P6"/>
  <c r="J6"/>
  <c r="K25" s="1"/>
  <c r="D6"/>
  <c r="E26" s="1"/>
  <c r="N34" l="1"/>
  <c r="P33"/>
  <c r="K27"/>
  <c r="I34"/>
  <c r="I35" s="1"/>
  <c r="E6"/>
  <c r="K7"/>
  <c r="Q8"/>
  <c r="E10"/>
  <c r="E12"/>
  <c r="K15"/>
  <c r="K6"/>
  <c r="E7"/>
  <c r="Q7"/>
  <c r="J29"/>
  <c r="Q6"/>
  <c r="E8"/>
  <c r="K9"/>
  <c r="Q10"/>
  <c r="K11"/>
  <c r="Q12"/>
  <c r="K13"/>
  <c r="E14"/>
  <c r="E16"/>
  <c r="Q16"/>
  <c r="K17"/>
  <c r="E18"/>
  <c r="Q18"/>
  <c r="K19"/>
  <c r="E20"/>
  <c r="Q20"/>
  <c r="K21"/>
  <c r="E22"/>
  <c r="Q22"/>
  <c r="K23"/>
  <c r="Q24"/>
  <c r="B33"/>
  <c r="H34"/>
  <c r="N35" l="1"/>
  <c r="P35" s="1"/>
  <c r="P34"/>
  <c r="H35"/>
  <c r="J35" s="1"/>
  <c r="J34"/>
  <c r="B34"/>
  <c r="D33"/>
  <c r="D34" l="1"/>
  <c r="B35"/>
  <c r="D35" s="1"/>
  <c r="I28" i="2" l="1"/>
  <c r="H28"/>
  <c r="F28"/>
  <c r="E28"/>
  <c r="G28" s="1"/>
  <c r="D28"/>
  <c r="C28"/>
  <c r="B28"/>
  <c r="F27"/>
  <c r="I27" s="1"/>
  <c r="E27"/>
  <c r="G27" s="1"/>
  <c r="D27"/>
  <c r="C27"/>
  <c r="B27"/>
  <c r="I26"/>
  <c r="H26"/>
  <c r="F26"/>
  <c r="E26"/>
  <c r="D26"/>
  <c r="G26" s="1"/>
  <c r="C26"/>
  <c r="B26"/>
  <c r="F25"/>
  <c r="H25" s="1"/>
  <c r="E25"/>
  <c r="G25" s="1"/>
  <c r="D25"/>
  <c r="C25"/>
  <c r="B25"/>
  <c r="I24"/>
  <c r="H24"/>
  <c r="F24"/>
  <c r="E24"/>
  <c r="D24"/>
  <c r="G24" s="1"/>
  <c r="C24"/>
  <c r="B24"/>
  <c r="F23"/>
  <c r="H23" s="1"/>
  <c r="E23"/>
  <c r="G23" s="1"/>
  <c r="D23"/>
  <c r="C23"/>
  <c r="B23"/>
  <c r="H22"/>
  <c r="F22"/>
  <c r="I22" s="1"/>
  <c r="E22"/>
  <c r="D22"/>
  <c r="G22" s="1"/>
  <c r="C22"/>
  <c r="B22"/>
  <c r="F21"/>
  <c r="I21" s="1"/>
  <c r="E21"/>
  <c r="G21" s="1"/>
  <c r="D21"/>
  <c r="C21"/>
  <c r="B21"/>
  <c r="H20"/>
  <c r="F20"/>
  <c r="I20" s="1"/>
  <c r="E20"/>
  <c r="D20"/>
  <c r="G20" s="1"/>
  <c r="C20"/>
  <c r="B20"/>
  <c r="F19"/>
  <c r="I19" s="1"/>
  <c r="E19"/>
  <c r="G19" s="1"/>
  <c r="D19"/>
  <c r="C19"/>
  <c r="B19"/>
  <c r="H18"/>
  <c r="F18"/>
  <c r="I18" s="1"/>
  <c r="E18"/>
  <c r="D18"/>
  <c r="G18" s="1"/>
  <c r="C18"/>
  <c r="B18"/>
  <c r="F17"/>
  <c r="I17" s="1"/>
  <c r="E17"/>
  <c r="G17" s="1"/>
  <c r="D17"/>
  <c r="C17"/>
  <c r="B17"/>
  <c r="H16"/>
  <c r="F16"/>
  <c r="I16" s="1"/>
  <c r="E16"/>
  <c r="D16"/>
  <c r="G16" s="1"/>
  <c r="C16"/>
  <c r="B16"/>
  <c r="F15"/>
  <c r="I15" s="1"/>
  <c r="E15"/>
  <c r="G15" s="1"/>
  <c r="D15"/>
  <c r="C15"/>
  <c r="B15"/>
  <c r="H14"/>
  <c r="F14"/>
  <c r="I14" s="1"/>
  <c r="E14"/>
  <c r="D14"/>
  <c r="G14" s="1"/>
  <c r="C14"/>
  <c r="B14"/>
  <c r="F13"/>
  <c r="H13" s="1"/>
  <c r="E13"/>
  <c r="G13" s="1"/>
  <c r="D13"/>
  <c r="C13"/>
  <c r="B13"/>
  <c r="H12"/>
  <c r="F12"/>
  <c r="I12" s="1"/>
  <c r="E12"/>
  <c r="D12"/>
  <c r="G12" s="1"/>
  <c r="C12"/>
  <c r="B12"/>
  <c r="F11"/>
  <c r="H11" s="1"/>
  <c r="E11"/>
  <c r="G11" s="1"/>
  <c r="D11"/>
  <c r="C11"/>
  <c r="B11"/>
  <c r="H10"/>
  <c r="F10"/>
  <c r="I10" s="1"/>
  <c r="E10"/>
  <c r="D10"/>
  <c r="G10" s="1"/>
  <c r="C10"/>
  <c r="I9"/>
  <c r="H9"/>
  <c r="F9"/>
  <c r="E9"/>
  <c r="G9" s="1"/>
  <c r="D9"/>
  <c r="C9"/>
  <c r="B9"/>
  <c r="G8"/>
  <c r="F8"/>
  <c r="H8" s="1"/>
  <c r="E8"/>
  <c r="D8"/>
  <c r="C8"/>
  <c r="B8"/>
  <c r="I7"/>
  <c r="H7"/>
  <c r="F7"/>
  <c r="E7"/>
  <c r="G7" s="1"/>
  <c r="D7"/>
  <c r="C7"/>
  <c r="B7"/>
  <c r="G6"/>
  <c r="F6"/>
  <c r="H6" s="1"/>
  <c r="E6"/>
  <c r="D6"/>
  <c r="D29" s="1"/>
  <c r="C6"/>
  <c r="B6"/>
  <c r="I5"/>
  <c r="F5"/>
  <c r="E5"/>
  <c r="E29" s="1"/>
  <c r="C5"/>
  <c r="C29" s="1"/>
  <c r="B5"/>
  <c r="G29" l="1"/>
  <c r="F29"/>
  <c r="I11"/>
  <c r="I13"/>
  <c r="I23"/>
  <c r="I25"/>
  <c r="G5"/>
  <c r="I6"/>
  <c r="I8"/>
  <c r="J8" s="1"/>
  <c r="H15"/>
  <c r="H17"/>
  <c r="H19"/>
  <c r="H21"/>
  <c r="A21" s="1"/>
  <c r="H27"/>
  <c r="H5"/>
  <c r="H29" l="1"/>
  <c r="I29"/>
  <c r="A5"/>
  <c r="A7"/>
  <c r="A9"/>
  <c r="J23"/>
  <c r="J27"/>
  <c r="J18"/>
  <c r="J9"/>
  <c r="A18"/>
  <c r="A26"/>
  <c r="A16"/>
  <c r="J26"/>
  <c r="J17"/>
  <c r="A6"/>
  <c r="A27"/>
  <c r="A15"/>
  <c r="J25"/>
  <c r="A20"/>
  <c r="J10"/>
  <c r="J21"/>
  <c r="A10"/>
  <c r="J19"/>
  <c r="J5"/>
  <c r="J20"/>
  <c r="J7"/>
  <c r="A17"/>
  <c r="J11"/>
  <c r="A23"/>
  <c r="A12"/>
  <c r="A13"/>
  <c r="J22"/>
  <c r="A11"/>
  <c r="A22"/>
  <c r="J12"/>
  <c r="A19"/>
  <c r="J6"/>
  <c r="J13"/>
  <c r="A25"/>
  <c r="J15"/>
  <c r="A8"/>
  <c r="J16"/>
  <c r="A24"/>
  <c r="J14"/>
  <c r="J24"/>
  <c r="A14"/>
</calcChain>
</file>

<file path=xl/sharedStrings.xml><?xml version="1.0" encoding="utf-8"?>
<sst xmlns="http://schemas.openxmlformats.org/spreadsheetml/2006/main" count="246" uniqueCount="128">
  <si>
    <t>총괄국별 통상우편 매출 실적</t>
    <phoneticPr fontId="5" type="noConversion"/>
  </si>
  <si>
    <t>[단위 : 백만원, %]</t>
  </si>
  <si>
    <t>성장률
순위</t>
    <phoneticPr fontId="5" type="noConversion"/>
  </si>
  <si>
    <t>총괄국명</t>
  </si>
  <si>
    <t>2017년도 매출액</t>
    <phoneticPr fontId="5" type="noConversion"/>
  </si>
  <si>
    <t>2016년도
매출액</t>
    <phoneticPr fontId="5" type="noConversion"/>
  </si>
  <si>
    <t>전년대비
성장률</t>
    <phoneticPr fontId="5" type="noConversion"/>
  </si>
  <si>
    <t>통상실적(재게)</t>
  </si>
  <si>
    <t>당월</t>
  </si>
  <si>
    <t>누계</t>
  </si>
  <si>
    <t>일반통상</t>
  </si>
  <si>
    <t>등기통상</t>
  </si>
  <si>
    <t>통신사무
배분</t>
  </si>
  <si>
    <t>기타배분
(주민등록증, 인터넷우체국)</t>
    <phoneticPr fontId="5" type="noConversion"/>
  </si>
  <si>
    <t>제외실적
(특별송달,선거)</t>
    <phoneticPr fontId="5" type="noConversion"/>
  </si>
  <si>
    <t>합</t>
    <phoneticPr fontId="5" type="noConversion"/>
  </si>
  <si>
    <t>계</t>
    <phoneticPr fontId="5" type="noConversion"/>
  </si>
  <si>
    <t>서울강동</t>
  </si>
  <si>
    <t>광화문</t>
  </si>
  <si>
    <t>서울구로</t>
    <phoneticPr fontId="5" type="noConversion"/>
  </si>
  <si>
    <t>서울송파</t>
  </si>
  <si>
    <t>서울노원</t>
  </si>
  <si>
    <t>서울중앙</t>
  </si>
  <si>
    <t>서울중랑</t>
  </si>
  <si>
    <t>서울마포</t>
  </si>
  <si>
    <t>서울성북</t>
  </si>
  <si>
    <t>서울광진</t>
  </si>
  <si>
    <t>서울강서</t>
    <phoneticPr fontId="5" type="noConversion"/>
  </si>
  <si>
    <t>서울강남</t>
  </si>
  <si>
    <t>서울금천</t>
  </si>
  <si>
    <t>서울서초</t>
  </si>
  <si>
    <t>서대문</t>
  </si>
  <si>
    <t>여의도</t>
  </si>
  <si>
    <t>동대문</t>
  </si>
  <si>
    <t>서울용산</t>
  </si>
  <si>
    <t>서울동작</t>
  </si>
  <si>
    <t>서울은평</t>
  </si>
  <si>
    <t>서울양천</t>
  </si>
  <si>
    <t>서울관악</t>
  </si>
  <si>
    <t>서울도봉</t>
    <phoneticPr fontId="5" type="noConversion"/>
  </si>
  <si>
    <t>소</t>
  </si>
  <si>
    <t>계</t>
  </si>
  <si>
    <t>동서울우편집중국</t>
  </si>
  <si>
    <t>국제우편물류센터</t>
  </si>
  <si>
    <t>EMS+K-Packet 매출액 실적(2017. 3. 31. 현재)-감액 후</t>
    <phoneticPr fontId="5" type="noConversion"/>
  </si>
  <si>
    <t>(단위: 백만원, %)</t>
  </si>
  <si>
    <t>순위
(달성률)</t>
    <phoneticPr fontId="5" type="noConversion"/>
  </si>
  <si>
    <t>국명</t>
  </si>
  <si>
    <t>EMS 목표</t>
    <phoneticPr fontId="5" type="noConversion"/>
  </si>
  <si>
    <t>EMS 매출액</t>
    <phoneticPr fontId="5" type="noConversion"/>
  </si>
  <si>
    <t>달성률</t>
    <phoneticPr fontId="5" type="noConversion"/>
  </si>
  <si>
    <t>누계증감률</t>
    <phoneticPr fontId="5" type="noConversion"/>
  </si>
  <si>
    <t>증감률
순위</t>
    <phoneticPr fontId="5" type="noConversion"/>
  </si>
  <si>
    <t>연간</t>
  </si>
  <si>
    <t>합계</t>
    <phoneticPr fontId="5" type="noConversion"/>
  </si>
  <si>
    <t>자청보류</t>
    <phoneticPr fontId="5" type="noConversion"/>
  </si>
  <si>
    <t>2017년도 1/4분기 소포사업 총괄국 부분별 우수국 현황</t>
    <phoneticPr fontId="4" type="noConversion"/>
  </si>
  <si>
    <t>(단위 : 통, %)</t>
    <phoneticPr fontId="4" type="noConversion"/>
  </si>
  <si>
    <t>(단위 : 천원, %)</t>
    <phoneticPr fontId="4" type="noConversion"/>
  </si>
  <si>
    <t>구    분</t>
    <phoneticPr fontId="4" type="noConversion"/>
  </si>
  <si>
    <t>창구등기소포 물량</t>
    <phoneticPr fontId="4" type="noConversion"/>
  </si>
  <si>
    <t>개별(반품) 픽업 물량</t>
    <phoneticPr fontId="4" type="noConversion"/>
  </si>
  <si>
    <t>구    분</t>
    <phoneticPr fontId="4" type="noConversion"/>
  </si>
  <si>
    <t>계약택배 매출액</t>
    <phoneticPr fontId="4" type="noConversion"/>
  </si>
  <si>
    <t>2017.1/4</t>
    <phoneticPr fontId="4" type="noConversion"/>
  </si>
  <si>
    <t>2016.1/4</t>
    <phoneticPr fontId="4" type="noConversion"/>
  </si>
  <si>
    <t>증감률</t>
    <phoneticPr fontId="4" type="noConversion"/>
  </si>
  <si>
    <t>순위</t>
    <phoneticPr fontId="4" type="noConversion"/>
  </si>
  <si>
    <t>2017.1/4</t>
    <phoneticPr fontId="4" type="noConversion"/>
  </si>
  <si>
    <t>2016.1/4</t>
    <phoneticPr fontId="4" type="noConversion"/>
  </si>
  <si>
    <t>증감률</t>
    <phoneticPr fontId="4" type="noConversion"/>
  </si>
  <si>
    <t>순위</t>
    <phoneticPr fontId="4" type="noConversion"/>
  </si>
  <si>
    <t>2017.1/4</t>
    <phoneticPr fontId="4" type="noConversion"/>
  </si>
  <si>
    <t>서울중랑</t>
    <phoneticPr fontId="4" type="noConversion"/>
  </si>
  <si>
    <t>여의도</t>
    <phoneticPr fontId="4" type="noConversion"/>
  </si>
  <si>
    <t>서울강서</t>
  </si>
  <si>
    <t>서울송파</t>
    <phoneticPr fontId="4" type="noConversion"/>
  </si>
  <si>
    <t>서울강동</t>
    <phoneticPr fontId="4" type="noConversion"/>
  </si>
  <si>
    <t>서울강남</t>
    <phoneticPr fontId="4" type="noConversion"/>
  </si>
  <si>
    <t>서울구로</t>
  </si>
  <si>
    <t>국제물류</t>
    <phoneticPr fontId="4" type="noConversion"/>
  </si>
  <si>
    <t>서울구로</t>
    <phoneticPr fontId="4" type="noConversion"/>
  </si>
  <si>
    <t>서울중앙</t>
    <phoneticPr fontId="4" type="noConversion"/>
  </si>
  <si>
    <t>서울용산</t>
    <phoneticPr fontId="4" type="noConversion"/>
  </si>
  <si>
    <t>서울관악</t>
    <phoneticPr fontId="4" type="noConversion"/>
  </si>
  <si>
    <t>서울강서</t>
    <phoneticPr fontId="4" type="noConversion"/>
  </si>
  <si>
    <t>서울도봉</t>
  </si>
  <si>
    <t>동서울집</t>
    <phoneticPr fontId="4" type="noConversion"/>
  </si>
  <si>
    <t>동대문</t>
    <phoneticPr fontId="4" type="noConversion"/>
  </si>
  <si>
    <t>서울동작</t>
    <phoneticPr fontId="4" type="noConversion"/>
  </si>
  <si>
    <t>서울도봉</t>
    <phoneticPr fontId="4" type="noConversion"/>
  </si>
  <si>
    <t>서울은평</t>
    <phoneticPr fontId="4" type="noConversion"/>
  </si>
  <si>
    <t>서대문</t>
    <phoneticPr fontId="4" type="noConversion"/>
  </si>
  <si>
    <t>서울서초</t>
    <phoneticPr fontId="4" type="noConversion"/>
  </si>
  <si>
    <t>서울광진</t>
    <phoneticPr fontId="4" type="noConversion"/>
  </si>
  <si>
    <t>서울양천</t>
    <phoneticPr fontId="4" type="noConversion"/>
  </si>
  <si>
    <t>소    계</t>
    <phoneticPr fontId="4" type="noConversion"/>
  </si>
  <si>
    <t xml:space="preserve">o 피통합국 </t>
    <phoneticPr fontId="4" type="noConversion"/>
  </si>
  <si>
    <t>서울금천</t>
    <phoneticPr fontId="4" type="noConversion"/>
  </si>
  <si>
    <t>무집배국</t>
    <phoneticPr fontId="4" type="noConversion"/>
  </si>
  <si>
    <t>서울성북</t>
    <phoneticPr fontId="4" type="noConversion"/>
  </si>
  <si>
    <t>서울마포</t>
    <phoneticPr fontId="4" type="noConversion"/>
  </si>
  <si>
    <t>해당사항 없음</t>
    <phoneticPr fontId="4" type="noConversion"/>
  </si>
  <si>
    <t>광화문</t>
    <phoneticPr fontId="4" type="noConversion"/>
  </si>
  <si>
    <t>서울노원</t>
    <phoneticPr fontId="4" type="noConversion"/>
  </si>
  <si>
    <t>합    계</t>
    <phoneticPr fontId="4" type="noConversion"/>
  </si>
  <si>
    <t>월평균</t>
    <phoneticPr fontId="4" type="noConversion"/>
  </si>
  <si>
    <t>일평균</t>
    <phoneticPr fontId="4" type="noConversion"/>
  </si>
  <si>
    <t>※ 근무일수 : 2017년 3월(62일), 2016년 3월(60일)</t>
    <phoneticPr fontId="4" type="noConversion"/>
  </si>
  <si>
    <t>※ 서울광진 : 현대백화점 택배(2,353,725천원) 제외, 반영 시 1위</t>
    <phoneticPr fontId="4" type="noConversion"/>
  </si>
  <si>
    <t>※ 서울구로 및 서울금천 : 계약택배 실적 통합 관리</t>
    <phoneticPr fontId="4" type="noConversion"/>
  </si>
  <si>
    <t>(단위:천원,%)</t>
  </si>
  <si>
    <t>순위</t>
  </si>
  <si>
    <t>월목표</t>
    <phoneticPr fontId="5" type="noConversion"/>
  </si>
  <si>
    <t>실적</t>
    <phoneticPr fontId="5" type="noConversion"/>
  </si>
  <si>
    <t>비고</t>
    <phoneticPr fontId="5" type="noConversion"/>
  </si>
  <si>
    <t>2017.3월 정산초회보험료 실적현황</t>
    <phoneticPr fontId="5" type="noConversion"/>
  </si>
  <si>
    <t>2017. 3. 31. 현재</t>
    <phoneticPr fontId="4" type="noConversion"/>
  </si>
  <si>
    <t>예금사업 성장률 우수관서(2월 대비 3월 성장)</t>
    <phoneticPr fontId="4" type="noConversion"/>
  </si>
  <si>
    <t>구 분</t>
    <phoneticPr fontId="4" type="noConversion"/>
  </si>
  <si>
    <t>성장률(%)</t>
    <phoneticPr fontId="4" type="noConversion"/>
  </si>
  <si>
    <t>순위</t>
    <phoneticPr fontId="4" type="noConversion"/>
  </si>
  <si>
    <t>수신고</t>
    <phoneticPr fontId="4" type="noConversion"/>
  </si>
  <si>
    <t>요구불</t>
    <phoneticPr fontId="4" type="noConversion"/>
  </si>
  <si>
    <t>체크카드</t>
    <phoneticPr fontId="4" type="noConversion"/>
  </si>
  <si>
    <t>스마트</t>
    <phoneticPr fontId="4" type="noConversion"/>
  </si>
  <si>
    <t>합계</t>
    <phoneticPr fontId="4" type="noConversion"/>
  </si>
  <si>
    <t>서울구로</t>
    <phoneticPr fontId="5" type="noConversion"/>
  </si>
</sst>
</file>

<file path=xl/styles.xml><?xml version="1.0" encoding="utf-8"?>
<styleSheet xmlns="http://schemas.openxmlformats.org/spreadsheetml/2006/main">
  <numFmts count="21">
    <numFmt numFmtId="41" formatCode="_-* #,##0_-;\-* #,##0_-;_-* &quot;-&quot;_-;_-@_-"/>
    <numFmt numFmtId="176" formatCode="0_);[Red]\(0\)"/>
    <numFmt numFmtId="177" formatCode="#,##0,,"/>
    <numFmt numFmtId="178" formatCode="#,###,,"/>
    <numFmt numFmtId="179" formatCode="#,##0_);\(#,##0\)"/>
    <numFmt numFmtId="180" formatCode="0.0_ ;[Red]\-0.0\ "/>
    <numFmt numFmtId="182" formatCode="#,##0,,;[Red]\-#,##0,,"/>
    <numFmt numFmtId="183" formatCode="_ &quot;₩&quot;* #,##0.00_ ;_ &quot;₩&quot;* &quot;₩&quot;&quot;₩&quot;&quot;₩&quot;&quot;₩&quot;&quot;₩&quot;&quot;₩&quot;&quot;₩&quot;\-#,##0.00_ ;_ &quot;₩&quot;* &quot;-&quot;??_ ;_ @_ "/>
    <numFmt numFmtId="184" formatCode="&quot;₩&quot;#,##0;&quot;₩&quot;&quot;₩&quot;&quot;₩&quot;&quot;₩&quot;&quot;₩&quot;&quot;₩&quot;&quot;₩&quot;&quot;₩&quot;&quot;₩&quot;\-#,##0"/>
    <numFmt numFmtId="185" formatCode="_ * #,##0.00_ ;_ * &quot;₩&quot;&quot;₩&quot;&quot;₩&quot;&quot;₩&quot;&quot;₩&quot;&quot;₩&quot;&quot;₩&quot;\-#,##0.00_ ;_ * &quot;-&quot;??_ ;_ @_ "/>
    <numFmt numFmtId="186" formatCode="&quot;₩&quot;#,##0;[Red]&quot;₩&quot;&quot;₩&quot;&quot;₩&quot;&quot;₩&quot;&quot;₩&quot;&quot;₩&quot;&quot;₩&quot;&quot;₩&quot;&quot;₩&quot;\-#,##0"/>
    <numFmt numFmtId="187" formatCode="#,###,"/>
    <numFmt numFmtId="188" formatCode="0.0_);[Red]\(0.0\)"/>
    <numFmt numFmtId="189" formatCode="#,###,,\ "/>
    <numFmt numFmtId="190" formatCode="#,##0.0_ "/>
    <numFmt numFmtId="191" formatCode="#,##0_ "/>
    <numFmt numFmtId="192" formatCode="_-* #,##0.0_-;\-* #,##0.0_-;_-* &quot;-&quot;_-;_-@_-"/>
    <numFmt numFmtId="193" formatCode="0.0_ "/>
    <numFmt numFmtId="194" formatCode="0.00_ ;[Red]\△0.00\ "/>
    <numFmt numFmtId="195" formatCode="0.0_ ;[Red]\△0.0\ "/>
    <numFmt numFmtId="200" formatCode="0.00_ "/>
  </numFmts>
  <fonts count="9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28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24"/>
      <color indexed="8"/>
      <name val="맑은 고딕"/>
      <family val="3"/>
      <charset val="129"/>
    </font>
    <font>
      <sz val="16"/>
      <color indexed="8"/>
      <name val="맑은 고딕"/>
      <family val="3"/>
      <charset val="129"/>
    </font>
    <font>
      <sz val="14"/>
      <color indexed="8"/>
      <name val="맑은 고딕"/>
      <family val="3"/>
      <charset val="129"/>
    </font>
    <font>
      <sz val="14"/>
      <color theme="1"/>
      <name val="맑은 고딕"/>
      <family val="3"/>
      <charset val="129"/>
    </font>
    <font>
      <b/>
      <sz val="16"/>
      <color indexed="9"/>
      <name val="맑은 고딕"/>
      <family val="3"/>
      <charset val="129"/>
    </font>
    <font>
      <b/>
      <sz val="16"/>
      <color indexed="8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b/>
      <sz val="14"/>
      <color indexed="9"/>
      <name val="맑은 고딕"/>
      <family val="3"/>
      <charset val="129"/>
    </font>
    <font>
      <b/>
      <sz val="12"/>
      <color indexed="9"/>
      <name val="맑은 고딕"/>
      <family val="3"/>
      <charset val="129"/>
    </font>
    <font>
      <b/>
      <sz val="16"/>
      <color indexed="12"/>
      <name val="맑은 고딕"/>
      <family val="3"/>
      <charset val="129"/>
    </font>
    <font>
      <sz val="11"/>
      <color indexed="8"/>
      <name val="돋움"/>
      <family val="3"/>
      <charset val="129"/>
    </font>
    <font>
      <sz val="16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color indexed="8"/>
      <name val="바탕체"/>
      <family val="1"/>
      <charset val="129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0"/>
      <color indexed="8"/>
      <name val="한컴바탕"/>
      <family val="1"/>
      <charset val="129"/>
    </font>
    <font>
      <sz val="11"/>
      <color indexed="9"/>
      <name val="맑은 고딕"/>
      <family val="3"/>
      <charset val="129"/>
    </font>
    <font>
      <sz val="11"/>
      <color indexed="9"/>
      <name val="돋움"/>
      <family val="3"/>
      <charset val="129"/>
    </font>
    <font>
      <sz val="12"/>
      <color indexed="8"/>
      <name val="한컴바탕"/>
      <family val="1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0"/>
      <color indexed="8"/>
      <name val="한컴바탕"/>
      <family val="1"/>
      <charset val="129"/>
    </font>
    <font>
      <b/>
      <sz val="11"/>
      <color indexed="9"/>
      <name val="맑은 고딕"/>
      <family val="3"/>
      <charset val="129"/>
    </font>
    <font>
      <sz val="12"/>
      <color indexed="8"/>
      <name val="Arial"/>
      <family val="2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8"/>
      <name val="Arial"/>
      <family val="2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한컴바탕"/>
      <family val="1"/>
      <charset val="129"/>
    </font>
    <font>
      <sz val="11"/>
      <color indexed="60"/>
      <name val="맑은 고딕"/>
      <family val="3"/>
      <charset val="129"/>
    </font>
    <font>
      <sz val="7"/>
      <color indexed="8"/>
      <name val="한컴바탕"/>
      <family val="1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u/>
      <sz val="11"/>
      <color indexed="20"/>
      <name val="돋움"/>
      <family val="3"/>
      <charset val="129"/>
    </font>
    <font>
      <sz val="14"/>
      <color indexed="8"/>
      <name val="한컴바탕"/>
      <family val="1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2"/>
      <color indexed="8"/>
      <name val="굴림체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4"/>
      <color indexed="55"/>
      <name val="맑은 고딕"/>
      <family val="3"/>
      <charset val="129"/>
    </font>
    <font>
      <b/>
      <sz val="12"/>
      <color indexed="13"/>
      <name val="맑은 고딕"/>
      <family val="3"/>
      <charset val="129"/>
    </font>
    <font>
      <sz val="12"/>
      <color indexed="13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0"/>
      <color rgb="FF000000"/>
      <name val="바탕"/>
      <family val="1"/>
      <charset val="129"/>
    </font>
    <font>
      <b/>
      <sz val="22"/>
      <color rgb="FF00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FFFFFF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2"/>
      <color rgb="FF000000"/>
      <name val="바탕체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 tint="0.249977111117893"/>
      <name val="맑은 고딕"/>
      <family val="3"/>
      <charset val="129"/>
      <scheme val="minor"/>
    </font>
    <font>
      <b/>
      <sz val="9"/>
      <color theme="1" tint="0.249977111117893"/>
      <name val="맑은 고딕"/>
      <family val="3"/>
      <charset val="129"/>
      <scheme val="minor"/>
    </font>
  </fonts>
  <fills count="4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</fills>
  <borders count="10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indexed="63"/>
      </bottom>
      <diagonal/>
    </border>
    <border>
      <left style="thin">
        <color indexed="63"/>
      </left>
      <right style="thin">
        <color indexed="63"/>
      </right>
      <top style="medium">
        <color indexed="63"/>
      </top>
      <bottom/>
      <diagonal/>
    </border>
    <border>
      <left style="thin">
        <color indexed="63"/>
      </left>
      <right style="thin">
        <color indexed="63"/>
      </right>
      <top style="medium">
        <color indexed="63"/>
      </top>
      <bottom style="dashed">
        <color indexed="63"/>
      </bottom>
      <diagonal/>
    </border>
    <border>
      <left style="medium">
        <color indexed="64"/>
      </left>
      <right/>
      <top style="medium">
        <color indexed="64"/>
      </top>
      <bottom style="dashed">
        <color indexed="63"/>
      </bottom>
      <diagonal/>
    </border>
    <border>
      <left/>
      <right style="medium">
        <color indexed="64"/>
      </right>
      <top style="medium">
        <color indexed="64"/>
      </top>
      <bottom style="dashed">
        <color indexed="63"/>
      </bottom>
      <diagonal/>
    </border>
    <border>
      <left/>
      <right style="thin">
        <color indexed="63"/>
      </right>
      <top style="medium">
        <color indexed="63"/>
      </top>
      <bottom/>
      <diagonal/>
    </border>
    <border>
      <left style="thin">
        <color indexed="63"/>
      </left>
      <right/>
      <top style="medium">
        <color indexed="63"/>
      </top>
      <bottom style="dashed">
        <color indexed="63"/>
      </bottom>
      <diagonal/>
    </border>
    <border>
      <left style="thin">
        <color indexed="63"/>
      </left>
      <right/>
      <top style="medium">
        <color indexed="63"/>
      </top>
      <bottom/>
      <diagonal/>
    </border>
    <border>
      <left style="thin">
        <color indexed="63"/>
      </left>
      <right style="thin">
        <color indexed="63"/>
      </right>
      <top/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dashed">
        <color indexed="63"/>
      </top>
      <bottom/>
      <diagonal/>
    </border>
    <border>
      <left style="medium">
        <color indexed="64"/>
      </left>
      <right style="thin">
        <color indexed="63"/>
      </right>
      <top style="dashed">
        <color indexed="63"/>
      </top>
      <bottom/>
      <diagonal/>
    </border>
    <border>
      <left style="thin">
        <color indexed="63"/>
      </left>
      <right style="medium">
        <color indexed="64"/>
      </right>
      <top style="dashed">
        <color indexed="63"/>
      </top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/>
      <right style="thin">
        <color indexed="63"/>
      </right>
      <top/>
      <bottom style="medium">
        <color indexed="64"/>
      </bottom>
      <diagonal/>
    </border>
    <border>
      <left style="thin">
        <color indexed="63"/>
      </left>
      <right style="dashed">
        <color indexed="63"/>
      </right>
      <top style="dashed">
        <color indexed="63"/>
      </top>
      <bottom/>
      <diagonal/>
    </border>
    <border>
      <left style="dashed">
        <color indexed="63"/>
      </left>
      <right style="dashed">
        <color indexed="63"/>
      </right>
      <top style="dashed">
        <color indexed="63"/>
      </top>
      <bottom/>
      <diagonal/>
    </border>
    <border>
      <left style="dashed">
        <color indexed="63"/>
      </left>
      <right/>
      <top style="dashed">
        <color indexed="63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3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3"/>
      </right>
      <top style="medium">
        <color indexed="64"/>
      </top>
      <bottom style="medium">
        <color indexed="64"/>
      </bottom>
      <diagonal/>
    </border>
    <border>
      <left style="thin">
        <color indexed="63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medium">
        <color indexed="64"/>
      </top>
      <bottom style="medium">
        <color indexed="64"/>
      </bottom>
      <diagonal/>
    </border>
    <border>
      <left style="thin">
        <color indexed="63"/>
      </left>
      <right style="dashed">
        <color indexed="63"/>
      </right>
      <top style="medium">
        <color indexed="64"/>
      </top>
      <bottom style="medium">
        <color indexed="64"/>
      </bottom>
      <diagonal/>
    </border>
    <border>
      <left style="dashed">
        <color indexed="63"/>
      </left>
      <right style="dashed">
        <color indexed="63"/>
      </right>
      <top style="medium">
        <color indexed="64"/>
      </top>
      <bottom style="medium">
        <color indexed="64"/>
      </bottom>
      <diagonal/>
    </border>
    <border>
      <left style="dashed">
        <color indexed="63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3"/>
      </right>
      <top/>
      <bottom style="dashed">
        <color indexed="63"/>
      </bottom>
      <diagonal/>
    </border>
    <border>
      <left style="thin">
        <color indexed="63"/>
      </left>
      <right style="thin">
        <color indexed="63"/>
      </right>
      <top/>
      <bottom style="dashed">
        <color indexed="63"/>
      </bottom>
      <diagonal/>
    </border>
    <border>
      <left style="medium">
        <color indexed="64"/>
      </left>
      <right style="thin">
        <color indexed="63"/>
      </right>
      <top/>
      <bottom style="dashed">
        <color indexed="63"/>
      </bottom>
      <diagonal/>
    </border>
    <border>
      <left style="thin">
        <color indexed="63"/>
      </left>
      <right style="medium">
        <color indexed="64"/>
      </right>
      <top/>
      <bottom style="dashed">
        <color indexed="63"/>
      </bottom>
      <diagonal/>
    </border>
    <border>
      <left style="thin">
        <color indexed="63"/>
      </left>
      <right style="dashed">
        <color indexed="63"/>
      </right>
      <top/>
      <bottom style="dashed">
        <color indexed="63"/>
      </bottom>
      <diagonal/>
    </border>
    <border>
      <left style="dashed">
        <color indexed="63"/>
      </left>
      <right style="dashed">
        <color indexed="63"/>
      </right>
      <top/>
      <bottom style="dashed">
        <color indexed="63"/>
      </bottom>
      <diagonal/>
    </border>
    <border>
      <left style="dashed">
        <color indexed="63"/>
      </left>
      <right/>
      <top/>
      <bottom style="dashed">
        <color indexed="63"/>
      </bottom>
      <diagonal/>
    </border>
    <border>
      <left style="thin">
        <color indexed="63"/>
      </left>
      <right style="thin">
        <color indexed="63"/>
      </right>
      <top style="dashed">
        <color indexed="63"/>
      </top>
      <bottom style="dashed">
        <color indexed="63"/>
      </bottom>
      <diagonal/>
    </border>
    <border>
      <left style="thin">
        <color indexed="63"/>
      </left>
      <right style="medium">
        <color indexed="64"/>
      </right>
      <top style="dashed">
        <color indexed="63"/>
      </top>
      <bottom style="dashed">
        <color indexed="63"/>
      </bottom>
      <diagonal/>
    </border>
    <border>
      <left/>
      <right style="thin">
        <color indexed="63"/>
      </right>
      <top style="thin">
        <color indexed="63"/>
      </top>
      <bottom/>
      <diagonal/>
    </border>
    <border>
      <left/>
      <right style="thin">
        <color indexed="63"/>
      </right>
      <top/>
      <bottom/>
      <diagonal/>
    </border>
    <border>
      <left style="thin">
        <color indexed="63"/>
      </left>
      <right style="dashed">
        <color indexed="63"/>
      </right>
      <top/>
      <bottom/>
      <diagonal/>
    </border>
    <border>
      <left style="dashed">
        <color indexed="63"/>
      </left>
      <right style="dashed">
        <color indexed="63"/>
      </right>
      <top/>
      <bottom/>
      <diagonal/>
    </border>
    <border>
      <left style="dashed">
        <color indexed="63"/>
      </left>
      <right/>
      <top/>
      <bottom/>
      <diagonal/>
    </border>
    <border>
      <left/>
      <right style="thin">
        <color indexed="63"/>
      </right>
      <top style="dashed">
        <color indexed="63"/>
      </top>
      <bottom/>
      <diagonal/>
    </border>
    <border>
      <left style="medium">
        <color indexed="64"/>
      </left>
      <right style="thin">
        <color indexed="63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3"/>
      </left>
      <right style="hair">
        <color indexed="63"/>
      </right>
      <top style="medium">
        <color indexed="63"/>
      </top>
      <bottom/>
      <diagonal/>
    </border>
    <border>
      <left style="hair">
        <color indexed="63"/>
      </left>
      <right style="hair">
        <color indexed="63"/>
      </right>
      <top style="medium">
        <color indexed="63"/>
      </top>
      <bottom/>
      <diagonal/>
    </border>
    <border>
      <left style="hair">
        <color indexed="63"/>
      </left>
      <right/>
      <top style="medium">
        <color indexed="63"/>
      </top>
      <bottom style="hair">
        <color indexed="63"/>
      </bottom>
      <diagonal/>
    </border>
    <border>
      <left/>
      <right style="hair">
        <color indexed="63"/>
      </right>
      <top style="medium">
        <color indexed="63"/>
      </top>
      <bottom style="hair">
        <color indexed="63"/>
      </bottom>
      <diagonal/>
    </border>
    <border>
      <left style="hair">
        <color indexed="63"/>
      </left>
      <right style="medium">
        <color indexed="63"/>
      </right>
      <top style="medium">
        <color indexed="63"/>
      </top>
      <bottom/>
      <diagonal/>
    </border>
    <border>
      <left style="medium">
        <color indexed="63"/>
      </left>
      <right style="hair">
        <color indexed="63"/>
      </right>
      <top/>
      <bottom/>
      <diagonal/>
    </border>
    <border>
      <left style="hair">
        <color indexed="63"/>
      </left>
      <right style="hair">
        <color indexed="63"/>
      </right>
      <top/>
      <bottom/>
      <diagonal/>
    </border>
    <border>
      <left style="hair">
        <color indexed="63"/>
      </left>
      <right style="hair">
        <color indexed="63"/>
      </right>
      <top style="hair">
        <color indexed="63"/>
      </top>
      <bottom/>
      <diagonal/>
    </border>
    <border>
      <left style="hair">
        <color indexed="63"/>
      </left>
      <right style="medium">
        <color indexed="63"/>
      </right>
      <top/>
      <bottom/>
      <diagonal/>
    </border>
    <border>
      <left style="medium">
        <color indexed="64"/>
      </left>
      <right style="hair">
        <color indexed="63"/>
      </right>
      <top style="medium">
        <color indexed="64"/>
      </top>
      <bottom style="hair">
        <color indexed="63"/>
      </bottom>
      <diagonal/>
    </border>
    <border>
      <left style="hair">
        <color indexed="63"/>
      </left>
      <right style="hair">
        <color indexed="63"/>
      </right>
      <top style="medium">
        <color indexed="64"/>
      </top>
      <bottom style="hair">
        <color indexed="63"/>
      </bottom>
      <diagonal/>
    </border>
    <border>
      <left style="hair">
        <color indexed="63"/>
      </left>
      <right style="medium">
        <color indexed="64"/>
      </right>
      <top style="medium">
        <color indexed="64"/>
      </top>
      <bottom style="hair">
        <color indexed="63"/>
      </bottom>
      <diagonal/>
    </border>
    <border>
      <left style="medium">
        <color indexed="64"/>
      </left>
      <right style="hair">
        <color indexed="63"/>
      </right>
      <top style="hair">
        <color indexed="63"/>
      </top>
      <bottom style="hair">
        <color indexed="63"/>
      </bottom>
      <diagonal/>
    </border>
    <border>
      <left style="hair">
        <color indexed="63"/>
      </left>
      <right style="hair">
        <color indexed="63"/>
      </right>
      <top style="hair">
        <color indexed="63"/>
      </top>
      <bottom style="hair">
        <color indexed="63"/>
      </bottom>
      <diagonal/>
    </border>
    <border>
      <left style="hair">
        <color indexed="63"/>
      </left>
      <right style="medium">
        <color indexed="64"/>
      </right>
      <top style="hair">
        <color indexed="63"/>
      </top>
      <bottom style="hair">
        <color indexed="63"/>
      </bottom>
      <diagonal/>
    </border>
    <border>
      <left style="medium">
        <color indexed="64"/>
      </left>
      <right style="hair">
        <color indexed="63"/>
      </right>
      <top style="hair">
        <color indexed="63"/>
      </top>
      <bottom style="medium">
        <color indexed="63"/>
      </bottom>
      <diagonal/>
    </border>
    <border>
      <left style="hair">
        <color indexed="63"/>
      </left>
      <right style="hair">
        <color indexed="63"/>
      </right>
      <top style="hair">
        <color indexed="63"/>
      </top>
      <bottom style="medium">
        <color indexed="63"/>
      </bottom>
      <diagonal/>
    </border>
    <border>
      <left style="hair">
        <color indexed="63"/>
      </left>
      <right style="medium">
        <color indexed="64"/>
      </right>
      <top style="hair">
        <color indexed="63"/>
      </top>
      <bottom style="medium">
        <color indexed="63"/>
      </bottom>
      <diagonal/>
    </border>
    <border>
      <left style="medium">
        <color indexed="64"/>
      </left>
      <right/>
      <top style="medium">
        <color indexed="63"/>
      </top>
      <bottom style="medium">
        <color indexed="64"/>
      </bottom>
      <diagonal/>
    </border>
    <border>
      <left/>
      <right/>
      <top style="medium">
        <color indexed="63"/>
      </top>
      <bottom style="medium">
        <color indexed="64"/>
      </bottom>
      <diagonal/>
    </border>
    <border>
      <left/>
      <right style="hair">
        <color indexed="63"/>
      </right>
      <top style="medium">
        <color indexed="63"/>
      </top>
      <bottom style="medium">
        <color indexed="64"/>
      </bottom>
      <diagonal/>
    </border>
    <border>
      <left style="hair">
        <color indexed="63"/>
      </left>
      <right style="hair">
        <color indexed="63"/>
      </right>
      <top style="medium">
        <color indexed="63"/>
      </top>
      <bottom style="medium">
        <color indexed="64"/>
      </bottom>
      <diagonal/>
    </border>
    <border>
      <left style="hair">
        <color indexed="63"/>
      </left>
      <right style="medium">
        <color indexed="64"/>
      </right>
      <top style="medium">
        <color indexed="63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/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/>
      <top style="thin">
        <color rgb="FF00B0F0"/>
      </top>
      <bottom style="thin">
        <color rgb="FF00B0F0"/>
      </bottom>
      <diagonal/>
    </border>
    <border>
      <left/>
      <right style="thin">
        <color rgb="FF00B0F0"/>
      </right>
      <top style="thin">
        <color rgb="FF00B0F0"/>
      </top>
      <bottom style="thin">
        <color rgb="FF00B0F0"/>
      </bottom>
      <diagonal/>
    </border>
    <border>
      <left/>
      <right/>
      <top style="thin">
        <color rgb="FF00B0F0"/>
      </top>
      <bottom style="thin">
        <color rgb="FF00B0F0"/>
      </bottom>
      <diagonal/>
    </border>
    <border>
      <left style="thin">
        <color rgb="FF00B0F0"/>
      </left>
      <right/>
      <top/>
      <bottom style="thin">
        <color rgb="FF00B0F0"/>
      </bottom>
      <diagonal/>
    </border>
    <border>
      <left/>
      <right style="thin">
        <color rgb="FF00B0F0"/>
      </right>
      <top/>
      <bottom style="thin">
        <color rgb="FF00B0F0"/>
      </bottom>
      <diagonal/>
    </border>
  </borders>
  <cellStyleXfs count="2161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9" fontId="17" fillId="0" borderId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1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183" fontId="26" fillId="0" borderId="0" applyFont="0" applyFill="0" applyBorder="0" applyAlignment="0" applyProtection="0"/>
    <xf numFmtId="184" fontId="26" fillId="0" borderId="0" applyFont="0" applyFill="0" applyBorder="0" applyAlignment="0" applyProtection="0"/>
    <xf numFmtId="0" fontId="23" fillId="0" borderId="0"/>
    <xf numFmtId="185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0" fontId="27" fillId="19" borderId="0" applyNumberFormat="0" applyBorder="0" applyAlignment="0" applyProtection="0">
      <alignment vertical="center"/>
    </xf>
    <xf numFmtId="0" fontId="23" fillId="0" borderId="0"/>
    <xf numFmtId="0" fontId="2" fillId="0" borderId="0" applyFill="0" applyBorder="0" applyAlignment="0"/>
    <xf numFmtId="0" fontId="28" fillId="35" borderId="43" applyNumberFormat="0" applyAlignment="0" applyProtection="0">
      <alignment vertical="center"/>
    </xf>
    <xf numFmtId="0" fontId="29" fillId="0" borderId="0"/>
    <xf numFmtId="0" fontId="30" fillId="36" borderId="44" applyNumberFormat="0" applyAlignment="0" applyProtection="0">
      <alignment vertical="center"/>
    </xf>
    <xf numFmtId="3" fontId="23" fillId="0" borderId="0" applyFont="0" applyFill="0" applyBorder="0" applyAlignment="0" applyProtection="0"/>
    <xf numFmtId="3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 applyFill="0" applyBorder="0" applyAlignment="0" applyProtection="0"/>
    <xf numFmtId="0" fontId="32" fillId="0" borderId="0" applyNumberFormat="0" applyFill="0" applyBorder="0" applyAlignment="0" applyProtection="0">
      <alignment vertical="center"/>
    </xf>
    <xf numFmtId="2" fontId="31" fillId="0" borderId="0" applyFill="0" applyBorder="0" applyAlignment="0" applyProtection="0"/>
    <xf numFmtId="0" fontId="33" fillId="20" borderId="0" applyNumberFormat="0" applyBorder="0" applyAlignment="0" applyProtection="0">
      <alignment vertical="center"/>
    </xf>
    <xf numFmtId="38" fontId="34" fillId="35" borderId="0" applyNumberFormat="0" applyBorder="0" applyAlignment="0" applyProtection="0"/>
    <xf numFmtId="0" fontId="35" fillId="0" borderId="0">
      <alignment horizontal="left"/>
    </xf>
    <xf numFmtId="0" fontId="36" fillId="0" borderId="19" applyNumberFormat="0" applyAlignment="0" applyProtection="0">
      <alignment horizontal="left" vertical="center"/>
    </xf>
    <xf numFmtId="0" fontId="36" fillId="0" borderId="45">
      <alignment horizontal="left" vertical="center"/>
    </xf>
    <xf numFmtId="0" fontId="37" fillId="0" borderId="46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9" fillId="0" borderId="48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41" fillId="23" borderId="43" applyNumberFormat="0" applyAlignment="0" applyProtection="0">
      <alignment vertical="center"/>
    </xf>
    <xf numFmtId="10" fontId="34" fillId="37" borderId="49" applyNumberFormat="0" applyBorder="0" applyAlignment="0" applyProtection="0"/>
    <xf numFmtId="0" fontId="41" fillId="23" borderId="43" applyNumberFormat="0" applyAlignment="0" applyProtection="0">
      <alignment vertical="center"/>
    </xf>
    <xf numFmtId="0" fontId="42" fillId="0" borderId="50" applyNumberFormat="0" applyFill="0" applyAlignment="0" applyProtection="0">
      <alignment vertical="center"/>
    </xf>
    <xf numFmtId="0" fontId="43" fillId="0" borderId="51"/>
    <xf numFmtId="0" fontId="44" fillId="38" borderId="0" applyNumberFormat="0" applyBorder="0" applyAlignment="0" applyProtection="0">
      <alignment vertical="center"/>
    </xf>
    <xf numFmtId="37" fontId="45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2" fillId="0" borderId="0"/>
    <xf numFmtId="0" fontId="2" fillId="37" borderId="52" applyNumberFormat="0" applyFont="0" applyAlignment="0" applyProtection="0">
      <alignment vertical="center"/>
    </xf>
    <xf numFmtId="0" fontId="46" fillId="35" borderId="53" applyNumberFormat="0" applyAlignment="0" applyProtection="0">
      <alignment vertical="center"/>
    </xf>
    <xf numFmtId="10" fontId="22" fillId="0" borderId="0" applyFont="0" applyFill="0" applyBorder="0" applyAlignment="0" applyProtection="0"/>
    <xf numFmtId="0" fontId="43" fillId="0" borderId="0"/>
    <xf numFmtId="0" fontId="47" fillId="0" borderId="0" applyNumberFormat="0" applyFill="0" applyBorder="0" applyAlignment="0" applyProtection="0">
      <alignment vertical="center"/>
    </xf>
    <xf numFmtId="0" fontId="31" fillId="0" borderId="54" applyNumberFormat="0" applyFill="0" applyAlignment="0" applyProtection="0"/>
    <xf numFmtId="0" fontId="48" fillId="0" borderId="0" applyNumberFormat="0" applyFill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35" borderId="43" applyNumberFormat="0" applyAlignment="0" applyProtection="0">
      <alignment vertical="center"/>
    </xf>
    <xf numFmtId="0" fontId="51" fillId="19" borderId="0" applyNumberFormat="0" applyBorder="0" applyAlignment="0" applyProtection="0">
      <alignment vertical="center"/>
    </xf>
    <xf numFmtId="0" fontId="28" fillId="35" borderId="43" applyNumberFormat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28" fillId="35" borderId="43" applyNumberFormat="0" applyAlignment="0" applyProtection="0">
      <alignment vertical="center"/>
    </xf>
    <xf numFmtId="0" fontId="28" fillId="35" borderId="43" applyNumberFormat="0" applyAlignment="0" applyProtection="0">
      <alignment vertical="center"/>
    </xf>
    <xf numFmtId="0" fontId="28" fillId="35" borderId="43" applyNumberFormat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42" fillId="0" borderId="50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top"/>
      <protection locked="0"/>
    </xf>
    <xf numFmtId="40" fontId="53" fillId="0" borderId="0" applyFont="0" applyFill="0" applyBorder="0" applyAlignment="0" applyProtection="0"/>
    <xf numFmtId="38" fontId="53" fillId="0" borderId="0" applyFont="0" applyFill="0" applyBorder="0" applyAlignment="0" applyProtection="0"/>
    <xf numFmtId="40" fontId="53" fillId="0" borderId="0" applyFont="0" applyFill="0" applyBorder="0" applyAlignment="0" applyProtection="0"/>
    <xf numFmtId="38" fontId="53" fillId="0" borderId="0" applyFont="0" applyFill="0" applyBorder="0" applyAlignment="0" applyProtection="0"/>
    <xf numFmtId="0" fontId="2" fillId="37" borderId="52" applyNumberFormat="0" applyFont="0" applyAlignment="0" applyProtection="0">
      <alignment vertical="center"/>
    </xf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26" fillId="0" borderId="0"/>
    <xf numFmtId="0" fontId="55" fillId="0" borderId="0" applyNumberFormat="0" applyFill="0" applyBorder="0" applyAlignment="0" applyProtection="0">
      <alignment vertical="center"/>
    </xf>
    <xf numFmtId="0" fontId="56" fillId="36" borderId="44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22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55"/>
    <xf numFmtId="0" fontId="23" fillId="0" borderId="55"/>
    <xf numFmtId="0" fontId="58" fillId="0" borderId="50" applyNumberFormat="0" applyFill="0" applyAlignment="0" applyProtection="0">
      <alignment vertical="center"/>
    </xf>
    <xf numFmtId="0" fontId="59" fillId="0" borderId="56" applyNumberFormat="0" applyFill="0" applyAlignment="0" applyProtection="0">
      <alignment vertical="center"/>
    </xf>
    <xf numFmtId="0" fontId="60" fillId="23" borderId="43" applyNumberFormat="0" applyAlignment="0" applyProtection="0">
      <alignment vertical="center"/>
    </xf>
    <xf numFmtId="0" fontId="61" fillId="0" borderId="46" applyNumberFormat="0" applyFill="0" applyAlignment="0" applyProtection="0">
      <alignment vertical="center"/>
    </xf>
    <xf numFmtId="0" fontId="62" fillId="0" borderId="47" applyNumberFormat="0" applyFill="0" applyAlignment="0" applyProtection="0">
      <alignment vertical="center"/>
    </xf>
    <xf numFmtId="0" fontId="63" fillId="0" borderId="48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65" fillId="35" borderId="53" applyNumberFormat="0" applyAlignment="0" applyProtection="0">
      <alignment vertical="center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17" fillId="0" borderId="0">
      <alignment vertical="center"/>
    </xf>
    <xf numFmtId="0" fontId="6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67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7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57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6" borderId="0" applyNumberFormat="0" applyBorder="0" applyAlignment="0" applyProtection="0">
      <alignment vertical="center"/>
    </xf>
    <xf numFmtId="0" fontId="66" fillId="6" borderId="0" applyNumberFormat="0" applyBorder="0" applyAlignment="0" applyProtection="0">
      <alignment vertical="center"/>
    </xf>
    <xf numFmtId="0" fontId="66" fillId="6" borderId="0" applyNumberFormat="0" applyBorder="0" applyAlignment="0" applyProtection="0">
      <alignment vertical="center"/>
    </xf>
    <xf numFmtId="0" fontId="66" fillId="6" borderId="0" applyNumberFormat="0" applyBorder="0" applyAlignment="0" applyProtection="0">
      <alignment vertical="center"/>
    </xf>
    <xf numFmtId="0" fontId="66" fillId="6" borderId="0" applyNumberFormat="0" applyBorder="0" applyAlignment="0" applyProtection="0">
      <alignment vertical="center"/>
    </xf>
    <xf numFmtId="0" fontId="66" fillId="6" borderId="0" applyNumberFormat="0" applyBorder="0" applyAlignment="0" applyProtection="0">
      <alignment vertical="center"/>
    </xf>
    <xf numFmtId="0" fontId="66" fillId="6" borderId="0" applyNumberFormat="0" applyBorder="0" applyAlignment="0" applyProtection="0">
      <alignment vertical="center"/>
    </xf>
    <xf numFmtId="0" fontId="66" fillId="6" borderId="0" applyNumberFormat="0" applyBorder="0" applyAlignment="0" applyProtection="0">
      <alignment vertical="center"/>
    </xf>
    <xf numFmtId="0" fontId="66" fillId="6" borderId="0" applyNumberFormat="0" applyBorder="0" applyAlignment="0" applyProtection="0">
      <alignment vertical="center"/>
    </xf>
    <xf numFmtId="0" fontId="66" fillId="6" borderId="0" applyNumberFormat="0" applyBorder="0" applyAlignment="0" applyProtection="0">
      <alignment vertical="center"/>
    </xf>
    <xf numFmtId="0" fontId="66" fillId="6" borderId="0" applyNumberFormat="0" applyBorder="0" applyAlignment="0" applyProtection="0">
      <alignment vertical="center"/>
    </xf>
    <xf numFmtId="0" fontId="66" fillId="6" borderId="0" applyNumberFormat="0" applyBorder="0" applyAlignment="0" applyProtection="0">
      <alignment vertical="center"/>
    </xf>
    <xf numFmtId="0" fontId="66" fillId="6" borderId="0" applyNumberFormat="0" applyBorder="0" applyAlignment="0" applyProtection="0">
      <alignment vertical="center"/>
    </xf>
    <xf numFmtId="0" fontId="66" fillId="6" borderId="0" applyNumberFormat="0" applyBorder="0" applyAlignment="0" applyProtection="0">
      <alignment vertical="center"/>
    </xf>
    <xf numFmtId="0" fontId="66" fillId="6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2" borderId="1" applyNumberFormat="0" applyFont="0" applyAlignment="0" applyProtection="0">
      <alignment vertical="center"/>
    </xf>
    <xf numFmtId="0" fontId="66" fillId="2" borderId="1" applyNumberFormat="0" applyFont="0" applyAlignment="0" applyProtection="0">
      <alignment vertical="center"/>
    </xf>
    <xf numFmtId="0" fontId="66" fillId="2" borderId="1" applyNumberFormat="0" applyFont="0" applyAlignment="0" applyProtection="0">
      <alignment vertical="center"/>
    </xf>
    <xf numFmtId="0" fontId="66" fillId="2" borderId="1" applyNumberFormat="0" applyFont="0" applyAlignment="0" applyProtection="0">
      <alignment vertical="center"/>
    </xf>
    <xf numFmtId="0" fontId="66" fillId="2" borderId="1" applyNumberFormat="0" applyFont="0" applyAlignment="0" applyProtection="0">
      <alignment vertical="center"/>
    </xf>
    <xf numFmtId="0" fontId="66" fillId="2" borderId="1" applyNumberFormat="0" applyFont="0" applyAlignment="0" applyProtection="0">
      <alignment vertical="center"/>
    </xf>
    <xf numFmtId="0" fontId="66" fillId="2" borderId="1" applyNumberFormat="0" applyFont="0" applyAlignment="0" applyProtection="0">
      <alignment vertical="center"/>
    </xf>
    <xf numFmtId="0" fontId="66" fillId="2" borderId="1" applyNumberFormat="0" applyFont="0" applyAlignment="0" applyProtection="0">
      <alignment vertical="center"/>
    </xf>
    <xf numFmtId="0" fontId="66" fillId="2" borderId="1" applyNumberFormat="0" applyFont="0" applyAlignment="0" applyProtection="0">
      <alignment vertical="center"/>
    </xf>
    <xf numFmtId="0" fontId="66" fillId="2" borderId="1" applyNumberFormat="0" applyFont="0" applyAlignment="0" applyProtection="0">
      <alignment vertical="center"/>
    </xf>
    <xf numFmtId="0" fontId="66" fillId="2" borderId="1" applyNumberFormat="0" applyFont="0" applyAlignment="0" applyProtection="0">
      <alignment vertical="center"/>
    </xf>
    <xf numFmtId="0" fontId="66" fillId="2" borderId="1" applyNumberFormat="0" applyFont="0" applyAlignment="0" applyProtection="0">
      <alignment vertical="center"/>
    </xf>
    <xf numFmtId="0" fontId="66" fillId="2" borderId="1" applyNumberFormat="0" applyFont="0" applyAlignment="0" applyProtection="0">
      <alignment vertical="center"/>
    </xf>
    <xf numFmtId="0" fontId="66" fillId="2" borderId="1" applyNumberFormat="0" applyFont="0" applyAlignment="0" applyProtection="0">
      <alignment vertical="center"/>
    </xf>
    <xf numFmtId="0" fontId="66" fillId="2" borderId="1" applyNumberFormat="0" applyFont="0" applyAlignment="0" applyProtection="0">
      <alignment vertical="center"/>
    </xf>
    <xf numFmtId="0" fontId="66" fillId="2" borderId="1" applyNumberFormat="0" applyFont="0" applyAlignment="0" applyProtection="0">
      <alignment vertical="center"/>
    </xf>
    <xf numFmtId="0" fontId="66" fillId="2" borderId="1" applyNumberFormat="0" applyFont="0" applyAlignment="0" applyProtection="0">
      <alignment vertical="center"/>
    </xf>
    <xf numFmtId="0" fontId="66" fillId="2" borderId="1" applyNumberFormat="0" applyFont="0" applyAlignment="0" applyProtection="0">
      <alignment vertical="center"/>
    </xf>
    <xf numFmtId="0" fontId="66" fillId="2" borderId="1" applyNumberFormat="0" applyFont="0" applyAlignment="0" applyProtection="0">
      <alignment vertical="center"/>
    </xf>
    <xf numFmtId="0" fontId="66" fillId="2" borderId="1" applyNumberFormat="0" applyFont="0" applyAlignment="0" applyProtection="0">
      <alignment vertical="center"/>
    </xf>
    <xf numFmtId="0" fontId="66" fillId="2" borderId="1" applyNumberFormat="0" applyFont="0" applyAlignment="0" applyProtection="0">
      <alignment vertical="center"/>
    </xf>
    <xf numFmtId="0" fontId="66" fillId="2" borderId="1" applyNumberFormat="0" applyFont="0" applyAlignment="0" applyProtection="0">
      <alignment vertical="center"/>
    </xf>
    <xf numFmtId="0" fontId="66" fillId="2" borderId="1" applyNumberFormat="0" applyFont="0" applyAlignment="0" applyProtection="0">
      <alignment vertical="center"/>
    </xf>
    <xf numFmtId="0" fontId="66" fillId="2" borderId="1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0" fillId="0" borderId="0"/>
    <xf numFmtId="0" fontId="82" fillId="0" borderId="0">
      <alignment vertical="center"/>
    </xf>
    <xf numFmtId="41" fontId="82" fillId="0" borderId="0">
      <alignment vertical="center"/>
    </xf>
    <xf numFmtId="0" fontId="87" fillId="0" borderId="0"/>
    <xf numFmtId="0" fontId="87" fillId="0" borderId="0"/>
    <xf numFmtId="0" fontId="87" fillId="0" borderId="0"/>
    <xf numFmtId="0" fontId="88" fillId="0" borderId="0"/>
  </cellStyleXfs>
  <cellXfs count="279">
    <xf numFmtId="0" fontId="0" fillId="0" borderId="0" xfId="0">
      <alignment vertical="center"/>
    </xf>
    <xf numFmtId="176" fontId="3" fillId="0" borderId="0" xfId="2" applyNumberFormat="1" applyFont="1" applyFill="1" applyBorder="1" applyAlignment="1">
      <alignment horizontal="center" vertical="center"/>
    </xf>
    <xf numFmtId="176" fontId="3" fillId="0" borderId="0" xfId="2" applyNumberFormat="1" applyFont="1" applyFill="1" applyBorder="1" applyAlignment="1">
      <alignment vertical="center"/>
    </xf>
    <xf numFmtId="0" fontId="6" fillId="0" borderId="0" xfId="2" applyNumberFormat="1" applyFont="1" applyFill="1" applyBorder="1" applyAlignment="1">
      <alignment vertical="center"/>
    </xf>
    <xf numFmtId="0" fontId="7" fillId="0" borderId="0" xfId="2" applyNumberFormat="1" applyFont="1" applyFill="1" applyBorder="1" applyAlignment="1">
      <alignment vertical="center"/>
    </xf>
    <xf numFmtId="0" fontId="8" fillId="0" borderId="0" xfId="2" applyNumberFormat="1" applyFont="1" applyFill="1" applyBorder="1" applyAlignment="1">
      <alignment vertical="center"/>
    </xf>
    <xf numFmtId="177" fontId="9" fillId="0" borderId="0" xfId="2" applyNumberFormat="1" applyFont="1" applyFill="1" applyBorder="1" applyAlignment="1">
      <alignment vertical="center" shrinkToFit="1"/>
    </xf>
    <xf numFmtId="177" fontId="9" fillId="0" borderId="2" xfId="2" applyNumberFormat="1" applyFont="1" applyFill="1" applyBorder="1" applyAlignment="1">
      <alignment horizontal="right" vertical="center" shrinkToFit="1"/>
    </xf>
    <xf numFmtId="177" fontId="9" fillId="0" borderId="0" xfId="1" applyNumberFormat="1" applyFont="1" applyFill="1" applyBorder="1" applyAlignment="1">
      <alignment vertical="center"/>
    </xf>
    <xf numFmtId="178" fontId="10" fillId="0" borderId="0" xfId="2" applyNumberFormat="1" applyFont="1" applyFill="1" applyBorder="1" applyAlignment="1">
      <alignment vertical="center"/>
    </xf>
    <xf numFmtId="178" fontId="9" fillId="0" borderId="0" xfId="1" applyNumberFormat="1" applyFont="1" applyFill="1" applyBorder="1" applyAlignment="1">
      <alignment vertical="center"/>
    </xf>
    <xf numFmtId="176" fontId="9" fillId="0" borderId="0" xfId="2" applyNumberFormat="1" applyFont="1" applyFill="1" applyBorder="1" applyAlignment="1">
      <alignment vertical="center"/>
    </xf>
    <xf numFmtId="0" fontId="9" fillId="0" borderId="0" xfId="2" applyNumberFormat="1" applyFont="1" applyFill="1" applyBorder="1" applyAlignment="1">
      <alignment vertical="center"/>
    </xf>
    <xf numFmtId="179" fontId="11" fillId="15" borderId="3" xfId="2" applyNumberFormat="1" applyFont="1" applyFill="1" applyBorder="1" applyAlignment="1">
      <alignment horizontal="center" vertical="center" wrapText="1" shrinkToFit="1"/>
    </xf>
    <xf numFmtId="179" fontId="11" fillId="15" borderId="4" xfId="2" applyNumberFormat="1" applyFont="1" applyFill="1" applyBorder="1" applyAlignment="1">
      <alignment horizontal="center" vertical="center"/>
    </xf>
    <xf numFmtId="177" fontId="11" fillId="15" borderId="5" xfId="2" applyNumberFormat="1" applyFont="1" applyFill="1" applyBorder="1" applyAlignment="1">
      <alignment horizontal="center" vertical="center" wrapText="1"/>
    </xf>
    <xf numFmtId="177" fontId="11" fillId="15" borderId="6" xfId="2" applyNumberFormat="1" applyFont="1" applyFill="1" applyBorder="1" applyAlignment="1">
      <alignment horizontal="center" vertical="center" wrapText="1"/>
    </xf>
    <xf numFmtId="0" fontId="11" fillId="15" borderId="3" xfId="3" applyNumberFormat="1" applyFont="1" applyFill="1" applyBorder="1" applyAlignment="1">
      <alignment horizontal="center" vertical="center" wrapText="1" shrinkToFit="1"/>
    </xf>
    <xf numFmtId="180" fontId="11" fillId="15" borderId="7" xfId="2" applyNumberFormat="1" applyFont="1" applyFill="1" applyBorder="1" applyAlignment="1">
      <alignment horizontal="center" vertical="center" wrapText="1"/>
    </xf>
    <xf numFmtId="177" fontId="11" fillId="15" borderId="4" xfId="2" applyNumberFormat="1" applyFont="1" applyFill="1" applyBorder="1" applyAlignment="1">
      <alignment horizontal="center" vertical="center" shrinkToFit="1"/>
    </xf>
    <xf numFmtId="177" fontId="11" fillId="15" borderId="8" xfId="2" applyNumberFormat="1" applyFont="1" applyFill="1" applyBorder="1" applyAlignment="1">
      <alignment horizontal="center" vertical="center" shrinkToFit="1"/>
    </xf>
    <xf numFmtId="177" fontId="11" fillId="15" borderId="9" xfId="2" applyNumberFormat="1" applyFont="1" applyFill="1" applyBorder="1" applyAlignment="1">
      <alignment horizontal="center" vertical="center" shrinkToFit="1"/>
    </xf>
    <xf numFmtId="177" fontId="12" fillId="0" borderId="0" xfId="1" applyNumberFormat="1" applyFont="1" applyFill="1" applyBorder="1" applyAlignment="1">
      <alignment horizontal="center" vertical="center"/>
    </xf>
    <xf numFmtId="178" fontId="13" fillId="0" borderId="0" xfId="2" applyNumberFormat="1" applyFont="1" applyFill="1" applyBorder="1" applyAlignment="1">
      <alignment horizontal="center" vertical="center"/>
    </xf>
    <xf numFmtId="178" fontId="12" fillId="0" borderId="0" xfId="1" applyNumberFormat="1" applyFont="1" applyFill="1" applyBorder="1" applyAlignment="1">
      <alignment horizontal="center" vertical="center"/>
    </xf>
    <xf numFmtId="176" fontId="12" fillId="0" borderId="0" xfId="2" applyNumberFormat="1" applyFont="1" applyFill="1" applyBorder="1" applyAlignment="1">
      <alignment horizontal="center" vertical="center"/>
    </xf>
    <xf numFmtId="0" fontId="12" fillId="0" borderId="0" xfId="2" applyNumberFormat="1" applyFont="1" applyFill="1" applyBorder="1" applyAlignment="1">
      <alignment horizontal="center" vertical="center"/>
    </xf>
    <xf numFmtId="179" fontId="11" fillId="15" borderId="10" xfId="2" applyNumberFormat="1" applyFont="1" applyFill="1" applyBorder="1" applyAlignment="1">
      <alignment horizontal="center" vertical="center" shrinkToFit="1"/>
    </xf>
    <xf numFmtId="179" fontId="11" fillId="15" borderId="11" xfId="2" applyNumberFormat="1" applyFont="1" applyFill="1" applyBorder="1" applyAlignment="1">
      <alignment horizontal="center" vertical="center"/>
    </xf>
    <xf numFmtId="177" fontId="11" fillId="15" borderId="12" xfId="2" applyNumberFormat="1" applyFont="1" applyFill="1" applyBorder="1" applyAlignment="1">
      <alignment horizontal="center" vertical="center" shrinkToFit="1"/>
    </xf>
    <xf numFmtId="177" fontId="11" fillId="15" borderId="13" xfId="3" applyNumberFormat="1" applyFont="1" applyFill="1" applyBorder="1" applyAlignment="1">
      <alignment horizontal="center" vertical="center" shrinkToFit="1"/>
    </xf>
    <xf numFmtId="0" fontId="11" fillId="15" borderId="14" xfId="3" applyNumberFormat="1" applyFont="1" applyFill="1" applyBorder="1" applyAlignment="1">
      <alignment horizontal="center" vertical="center" shrinkToFit="1"/>
    </xf>
    <xf numFmtId="180" fontId="11" fillId="15" borderId="15" xfId="2" applyNumberFormat="1" applyFont="1" applyFill="1" applyBorder="1" applyAlignment="1">
      <alignment horizontal="center" vertical="center" wrapText="1"/>
    </xf>
    <xf numFmtId="177" fontId="14" fillId="15" borderId="16" xfId="2" applyNumberFormat="1" applyFont="1" applyFill="1" applyBorder="1" applyAlignment="1">
      <alignment horizontal="center" vertical="distributed" shrinkToFit="1"/>
    </xf>
    <xf numFmtId="177" fontId="14" fillId="15" borderId="17" xfId="2" applyNumberFormat="1" applyFont="1" applyFill="1" applyBorder="1" applyAlignment="1">
      <alignment horizontal="center" vertical="distributed" shrinkToFit="1"/>
    </xf>
    <xf numFmtId="177" fontId="15" fillId="15" borderId="17" xfId="3" applyNumberFormat="1" applyFont="1" applyFill="1" applyBorder="1" applyAlignment="1">
      <alignment horizontal="center" vertical="center" wrapText="1"/>
    </xf>
    <xf numFmtId="177" fontId="15" fillId="15" borderId="18" xfId="2" applyNumberFormat="1" applyFont="1" applyFill="1" applyBorder="1" applyAlignment="1">
      <alignment horizontal="center" vertical="center" wrapText="1"/>
    </xf>
    <xf numFmtId="179" fontId="12" fillId="16" borderId="19" xfId="2" applyNumberFormat="1" applyFont="1" applyFill="1" applyBorder="1" applyAlignment="1">
      <alignment vertical="center"/>
    </xf>
    <xf numFmtId="179" fontId="12" fillId="16" borderId="20" xfId="2" applyNumberFormat="1" applyFont="1" applyFill="1" applyBorder="1" applyAlignment="1">
      <alignment vertical="center"/>
    </xf>
    <xf numFmtId="182" fontId="12" fillId="16" borderId="21" xfId="2" applyNumberFormat="1" applyFont="1" applyFill="1" applyBorder="1" applyAlignment="1">
      <alignment horizontal="right" vertical="center" shrinkToFit="1"/>
    </xf>
    <xf numFmtId="177" fontId="16" fillId="16" borderId="22" xfId="2" applyNumberFormat="1" applyFont="1" applyFill="1" applyBorder="1" applyAlignment="1">
      <alignment horizontal="right" vertical="center" shrinkToFit="1"/>
    </xf>
    <xf numFmtId="177" fontId="12" fillId="16" borderId="23" xfId="2" applyNumberFormat="1" applyFont="1" applyFill="1" applyBorder="1" applyAlignment="1">
      <alignment horizontal="right" vertical="center" shrinkToFit="1"/>
    </xf>
    <xf numFmtId="180" fontId="12" fillId="16" borderId="20" xfId="4" applyNumberFormat="1" applyFont="1" applyFill="1" applyBorder="1" applyAlignment="1">
      <alignment horizontal="right" vertical="center" shrinkToFit="1"/>
    </xf>
    <xf numFmtId="177" fontId="12" fillId="16" borderId="24" xfId="2" applyNumberFormat="1" applyFont="1" applyFill="1" applyBorder="1" applyAlignment="1">
      <alignment vertical="center" shrinkToFit="1"/>
    </xf>
    <xf numFmtId="177" fontId="12" fillId="16" borderId="25" xfId="2" applyNumberFormat="1" applyFont="1" applyFill="1" applyBorder="1" applyAlignment="1">
      <alignment vertical="center" shrinkToFit="1"/>
    </xf>
    <xf numFmtId="177" fontId="12" fillId="16" borderId="26" xfId="2" applyNumberFormat="1" applyFont="1" applyFill="1" applyBorder="1" applyAlignment="1">
      <alignment vertical="center" shrinkToFit="1"/>
    </xf>
    <xf numFmtId="177" fontId="8" fillId="0" borderId="0" xfId="1" applyNumberFormat="1" applyFont="1" applyFill="1" applyBorder="1" applyAlignment="1">
      <alignment vertical="center"/>
    </xf>
    <xf numFmtId="178" fontId="18" fillId="0" borderId="0" xfId="2" applyNumberFormat="1" applyFont="1" applyFill="1" applyBorder="1" applyAlignment="1">
      <alignment vertical="center"/>
    </xf>
    <xf numFmtId="178" fontId="8" fillId="0" borderId="0" xfId="1" applyNumberFormat="1" applyFont="1" applyFill="1" applyBorder="1" applyAlignment="1">
      <alignment vertical="center"/>
    </xf>
    <xf numFmtId="176" fontId="8" fillId="0" borderId="0" xfId="2" applyNumberFormat="1" applyFont="1" applyFill="1" applyBorder="1" applyAlignment="1">
      <alignment vertical="center"/>
    </xf>
    <xf numFmtId="179" fontId="8" fillId="17" borderId="27" xfId="2" applyNumberFormat="1" applyFont="1" applyFill="1" applyBorder="1" applyAlignment="1">
      <alignment horizontal="center" vertical="center"/>
    </xf>
    <xf numFmtId="179" fontId="8" fillId="17" borderId="28" xfId="2" applyNumberFormat="1" applyFont="1" applyFill="1" applyBorder="1" applyAlignment="1">
      <alignment horizontal="center" vertical="center"/>
    </xf>
    <xf numFmtId="182" fontId="8" fillId="17" borderId="29" xfId="2" applyNumberFormat="1" applyFont="1" applyFill="1" applyBorder="1" applyAlignment="1">
      <alignment horizontal="right" vertical="center" shrinkToFit="1"/>
    </xf>
    <xf numFmtId="177" fontId="16" fillId="18" borderId="30" xfId="2" applyNumberFormat="1" applyFont="1" applyFill="1" applyBorder="1" applyAlignment="1">
      <alignment horizontal="right" vertical="center" shrinkToFit="1"/>
    </xf>
    <xf numFmtId="177" fontId="8" fillId="17" borderId="28" xfId="2" applyNumberFormat="1" applyFont="1" applyFill="1" applyBorder="1" applyAlignment="1">
      <alignment vertical="center" shrinkToFit="1"/>
    </xf>
    <xf numFmtId="180" fontId="12" fillId="17" borderId="27" xfId="4" applyNumberFormat="1" applyFont="1" applyFill="1" applyBorder="1" applyAlignment="1">
      <alignment horizontal="right" vertical="center" shrinkToFit="1"/>
    </xf>
    <xf numFmtId="177" fontId="8" fillId="17" borderId="31" xfId="2" applyNumberFormat="1" applyFont="1" applyFill="1" applyBorder="1" applyAlignment="1">
      <alignment vertical="center" shrinkToFit="1"/>
    </xf>
    <xf numFmtId="177" fontId="8" fillId="17" borderId="32" xfId="2" applyNumberFormat="1" applyFont="1" applyFill="1" applyBorder="1" applyAlignment="1">
      <alignment vertical="center" shrinkToFit="1"/>
    </xf>
    <xf numFmtId="177" fontId="8" fillId="17" borderId="33" xfId="2" applyNumberFormat="1" applyFont="1" applyFill="1" applyBorder="1" applyAlignment="1">
      <alignment vertical="center" shrinkToFit="1"/>
    </xf>
    <xf numFmtId="177" fontId="8" fillId="17" borderId="0" xfId="1" applyNumberFormat="1" applyFont="1" applyFill="1" applyBorder="1" applyAlignment="1">
      <alignment vertical="center"/>
    </xf>
    <xf numFmtId="178" fontId="18" fillId="17" borderId="0" xfId="2" applyNumberFormat="1" applyFont="1" applyFill="1" applyBorder="1" applyAlignment="1">
      <alignment vertical="center"/>
    </xf>
    <xf numFmtId="178" fontId="8" fillId="17" borderId="0" xfId="1" applyNumberFormat="1" applyFont="1" applyFill="1" applyBorder="1" applyAlignment="1">
      <alignment vertical="center"/>
    </xf>
    <xf numFmtId="176" fontId="8" fillId="17" borderId="0" xfId="2" applyNumberFormat="1" applyFont="1" applyFill="1" applyBorder="1" applyAlignment="1">
      <alignment vertical="center"/>
    </xf>
    <xf numFmtId="0" fontId="8" fillId="17" borderId="0" xfId="2" applyNumberFormat="1" applyFont="1" applyFill="1" applyBorder="1" applyAlignment="1">
      <alignment vertical="center"/>
    </xf>
    <xf numFmtId="179" fontId="8" fillId="17" borderId="34" xfId="2" applyNumberFormat="1" applyFont="1" applyFill="1" applyBorder="1" applyAlignment="1">
      <alignment horizontal="center" vertical="center"/>
    </xf>
    <xf numFmtId="177" fontId="16" fillId="18" borderId="35" xfId="2" applyNumberFormat="1" applyFont="1" applyFill="1" applyBorder="1" applyAlignment="1">
      <alignment horizontal="right" vertical="center" shrinkToFit="1"/>
    </xf>
    <xf numFmtId="179" fontId="8" fillId="17" borderId="36" xfId="2" applyNumberFormat="1" applyFont="1" applyFill="1" applyBorder="1" applyAlignment="1">
      <alignment horizontal="center" vertical="center"/>
    </xf>
    <xf numFmtId="179" fontId="8" fillId="17" borderId="11" xfId="2" applyNumberFormat="1" applyFont="1" applyFill="1" applyBorder="1" applyAlignment="1">
      <alignment horizontal="center" vertical="center"/>
    </xf>
    <xf numFmtId="182" fontId="8" fillId="17" borderId="12" xfId="2" applyNumberFormat="1" applyFont="1" applyFill="1" applyBorder="1" applyAlignment="1">
      <alignment horizontal="right" vertical="center" shrinkToFit="1"/>
    </xf>
    <xf numFmtId="177" fontId="16" fillId="18" borderId="13" xfId="2" applyNumberFormat="1" applyFont="1" applyFill="1" applyBorder="1" applyAlignment="1">
      <alignment horizontal="right" vertical="center" shrinkToFit="1"/>
    </xf>
    <xf numFmtId="180" fontId="12" fillId="17" borderId="37" xfId="4" applyNumberFormat="1" applyFont="1" applyFill="1" applyBorder="1" applyAlignment="1">
      <alignment horizontal="right" vertical="center" shrinkToFit="1"/>
    </xf>
    <xf numFmtId="177" fontId="8" fillId="17" borderId="38" xfId="2" applyNumberFormat="1" applyFont="1" applyFill="1" applyBorder="1" applyAlignment="1">
      <alignment vertical="center" shrinkToFit="1"/>
    </xf>
    <xf numFmtId="177" fontId="8" fillId="17" borderId="39" xfId="2" applyNumberFormat="1" applyFont="1" applyFill="1" applyBorder="1" applyAlignment="1">
      <alignment vertical="center" shrinkToFit="1"/>
    </xf>
    <xf numFmtId="177" fontId="8" fillId="17" borderId="40" xfId="2" applyNumberFormat="1" applyFont="1" applyFill="1" applyBorder="1" applyAlignment="1">
      <alignment vertical="center" shrinkToFit="1"/>
    </xf>
    <xf numFmtId="179" fontId="12" fillId="16" borderId="19" xfId="2" applyNumberFormat="1" applyFont="1" applyFill="1" applyBorder="1" applyAlignment="1">
      <alignment horizontal="center" vertical="center"/>
    </xf>
    <xf numFmtId="177" fontId="12" fillId="16" borderId="22" xfId="2" applyNumberFormat="1" applyFont="1" applyFill="1" applyBorder="1" applyAlignment="1">
      <alignment horizontal="right" vertical="center" shrinkToFit="1"/>
    </xf>
    <xf numFmtId="179" fontId="8" fillId="17" borderId="41" xfId="2" applyNumberFormat="1" applyFont="1" applyFill="1" applyBorder="1" applyAlignment="1">
      <alignment horizontal="center" vertical="center"/>
    </xf>
    <xf numFmtId="182" fontId="8" fillId="17" borderId="42" xfId="2" applyNumberFormat="1" applyFont="1" applyFill="1" applyBorder="1" applyAlignment="1">
      <alignment horizontal="right" vertical="center" shrinkToFit="1"/>
    </xf>
    <xf numFmtId="177" fontId="8" fillId="17" borderId="14" xfId="2" applyNumberFormat="1" applyFont="1" applyFill="1" applyBorder="1" applyAlignment="1">
      <alignment vertical="center" shrinkToFit="1"/>
    </xf>
    <xf numFmtId="180" fontId="12" fillId="17" borderId="41" xfId="4" applyNumberFormat="1" applyFont="1" applyFill="1" applyBorder="1" applyAlignment="1">
      <alignment horizontal="right" vertical="center" shrinkToFit="1"/>
    </xf>
    <xf numFmtId="180" fontId="12" fillId="16" borderId="20" xfId="4" applyNumberFormat="1" applyFont="1" applyFill="1" applyBorder="1" applyAlignment="1">
      <alignment horizontal="right" vertical="center"/>
    </xf>
    <xf numFmtId="0" fontId="8" fillId="0" borderId="0" xfId="2" applyNumberFormat="1" applyFont="1" applyFill="1" applyBorder="1" applyAlignment="1">
      <alignment horizontal="left" vertical="center"/>
    </xf>
    <xf numFmtId="0" fontId="9" fillId="0" borderId="0" xfId="2" applyNumberFormat="1" applyFont="1" applyFill="1" applyBorder="1" applyAlignment="1">
      <alignment horizontal="center" vertical="center"/>
    </xf>
    <xf numFmtId="177" fontId="9" fillId="0" borderId="0" xfId="2" applyNumberFormat="1" applyFont="1" applyFill="1" applyBorder="1" applyAlignment="1">
      <alignment horizontal="right" vertical="center" indent="1"/>
    </xf>
    <xf numFmtId="177" fontId="6" fillId="0" borderId="0" xfId="2" applyNumberFormat="1" applyFont="1" applyFill="1" applyBorder="1" applyAlignment="1">
      <alignment horizontal="right" vertical="center" indent="1"/>
    </xf>
    <xf numFmtId="177" fontId="6" fillId="0" borderId="0" xfId="2" applyNumberFormat="1" applyFont="1" applyFill="1" applyBorder="1" applyAlignment="1">
      <alignment vertical="center" shrinkToFit="1"/>
    </xf>
    <xf numFmtId="180" fontId="6" fillId="0" borderId="0" xfId="2" applyNumberFormat="1" applyFont="1" applyFill="1" applyBorder="1" applyAlignment="1">
      <alignment horizontal="right" vertical="center"/>
    </xf>
    <xf numFmtId="177" fontId="6" fillId="0" borderId="0" xfId="1" applyNumberFormat="1" applyFont="1" applyFill="1" applyBorder="1" applyAlignment="1">
      <alignment vertical="center"/>
    </xf>
    <xf numFmtId="178" fontId="19" fillId="0" borderId="0" xfId="2" applyNumberFormat="1" applyFont="1" applyFill="1" applyBorder="1" applyAlignment="1">
      <alignment vertical="center"/>
    </xf>
    <xf numFmtId="178" fontId="6" fillId="0" borderId="0" xfId="1" applyNumberFormat="1" applyFont="1" applyFill="1" applyBorder="1" applyAlignment="1">
      <alignment vertical="center"/>
    </xf>
    <xf numFmtId="176" fontId="6" fillId="0" borderId="0" xfId="2" applyNumberFormat="1" applyFont="1" applyFill="1" applyBorder="1" applyAlignment="1">
      <alignment vertical="center"/>
    </xf>
    <xf numFmtId="0" fontId="6" fillId="0" borderId="0" xfId="2" applyNumberFormat="1" applyFont="1" applyFill="1" applyBorder="1" applyAlignment="1">
      <alignment horizontal="center" vertical="center"/>
    </xf>
    <xf numFmtId="177" fontId="9" fillId="0" borderId="0" xfId="2" applyNumberFormat="1" applyFont="1" applyFill="1" applyBorder="1" applyAlignment="1">
      <alignment horizontal="right" vertical="center" indent="1" shrinkToFit="1"/>
    </xf>
    <xf numFmtId="177" fontId="6" fillId="0" borderId="0" xfId="2" applyNumberFormat="1" applyFont="1" applyFill="1" applyBorder="1" applyAlignment="1">
      <alignment horizontal="right" vertical="center" indent="1" shrinkToFit="1"/>
    </xf>
    <xf numFmtId="180" fontId="6" fillId="0" borderId="0" xfId="2" applyNumberFormat="1" applyFont="1" applyFill="1" applyBorder="1" applyAlignment="1">
      <alignment horizontal="right" vertical="center" shrinkToFit="1"/>
    </xf>
    <xf numFmtId="0" fontId="68" fillId="0" borderId="0" xfId="1901" applyNumberFormat="1" applyFont="1" applyFill="1" applyBorder="1" applyAlignment="1" applyProtection="1">
      <alignment horizontal="center" vertical="center"/>
    </xf>
    <xf numFmtId="0" fontId="67" fillId="0" borderId="0" xfId="1901" applyNumberFormat="1" applyFont="1" applyFill="1" applyBorder="1" applyAlignment="1" applyProtection="1">
      <alignment vertical="center"/>
    </xf>
    <xf numFmtId="0" fontId="69" fillId="0" borderId="0" xfId="1901" applyNumberFormat="1" applyFont="1" applyFill="1" applyBorder="1" applyAlignment="1" applyProtection="1">
      <alignment horizontal="center" vertical="center"/>
    </xf>
    <xf numFmtId="0" fontId="70" fillId="0" borderId="0" xfId="1901" applyNumberFormat="1" applyFont="1" applyFill="1" applyBorder="1" applyAlignment="1" applyProtection="1">
      <alignment vertical="center"/>
    </xf>
    <xf numFmtId="187" fontId="70" fillId="0" borderId="0" xfId="1901" applyNumberFormat="1" applyFont="1" applyFill="1" applyBorder="1" applyAlignment="1" applyProtection="1">
      <alignment horizontal="right" vertical="center"/>
    </xf>
    <xf numFmtId="0" fontId="15" fillId="39" borderId="57" xfId="1901" applyNumberFormat="1" applyFont="1" applyFill="1" applyBorder="1" applyAlignment="1" applyProtection="1">
      <alignment horizontal="center" vertical="center" wrapText="1"/>
    </xf>
    <xf numFmtId="0" fontId="15" fillId="39" borderId="58" xfId="1901" applyNumberFormat="1" applyFont="1" applyFill="1" applyBorder="1" applyAlignment="1" applyProtection="1">
      <alignment horizontal="center" vertical="center"/>
    </xf>
    <xf numFmtId="0" fontId="15" fillId="39" borderId="59" xfId="1901" applyNumberFormat="1" applyFont="1" applyFill="1" applyBorder="1" applyAlignment="1" applyProtection="1">
      <alignment horizontal="center" vertical="center"/>
    </xf>
    <xf numFmtId="0" fontId="15" fillId="39" borderId="60" xfId="1901" applyNumberFormat="1" applyFont="1" applyFill="1" applyBorder="1" applyAlignment="1" applyProtection="1">
      <alignment horizontal="center" vertical="center"/>
    </xf>
    <xf numFmtId="0" fontId="15" fillId="39" borderId="58" xfId="1901" applyNumberFormat="1" applyFont="1" applyFill="1" applyBorder="1" applyAlignment="1" applyProtection="1">
      <alignment horizontal="center" vertical="center" wrapText="1"/>
    </xf>
    <xf numFmtId="0" fontId="15" fillId="39" borderId="61" xfId="1901" applyNumberFormat="1" applyFont="1" applyFill="1" applyBorder="1" applyAlignment="1" applyProtection="1">
      <alignment horizontal="center" vertical="center" wrapText="1"/>
    </xf>
    <xf numFmtId="0" fontId="15" fillId="39" borderId="62" xfId="1901" applyNumberFormat="1" applyFont="1" applyFill="1" applyBorder="1" applyAlignment="1" applyProtection="1">
      <alignment horizontal="center" vertical="center" wrapText="1"/>
    </xf>
    <xf numFmtId="0" fontId="15" fillId="39" borderId="63" xfId="1901" applyNumberFormat="1" applyFont="1" applyFill="1" applyBorder="1" applyAlignment="1" applyProtection="1">
      <alignment horizontal="center" vertical="center"/>
    </xf>
    <xf numFmtId="0" fontId="15" fillId="39" borderId="64" xfId="1901" applyNumberFormat="1" applyFont="1" applyFill="1" applyBorder="1" applyAlignment="1" applyProtection="1">
      <alignment horizontal="center" vertical="center"/>
    </xf>
    <xf numFmtId="0" fontId="15" fillId="39" borderId="63" xfId="1901" applyNumberFormat="1" applyFont="1" applyFill="1" applyBorder="1" applyAlignment="1" applyProtection="1">
      <alignment horizontal="center" vertical="center" wrapText="1"/>
    </xf>
    <xf numFmtId="0" fontId="15" fillId="39" borderId="65" xfId="1901" applyNumberFormat="1" applyFont="1" applyFill="1" applyBorder="1" applyAlignment="1" applyProtection="1">
      <alignment horizontal="center" vertical="center" wrapText="1"/>
    </xf>
    <xf numFmtId="0" fontId="9" fillId="0" borderId="66" xfId="1901" applyNumberFormat="1" applyFont="1" applyFill="1" applyBorder="1" applyAlignment="1" applyProtection="1">
      <alignment horizontal="center" vertical="center"/>
    </xf>
    <xf numFmtId="0" fontId="9" fillId="0" borderId="67" xfId="1901" applyNumberFormat="1" applyFont="1" applyFill="1" applyBorder="1" applyAlignment="1" applyProtection="1">
      <alignment horizontal="center" vertical="center"/>
    </xf>
    <xf numFmtId="178" fontId="9" fillId="0" borderId="67" xfId="1901" applyNumberFormat="1" applyFont="1" applyFill="1" applyBorder="1" applyAlignment="1" applyProtection="1">
      <alignment horizontal="right" vertical="center"/>
    </xf>
    <xf numFmtId="188" fontId="9" fillId="0" borderId="67" xfId="1901" applyNumberFormat="1" applyFont="1" applyFill="1" applyBorder="1" applyAlignment="1" applyProtection="1">
      <alignment horizontal="right" vertical="center"/>
    </xf>
    <xf numFmtId="180" fontId="9" fillId="0" borderId="67" xfId="1901" applyNumberFormat="1" applyFont="1" applyFill="1" applyBorder="1" applyAlignment="1" applyProtection="1">
      <alignment horizontal="right" vertical="center"/>
    </xf>
    <xf numFmtId="0" fontId="71" fillId="0" borderId="68" xfId="1901" applyNumberFormat="1" applyFont="1" applyFill="1" applyBorder="1" applyAlignment="1" applyProtection="1">
      <alignment vertical="center"/>
    </xf>
    <xf numFmtId="0" fontId="9" fillId="40" borderId="0" xfId="1901" applyNumberFormat="1" applyFont="1" applyFill="1" applyBorder="1" applyAlignment="1" applyProtection="1">
      <alignment vertical="center"/>
    </xf>
    <xf numFmtId="0" fontId="9" fillId="0" borderId="69" xfId="1901" applyNumberFormat="1" applyFont="1" applyFill="1" applyBorder="1" applyAlignment="1" applyProtection="1">
      <alignment horizontal="center" vertical="center"/>
    </xf>
    <xf numFmtId="0" fontId="9" fillId="0" borderId="70" xfId="1901" applyNumberFormat="1" applyFont="1" applyFill="1" applyBorder="1" applyAlignment="1" applyProtection="1">
      <alignment horizontal="center" vertical="center"/>
    </xf>
    <xf numFmtId="178" fontId="9" fillId="0" borderId="70" xfId="1901" applyNumberFormat="1" applyFont="1" applyFill="1" applyBorder="1" applyAlignment="1" applyProtection="1">
      <alignment horizontal="right" vertical="center"/>
    </xf>
    <xf numFmtId="188" fontId="9" fillId="0" borderId="70" xfId="1901" applyNumberFormat="1" applyFont="1" applyFill="1" applyBorder="1" applyAlignment="1" applyProtection="1">
      <alignment horizontal="right" vertical="center"/>
    </xf>
    <xf numFmtId="180" fontId="9" fillId="0" borderId="70" xfId="1901" applyNumberFormat="1" applyFont="1" applyFill="1" applyBorder="1" applyAlignment="1" applyProtection="1">
      <alignment horizontal="right" vertical="center"/>
    </xf>
    <xf numFmtId="0" fontId="71" fillId="0" borderId="71" xfId="1901" applyNumberFormat="1" applyFont="1" applyFill="1" applyBorder="1" applyAlignment="1" applyProtection="1">
      <alignment vertical="center"/>
    </xf>
    <xf numFmtId="0" fontId="9" fillId="40" borderId="69" xfId="1901" applyNumberFormat="1" applyFont="1" applyFill="1" applyBorder="1" applyAlignment="1" applyProtection="1">
      <alignment horizontal="center" vertical="center"/>
    </xf>
    <xf numFmtId="0" fontId="9" fillId="40" borderId="70" xfId="1901" applyNumberFormat="1" applyFont="1" applyFill="1" applyBorder="1" applyAlignment="1" applyProtection="1">
      <alignment horizontal="center" vertical="center"/>
    </xf>
    <xf numFmtId="178" fontId="9" fillId="40" borderId="70" xfId="1901" applyNumberFormat="1" applyFont="1" applyFill="1" applyBorder="1" applyAlignment="1" applyProtection="1">
      <alignment horizontal="right" vertical="center"/>
    </xf>
    <xf numFmtId="188" fontId="9" fillId="40" borderId="70" xfId="1901" applyNumberFormat="1" applyFont="1" applyFill="1" applyBorder="1" applyAlignment="1" applyProtection="1">
      <alignment horizontal="right" vertical="center"/>
    </xf>
    <xf numFmtId="180" fontId="9" fillId="40" borderId="70" xfId="1901" applyNumberFormat="1" applyFont="1" applyFill="1" applyBorder="1" applyAlignment="1" applyProtection="1">
      <alignment horizontal="right" vertical="center"/>
    </xf>
    <xf numFmtId="0" fontId="9" fillId="0" borderId="0" xfId="1901" applyNumberFormat="1" applyFont="1" applyFill="1" applyBorder="1" applyAlignment="1" applyProtection="1">
      <alignment vertical="center"/>
    </xf>
    <xf numFmtId="0" fontId="71" fillId="40" borderId="71" xfId="1901" applyNumberFormat="1" applyFont="1" applyFill="1" applyBorder="1" applyAlignment="1" applyProtection="1">
      <alignment vertical="center"/>
    </xf>
    <xf numFmtId="0" fontId="72" fillId="41" borderId="72" xfId="1901" applyNumberFormat="1" applyFont="1" applyFill="1" applyBorder="1" applyAlignment="1" applyProtection="1">
      <alignment horizontal="center" vertical="center"/>
    </xf>
    <xf numFmtId="0" fontId="72" fillId="41" borderId="73" xfId="1901" applyNumberFormat="1" applyFont="1" applyFill="1" applyBorder="1" applyAlignment="1" applyProtection="1">
      <alignment horizontal="center" vertical="center"/>
    </xf>
    <xf numFmtId="178" fontId="72" fillId="41" borderId="73" xfId="1901" applyNumberFormat="1" applyFont="1" applyFill="1" applyBorder="1" applyAlignment="1" applyProtection="1">
      <alignment horizontal="right" vertical="center"/>
    </xf>
    <xf numFmtId="178" fontId="72" fillId="41" borderId="73" xfId="1901" applyNumberFormat="1" applyFont="1" applyFill="1" applyBorder="1" applyAlignment="1" applyProtection="1">
      <alignment horizontal="center" vertical="center"/>
    </xf>
    <xf numFmtId="188" fontId="72" fillId="41" borderId="73" xfId="1901" applyNumberFormat="1" applyFont="1" applyFill="1" applyBorder="1" applyAlignment="1" applyProtection="1">
      <alignment horizontal="right" vertical="center"/>
    </xf>
    <xf numFmtId="180" fontId="72" fillId="41" borderId="73" xfId="1901" applyNumberFormat="1" applyFont="1" applyFill="1" applyBorder="1" applyAlignment="1" applyProtection="1">
      <alignment horizontal="right" vertical="center"/>
    </xf>
    <xf numFmtId="0" fontId="73" fillId="41" borderId="74" xfId="1901" applyNumberFormat="1" applyFont="1" applyFill="1" applyBorder="1" applyAlignment="1" applyProtection="1">
      <alignment vertical="center"/>
    </xf>
    <xf numFmtId="0" fontId="74" fillId="0" borderId="0" xfId="1901" applyNumberFormat="1" applyFont="1" applyFill="1" applyBorder="1" applyAlignment="1" applyProtection="1">
      <alignment vertical="center"/>
    </xf>
    <xf numFmtId="0" fontId="75" fillId="42" borderId="75" xfId="1901" applyNumberFormat="1" applyFont="1" applyFill="1" applyBorder="1" applyAlignment="1" applyProtection="1">
      <alignment horizontal="center" vertical="center"/>
    </xf>
    <xf numFmtId="0" fontId="75" fillId="42" borderId="76" xfId="1901" applyNumberFormat="1" applyFont="1" applyFill="1" applyBorder="1" applyAlignment="1" applyProtection="1">
      <alignment horizontal="center" vertical="center"/>
    </xf>
    <xf numFmtId="178" fontId="75" fillId="42" borderId="76" xfId="1901" applyNumberFormat="1" applyFont="1" applyFill="1" applyBorder="1" applyAlignment="1" applyProtection="1">
      <alignment horizontal="right" vertical="center"/>
    </xf>
    <xf numFmtId="178" fontId="75" fillId="42" borderId="77" xfId="1901" applyNumberFormat="1" applyFont="1" applyFill="1" applyBorder="1" applyAlignment="1" applyProtection="1">
      <alignment horizontal="center" vertical="center"/>
    </xf>
    <xf numFmtId="178" fontId="75" fillId="42" borderId="78" xfId="1901" applyNumberFormat="1" applyFont="1" applyFill="1" applyBorder="1" applyAlignment="1" applyProtection="1">
      <alignment horizontal="center" vertical="center"/>
    </xf>
    <xf numFmtId="189" fontId="75" fillId="42" borderId="78" xfId="1901" applyNumberFormat="1" applyFont="1" applyFill="1" applyBorder="1" applyAlignment="1" applyProtection="1">
      <alignment horizontal="center" vertical="center"/>
    </xf>
    <xf numFmtId="188" fontId="75" fillId="42" borderId="78" xfId="1901" applyNumberFormat="1" applyFont="1" applyFill="1" applyBorder="1" applyAlignment="1" applyProtection="1">
      <alignment horizontal="right" vertical="center"/>
    </xf>
    <xf numFmtId="180" fontId="75" fillId="42" borderId="78" xfId="1901" applyNumberFormat="1" applyFont="1" applyFill="1" applyBorder="1" applyAlignment="1" applyProtection="1">
      <alignment horizontal="right" vertical="center"/>
    </xf>
    <xf numFmtId="178" fontId="75" fillId="42" borderId="79" xfId="1901" applyNumberFormat="1" applyFont="1" applyFill="1" applyBorder="1" applyAlignment="1" applyProtection="1">
      <alignment vertical="center"/>
    </xf>
    <xf numFmtId="0" fontId="67" fillId="0" borderId="0" xfId="1901" applyNumberFormat="1" applyFont="1" applyFill="1" applyBorder="1" applyAlignment="1" applyProtection="1">
      <alignment horizontal="center" vertical="center"/>
    </xf>
    <xf numFmtId="187" fontId="67" fillId="0" borderId="0" xfId="1901" applyNumberFormat="1" applyFont="1" applyFill="1" applyBorder="1" applyAlignment="1" applyProtection="1">
      <alignment vertical="center"/>
    </xf>
    <xf numFmtId="188" fontId="67" fillId="0" borderId="0" xfId="1901" applyNumberFormat="1" applyFont="1" applyFill="1" applyBorder="1" applyAlignment="1" applyProtection="1">
      <alignment vertical="center"/>
    </xf>
    <xf numFmtId="0" fontId="76" fillId="0" borderId="80" xfId="0" applyFont="1" applyBorder="1" applyAlignment="1">
      <alignment horizontal="center" vertical="center"/>
    </xf>
    <xf numFmtId="0" fontId="76" fillId="0" borderId="45" xfId="0" applyFont="1" applyBorder="1" applyAlignment="1">
      <alignment horizontal="center" vertical="center"/>
    </xf>
    <xf numFmtId="0" fontId="76" fillId="0" borderId="81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77" fillId="0" borderId="82" xfId="0" applyFont="1" applyBorder="1" applyAlignment="1">
      <alignment horizontal="right" vertical="center"/>
    </xf>
    <xf numFmtId="0" fontId="78" fillId="43" borderId="83" xfId="0" applyFont="1" applyFill="1" applyBorder="1" applyAlignment="1">
      <alignment horizontal="center" vertical="center"/>
    </xf>
    <xf numFmtId="0" fontId="78" fillId="43" borderId="49" xfId="0" applyFont="1" applyFill="1" applyBorder="1" applyAlignment="1">
      <alignment horizontal="center" vertical="center"/>
    </xf>
    <xf numFmtId="0" fontId="78" fillId="0" borderId="0" xfId="0" applyFont="1" applyFill="1" applyBorder="1" applyAlignment="1">
      <alignment horizontal="center" vertical="center"/>
    </xf>
    <xf numFmtId="0" fontId="78" fillId="43" borderId="83" xfId="0" applyFont="1" applyFill="1" applyBorder="1" applyAlignment="1">
      <alignment horizontal="center" vertical="center" shrinkToFit="1"/>
    </xf>
    <xf numFmtId="0" fontId="78" fillId="43" borderId="49" xfId="0" applyFont="1" applyFill="1" applyBorder="1" applyAlignment="1">
      <alignment horizontal="center" vertical="center" shrinkToFit="1"/>
    </xf>
    <xf numFmtId="0" fontId="78" fillId="0" borderId="0" xfId="0" applyFont="1" applyAlignment="1">
      <alignment horizontal="center" vertical="center"/>
    </xf>
    <xf numFmtId="0" fontId="78" fillId="43" borderId="80" xfId="0" applyFont="1" applyFill="1" applyBorder="1" applyAlignment="1">
      <alignment horizontal="center" vertical="center"/>
    </xf>
    <xf numFmtId="0" fontId="78" fillId="43" borderId="45" xfId="0" applyFont="1" applyFill="1" applyBorder="1" applyAlignment="1">
      <alignment horizontal="center" vertical="center"/>
    </xf>
    <xf numFmtId="0" fontId="78" fillId="43" borderId="8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8" fillId="43" borderId="84" xfId="0" applyFont="1" applyFill="1" applyBorder="1" applyAlignment="1">
      <alignment horizontal="center" vertical="center"/>
    </xf>
    <xf numFmtId="0" fontId="78" fillId="43" borderId="85" xfId="0" applyFont="1" applyFill="1" applyBorder="1" applyAlignment="1">
      <alignment horizontal="center" vertical="center"/>
    </xf>
    <xf numFmtId="190" fontId="78" fillId="43" borderId="85" xfId="0" applyNumberFormat="1" applyFont="1" applyFill="1" applyBorder="1" applyAlignment="1">
      <alignment horizontal="center" vertical="center"/>
    </xf>
    <xf numFmtId="190" fontId="78" fillId="0" borderId="0" xfId="0" applyNumberFormat="1" applyFont="1" applyFill="1" applyBorder="1" applyAlignment="1">
      <alignment horizontal="center" vertical="center"/>
    </xf>
    <xf numFmtId="0" fontId="78" fillId="43" borderId="84" xfId="0" applyFont="1" applyFill="1" applyBorder="1" applyAlignment="1">
      <alignment horizontal="center" vertical="center" shrinkToFit="1"/>
    </xf>
    <xf numFmtId="0" fontId="78" fillId="0" borderId="86" xfId="0" applyFont="1" applyFill="1" applyBorder="1" applyAlignment="1">
      <alignment horizontal="center" vertical="center"/>
    </xf>
    <xf numFmtId="41" fontId="78" fillId="0" borderId="86" xfId="2153" applyFont="1" applyBorder="1">
      <alignment vertical="center"/>
    </xf>
    <xf numFmtId="190" fontId="78" fillId="0" borderId="86" xfId="2153" applyNumberFormat="1" applyFont="1" applyBorder="1">
      <alignment vertical="center"/>
    </xf>
    <xf numFmtId="41" fontId="78" fillId="0" borderId="86" xfId="2153" applyFont="1" applyFill="1" applyBorder="1" applyAlignment="1">
      <alignment horizontal="left" vertical="center"/>
    </xf>
    <xf numFmtId="41" fontId="78" fillId="0" borderId="0" xfId="2153" applyFont="1" applyFill="1" applyBorder="1">
      <alignment vertical="center"/>
    </xf>
    <xf numFmtId="0" fontId="78" fillId="0" borderId="86" xfId="0" applyFont="1" applyBorder="1" applyAlignment="1">
      <alignment horizontal="center" vertical="center" shrinkToFit="1"/>
    </xf>
    <xf numFmtId="41" fontId="78" fillId="0" borderId="86" xfId="2153" applyFont="1" applyBorder="1" applyAlignment="1">
      <alignment vertical="center" shrinkToFit="1"/>
    </xf>
    <xf numFmtId="190" fontId="78" fillId="0" borderId="86" xfId="2153" applyNumberFormat="1" applyFont="1" applyBorder="1" applyAlignment="1">
      <alignment vertical="center" shrinkToFit="1"/>
    </xf>
    <xf numFmtId="191" fontId="78" fillId="0" borderId="86" xfId="2153" applyNumberFormat="1" applyFont="1" applyBorder="1" applyAlignment="1">
      <alignment horizontal="right" vertical="center" shrinkToFit="1"/>
    </xf>
    <xf numFmtId="0" fontId="79" fillId="0" borderId="0" xfId="0" applyFont="1">
      <alignment vertical="center"/>
    </xf>
    <xf numFmtId="0" fontId="78" fillId="0" borderId="86" xfId="0" applyFont="1" applyBorder="1" applyAlignment="1">
      <alignment horizontal="center" vertical="center"/>
    </xf>
    <xf numFmtId="0" fontId="78" fillId="0" borderId="86" xfId="0" applyFont="1" applyBorder="1" applyAlignment="1">
      <alignment horizontal="right" vertical="center"/>
    </xf>
    <xf numFmtId="0" fontId="79" fillId="0" borderId="49" xfId="0" applyFont="1" applyFill="1" applyBorder="1" applyAlignment="1">
      <alignment horizontal="center" vertical="center"/>
    </xf>
    <xf numFmtId="41" fontId="79" fillId="0" borderId="49" xfId="2153" applyFont="1" applyBorder="1">
      <alignment vertical="center"/>
    </xf>
    <xf numFmtId="190" fontId="79" fillId="0" borderId="49" xfId="2153" applyNumberFormat="1" applyFont="1" applyBorder="1">
      <alignment vertical="center"/>
    </xf>
    <xf numFmtId="41" fontId="78" fillId="0" borderId="49" xfId="2153" applyFont="1" applyFill="1" applyBorder="1" applyAlignment="1">
      <alignment horizontal="left" vertical="center"/>
    </xf>
    <xf numFmtId="0" fontId="79" fillId="0" borderId="49" xfId="0" applyFont="1" applyBorder="1" applyAlignment="1">
      <alignment horizontal="center" vertical="center" shrinkToFit="1"/>
    </xf>
    <xf numFmtId="41" fontId="79" fillId="0" borderId="49" xfId="2153" applyFont="1" applyBorder="1" applyAlignment="1">
      <alignment vertical="center" shrinkToFit="1"/>
    </xf>
    <xf numFmtId="190" fontId="79" fillId="0" borderId="49" xfId="2153" applyNumberFormat="1" applyFont="1" applyBorder="1" applyAlignment="1">
      <alignment vertical="center" shrinkToFit="1"/>
    </xf>
    <xf numFmtId="191" fontId="78" fillId="0" borderId="49" xfId="2153" applyNumberFormat="1" applyFont="1" applyBorder="1" applyAlignment="1">
      <alignment horizontal="right" vertical="center" shrinkToFit="1"/>
    </xf>
    <xf numFmtId="0" fontId="79" fillId="0" borderId="49" xfId="0" applyFont="1" applyBorder="1" applyAlignment="1">
      <alignment horizontal="center" vertical="center"/>
    </xf>
    <xf numFmtId="0" fontId="78" fillId="0" borderId="49" xfId="0" applyFont="1" applyBorder="1" applyAlignment="1">
      <alignment horizontal="right" vertical="center"/>
    </xf>
    <xf numFmtId="0" fontId="79" fillId="0" borderId="85" xfId="0" applyFont="1" applyBorder="1" applyAlignment="1">
      <alignment horizontal="center" vertical="center"/>
    </xf>
    <xf numFmtId="41" fontId="79" fillId="0" borderId="85" xfId="2153" applyFont="1" applyBorder="1">
      <alignment vertical="center"/>
    </xf>
    <xf numFmtId="190" fontId="79" fillId="0" borderId="85" xfId="2153" applyNumberFormat="1" applyFont="1" applyBorder="1">
      <alignment vertical="center"/>
    </xf>
    <xf numFmtId="0" fontId="78" fillId="0" borderId="85" xfId="0" applyFont="1" applyBorder="1" applyAlignment="1">
      <alignment horizontal="right" vertical="center"/>
    </xf>
    <xf numFmtId="0" fontId="78" fillId="43" borderId="86" xfId="0" applyFont="1" applyFill="1" applyBorder="1" applyAlignment="1">
      <alignment horizontal="center" vertical="center"/>
    </xf>
    <xf numFmtId="41" fontId="78" fillId="43" borderId="86" xfId="0" applyNumberFormat="1" applyFont="1" applyFill="1" applyBorder="1">
      <alignment vertical="center"/>
    </xf>
    <xf numFmtId="190" fontId="78" fillId="43" borderId="86" xfId="2153" applyNumberFormat="1" applyFont="1" applyFill="1" applyBorder="1">
      <alignment vertical="center"/>
    </xf>
    <xf numFmtId="0" fontId="78" fillId="43" borderId="86" xfId="0" applyFont="1" applyFill="1" applyBorder="1" applyAlignment="1">
      <alignment horizontal="right" vertical="center"/>
    </xf>
    <xf numFmtId="0" fontId="79" fillId="0" borderId="49" xfId="0" applyNumberFormat="1" applyFont="1" applyBorder="1" applyAlignment="1">
      <alignment horizontal="center" vertical="center" shrinkToFit="1"/>
    </xf>
    <xf numFmtId="0" fontId="78" fillId="0" borderId="0" xfId="0" applyFont="1" applyAlignment="1">
      <alignment horizontal="right" vertical="center"/>
    </xf>
    <xf numFmtId="41" fontId="79" fillId="0" borderId="49" xfId="2153" applyFont="1" applyBorder="1" applyAlignment="1">
      <alignment horizontal="center" vertical="center" shrinkToFit="1"/>
    </xf>
    <xf numFmtId="0" fontId="78" fillId="0" borderId="49" xfId="0" applyFont="1" applyBorder="1" applyAlignment="1">
      <alignment horizontal="center" vertical="center"/>
    </xf>
    <xf numFmtId="41" fontId="78" fillId="0" borderId="49" xfId="2153" applyFont="1" applyBorder="1">
      <alignment vertical="center"/>
    </xf>
    <xf numFmtId="190" fontId="78" fillId="0" borderId="49" xfId="2153" applyNumberFormat="1" applyFont="1" applyBorder="1">
      <alignment vertical="center"/>
    </xf>
    <xf numFmtId="41" fontId="78" fillId="43" borderId="85" xfId="2153" applyFont="1" applyFill="1" applyBorder="1">
      <alignment vertical="center"/>
    </xf>
    <xf numFmtId="190" fontId="78" fillId="43" borderId="85" xfId="2153" applyNumberFormat="1" applyFont="1" applyFill="1" applyBorder="1">
      <alignment vertical="center"/>
    </xf>
    <xf numFmtId="41" fontId="78" fillId="43" borderId="85" xfId="2153" applyFont="1" applyFill="1" applyBorder="1" applyAlignment="1">
      <alignment horizontal="center" vertical="center"/>
    </xf>
    <xf numFmtId="0" fontId="78" fillId="43" borderId="85" xfId="0" applyFont="1" applyFill="1" applyBorder="1" applyAlignment="1">
      <alignment horizontal="center" vertical="center" shrinkToFit="1"/>
    </xf>
    <xf numFmtId="41" fontId="78" fillId="43" borderId="85" xfId="0" applyNumberFormat="1" applyFont="1" applyFill="1" applyBorder="1" applyAlignment="1">
      <alignment horizontal="center" vertical="center" shrinkToFit="1"/>
    </xf>
    <xf numFmtId="190" fontId="78" fillId="43" borderId="85" xfId="2153" applyNumberFormat="1" applyFont="1" applyFill="1" applyBorder="1" applyAlignment="1">
      <alignment vertical="center" shrinkToFit="1"/>
    </xf>
    <xf numFmtId="0" fontId="79" fillId="0" borderId="86" xfId="0" applyFont="1" applyFill="1" applyBorder="1" applyAlignment="1">
      <alignment horizontal="center" vertical="center"/>
    </xf>
    <xf numFmtId="41" fontId="79" fillId="0" borderId="86" xfId="2153" applyFont="1" applyBorder="1">
      <alignment vertical="center"/>
    </xf>
    <xf numFmtId="190" fontId="79" fillId="0" borderId="86" xfId="2153" applyNumberFormat="1" applyFont="1" applyBorder="1">
      <alignment vertical="center"/>
    </xf>
    <xf numFmtId="41" fontId="78" fillId="0" borderId="86" xfId="2153" applyFont="1" applyBorder="1" applyAlignment="1">
      <alignment horizontal="center" vertical="center"/>
    </xf>
    <xf numFmtId="41" fontId="79" fillId="0" borderId="0" xfId="2153" applyFont="1" applyFill="1" applyBorder="1">
      <alignment vertical="center"/>
    </xf>
    <xf numFmtId="41" fontId="79" fillId="0" borderId="87" xfId="2153" applyFont="1" applyBorder="1" applyAlignment="1">
      <alignment horizontal="center" vertical="center"/>
    </xf>
    <xf numFmtId="41" fontId="79" fillId="0" borderId="88" xfId="2153" applyFont="1" applyBorder="1" applyAlignment="1">
      <alignment horizontal="center" vertical="center"/>
    </xf>
    <xf numFmtId="41" fontId="79" fillId="0" borderId="89" xfId="2153" applyFont="1" applyBorder="1" applyAlignment="1">
      <alignment horizontal="center" vertical="center"/>
    </xf>
    <xf numFmtId="0" fontId="79" fillId="0" borderId="85" xfId="0" applyFont="1" applyFill="1" applyBorder="1" applyAlignment="1">
      <alignment horizontal="center" vertical="center"/>
    </xf>
    <xf numFmtId="41" fontId="78" fillId="0" borderId="85" xfId="2153" applyFont="1" applyBorder="1" applyAlignment="1">
      <alignment horizontal="center" vertical="center"/>
    </xf>
    <xf numFmtId="41" fontId="79" fillId="0" borderId="90" xfId="2153" applyFont="1" applyBorder="1" applyAlignment="1">
      <alignment horizontal="center" vertical="center"/>
    </xf>
    <xf numFmtId="41" fontId="79" fillId="0" borderId="91" xfId="2153" applyFont="1" applyBorder="1" applyAlignment="1">
      <alignment horizontal="center" vertical="center"/>
    </xf>
    <xf numFmtId="41" fontId="79" fillId="0" borderId="92" xfId="2153" applyFont="1" applyBorder="1" applyAlignment="1">
      <alignment horizontal="center" vertical="center"/>
    </xf>
    <xf numFmtId="41" fontId="78" fillId="43" borderId="86" xfId="2153" applyFont="1" applyFill="1" applyBorder="1">
      <alignment vertical="center"/>
    </xf>
    <xf numFmtId="0" fontId="79" fillId="43" borderId="86" xfId="0" applyFont="1" applyFill="1" applyBorder="1" applyAlignment="1">
      <alignment horizontal="center" vertical="center"/>
    </xf>
    <xf numFmtId="41" fontId="79" fillId="43" borderId="86" xfId="2153" applyFont="1" applyFill="1" applyBorder="1">
      <alignment vertical="center"/>
    </xf>
    <xf numFmtId="190" fontId="79" fillId="43" borderId="86" xfId="2153" applyNumberFormat="1" applyFont="1" applyFill="1" applyBorder="1">
      <alignment vertical="center"/>
    </xf>
    <xf numFmtId="0" fontId="78" fillId="44" borderId="49" xfId="0" applyFont="1" applyFill="1" applyBorder="1" applyAlignment="1">
      <alignment horizontal="center" vertical="center"/>
    </xf>
    <xf numFmtId="41" fontId="78" fillId="44" borderId="49" xfId="0" applyNumberFormat="1" applyFont="1" applyFill="1" applyBorder="1">
      <alignment vertical="center"/>
    </xf>
    <xf numFmtId="192" fontId="78" fillId="44" borderId="49" xfId="0" applyNumberFormat="1" applyFont="1" applyFill="1" applyBorder="1">
      <alignment vertical="center"/>
    </xf>
    <xf numFmtId="41" fontId="78" fillId="0" borderId="0" xfId="0" applyNumberFormat="1" applyFont="1" applyFill="1" applyBorder="1">
      <alignment vertical="center"/>
    </xf>
    <xf numFmtId="193" fontId="78" fillId="44" borderId="49" xfId="0" applyNumberFormat="1" applyFont="1" applyFill="1" applyBorder="1">
      <alignment vertical="center"/>
    </xf>
    <xf numFmtId="0" fontId="78" fillId="44" borderId="49" xfId="0" applyFont="1" applyFill="1" applyBorder="1">
      <alignment vertical="center"/>
    </xf>
    <xf numFmtId="190" fontId="78" fillId="44" borderId="49" xfId="2153" applyNumberFormat="1" applyFont="1" applyFill="1" applyBorder="1">
      <alignment vertical="center"/>
    </xf>
    <xf numFmtId="192" fontId="78" fillId="0" borderId="49" xfId="0" applyNumberFormat="1" applyFont="1" applyFill="1" applyBorder="1">
      <alignment vertical="center"/>
    </xf>
    <xf numFmtId="0" fontId="78" fillId="0" borderId="49" xfId="0" applyFont="1" applyBorder="1">
      <alignment vertical="center"/>
    </xf>
    <xf numFmtId="0" fontId="78" fillId="0" borderId="0" xfId="0" applyFont="1" applyFill="1">
      <alignment vertical="center"/>
    </xf>
    <xf numFmtId="190" fontId="78" fillId="0" borderId="49" xfId="2153" applyNumberFormat="1" applyFont="1" applyBorder="1" applyAlignment="1">
      <alignment vertical="center" shrinkToFit="1"/>
    </xf>
    <xf numFmtId="0" fontId="78" fillId="0" borderId="0" xfId="0" applyFont="1">
      <alignment vertical="center"/>
    </xf>
    <xf numFmtId="41" fontId="78" fillId="0" borderId="49" xfId="0" applyNumberFormat="1" applyFont="1" applyBorder="1">
      <alignment vertical="center"/>
    </xf>
    <xf numFmtId="0" fontId="79" fillId="0" borderId="0" xfId="0" applyFont="1" applyFill="1">
      <alignment vertical="center"/>
    </xf>
    <xf numFmtId="0" fontId="79" fillId="0" borderId="0" xfId="0" applyFont="1" applyAlignment="1">
      <alignment horizontal="left" vertical="center"/>
    </xf>
    <xf numFmtId="0" fontId="81" fillId="45" borderId="93" xfId="2154" applyNumberFormat="1" applyFont="1" applyFill="1" applyBorder="1" applyAlignment="1">
      <alignment horizontal="center" vertical="center"/>
    </xf>
    <xf numFmtId="0" fontId="82" fillId="0" borderId="0" xfId="2155" applyNumberFormat="1" applyAlignment="1">
      <alignment vertical="center"/>
    </xf>
    <xf numFmtId="0" fontId="82" fillId="0" borderId="0" xfId="2155" applyNumberFormat="1" applyFill="1" applyAlignment="1">
      <alignment vertical="center"/>
    </xf>
    <xf numFmtId="0" fontId="83" fillId="0" borderId="0" xfId="2155" applyNumberFormat="1" applyFont="1" applyAlignment="1">
      <alignment vertical="center"/>
    </xf>
    <xf numFmtId="0" fontId="84" fillId="0" borderId="0" xfId="2155" applyNumberFormat="1" applyFont="1" applyAlignment="1">
      <alignment vertical="center"/>
    </xf>
    <xf numFmtId="0" fontId="84" fillId="0" borderId="0" xfId="2155" applyNumberFormat="1" applyFont="1" applyFill="1" applyAlignment="1">
      <alignment vertical="center"/>
    </xf>
    <xf numFmtId="0" fontId="82" fillId="0" borderId="0" xfId="2155" applyNumberFormat="1" applyAlignment="1">
      <alignment horizontal="right" vertical="center"/>
    </xf>
    <xf numFmtId="0" fontId="85" fillId="46" borderId="94" xfId="2155" applyNumberFormat="1" applyFont="1" applyFill="1" applyBorder="1" applyAlignment="1">
      <alignment horizontal="center" vertical="center"/>
    </xf>
    <xf numFmtId="0" fontId="85" fillId="46" borderId="95" xfId="2155" applyNumberFormat="1" applyFont="1" applyFill="1" applyBorder="1" applyAlignment="1">
      <alignment horizontal="center" vertical="center" shrinkToFit="1"/>
    </xf>
    <xf numFmtId="0" fontId="85" fillId="46" borderId="96" xfId="2155" applyNumberFormat="1" applyFont="1" applyFill="1" applyBorder="1" applyAlignment="1">
      <alignment horizontal="center" vertical="center" shrinkToFit="1"/>
    </xf>
    <xf numFmtId="0" fontId="85" fillId="46" borderId="97" xfId="2155" applyNumberFormat="1" applyFont="1" applyFill="1" applyBorder="1" applyAlignment="1">
      <alignment horizontal="center" vertical="center" shrinkToFit="1"/>
    </xf>
    <xf numFmtId="0" fontId="85" fillId="46" borderId="98" xfId="2155" applyNumberFormat="1" applyFont="1" applyFill="1" applyBorder="1" applyAlignment="1">
      <alignment horizontal="center" vertical="center" wrapText="1" shrinkToFit="1"/>
    </xf>
    <xf numFmtId="0" fontId="82" fillId="0" borderId="0" xfId="2155" applyNumberFormat="1" applyAlignment="1">
      <alignment horizontal="center" vertical="center"/>
    </xf>
    <xf numFmtId="0" fontId="83" fillId="18" borderId="99" xfId="2155" applyNumberFormat="1" applyFont="1" applyFill="1" applyBorder="1" applyAlignment="1">
      <alignment horizontal="center" vertical="center" shrinkToFit="1"/>
    </xf>
    <xf numFmtId="0" fontId="83" fillId="18" borderId="100" xfId="2155" applyNumberFormat="1" applyFont="1" applyFill="1" applyBorder="1" applyAlignment="1">
      <alignment horizontal="center" vertical="center" shrinkToFit="1"/>
    </xf>
    <xf numFmtId="41" fontId="83" fillId="18" borderId="95" xfId="2156" applyNumberFormat="1" applyFont="1" applyFill="1" applyBorder="1" applyAlignment="1">
      <alignment vertical="center" shrinkToFit="1"/>
    </xf>
    <xf numFmtId="41" fontId="83" fillId="18" borderId="95" xfId="2155" applyNumberFormat="1" applyFont="1" applyFill="1" applyBorder="1" applyAlignment="1">
      <alignment vertical="center" shrinkToFit="1"/>
    </xf>
    <xf numFmtId="192" fontId="83" fillId="18" borderId="95" xfId="2155" applyNumberFormat="1" applyFont="1" applyFill="1" applyBorder="1" applyAlignment="1">
      <alignment vertical="center" shrinkToFit="1"/>
    </xf>
    <xf numFmtId="194" fontId="83" fillId="18" borderId="95" xfId="2155" applyNumberFormat="1" applyFont="1" applyFill="1" applyBorder="1" applyAlignment="1">
      <alignment vertical="center" shrinkToFit="1"/>
    </xf>
    <xf numFmtId="0" fontId="83" fillId="0" borderId="95" xfId="2155" applyNumberFormat="1" applyFont="1" applyBorder="1" applyAlignment="1">
      <alignment horizontal="center" vertical="center"/>
    </xf>
    <xf numFmtId="0" fontId="83" fillId="0" borderId="95" xfId="2155" applyNumberFormat="1" applyFont="1" applyFill="1" applyBorder="1" applyAlignment="1">
      <alignment horizontal="distributed" vertical="center" shrinkToFit="1"/>
    </xf>
    <xf numFmtId="41" fontId="75" fillId="0" borderId="95" xfId="2156" applyNumberFormat="1" applyFont="1" applyFill="1" applyBorder="1" applyAlignment="1">
      <alignment vertical="center" shrinkToFit="1"/>
    </xf>
    <xf numFmtId="41" fontId="83" fillId="0" borderId="95" xfId="2155" applyNumberFormat="1" applyFont="1" applyFill="1" applyBorder="1" applyAlignment="1">
      <alignment vertical="center" shrinkToFit="1"/>
    </xf>
    <xf numFmtId="192" fontId="83" fillId="0" borderId="95" xfId="2155" applyNumberFormat="1" applyFont="1" applyFill="1" applyBorder="1" applyAlignment="1">
      <alignment vertical="center" shrinkToFit="1"/>
    </xf>
    <xf numFmtId="195" fontId="86" fillId="0" borderId="95" xfId="2155" applyNumberFormat="1" applyFont="1" applyBorder="1" applyAlignment="1">
      <alignment vertical="center" shrinkToFit="1"/>
    </xf>
    <xf numFmtId="0" fontId="0" fillId="0" borderId="82" xfId="0" applyBorder="1" applyAlignment="1">
      <alignment horizontal="center" vertical="center"/>
    </xf>
    <xf numFmtId="0" fontId="89" fillId="47" borderId="49" xfId="0" applyFont="1" applyFill="1" applyBorder="1" applyAlignment="1">
      <alignment horizontal="center" vertical="center"/>
    </xf>
    <xf numFmtId="0" fontId="89" fillId="47" borderId="49" xfId="0" applyFont="1" applyFill="1" applyBorder="1" applyAlignment="1">
      <alignment horizontal="center" vertical="center"/>
    </xf>
    <xf numFmtId="0" fontId="90" fillId="48" borderId="49" xfId="0" applyFont="1" applyFill="1" applyBorder="1" applyAlignment="1">
      <alignment horizontal="center" vertical="center"/>
    </xf>
    <xf numFmtId="200" fontId="90" fillId="0" borderId="49" xfId="0" applyNumberFormat="1" applyFont="1" applyBorder="1" applyAlignment="1">
      <alignment horizontal="center" vertical="center"/>
    </xf>
    <xf numFmtId="0" fontId="90" fillId="0" borderId="49" xfId="0" applyFont="1" applyBorder="1" applyAlignment="1">
      <alignment horizontal="center" vertical="center"/>
    </xf>
    <xf numFmtId="0" fontId="91" fillId="48" borderId="49" xfId="0" applyFont="1" applyFill="1" applyBorder="1" applyAlignment="1">
      <alignment horizontal="center" vertical="center"/>
    </xf>
    <xf numFmtId="200" fontId="91" fillId="0" borderId="49" xfId="0" applyNumberFormat="1" applyFont="1" applyBorder="1" applyAlignment="1">
      <alignment horizontal="center" vertical="center"/>
    </xf>
    <xf numFmtId="0" fontId="91" fillId="0" borderId="49" xfId="0" applyFont="1" applyBorder="1" applyAlignment="1">
      <alignment horizontal="center" vertical="center"/>
    </xf>
  </cellXfs>
  <cellStyles count="2161">
    <cellStyle name="??&amp;O?&amp;H?_x0008__x000f__x0007_?_x0007__x0001__x0001_" xfId="5"/>
    <cellStyle name="??&amp;O?&amp;H?_x0008_??_x0007__x0001__x0001_" xfId="6"/>
    <cellStyle name="?W?_laroux" xfId="2157"/>
    <cellStyle name="_2-4.상반기실적부문별요약" xfId="7"/>
    <cellStyle name="_2-4.상반기실적부문별요약(표지및목차포함)" xfId="8"/>
    <cellStyle name="_2-4.상반기실적부문별요약(표지및목차포함)_1" xfId="9"/>
    <cellStyle name="_2-4.상반기실적부문별요약(표지및목차포함)_1_통계보고서(1.10)" xfId="10"/>
    <cellStyle name="_2-4.상반기실적부문별요약(표지및목차포함)_1_통계보고서(1.10) 2" xfId="11"/>
    <cellStyle name="_2-4.상반기실적부문별요약(표지및목차포함)_1_통계보고서(1.10)_청별 실적(8월말)" xfId="12"/>
    <cellStyle name="_2-4.상반기실적부문별요약(표지및목차포함)_1_통계보고서(1.10)_청별 실적(9.14)" xfId="13"/>
    <cellStyle name="_2-4.상반기실적부문별요약(표지및목차포함)_1_통계보고서(1.10)_청장실 현황판(11월말)" xfId="14"/>
    <cellStyle name="_2-4.상반기실적부문별요약(표지및목차포함)_1_통계보고서(1.10)_현황판(8월말)" xfId="15"/>
    <cellStyle name="_2-4.상반기실적부문별요약(표지및목차포함)_1_통계보고서(2월말)" xfId="16"/>
    <cellStyle name="_2-4.상반기실적부문별요약(표지및목차포함)_1_통계보고서(2월말) 2" xfId="17"/>
    <cellStyle name="_2-4.상반기실적부문별요약(표지및목차포함)_1_통계보고서(2월말)_청별 실적(8월말)" xfId="18"/>
    <cellStyle name="_2-4.상반기실적부문별요약(표지및목차포함)_1_통계보고서(2월말)_청별 실적(9.14)" xfId="19"/>
    <cellStyle name="_2-4.상반기실적부문별요약(표지및목차포함)_1_통계보고서(2월말)_청장실 현황판(11월말)" xfId="20"/>
    <cellStyle name="_2-4.상반기실적부문별요약(표지및목차포함)_1_통계보고서(2월말)_현황판(8월말)" xfId="21"/>
    <cellStyle name="_2-4.상반기실적부문별요약(표지및목차포함)_1_통계보고서(3.14)" xfId="22"/>
    <cellStyle name="_2-4.상반기실적부문별요약(표지및목차포함)_1_통계보고서(3.14) 2" xfId="23"/>
    <cellStyle name="_2-4.상반기실적부문별요약(표지및목차포함)_1_통계보고서(3.14)_청별 실적(8월말)" xfId="24"/>
    <cellStyle name="_2-4.상반기실적부문별요약(표지및목차포함)_1_통계보고서(3.14)_청별 실적(9.14)" xfId="25"/>
    <cellStyle name="_2-4.상반기실적부문별요약(표지및목차포함)_1_통계보고서(3.14)_청장실 현황판(11월말)" xfId="26"/>
    <cellStyle name="_2-4.상반기실적부문별요약(표지및목차포함)_1_통계보고서(3.14)_현황판(8월말)" xfId="27"/>
    <cellStyle name="_2-4.상반기실적부문별요약(표지및목차포함)_1_통계보고서(3.25)" xfId="28"/>
    <cellStyle name="_2-4.상반기실적부문별요약(표지및목차포함)_1_통계보고서(3.25) 2" xfId="29"/>
    <cellStyle name="_2-4.상반기실적부문별요약(표지및목차포함)_1_통계보고서(3.25)_청별 실적(8월말)" xfId="30"/>
    <cellStyle name="_2-4.상반기실적부문별요약(표지및목차포함)_1_통계보고서(3.25)_청별 실적(9.14)" xfId="31"/>
    <cellStyle name="_2-4.상반기실적부문별요약(표지및목차포함)_1_통계보고서(3.25)_청장실 현황판(11월말)" xfId="32"/>
    <cellStyle name="_2-4.상반기실적부문별요약(표지및목차포함)_1_통계보고서(3.25)_현황판(8월말)" xfId="33"/>
    <cellStyle name="_2-4.상반기실적부문별요약(표지및목차포함)_1_통계보고서(3.27)" xfId="34"/>
    <cellStyle name="_2-4.상반기실적부문별요약(표지및목차포함)_1_통계보고서(3.27) 2" xfId="35"/>
    <cellStyle name="_2-4.상반기실적부문별요약(표지및목차포함)_1_통계보고서(3.27)_청별 실적(8월말)" xfId="36"/>
    <cellStyle name="_2-4.상반기실적부문별요약(표지및목차포함)_1_통계보고서(3.27)_청별 실적(9.14)" xfId="37"/>
    <cellStyle name="_2-4.상반기실적부문별요약(표지및목차포함)_1_통계보고서(3.27)_청장실 현황판(11월말)" xfId="38"/>
    <cellStyle name="_2-4.상반기실적부문별요약(표지및목차포함)_1_통계보고서(3.27)_현황판(8월말)" xfId="39"/>
    <cellStyle name="_2-4.상반기실적부문별요약(표지및목차포함)_1_통계보고서(4.14)" xfId="40"/>
    <cellStyle name="_2-4.상반기실적부문별요약(표지및목차포함)_1_통계보고서(4.14) 2" xfId="41"/>
    <cellStyle name="_2-4.상반기실적부문별요약(표지및목차포함)_1_통계보고서(4.14)_청별 실적(8월말)" xfId="42"/>
    <cellStyle name="_2-4.상반기실적부문별요약(표지및목차포함)_1_통계보고서(4.14)_청별 실적(9.14)" xfId="43"/>
    <cellStyle name="_2-4.상반기실적부문별요약(표지및목차포함)_1_통계보고서(4.14)_청장실 현황판(11월말)" xfId="44"/>
    <cellStyle name="_2-4.상반기실적부문별요약(표지및목차포함)_1_통계보고서(4.14)_현황판(8월말)" xfId="45"/>
    <cellStyle name="_2-4.상반기실적부문별요약(표지및목차포함)_1_통계보고서(4.21)" xfId="46"/>
    <cellStyle name="_2-4.상반기실적부문별요약(표지및목차포함)_1_통계보고서(4.21) 2" xfId="47"/>
    <cellStyle name="_2-4.상반기실적부문별요약(표지및목차포함)_1_통계보고서(4.21)_청별 실적(8월말)" xfId="48"/>
    <cellStyle name="_2-4.상반기실적부문별요약(표지및목차포함)_1_통계보고서(4.21)_청별 실적(9.14)" xfId="49"/>
    <cellStyle name="_2-4.상반기실적부문별요약(표지및목차포함)_1_통계보고서(4.21)_청장실 현황판(11월말)" xfId="50"/>
    <cellStyle name="_2-4.상반기실적부문별요약(표지및목차포함)_1_통계보고서(4.21)_현황판(8월말)" xfId="51"/>
    <cellStyle name="_2-4.상반기실적부문별요약(표지및목차포함)_1_통계보고서(4.28)" xfId="52"/>
    <cellStyle name="_2-4.상반기실적부문별요약(표지및목차포함)_1_통계보고서(4.28) 2" xfId="53"/>
    <cellStyle name="_2-4.상반기실적부문별요약(표지및목차포함)_1_통계보고서(4.28)_청별 실적(8월말)" xfId="54"/>
    <cellStyle name="_2-4.상반기실적부문별요약(표지및목차포함)_1_통계보고서(4.28)_청별 실적(9.14)" xfId="55"/>
    <cellStyle name="_2-4.상반기실적부문별요약(표지및목차포함)_1_통계보고서(4.28)_청장실 현황판(11월말)" xfId="56"/>
    <cellStyle name="_2-4.상반기실적부문별요약(표지및목차포함)_1_통계보고서(4.28)_현황판(8월말)" xfId="57"/>
    <cellStyle name="_2-4.상반기실적부문별요약(표지및목차포함)_1_통계보고서(5월말확정)" xfId="58"/>
    <cellStyle name="_2-4.상반기실적부문별요약(표지및목차포함)_1_통계보고서(6월말확정)" xfId="59"/>
    <cellStyle name="_2-4.상반기실적부문별요약(표지및목차포함)_1_통계보고서(6월말확정) 2" xfId="60"/>
    <cellStyle name="_2-4.상반기실적부문별요약(표지및목차포함)_1_통계보고서(6월말확정)_청별 실적(8월말)" xfId="61"/>
    <cellStyle name="_2-4.상반기실적부문별요약(표지및목차포함)_1_통계보고서(6월말확정)_청별 실적(9.14)" xfId="62"/>
    <cellStyle name="_2-4.상반기실적부문별요약(표지및목차포함)_1_통계보고서(6월말확정)_청장실 현황판(11월말)" xfId="63"/>
    <cellStyle name="_2-4.상반기실적부문별요약(표지및목차포함)_1_통계보고서(6월말확정)_현황판(8월말)" xfId="64"/>
    <cellStyle name="_2-4.상반기실적부문별요약(표지및목차포함)_1_통계보고서(7월말확정)" xfId="65"/>
    <cellStyle name="_2-4.상반기실적부문별요약(표지및목차포함)_1_통계보고서(8월말확정)" xfId="66"/>
    <cellStyle name="_2-4.상반기실적부문별요약(표지및목차포함)_통계보고서(1.10)" xfId="67"/>
    <cellStyle name="_2-4.상반기실적부문별요약(표지및목차포함)_통계보고서(1.10)_청별 실적(8월말)" xfId="68"/>
    <cellStyle name="_2-4.상반기실적부문별요약(표지및목차포함)_통계보고서(1.10)_청별 실적(9.14)" xfId="69"/>
    <cellStyle name="_2-4.상반기실적부문별요약(표지및목차포함)_통계보고서(1.10)_현황판(8월말)" xfId="70"/>
    <cellStyle name="_2-4.상반기실적부문별요약(표지및목차포함)_통계보고서(2월말)" xfId="71"/>
    <cellStyle name="_2-4.상반기실적부문별요약(표지및목차포함)_통계보고서(2월말)_청별 실적(8월말)" xfId="72"/>
    <cellStyle name="_2-4.상반기실적부문별요약(표지및목차포함)_통계보고서(2월말)_청별 실적(9.14)" xfId="73"/>
    <cellStyle name="_2-4.상반기실적부문별요약(표지및목차포함)_통계보고서(2월말)_현황판(8월말)" xfId="74"/>
    <cellStyle name="_2-4.상반기실적부문별요약(표지및목차포함)_통계보고서(3.14)" xfId="75"/>
    <cellStyle name="_2-4.상반기실적부문별요약(표지및목차포함)_통계보고서(3.14)_청별 실적(8월말)" xfId="76"/>
    <cellStyle name="_2-4.상반기실적부문별요약(표지및목차포함)_통계보고서(3.14)_청별 실적(9.14)" xfId="77"/>
    <cellStyle name="_2-4.상반기실적부문별요약(표지및목차포함)_통계보고서(3.14)_현황판(8월말)" xfId="78"/>
    <cellStyle name="_2-4.상반기실적부문별요약(표지및목차포함)_통계보고서(3.25)" xfId="79"/>
    <cellStyle name="_2-4.상반기실적부문별요약(표지및목차포함)_통계보고서(3.25)_청별 실적(8월말)" xfId="80"/>
    <cellStyle name="_2-4.상반기실적부문별요약(표지및목차포함)_통계보고서(3.25)_청별 실적(9.14)" xfId="81"/>
    <cellStyle name="_2-4.상반기실적부문별요약(표지및목차포함)_통계보고서(3.25)_현황판(8월말)" xfId="82"/>
    <cellStyle name="_2-4.상반기실적부문별요약(표지및목차포함)_통계보고서(3.27)" xfId="83"/>
    <cellStyle name="_2-4.상반기실적부문별요약(표지및목차포함)_통계보고서(3.27)_청별 실적(8월말)" xfId="84"/>
    <cellStyle name="_2-4.상반기실적부문별요약(표지및목차포함)_통계보고서(3.27)_청별 실적(9.14)" xfId="85"/>
    <cellStyle name="_2-4.상반기실적부문별요약(표지및목차포함)_통계보고서(3.27)_현황판(8월말)" xfId="86"/>
    <cellStyle name="_2-4.상반기실적부문별요약(표지및목차포함)_통계보고서(4.14)" xfId="87"/>
    <cellStyle name="_2-4.상반기실적부문별요약(표지및목차포함)_통계보고서(4.14)_청별 실적(8월말)" xfId="88"/>
    <cellStyle name="_2-4.상반기실적부문별요약(표지및목차포함)_통계보고서(4.14)_청별 실적(9.14)" xfId="89"/>
    <cellStyle name="_2-4.상반기실적부문별요약(표지및목차포함)_통계보고서(4.14)_현황판(8월말)" xfId="90"/>
    <cellStyle name="_2-4.상반기실적부문별요약(표지및목차포함)_통계보고서(4.21)" xfId="91"/>
    <cellStyle name="_2-4.상반기실적부문별요약(표지및목차포함)_통계보고서(4.21)_청별 실적(8월말)" xfId="92"/>
    <cellStyle name="_2-4.상반기실적부문별요약(표지및목차포함)_통계보고서(4.21)_청별 실적(9.14)" xfId="93"/>
    <cellStyle name="_2-4.상반기실적부문별요약(표지및목차포함)_통계보고서(4.21)_현황판(8월말)" xfId="94"/>
    <cellStyle name="_2-4.상반기실적부문별요약(표지및목차포함)_통계보고서(4.28)" xfId="95"/>
    <cellStyle name="_2-4.상반기실적부문별요약(표지및목차포함)_통계보고서(4.28)_청별 실적(8월말)" xfId="96"/>
    <cellStyle name="_2-4.상반기실적부문별요약(표지및목차포함)_통계보고서(4.28)_청별 실적(9.14)" xfId="97"/>
    <cellStyle name="_2-4.상반기실적부문별요약(표지및목차포함)_통계보고서(4.28)_현황판(8월말)" xfId="98"/>
    <cellStyle name="_2-4.상반기실적부문별요약(표지및목차포함)_통계보고서(5월말확정)" xfId="99"/>
    <cellStyle name="_2-4.상반기실적부문별요약(표지및목차포함)_통계보고서(6월말확정)" xfId="100"/>
    <cellStyle name="_2-4.상반기실적부문별요약(표지및목차포함)_통계보고서(6월말확정)_청별 실적(8월말)" xfId="101"/>
    <cellStyle name="_2-4.상반기실적부문별요약(표지및목차포함)_통계보고서(6월말확정)_청별 실적(9.14)" xfId="102"/>
    <cellStyle name="_2-4.상반기실적부문별요약(표지및목차포함)_통계보고서(6월말확정)_현황판(8월말)" xfId="103"/>
    <cellStyle name="_2-4.상반기실적부문별요약(표지및목차포함)_통계보고서(7월말확정)" xfId="104"/>
    <cellStyle name="_2-4.상반기실적부문별요약(표지및목차포함)_통계보고서(8월말확정)" xfId="105"/>
    <cellStyle name="_2-4.상반기실적부문별요약_1" xfId="106"/>
    <cellStyle name="_2-4.상반기실적부문별요약_1_통계보고서(1.10)" xfId="107"/>
    <cellStyle name="_2-4.상반기실적부문별요약_1_통계보고서(1.10) 2" xfId="108"/>
    <cellStyle name="_2-4.상반기실적부문별요약_1_통계보고서(1.10)_청별 실적(8월말)" xfId="109"/>
    <cellStyle name="_2-4.상반기실적부문별요약_1_통계보고서(1.10)_청별 실적(9.14)" xfId="110"/>
    <cellStyle name="_2-4.상반기실적부문별요약_1_통계보고서(1.10)_청장실 현황판(11월말)" xfId="111"/>
    <cellStyle name="_2-4.상반기실적부문별요약_1_통계보고서(1.10)_현황판(8월말)" xfId="112"/>
    <cellStyle name="_2-4.상반기실적부문별요약_1_통계보고서(2월말)" xfId="113"/>
    <cellStyle name="_2-4.상반기실적부문별요약_1_통계보고서(2월말) 2" xfId="114"/>
    <cellStyle name="_2-4.상반기실적부문별요약_1_통계보고서(2월말)_청별 실적(8월말)" xfId="115"/>
    <cellStyle name="_2-4.상반기실적부문별요약_1_통계보고서(2월말)_청별 실적(9.14)" xfId="116"/>
    <cellStyle name="_2-4.상반기실적부문별요약_1_통계보고서(2월말)_청장실 현황판(11월말)" xfId="117"/>
    <cellStyle name="_2-4.상반기실적부문별요약_1_통계보고서(2월말)_현황판(8월말)" xfId="118"/>
    <cellStyle name="_2-4.상반기실적부문별요약_1_통계보고서(3.14)" xfId="119"/>
    <cellStyle name="_2-4.상반기실적부문별요약_1_통계보고서(3.14) 2" xfId="120"/>
    <cellStyle name="_2-4.상반기실적부문별요약_1_통계보고서(3.14)_청별 실적(8월말)" xfId="121"/>
    <cellStyle name="_2-4.상반기실적부문별요약_1_통계보고서(3.14)_청별 실적(9.14)" xfId="122"/>
    <cellStyle name="_2-4.상반기실적부문별요약_1_통계보고서(3.14)_청장실 현황판(11월말)" xfId="123"/>
    <cellStyle name="_2-4.상반기실적부문별요약_1_통계보고서(3.14)_현황판(8월말)" xfId="124"/>
    <cellStyle name="_2-4.상반기실적부문별요약_1_통계보고서(3.25)" xfId="125"/>
    <cellStyle name="_2-4.상반기실적부문별요약_1_통계보고서(3.25) 2" xfId="126"/>
    <cellStyle name="_2-4.상반기실적부문별요약_1_통계보고서(3.25)_청별 실적(8월말)" xfId="127"/>
    <cellStyle name="_2-4.상반기실적부문별요약_1_통계보고서(3.25)_청별 실적(9.14)" xfId="128"/>
    <cellStyle name="_2-4.상반기실적부문별요약_1_통계보고서(3.25)_청장실 현황판(11월말)" xfId="129"/>
    <cellStyle name="_2-4.상반기실적부문별요약_1_통계보고서(3.25)_현황판(8월말)" xfId="130"/>
    <cellStyle name="_2-4.상반기실적부문별요약_1_통계보고서(3.27)" xfId="131"/>
    <cellStyle name="_2-4.상반기실적부문별요약_1_통계보고서(3.27) 2" xfId="132"/>
    <cellStyle name="_2-4.상반기실적부문별요약_1_통계보고서(3.27)_청별 실적(8월말)" xfId="133"/>
    <cellStyle name="_2-4.상반기실적부문별요약_1_통계보고서(3.27)_청별 실적(9.14)" xfId="134"/>
    <cellStyle name="_2-4.상반기실적부문별요약_1_통계보고서(3.27)_청장실 현황판(11월말)" xfId="135"/>
    <cellStyle name="_2-4.상반기실적부문별요약_1_통계보고서(3.27)_현황판(8월말)" xfId="136"/>
    <cellStyle name="_2-4.상반기실적부문별요약_1_통계보고서(4.14)" xfId="137"/>
    <cellStyle name="_2-4.상반기실적부문별요약_1_통계보고서(4.14) 2" xfId="138"/>
    <cellStyle name="_2-4.상반기실적부문별요약_1_통계보고서(4.14)_청별 실적(8월말)" xfId="139"/>
    <cellStyle name="_2-4.상반기실적부문별요약_1_통계보고서(4.14)_청별 실적(9.14)" xfId="140"/>
    <cellStyle name="_2-4.상반기실적부문별요약_1_통계보고서(4.14)_청장실 현황판(11월말)" xfId="141"/>
    <cellStyle name="_2-4.상반기실적부문별요약_1_통계보고서(4.14)_현황판(8월말)" xfId="142"/>
    <cellStyle name="_2-4.상반기실적부문별요약_1_통계보고서(4.21)" xfId="143"/>
    <cellStyle name="_2-4.상반기실적부문별요약_1_통계보고서(4.21) 2" xfId="144"/>
    <cellStyle name="_2-4.상반기실적부문별요약_1_통계보고서(4.21)_청별 실적(8월말)" xfId="145"/>
    <cellStyle name="_2-4.상반기실적부문별요약_1_통계보고서(4.21)_청별 실적(9.14)" xfId="146"/>
    <cellStyle name="_2-4.상반기실적부문별요약_1_통계보고서(4.21)_청장실 현황판(11월말)" xfId="147"/>
    <cellStyle name="_2-4.상반기실적부문별요약_1_통계보고서(4.21)_현황판(8월말)" xfId="148"/>
    <cellStyle name="_2-4.상반기실적부문별요약_1_통계보고서(4.28)" xfId="149"/>
    <cellStyle name="_2-4.상반기실적부문별요약_1_통계보고서(4.28) 2" xfId="150"/>
    <cellStyle name="_2-4.상반기실적부문별요약_1_통계보고서(4.28)_청별 실적(8월말)" xfId="151"/>
    <cellStyle name="_2-4.상반기실적부문별요약_1_통계보고서(4.28)_청별 실적(9.14)" xfId="152"/>
    <cellStyle name="_2-4.상반기실적부문별요약_1_통계보고서(4.28)_청장실 현황판(11월말)" xfId="153"/>
    <cellStyle name="_2-4.상반기실적부문별요약_1_통계보고서(4.28)_현황판(8월말)" xfId="154"/>
    <cellStyle name="_2-4.상반기실적부문별요약_1_통계보고서(5월말확정)" xfId="155"/>
    <cellStyle name="_2-4.상반기실적부문별요약_1_통계보고서(6월말확정)" xfId="156"/>
    <cellStyle name="_2-4.상반기실적부문별요약_1_통계보고서(6월말확정) 2" xfId="157"/>
    <cellStyle name="_2-4.상반기실적부문별요약_1_통계보고서(6월말확정)_청별 실적(8월말)" xfId="158"/>
    <cellStyle name="_2-4.상반기실적부문별요약_1_통계보고서(6월말확정)_청별 실적(9.14)" xfId="159"/>
    <cellStyle name="_2-4.상반기실적부문별요약_1_통계보고서(6월말확정)_청장실 현황판(11월말)" xfId="160"/>
    <cellStyle name="_2-4.상반기실적부문별요약_1_통계보고서(6월말확정)_현황판(8월말)" xfId="161"/>
    <cellStyle name="_2-4.상반기실적부문별요약_1_통계보고서(7월말확정)" xfId="162"/>
    <cellStyle name="_2-4.상반기실적부문별요약_1_통계보고서(8월말확정)" xfId="163"/>
    <cellStyle name="_2-4.상반기실적부문별요약_통계보고서(1.10)" xfId="164"/>
    <cellStyle name="_2-4.상반기실적부문별요약_통계보고서(1.10)_청별 실적(8월말)" xfId="165"/>
    <cellStyle name="_2-4.상반기실적부문별요약_통계보고서(1.10)_청별 실적(9.14)" xfId="166"/>
    <cellStyle name="_2-4.상반기실적부문별요약_통계보고서(1.10)_현황판(8월말)" xfId="167"/>
    <cellStyle name="_2-4.상반기실적부문별요약_통계보고서(2월말)" xfId="168"/>
    <cellStyle name="_2-4.상반기실적부문별요약_통계보고서(2월말)_청별 실적(8월말)" xfId="169"/>
    <cellStyle name="_2-4.상반기실적부문별요약_통계보고서(2월말)_청별 실적(9.14)" xfId="170"/>
    <cellStyle name="_2-4.상반기실적부문별요약_통계보고서(2월말)_현황판(8월말)" xfId="171"/>
    <cellStyle name="_2-4.상반기실적부문별요약_통계보고서(3.14)" xfId="172"/>
    <cellStyle name="_2-4.상반기실적부문별요약_통계보고서(3.14)_청별 실적(8월말)" xfId="173"/>
    <cellStyle name="_2-4.상반기실적부문별요약_통계보고서(3.14)_청별 실적(9.14)" xfId="174"/>
    <cellStyle name="_2-4.상반기실적부문별요약_통계보고서(3.14)_현황판(8월말)" xfId="175"/>
    <cellStyle name="_2-4.상반기실적부문별요약_통계보고서(3.25)" xfId="176"/>
    <cellStyle name="_2-4.상반기실적부문별요약_통계보고서(3.25)_청별 실적(8월말)" xfId="177"/>
    <cellStyle name="_2-4.상반기실적부문별요약_통계보고서(3.25)_청별 실적(9.14)" xfId="178"/>
    <cellStyle name="_2-4.상반기실적부문별요약_통계보고서(3.25)_현황판(8월말)" xfId="179"/>
    <cellStyle name="_2-4.상반기실적부문별요약_통계보고서(3.27)" xfId="180"/>
    <cellStyle name="_2-4.상반기실적부문별요약_통계보고서(3.27)_청별 실적(8월말)" xfId="181"/>
    <cellStyle name="_2-4.상반기실적부문별요약_통계보고서(3.27)_청별 실적(9.14)" xfId="182"/>
    <cellStyle name="_2-4.상반기실적부문별요약_통계보고서(3.27)_현황판(8월말)" xfId="183"/>
    <cellStyle name="_2-4.상반기실적부문별요약_통계보고서(4.14)" xfId="184"/>
    <cellStyle name="_2-4.상반기실적부문별요약_통계보고서(4.14)_청별 실적(8월말)" xfId="185"/>
    <cellStyle name="_2-4.상반기실적부문별요약_통계보고서(4.14)_청별 실적(9.14)" xfId="186"/>
    <cellStyle name="_2-4.상반기실적부문별요약_통계보고서(4.14)_현황판(8월말)" xfId="187"/>
    <cellStyle name="_2-4.상반기실적부문별요약_통계보고서(4.21)" xfId="188"/>
    <cellStyle name="_2-4.상반기실적부문별요약_통계보고서(4.21)_청별 실적(8월말)" xfId="189"/>
    <cellStyle name="_2-4.상반기실적부문별요약_통계보고서(4.21)_청별 실적(9.14)" xfId="190"/>
    <cellStyle name="_2-4.상반기실적부문별요약_통계보고서(4.21)_현황판(8월말)" xfId="191"/>
    <cellStyle name="_2-4.상반기실적부문별요약_통계보고서(4.28)" xfId="192"/>
    <cellStyle name="_2-4.상반기실적부문별요약_통계보고서(4.28)_청별 실적(8월말)" xfId="193"/>
    <cellStyle name="_2-4.상반기실적부문별요약_통계보고서(4.28)_청별 실적(9.14)" xfId="194"/>
    <cellStyle name="_2-4.상반기실적부문별요약_통계보고서(4.28)_현황판(8월말)" xfId="195"/>
    <cellStyle name="_2-4.상반기실적부문별요약_통계보고서(5월말확정)" xfId="196"/>
    <cellStyle name="_2-4.상반기실적부문별요약_통계보고서(6월말확정)" xfId="197"/>
    <cellStyle name="_2-4.상반기실적부문별요약_통계보고서(6월말확정)_청별 실적(8월말)" xfId="198"/>
    <cellStyle name="_2-4.상반기실적부문별요약_통계보고서(6월말확정)_청별 실적(9.14)" xfId="199"/>
    <cellStyle name="_2-4.상반기실적부문별요약_통계보고서(6월말확정)_현황판(8월말)" xfId="200"/>
    <cellStyle name="_2-4.상반기실적부문별요약_통계보고서(7월말확정)" xfId="201"/>
    <cellStyle name="_2-4.상반기실적부문별요약_통계보고서(8월말확정)" xfId="202"/>
    <cellStyle name="_'99상반기경영개선활동결과(게시용)" xfId="203"/>
    <cellStyle name="_'99상반기경영개선활동결과(게시용)_통계보고서(1.10)" xfId="204"/>
    <cellStyle name="_'99상반기경영개선활동결과(게시용)_통계보고서(1.10)_청별 실적(8월말)" xfId="205"/>
    <cellStyle name="_'99상반기경영개선활동결과(게시용)_통계보고서(1.10)_청별 실적(9.14)" xfId="206"/>
    <cellStyle name="_'99상반기경영개선활동결과(게시용)_통계보고서(1.10)_현황판(8월말)" xfId="207"/>
    <cellStyle name="_'99상반기경영개선활동결과(게시용)_통계보고서(2월말)" xfId="208"/>
    <cellStyle name="_'99상반기경영개선활동결과(게시용)_통계보고서(2월말)_청별 실적(8월말)" xfId="209"/>
    <cellStyle name="_'99상반기경영개선활동결과(게시용)_통계보고서(2월말)_청별 실적(9.14)" xfId="210"/>
    <cellStyle name="_'99상반기경영개선활동결과(게시용)_통계보고서(2월말)_현황판(8월말)" xfId="211"/>
    <cellStyle name="_'99상반기경영개선활동결과(게시용)_통계보고서(3.14)" xfId="212"/>
    <cellStyle name="_'99상반기경영개선활동결과(게시용)_통계보고서(3.14)_청별 실적(8월말)" xfId="213"/>
    <cellStyle name="_'99상반기경영개선활동결과(게시용)_통계보고서(3.14)_청별 실적(9.14)" xfId="214"/>
    <cellStyle name="_'99상반기경영개선활동결과(게시용)_통계보고서(3.14)_현황판(8월말)" xfId="215"/>
    <cellStyle name="_'99상반기경영개선활동결과(게시용)_통계보고서(3.25)" xfId="216"/>
    <cellStyle name="_'99상반기경영개선활동결과(게시용)_통계보고서(3.25)_청별 실적(8월말)" xfId="217"/>
    <cellStyle name="_'99상반기경영개선활동결과(게시용)_통계보고서(3.25)_청별 실적(9.14)" xfId="218"/>
    <cellStyle name="_'99상반기경영개선활동결과(게시용)_통계보고서(3.25)_현황판(8월말)" xfId="219"/>
    <cellStyle name="_'99상반기경영개선활동결과(게시용)_통계보고서(3.27)" xfId="220"/>
    <cellStyle name="_'99상반기경영개선활동결과(게시용)_통계보고서(3.27)_청별 실적(8월말)" xfId="221"/>
    <cellStyle name="_'99상반기경영개선활동결과(게시용)_통계보고서(3.27)_청별 실적(9.14)" xfId="222"/>
    <cellStyle name="_'99상반기경영개선활동결과(게시용)_통계보고서(3.27)_현황판(8월말)" xfId="223"/>
    <cellStyle name="_'99상반기경영개선활동결과(게시용)_통계보고서(4.14)" xfId="224"/>
    <cellStyle name="_'99상반기경영개선활동결과(게시용)_통계보고서(4.14)_청별 실적(8월말)" xfId="225"/>
    <cellStyle name="_'99상반기경영개선활동결과(게시용)_통계보고서(4.14)_청별 실적(9.14)" xfId="226"/>
    <cellStyle name="_'99상반기경영개선활동결과(게시용)_통계보고서(4.14)_현황판(8월말)" xfId="227"/>
    <cellStyle name="_'99상반기경영개선활동결과(게시용)_통계보고서(4.21)" xfId="228"/>
    <cellStyle name="_'99상반기경영개선활동결과(게시용)_통계보고서(4.21)_청별 실적(8월말)" xfId="229"/>
    <cellStyle name="_'99상반기경영개선활동결과(게시용)_통계보고서(4.21)_청별 실적(9.14)" xfId="230"/>
    <cellStyle name="_'99상반기경영개선활동결과(게시용)_통계보고서(4.21)_현황판(8월말)" xfId="231"/>
    <cellStyle name="_'99상반기경영개선활동결과(게시용)_통계보고서(4.28)" xfId="232"/>
    <cellStyle name="_'99상반기경영개선활동결과(게시용)_통계보고서(4.28)_청별 실적(8월말)" xfId="233"/>
    <cellStyle name="_'99상반기경영개선활동결과(게시용)_통계보고서(4.28)_청별 실적(9.14)" xfId="234"/>
    <cellStyle name="_'99상반기경영개선활동결과(게시용)_통계보고서(4.28)_현황판(8월말)" xfId="235"/>
    <cellStyle name="_'99상반기경영개선활동결과(게시용)_통계보고서(5월말확정)" xfId="236"/>
    <cellStyle name="_'99상반기경영개선활동결과(게시용)_통계보고서(6월말확정)" xfId="237"/>
    <cellStyle name="_'99상반기경영개선활동결과(게시용)_통계보고서(6월말확정)_청별 실적(8월말)" xfId="238"/>
    <cellStyle name="_'99상반기경영개선활동결과(게시용)_통계보고서(6월말확정)_청별 실적(9.14)" xfId="239"/>
    <cellStyle name="_'99상반기경영개선활동결과(게시용)_통계보고서(6월말확정)_현황판(8월말)" xfId="240"/>
    <cellStyle name="_'99상반기경영개선활동결과(게시용)_통계보고서(7월말확정)" xfId="241"/>
    <cellStyle name="_'99상반기경영개선활동결과(게시용)_통계보고서(8월말확정)" xfId="242"/>
    <cellStyle name="_Book1" xfId="243"/>
    <cellStyle name="_경영개선활동상반기실적(990708)" xfId="244"/>
    <cellStyle name="_경영개선활동상반기실적(990708)_1" xfId="245"/>
    <cellStyle name="_경영개선활동상반기실적(990708)_1_통계보고서(1.10)" xfId="246"/>
    <cellStyle name="_경영개선활동상반기실적(990708)_1_통계보고서(1.10)_청별 실적(8월말)" xfId="247"/>
    <cellStyle name="_경영개선활동상반기실적(990708)_1_통계보고서(1.10)_청별 실적(9.14)" xfId="248"/>
    <cellStyle name="_경영개선활동상반기실적(990708)_1_통계보고서(1.10)_현황판(8월말)" xfId="249"/>
    <cellStyle name="_경영개선활동상반기실적(990708)_1_통계보고서(2월말)" xfId="250"/>
    <cellStyle name="_경영개선활동상반기실적(990708)_1_통계보고서(2월말)_청별 실적(8월말)" xfId="251"/>
    <cellStyle name="_경영개선활동상반기실적(990708)_1_통계보고서(2월말)_청별 실적(9.14)" xfId="252"/>
    <cellStyle name="_경영개선활동상반기실적(990708)_1_통계보고서(2월말)_현황판(8월말)" xfId="253"/>
    <cellStyle name="_경영개선활동상반기실적(990708)_1_통계보고서(3.14)" xfId="254"/>
    <cellStyle name="_경영개선활동상반기실적(990708)_1_통계보고서(3.14)_청별 실적(8월말)" xfId="255"/>
    <cellStyle name="_경영개선활동상반기실적(990708)_1_통계보고서(3.14)_청별 실적(9.14)" xfId="256"/>
    <cellStyle name="_경영개선활동상반기실적(990708)_1_통계보고서(3.14)_현황판(8월말)" xfId="257"/>
    <cellStyle name="_경영개선활동상반기실적(990708)_1_통계보고서(3.25)" xfId="258"/>
    <cellStyle name="_경영개선활동상반기실적(990708)_1_통계보고서(3.25)_청별 실적(8월말)" xfId="259"/>
    <cellStyle name="_경영개선활동상반기실적(990708)_1_통계보고서(3.25)_청별 실적(9.14)" xfId="260"/>
    <cellStyle name="_경영개선활동상반기실적(990708)_1_통계보고서(3.25)_현황판(8월말)" xfId="261"/>
    <cellStyle name="_경영개선활동상반기실적(990708)_1_통계보고서(3.27)" xfId="262"/>
    <cellStyle name="_경영개선활동상반기실적(990708)_1_통계보고서(3.27)_청별 실적(8월말)" xfId="263"/>
    <cellStyle name="_경영개선활동상반기실적(990708)_1_통계보고서(3.27)_청별 실적(9.14)" xfId="264"/>
    <cellStyle name="_경영개선활동상반기실적(990708)_1_통계보고서(3.27)_현황판(8월말)" xfId="265"/>
    <cellStyle name="_경영개선활동상반기실적(990708)_1_통계보고서(4.14)" xfId="266"/>
    <cellStyle name="_경영개선활동상반기실적(990708)_1_통계보고서(4.14)_청별 실적(8월말)" xfId="267"/>
    <cellStyle name="_경영개선활동상반기실적(990708)_1_통계보고서(4.14)_청별 실적(9.14)" xfId="268"/>
    <cellStyle name="_경영개선활동상반기실적(990708)_1_통계보고서(4.14)_현황판(8월말)" xfId="269"/>
    <cellStyle name="_경영개선활동상반기실적(990708)_1_통계보고서(4.21)" xfId="270"/>
    <cellStyle name="_경영개선활동상반기실적(990708)_1_통계보고서(4.21)_청별 실적(8월말)" xfId="271"/>
    <cellStyle name="_경영개선활동상반기실적(990708)_1_통계보고서(4.21)_청별 실적(9.14)" xfId="272"/>
    <cellStyle name="_경영개선활동상반기실적(990708)_1_통계보고서(4.21)_현황판(8월말)" xfId="273"/>
    <cellStyle name="_경영개선활동상반기실적(990708)_1_통계보고서(4.28)" xfId="274"/>
    <cellStyle name="_경영개선활동상반기실적(990708)_1_통계보고서(4.28)_청별 실적(8월말)" xfId="275"/>
    <cellStyle name="_경영개선활동상반기실적(990708)_1_통계보고서(4.28)_청별 실적(9.14)" xfId="276"/>
    <cellStyle name="_경영개선활동상반기실적(990708)_1_통계보고서(4.28)_현황판(8월말)" xfId="277"/>
    <cellStyle name="_경영개선활동상반기실적(990708)_1_통계보고서(5월말확정)" xfId="278"/>
    <cellStyle name="_경영개선활동상반기실적(990708)_1_통계보고서(6월말확정)" xfId="279"/>
    <cellStyle name="_경영개선활동상반기실적(990708)_1_통계보고서(6월말확정)_청별 실적(8월말)" xfId="280"/>
    <cellStyle name="_경영개선활동상반기실적(990708)_1_통계보고서(6월말확정)_청별 실적(9.14)" xfId="281"/>
    <cellStyle name="_경영개선활동상반기실적(990708)_1_통계보고서(6월말확정)_현황판(8월말)" xfId="282"/>
    <cellStyle name="_경영개선활동상반기실적(990708)_1_통계보고서(7월말확정)" xfId="283"/>
    <cellStyle name="_경영개선활동상반기실적(990708)_1_통계보고서(8월말확정)" xfId="284"/>
    <cellStyle name="_경영개선활동상반기실적(990708)_2" xfId="285"/>
    <cellStyle name="_경영개선활동상반기실적(990708)_2_통계보고서(1.10)" xfId="286"/>
    <cellStyle name="_경영개선활동상반기실적(990708)_2_통계보고서(1.10) 2" xfId="287"/>
    <cellStyle name="_경영개선활동상반기실적(990708)_2_통계보고서(1.10)_청별 실적(8월말)" xfId="288"/>
    <cellStyle name="_경영개선활동상반기실적(990708)_2_통계보고서(1.10)_청별 실적(9.14)" xfId="289"/>
    <cellStyle name="_경영개선활동상반기실적(990708)_2_통계보고서(1.10)_청장실 현황판(11월말)" xfId="290"/>
    <cellStyle name="_경영개선활동상반기실적(990708)_2_통계보고서(1.10)_현황판(8월말)" xfId="291"/>
    <cellStyle name="_경영개선활동상반기실적(990708)_2_통계보고서(2월말)" xfId="292"/>
    <cellStyle name="_경영개선활동상반기실적(990708)_2_통계보고서(2월말) 2" xfId="293"/>
    <cellStyle name="_경영개선활동상반기실적(990708)_2_통계보고서(2월말)_청별 실적(8월말)" xfId="294"/>
    <cellStyle name="_경영개선활동상반기실적(990708)_2_통계보고서(2월말)_청별 실적(9.14)" xfId="295"/>
    <cellStyle name="_경영개선활동상반기실적(990708)_2_통계보고서(2월말)_청장실 현황판(11월말)" xfId="296"/>
    <cellStyle name="_경영개선활동상반기실적(990708)_2_통계보고서(2월말)_현황판(8월말)" xfId="297"/>
    <cellStyle name="_경영개선활동상반기실적(990708)_2_통계보고서(3.14)" xfId="298"/>
    <cellStyle name="_경영개선활동상반기실적(990708)_2_통계보고서(3.14) 2" xfId="299"/>
    <cellStyle name="_경영개선활동상반기실적(990708)_2_통계보고서(3.14)_청별 실적(8월말)" xfId="300"/>
    <cellStyle name="_경영개선활동상반기실적(990708)_2_통계보고서(3.14)_청별 실적(9.14)" xfId="301"/>
    <cellStyle name="_경영개선활동상반기실적(990708)_2_통계보고서(3.14)_청장실 현황판(11월말)" xfId="302"/>
    <cellStyle name="_경영개선활동상반기실적(990708)_2_통계보고서(3.14)_현황판(8월말)" xfId="303"/>
    <cellStyle name="_경영개선활동상반기실적(990708)_2_통계보고서(3.25)" xfId="304"/>
    <cellStyle name="_경영개선활동상반기실적(990708)_2_통계보고서(3.25) 2" xfId="305"/>
    <cellStyle name="_경영개선활동상반기실적(990708)_2_통계보고서(3.25)_청별 실적(8월말)" xfId="306"/>
    <cellStyle name="_경영개선활동상반기실적(990708)_2_통계보고서(3.25)_청별 실적(9.14)" xfId="307"/>
    <cellStyle name="_경영개선활동상반기실적(990708)_2_통계보고서(3.25)_청장실 현황판(11월말)" xfId="308"/>
    <cellStyle name="_경영개선활동상반기실적(990708)_2_통계보고서(3.25)_현황판(8월말)" xfId="309"/>
    <cellStyle name="_경영개선활동상반기실적(990708)_2_통계보고서(3.27)" xfId="310"/>
    <cellStyle name="_경영개선활동상반기실적(990708)_2_통계보고서(3.27) 2" xfId="311"/>
    <cellStyle name="_경영개선활동상반기실적(990708)_2_통계보고서(3.27)_청별 실적(8월말)" xfId="312"/>
    <cellStyle name="_경영개선활동상반기실적(990708)_2_통계보고서(3.27)_청별 실적(9.14)" xfId="313"/>
    <cellStyle name="_경영개선활동상반기실적(990708)_2_통계보고서(3.27)_청장실 현황판(11월말)" xfId="314"/>
    <cellStyle name="_경영개선활동상반기실적(990708)_2_통계보고서(3.27)_현황판(8월말)" xfId="315"/>
    <cellStyle name="_경영개선활동상반기실적(990708)_2_통계보고서(4.14)" xfId="316"/>
    <cellStyle name="_경영개선활동상반기실적(990708)_2_통계보고서(4.14) 2" xfId="317"/>
    <cellStyle name="_경영개선활동상반기실적(990708)_2_통계보고서(4.14)_청별 실적(8월말)" xfId="318"/>
    <cellStyle name="_경영개선활동상반기실적(990708)_2_통계보고서(4.14)_청별 실적(9.14)" xfId="319"/>
    <cellStyle name="_경영개선활동상반기실적(990708)_2_통계보고서(4.14)_청장실 현황판(11월말)" xfId="320"/>
    <cellStyle name="_경영개선활동상반기실적(990708)_2_통계보고서(4.14)_현황판(8월말)" xfId="321"/>
    <cellStyle name="_경영개선활동상반기실적(990708)_2_통계보고서(4.21)" xfId="322"/>
    <cellStyle name="_경영개선활동상반기실적(990708)_2_통계보고서(4.21) 2" xfId="323"/>
    <cellStyle name="_경영개선활동상반기실적(990708)_2_통계보고서(4.21)_청별 실적(8월말)" xfId="324"/>
    <cellStyle name="_경영개선활동상반기실적(990708)_2_통계보고서(4.21)_청별 실적(9.14)" xfId="325"/>
    <cellStyle name="_경영개선활동상반기실적(990708)_2_통계보고서(4.21)_청장실 현황판(11월말)" xfId="326"/>
    <cellStyle name="_경영개선활동상반기실적(990708)_2_통계보고서(4.21)_현황판(8월말)" xfId="327"/>
    <cellStyle name="_경영개선활동상반기실적(990708)_2_통계보고서(4.28)" xfId="328"/>
    <cellStyle name="_경영개선활동상반기실적(990708)_2_통계보고서(4.28) 2" xfId="329"/>
    <cellStyle name="_경영개선활동상반기실적(990708)_2_통계보고서(4.28)_청별 실적(8월말)" xfId="330"/>
    <cellStyle name="_경영개선활동상반기실적(990708)_2_통계보고서(4.28)_청별 실적(9.14)" xfId="331"/>
    <cellStyle name="_경영개선활동상반기실적(990708)_2_통계보고서(4.28)_청장실 현황판(11월말)" xfId="332"/>
    <cellStyle name="_경영개선활동상반기실적(990708)_2_통계보고서(4.28)_현황판(8월말)" xfId="333"/>
    <cellStyle name="_경영개선활동상반기실적(990708)_2_통계보고서(5월말확정)" xfId="334"/>
    <cellStyle name="_경영개선활동상반기실적(990708)_2_통계보고서(6월말확정)" xfId="335"/>
    <cellStyle name="_경영개선활동상반기실적(990708)_2_통계보고서(6월말확정) 2" xfId="336"/>
    <cellStyle name="_경영개선활동상반기실적(990708)_2_통계보고서(6월말확정)_청별 실적(8월말)" xfId="337"/>
    <cellStyle name="_경영개선활동상반기실적(990708)_2_통계보고서(6월말확정)_청별 실적(9.14)" xfId="338"/>
    <cellStyle name="_경영개선활동상반기실적(990708)_2_통계보고서(6월말확정)_청장실 현황판(11월말)" xfId="339"/>
    <cellStyle name="_경영개선활동상반기실적(990708)_2_통계보고서(6월말확정)_현황판(8월말)" xfId="340"/>
    <cellStyle name="_경영개선활동상반기실적(990708)_2_통계보고서(7월말확정)" xfId="341"/>
    <cellStyle name="_경영개선활동상반기실적(990708)_2_통계보고서(8월말확정)" xfId="342"/>
    <cellStyle name="_경영개선활동상반기실적(990708)_통계보고서(1.10)" xfId="343"/>
    <cellStyle name="_경영개선활동상반기실적(990708)_통계보고서(1.10)_청별 실적(8월말)" xfId="344"/>
    <cellStyle name="_경영개선활동상반기실적(990708)_통계보고서(1.10)_청별 실적(9.14)" xfId="345"/>
    <cellStyle name="_경영개선활동상반기실적(990708)_통계보고서(1.10)_현황판(8월말)" xfId="346"/>
    <cellStyle name="_경영개선활동상반기실적(990708)_통계보고서(2월말)" xfId="347"/>
    <cellStyle name="_경영개선활동상반기실적(990708)_통계보고서(2월말)_청별 실적(8월말)" xfId="348"/>
    <cellStyle name="_경영개선활동상반기실적(990708)_통계보고서(2월말)_청별 실적(9.14)" xfId="349"/>
    <cellStyle name="_경영개선활동상반기실적(990708)_통계보고서(2월말)_현황판(8월말)" xfId="350"/>
    <cellStyle name="_경영개선활동상반기실적(990708)_통계보고서(3.14)" xfId="351"/>
    <cellStyle name="_경영개선활동상반기실적(990708)_통계보고서(3.14)_청별 실적(8월말)" xfId="352"/>
    <cellStyle name="_경영개선활동상반기실적(990708)_통계보고서(3.14)_청별 실적(9.14)" xfId="353"/>
    <cellStyle name="_경영개선활동상반기실적(990708)_통계보고서(3.14)_현황판(8월말)" xfId="354"/>
    <cellStyle name="_경영개선활동상반기실적(990708)_통계보고서(3.25)" xfId="355"/>
    <cellStyle name="_경영개선활동상반기실적(990708)_통계보고서(3.25)_청별 실적(8월말)" xfId="356"/>
    <cellStyle name="_경영개선활동상반기실적(990708)_통계보고서(3.25)_청별 실적(9.14)" xfId="357"/>
    <cellStyle name="_경영개선활동상반기실적(990708)_통계보고서(3.25)_현황판(8월말)" xfId="358"/>
    <cellStyle name="_경영개선활동상반기실적(990708)_통계보고서(3.27)" xfId="359"/>
    <cellStyle name="_경영개선활동상반기실적(990708)_통계보고서(3.27)_청별 실적(8월말)" xfId="360"/>
    <cellStyle name="_경영개선활동상반기실적(990708)_통계보고서(3.27)_청별 실적(9.14)" xfId="361"/>
    <cellStyle name="_경영개선활동상반기실적(990708)_통계보고서(3.27)_현황판(8월말)" xfId="362"/>
    <cellStyle name="_경영개선활동상반기실적(990708)_통계보고서(4.14)" xfId="363"/>
    <cellStyle name="_경영개선활동상반기실적(990708)_통계보고서(4.14)_청별 실적(8월말)" xfId="364"/>
    <cellStyle name="_경영개선활동상반기실적(990708)_통계보고서(4.14)_청별 실적(9.14)" xfId="365"/>
    <cellStyle name="_경영개선활동상반기실적(990708)_통계보고서(4.14)_현황판(8월말)" xfId="366"/>
    <cellStyle name="_경영개선활동상반기실적(990708)_통계보고서(4.21)" xfId="367"/>
    <cellStyle name="_경영개선활동상반기실적(990708)_통계보고서(4.21)_청별 실적(8월말)" xfId="368"/>
    <cellStyle name="_경영개선활동상반기실적(990708)_통계보고서(4.21)_청별 실적(9.14)" xfId="369"/>
    <cellStyle name="_경영개선활동상반기실적(990708)_통계보고서(4.21)_현황판(8월말)" xfId="370"/>
    <cellStyle name="_경영개선활동상반기실적(990708)_통계보고서(4.28)" xfId="371"/>
    <cellStyle name="_경영개선활동상반기실적(990708)_통계보고서(4.28)_청별 실적(8월말)" xfId="372"/>
    <cellStyle name="_경영개선활동상반기실적(990708)_통계보고서(4.28)_청별 실적(9.14)" xfId="373"/>
    <cellStyle name="_경영개선활동상반기실적(990708)_통계보고서(4.28)_현황판(8월말)" xfId="374"/>
    <cellStyle name="_경영개선활동상반기실적(990708)_통계보고서(5월말확정)" xfId="375"/>
    <cellStyle name="_경영개선활동상반기실적(990708)_통계보고서(6월말확정)" xfId="376"/>
    <cellStyle name="_경영개선활동상반기실적(990708)_통계보고서(6월말확정)_청별 실적(8월말)" xfId="377"/>
    <cellStyle name="_경영개선활동상반기실적(990708)_통계보고서(6월말확정)_청별 실적(9.14)" xfId="378"/>
    <cellStyle name="_경영개선활동상반기실적(990708)_통계보고서(6월말확정)_현황판(8월말)" xfId="379"/>
    <cellStyle name="_경영개선활동상반기실적(990708)_통계보고서(7월말확정)" xfId="380"/>
    <cellStyle name="_경영개선활동상반기실적(990708)_통계보고서(8월말확정)" xfId="381"/>
    <cellStyle name="_경영개선활성화방안(990802)" xfId="382"/>
    <cellStyle name="_경영개선활성화방안(990802)_1" xfId="383"/>
    <cellStyle name="_경영개선활성화방안(990802)_1_통계보고서(1.10)" xfId="384"/>
    <cellStyle name="_경영개선활성화방안(990802)_1_통계보고서(1.10)_청별 실적(8월말)" xfId="385"/>
    <cellStyle name="_경영개선활성화방안(990802)_1_통계보고서(1.10)_청별 실적(9.14)" xfId="386"/>
    <cellStyle name="_경영개선활성화방안(990802)_1_통계보고서(1.10)_현황판(8월말)" xfId="387"/>
    <cellStyle name="_경영개선활성화방안(990802)_1_통계보고서(2월말)" xfId="388"/>
    <cellStyle name="_경영개선활성화방안(990802)_1_통계보고서(2월말)_청별 실적(8월말)" xfId="389"/>
    <cellStyle name="_경영개선활성화방안(990802)_1_통계보고서(2월말)_청별 실적(9.14)" xfId="390"/>
    <cellStyle name="_경영개선활성화방안(990802)_1_통계보고서(2월말)_현황판(8월말)" xfId="391"/>
    <cellStyle name="_경영개선활성화방안(990802)_1_통계보고서(3.14)" xfId="392"/>
    <cellStyle name="_경영개선활성화방안(990802)_1_통계보고서(3.14)_청별 실적(8월말)" xfId="393"/>
    <cellStyle name="_경영개선활성화방안(990802)_1_통계보고서(3.14)_청별 실적(9.14)" xfId="394"/>
    <cellStyle name="_경영개선활성화방안(990802)_1_통계보고서(3.14)_현황판(8월말)" xfId="395"/>
    <cellStyle name="_경영개선활성화방안(990802)_1_통계보고서(3.25)" xfId="396"/>
    <cellStyle name="_경영개선활성화방안(990802)_1_통계보고서(3.25)_청별 실적(8월말)" xfId="397"/>
    <cellStyle name="_경영개선활성화방안(990802)_1_통계보고서(3.25)_청별 실적(9.14)" xfId="398"/>
    <cellStyle name="_경영개선활성화방안(990802)_1_통계보고서(3.25)_현황판(8월말)" xfId="399"/>
    <cellStyle name="_경영개선활성화방안(990802)_1_통계보고서(3.27)" xfId="400"/>
    <cellStyle name="_경영개선활성화방안(990802)_1_통계보고서(3.27)_청별 실적(8월말)" xfId="401"/>
    <cellStyle name="_경영개선활성화방안(990802)_1_통계보고서(3.27)_청별 실적(9.14)" xfId="402"/>
    <cellStyle name="_경영개선활성화방안(990802)_1_통계보고서(3.27)_현황판(8월말)" xfId="403"/>
    <cellStyle name="_경영개선활성화방안(990802)_1_통계보고서(4.14)" xfId="404"/>
    <cellStyle name="_경영개선활성화방안(990802)_1_통계보고서(4.14)_청별 실적(8월말)" xfId="405"/>
    <cellStyle name="_경영개선활성화방안(990802)_1_통계보고서(4.14)_청별 실적(9.14)" xfId="406"/>
    <cellStyle name="_경영개선활성화방안(990802)_1_통계보고서(4.14)_현황판(8월말)" xfId="407"/>
    <cellStyle name="_경영개선활성화방안(990802)_1_통계보고서(4.21)" xfId="408"/>
    <cellStyle name="_경영개선활성화방안(990802)_1_통계보고서(4.21)_청별 실적(8월말)" xfId="409"/>
    <cellStyle name="_경영개선활성화방안(990802)_1_통계보고서(4.21)_청별 실적(9.14)" xfId="410"/>
    <cellStyle name="_경영개선활성화방안(990802)_1_통계보고서(4.21)_현황판(8월말)" xfId="411"/>
    <cellStyle name="_경영개선활성화방안(990802)_1_통계보고서(4.28)" xfId="412"/>
    <cellStyle name="_경영개선활성화방안(990802)_1_통계보고서(4.28)_청별 실적(8월말)" xfId="413"/>
    <cellStyle name="_경영개선활성화방안(990802)_1_통계보고서(4.28)_청별 실적(9.14)" xfId="414"/>
    <cellStyle name="_경영개선활성화방안(990802)_1_통계보고서(4.28)_현황판(8월말)" xfId="415"/>
    <cellStyle name="_경영개선활성화방안(990802)_1_통계보고서(5월말확정)" xfId="416"/>
    <cellStyle name="_경영개선활성화방안(990802)_1_통계보고서(6월말확정)" xfId="417"/>
    <cellStyle name="_경영개선활성화방안(990802)_1_통계보고서(6월말확정)_청별 실적(8월말)" xfId="418"/>
    <cellStyle name="_경영개선활성화방안(990802)_1_통계보고서(6월말확정)_청별 실적(9.14)" xfId="419"/>
    <cellStyle name="_경영개선활성화방안(990802)_1_통계보고서(6월말확정)_현황판(8월말)" xfId="420"/>
    <cellStyle name="_경영개선활성화방안(990802)_1_통계보고서(7월말확정)" xfId="421"/>
    <cellStyle name="_경영개선활성화방안(990802)_1_통계보고서(8월말확정)" xfId="422"/>
    <cellStyle name="_경영개선활성화방안(990802)_통계보고서(1.10)" xfId="423"/>
    <cellStyle name="_경영개선활성화방안(990802)_통계보고서(1.10) 2" xfId="424"/>
    <cellStyle name="_경영개선활성화방안(990802)_통계보고서(1.10)_청별 실적(8월말)" xfId="425"/>
    <cellStyle name="_경영개선활성화방안(990802)_통계보고서(1.10)_청별 실적(9.14)" xfId="426"/>
    <cellStyle name="_경영개선활성화방안(990802)_통계보고서(1.10)_청장실 현황판(11월말)" xfId="427"/>
    <cellStyle name="_경영개선활성화방안(990802)_통계보고서(1.10)_현황판(8월말)" xfId="428"/>
    <cellStyle name="_경영개선활성화방안(990802)_통계보고서(2월말)" xfId="429"/>
    <cellStyle name="_경영개선활성화방안(990802)_통계보고서(2월말) 2" xfId="430"/>
    <cellStyle name="_경영개선활성화방안(990802)_통계보고서(2월말)_청별 실적(8월말)" xfId="431"/>
    <cellStyle name="_경영개선활성화방안(990802)_통계보고서(2월말)_청별 실적(9.14)" xfId="432"/>
    <cellStyle name="_경영개선활성화방안(990802)_통계보고서(2월말)_청장실 현황판(11월말)" xfId="433"/>
    <cellStyle name="_경영개선활성화방안(990802)_통계보고서(2월말)_현황판(8월말)" xfId="434"/>
    <cellStyle name="_경영개선활성화방안(990802)_통계보고서(3.14)" xfId="435"/>
    <cellStyle name="_경영개선활성화방안(990802)_통계보고서(3.14) 2" xfId="436"/>
    <cellStyle name="_경영개선활성화방안(990802)_통계보고서(3.14)_청별 실적(8월말)" xfId="437"/>
    <cellStyle name="_경영개선활성화방안(990802)_통계보고서(3.14)_청별 실적(9.14)" xfId="438"/>
    <cellStyle name="_경영개선활성화방안(990802)_통계보고서(3.14)_청장실 현황판(11월말)" xfId="439"/>
    <cellStyle name="_경영개선활성화방안(990802)_통계보고서(3.14)_현황판(8월말)" xfId="440"/>
    <cellStyle name="_경영개선활성화방안(990802)_통계보고서(3.25)" xfId="441"/>
    <cellStyle name="_경영개선활성화방안(990802)_통계보고서(3.25) 2" xfId="442"/>
    <cellStyle name="_경영개선활성화방안(990802)_통계보고서(3.25)_청별 실적(8월말)" xfId="443"/>
    <cellStyle name="_경영개선활성화방안(990802)_통계보고서(3.25)_청별 실적(9.14)" xfId="444"/>
    <cellStyle name="_경영개선활성화방안(990802)_통계보고서(3.25)_청장실 현황판(11월말)" xfId="445"/>
    <cellStyle name="_경영개선활성화방안(990802)_통계보고서(3.25)_현황판(8월말)" xfId="446"/>
    <cellStyle name="_경영개선활성화방안(990802)_통계보고서(3.27)" xfId="447"/>
    <cellStyle name="_경영개선활성화방안(990802)_통계보고서(3.27) 2" xfId="448"/>
    <cellStyle name="_경영개선활성화방안(990802)_통계보고서(3.27)_청별 실적(8월말)" xfId="449"/>
    <cellStyle name="_경영개선활성화방안(990802)_통계보고서(3.27)_청별 실적(9.14)" xfId="450"/>
    <cellStyle name="_경영개선활성화방안(990802)_통계보고서(3.27)_청장실 현황판(11월말)" xfId="451"/>
    <cellStyle name="_경영개선활성화방안(990802)_통계보고서(3.27)_현황판(8월말)" xfId="452"/>
    <cellStyle name="_경영개선활성화방안(990802)_통계보고서(4.14)" xfId="453"/>
    <cellStyle name="_경영개선활성화방안(990802)_통계보고서(4.14) 2" xfId="454"/>
    <cellStyle name="_경영개선활성화방안(990802)_통계보고서(4.14)_청별 실적(8월말)" xfId="455"/>
    <cellStyle name="_경영개선활성화방안(990802)_통계보고서(4.14)_청별 실적(9.14)" xfId="456"/>
    <cellStyle name="_경영개선활성화방안(990802)_통계보고서(4.14)_청장실 현황판(11월말)" xfId="457"/>
    <cellStyle name="_경영개선활성화방안(990802)_통계보고서(4.14)_현황판(8월말)" xfId="458"/>
    <cellStyle name="_경영개선활성화방안(990802)_통계보고서(4.21)" xfId="459"/>
    <cellStyle name="_경영개선활성화방안(990802)_통계보고서(4.21) 2" xfId="460"/>
    <cellStyle name="_경영개선활성화방안(990802)_통계보고서(4.21)_청별 실적(8월말)" xfId="461"/>
    <cellStyle name="_경영개선활성화방안(990802)_통계보고서(4.21)_청별 실적(9.14)" xfId="462"/>
    <cellStyle name="_경영개선활성화방안(990802)_통계보고서(4.21)_청장실 현황판(11월말)" xfId="463"/>
    <cellStyle name="_경영개선활성화방안(990802)_통계보고서(4.21)_현황판(8월말)" xfId="464"/>
    <cellStyle name="_경영개선활성화방안(990802)_통계보고서(4.28)" xfId="465"/>
    <cellStyle name="_경영개선활성화방안(990802)_통계보고서(4.28) 2" xfId="466"/>
    <cellStyle name="_경영개선활성화방안(990802)_통계보고서(4.28)_청별 실적(8월말)" xfId="467"/>
    <cellStyle name="_경영개선활성화방안(990802)_통계보고서(4.28)_청별 실적(9.14)" xfId="468"/>
    <cellStyle name="_경영개선활성화방안(990802)_통계보고서(4.28)_청장실 현황판(11월말)" xfId="469"/>
    <cellStyle name="_경영개선활성화방안(990802)_통계보고서(4.28)_현황판(8월말)" xfId="470"/>
    <cellStyle name="_경영개선활성화방안(990802)_통계보고서(5월말확정)" xfId="471"/>
    <cellStyle name="_경영개선활성화방안(990802)_통계보고서(6월말확정)" xfId="472"/>
    <cellStyle name="_경영개선활성화방안(990802)_통계보고서(6월말확정) 2" xfId="473"/>
    <cellStyle name="_경영개선활성화방안(990802)_통계보고서(6월말확정)_청별 실적(8월말)" xfId="474"/>
    <cellStyle name="_경영개선활성화방안(990802)_통계보고서(6월말확정)_청별 실적(9.14)" xfId="475"/>
    <cellStyle name="_경영개선활성화방안(990802)_통계보고서(6월말확정)_청장실 현황판(11월말)" xfId="476"/>
    <cellStyle name="_경영개선활성화방안(990802)_통계보고서(6월말확정)_현황판(8월말)" xfId="477"/>
    <cellStyle name="_경영개선활성화방안(990802)_통계보고서(7월말확정)" xfId="478"/>
    <cellStyle name="_경영개선활성화방안(990802)_통계보고서(8월말확정)" xfId="479"/>
    <cellStyle name="_별첨(계획서및실적서양식)" xfId="480"/>
    <cellStyle name="_별첨(계획서및실적서양식)_1" xfId="481"/>
    <cellStyle name="_별첨(계획서및실적서양식)_1_통계보고서(1.10)" xfId="482"/>
    <cellStyle name="_별첨(계획서및실적서양식)_1_통계보고서(1.10)_청별 실적(8월말)" xfId="483"/>
    <cellStyle name="_별첨(계획서및실적서양식)_1_통계보고서(1.10)_청별 실적(9.14)" xfId="484"/>
    <cellStyle name="_별첨(계획서및실적서양식)_1_통계보고서(1.10)_현황판(8월말)" xfId="485"/>
    <cellStyle name="_별첨(계획서및실적서양식)_1_통계보고서(2월말)" xfId="486"/>
    <cellStyle name="_별첨(계획서및실적서양식)_1_통계보고서(2월말)_청별 실적(8월말)" xfId="487"/>
    <cellStyle name="_별첨(계획서및실적서양식)_1_통계보고서(2월말)_청별 실적(9.14)" xfId="488"/>
    <cellStyle name="_별첨(계획서및실적서양식)_1_통계보고서(2월말)_현황판(8월말)" xfId="489"/>
    <cellStyle name="_별첨(계획서및실적서양식)_1_통계보고서(3.14)" xfId="490"/>
    <cellStyle name="_별첨(계획서및실적서양식)_1_통계보고서(3.14)_청별 실적(8월말)" xfId="491"/>
    <cellStyle name="_별첨(계획서및실적서양식)_1_통계보고서(3.14)_청별 실적(9.14)" xfId="492"/>
    <cellStyle name="_별첨(계획서및실적서양식)_1_통계보고서(3.14)_현황판(8월말)" xfId="493"/>
    <cellStyle name="_별첨(계획서및실적서양식)_1_통계보고서(3.25)" xfId="494"/>
    <cellStyle name="_별첨(계획서및실적서양식)_1_통계보고서(3.25)_청별 실적(8월말)" xfId="495"/>
    <cellStyle name="_별첨(계획서및실적서양식)_1_통계보고서(3.25)_청별 실적(9.14)" xfId="496"/>
    <cellStyle name="_별첨(계획서및실적서양식)_1_통계보고서(3.25)_현황판(8월말)" xfId="497"/>
    <cellStyle name="_별첨(계획서및실적서양식)_1_통계보고서(3.27)" xfId="498"/>
    <cellStyle name="_별첨(계획서및실적서양식)_1_통계보고서(3.27)_청별 실적(8월말)" xfId="499"/>
    <cellStyle name="_별첨(계획서및실적서양식)_1_통계보고서(3.27)_청별 실적(9.14)" xfId="500"/>
    <cellStyle name="_별첨(계획서및실적서양식)_1_통계보고서(3.27)_현황판(8월말)" xfId="501"/>
    <cellStyle name="_별첨(계획서및실적서양식)_1_통계보고서(4.14)" xfId="502"/>
    <cellStyle name="_별첨(계획서및실적서양식)_1_통계보고서(4.14)_청별 실적(8월말)" xfId="503"/>
    <cellStyle name="_별첨(계획서및실적서양식)_1_통계보고서(4.14)_청별 실적(9.14)" xfId="504"/>
    <cellStyle name="_별첨(계획서및실적서양식)_1_통계보고서(4.14)_현황판(8월말)" xfId="505"/>
    <cellStyle name="_별첨(계획서및실적서양식)_1_통계보고서(4.21)" xfId="506"/>
    <cellStyle name="_별첨(계획서및실적서양식)_1_통계보고서(4.21)_청별 실적(8월말)" xfId="507"/>
    <cellStyle name="_별첨(계획서및실적서양식)_1_통계보고서(4.21)_청별 실적(9.14)" xfId="508"/>
    <cellStyle name="_별첨(계획서및실적서양식)_1_통계보고서(4.21)_현황판(8월말)" xfId="509"/>
    <cellStyle name="_별첨(계획서및실적서양식)_1_통계보고서(4.28)" xfId="510"/>
    <cellStyle name="_별첨(계획서및실적서양식)_1_통계보고서(4.28)_청별 실적(8월말)" xfId="511"/>
    <cellStyle name="_별첨(계획서및실적서양식)_1_통계보고서(4.28)_청별 실적(9.14)" xfId="512"/>
    <cellStyle name="_별첨(계획서및실적서양식)_1_통계보고서(4.28)_현황판(8월말)" xfId="513"/>
    <cellStyle name="_별첨(계획서및실적서양식)_1_통계보고서(5월말확정)" xfId="514"/>
    <cellStyle name="_별첨(계획서및실적서양식)_1_통계보고서(6월말확정)" xfId="515"/>
    <cellStyle name="_별첨(계획서및실적서양식)_1_통계보고서(6월말확정)_청별 실적(8월말)" xfId="516"/>
    <cellStyle name="_별첨(계획서및실적서양식)_1_통계보고서(6월말확정)_청별 실적(9.14)" xfId="517"/>
    <cellStyle name="_별첨(계획서및실적서양식)_1_통계보고서(6월말확정)_현황판(8월말)" xfId="518"/>
    <cellStyle name="_별첨(계획서및실적서양식)_1_통계보고서(7월말확정)" xfId="519"/>
    <cellStyle name="_별첨(계획서및실적서양식)_1_통계보고서(8월말확정)" xfId="520"/>
    <cellStyle name="_별첨(계획서및실적서양식)_통계보고서(1.10)" xfId="521"/>
    <cellStyle name="_별첨(계획서및실적서양식)_통계보고서(1.10) 2" xfId="522"/>
    <cellStyle name="_별첨(계획서및실적서양식)_통계보고서(1.10)_청별 실적(8월말)" xfId="523"/>
    <cellStyle name="_별첨(계획서및실적서양식)_통계보고서(1.10)_청별 실적(9.14)" xfId="524"/>
    <cellStyle name="_별첨(계획서및실적서양식)_통계보고서(1.10)_청장실 현황판(11월말)" xfId="525"/>
    <cellStyle name="_별첨(계획서및실적서양식)_통계보고서(1.10)_현황판(8월말)" xfId="526"/>
    <cellStyle name="_별첨(계획서및실적서양식)_통계보고서(2월말)" xfId="527"/>
    <cellStyle name="_별첨(계획서및실적서양식)_통계보고서(2월말) 2" xfId="528"/>
    <cellStyle name="_별첨(계획서및실적서양식)_통계보고서(2월말)_청별 실적(8월말)" xfId="529"/>
    <cellStyle name="_별첨(계획서및실적서양식)_통계보고서(2월말)_청별 실적(9.14)" xfId="530"/>
    <cellStyle name="_별첨(계획서및실적서양식)_통계보고서(2월말)_청장실 현황판(11월말)" xfId="531"/>
    <cellStyle name="_별첨(계획서및실적서양식)_통계보고서(2월말)_현황판(8월말)" xfId="532"/>
    <cellStyle name="_별첨(계획서및실적서양식)_통계보고서(3.14)" xfId="533"/>
    <cellStyle name="_별첨(계획서및실적서양식)_통계보고서(3.14) 2" xfId="534"/>
    <cellStyle name="_별첨(계획서및실적서양식)_통계보고서(3.14)_청별 실적(8월말)" xfId="535"/>
    <cellStyle name="_별첨(계획서및실적서양식)_통계보고서(3.14)_청별 실적(9.14)" xfId="536"/>
    <cellStyle name="_별첨(계획서및실적서양식)_통계보고서(3.14)_청장실 현황판(11월말)" xfId="537"/>
    <cellStyle name="_별첨(계획서및실적서양식)_통계보고서(3.14)_현황판(8월말)" xfId="538"/>
    <cellStyle name="_별첨(계획서및실적서양식)_통계보고서(3.25)" xfId="539"/>
    <cellStyle name="_별첨(계획서및실적서양식)_통계보고서(3.25) 2" xfId="540"/>
    <cellStyle name="_별첨(계획서및실적서양식)_통계보고서(3.25)_청별 실적(8월말)" xfId="541"/>
    <cellStyle name="_별첨(계획서및실적서양식)_통계보고서(3.25)_청별 실적(9.14)" xfId="542"/>
    <cellStyle name="_별첨(계획서및실적서양식)_통계보고서(3.25)_청장실 현황판(11월말)" xfId="543"/>
    <cellStyle name="_별첨(계획서및실적서양식)_통계보고서(3.25)_현황판(8월말)" xfId="544"/>
    <cellStyle name="_별첨(계획서및실적서양식)_통계보고서(3.27)" xfId="545"/>
    <cellStyle name="_별첨(계획서및실적서양식)_통계보고서(3.27) 2" xfId="546"/>
    <cellStyle name="_별첨(계획서및실적서양식)_통계보고서(3.27)_청별 실적(8월말)" xfId="547"/>
    <cellStyle name="_별첨(계획서및실적서양식)_통계보고서(3.27)_청별 실적(9.14)" xfId="548"/>
    <cellStyle name="_별첨(계획서및실적서양식)_통계보고서(3.27)_청장실 현황판(11월말)" xfId="549"/>
    <cellStyle name="_별첨(계획서및실적서양식)_통계보고서(3.27)_현황판(8월말)" xfId="550"/>
    <cellStyle name="_별첨(계획서및실적서양식)_통계보고서(4.14)" xfId="551"/>
    <cellStyle name="_별첨(계획서및실적서양식)_통계보고서(4.14) 2" xfId="552"/>
    <cellStyle name="_별첨(계획서및실적서양식)_통계보고서(4.14)_청별 실적(8월말)" xfId="553"/>
    <cellStyle name="_별첨(계획서및실적서양식)_통계보고서(4.14)_청별 실적(9.14)" xfId="554"/>
    <cellStyle name="_별첨(계획서및실적서양식)_통계보고서(4.14)_청장실 현황판(11월말)" xfId="555"/>
    <cellStyle name="_별첨(계획서및실적서양식)_통계보고서(4.14)_현황판(8월말)" xfId="556"/>
    <cellStyle name="_별첨(계획서및실적서양식)_통계보고서(4.21)" xfId="557"/>
    <cellStyle name="_별첨(계획서및실적서양식)_통계보고서(4.21) 2" xfId="558"/>
    <cellStyle name="_별첨(계획서및실적서양식)_통계보고서(4.21)_청별 실적(8월말)" xfId="559"/>
    <cellStyle name="_별첨(계획서및실적서양식)_통계보고서(4.21)_청별 실적(9.14)" xfId="560"/>
    <cellStyle name="_별첨(계획서및실적서양식)_통계보고서(4.21)_청장실 현황판(11월말)" xfId="561"/>
    <cellStyle name="_별첨(계획서및실적서양식)_통계보고서(4.21)_현황판(8월말)" xfId="562"/>
    <cellStyle name="_별첨(계획서및실적서양식)_통계보고서(4.28)" xfId="563"/>
    <cellStyle name="_별첨(계획서및실적서양식)_통계보고서(4.28) 2" xfId="564"/>
    <cellStyle name="_별첨(계획서및실적서양식)_통계보고서(4.28)_청별 실적(8월말)" xfId="565"/>
    <cellStyle name="_별첨(계획서및실적서양식)_통계보고서(4.28)_청별 실적(9.14)" xfId="566"/>
    <cellStyle name="_별첨(계획서및실적서양식)_통계보고서(4.28)_청장실 현황판(11월말)" xfId="567"/>
    <cellStyle name="_별첨(계획서및실적서양식)_통계보고서(4.28)_현황판(8월말)" xfId="568"/>
    <cellStyle name="_별첨(계획서및실적서양식)_통계보고서(5월말확정)" xfId="569"/>
    <cellStyle name="_별첨(계획서및실적서양식)_통계보고서(6월말확정)" xfId="570"/>
    <cellStyle name="_별첨(계획서및실적서양식)_통계보고서(6월말확정) 2" xfId="571"/>
    <cellStyle name="_별첨(계획서및실적서양식)_통계보고서(6월말확정)_청별 실적(8월말)" xfId="572"/>
    <cellStyle name="_별첨(계획서및실적서양식)_통계보고서(6월말확정)_청별 실적(9.14)" xfId="573"/>
    <cellStyle name="_별첨(계획서및실적서양식)_통계보고서(6월말확정)_청장실 현황판(11월말)" xfId="574"/>
    <cellStyle name="_별첨(계획서및실적서양식)_통계보고서(6월말확정)_현황판(8월말)" xfId="575"/>
    <cellStyle name="_별첨(계획서및실적서양식)_통계보고서(7월말확정)" xfId="576"/>
    <cellStyle name="_별첨(계획서및실적서양식)_통계보고서(8월말확정)" xfId="577"/>
    <cellStyle name="_양식" xfId="578"/>
    <cellStyle name="_양식_1" xfId="579"/>
    <cellStyle name="_양식_1_통계보고서(1.10)" xfId="580"/>
    <cellStyle name="_양식_1_통계보고서(1.10) 2" xfId="581"/>
    <cellStyle name="_양식_1_통계보고서(1.10)_청별 실적(8월말)" xfId="582"/>
    <cellStyle name="_양식_1_통계보고서(1.10)_청별 실적(9.14)" xfId="583"/>
    <cellStyle name="_양식_1_통계보고서(1.10)_청장실 현황판(11월말)" xfId="584"/>
    <cellStyle name="_양식_1_통계보고서(1.10)_현황판(8월말)" xfId="585"/>
    <cellStyle name="_양식_1_통계보고서(2월말)" xfId="586"/>
    <cellStyle name="_양식_1_통계보고서(2월말) 2" xfId="587"/>
    <cellStyle name="_양식_1_통계보고서(2월말)_청별 실적(8월말)" xfId="588"/>
    <cellStyle name="_양식_1_통계보고서(2월말)_청별 실적(9.14)" xfId="589"/>
    <cellStyle name="_양식_1_통계보고서(2월말)_청장실 현황판(11월말)" xfId="590"/>
    <cellStyle name="_양식_1_통계보고서(2월말)_현황판(8월말)" xfId="591"/>
    <cellStyle name="_양식_1_통계보고서(3.14)" xfId="592"/>
    <cellStyle name="_양식_1_통계보고서(3.14) 2" xfId="593"/>
    <cellStyle name="_양식_1_통계보고서(3.14)_청별 실적(8월말)" xfId="594"/>
    <cellStyle name="_양식_1_통계보고서(3.14)_청별 실적(9.14)" xfId="595"/>
    <cellStyle name="_양식_1_통계보고서(3.14)_청장실 현황판(11월말)" xfId="596"/>
    <cellStyle name="_양식_1_통계보고서(3.14)_현황판(8월말)" xfId="597"/>
    <cellStyle name="_양식_1_통계보고서(3.25)" xfId="598"/>
    <cellStyle name="_양식_1_통계보고서(3.25) 2" xfId="599"/>
    <cellStyle name="_양식_1_통계보고서(3.25)_청별 실적(8월말)" xfId="600"/>
    <cellStyle name="_양식_1_통계보고서(3.25)_청별 실적(9.14)" xfId="601"/>
    <cellStyle name="_양식_1_통계보고서(3.25)_청장실 현황판(11월말)" xfId="602"/>
    <cellStyle name="_양식_1_통계보고서(3.25)_현황판(8월말)" xfId="603"/>
    <cellStyle name="_양식_1_통계보고서(3.27)" xfId="604"/>
    <cellStyle name="_양식_1_통계보고서(3.27) 2" xfId="605"/>
    <cellStyle name="_양식_1_통계보고서(3.27)_청별 실적(8월말)" xfId="606"/>
    <cellStyle name="_양식_1_통계보고서(3.27)_청별 실적(9.14)" xfId="607"/>
    <cellStyle name="_양식_1_통계보고서(3.27)_청장실 현황판(11월말)" xfId="608"/>
    <cellStyle name="_양식_1_통계보고서(3.27)_현황판(8월말)" xfId="609"/>
    <cellStyle name="_양식_1_통계보고서(4.14)" xfId="610"/>
    <cellStyle name="_양식_1_통계보고서(4.14) 2" xfId="611"/>
    <cellStyle name="_양식_1_통계보고서(4.14)_청별 실적(8월말)" xfId="612"/>
    <cellStyle name="_양식_1_통계보고서(4.14)_청별 실적(9.14)" xfId="613"/>
    <cellStyle name="_양식_1_통계보고서(4.14)_청장실 현황판(11월말)" xfId="614"/>
    <cellStyle name="_양식_1_통계보고서(4.14)_현황판(8월말)" xfId="615"/>
    <cellStyle name="_양식_1_통계보고서(4.21)" xfId="616"/>
    <cellStyle name="_양식_1_통계보고서(4.21) 2" xfId="617"/>
    <cellStyle name="_양식_1_통계보고서(4.21)_청별 실적(8월말)" xfId="618"/>
    <cellStyle name="_양식_1_통계보고서(4.21)_청별 실적(9.14)" xfId="619"/>
    <cellStyle name="_양식_1_통계보고서(4.21)_청장실 현황판(11월말)" xfId="620"/>
    <cellStyle name="_양식_1_통계보고서(4.21)_현황판(8월말)" xfId="621"/>
    <cellStyle name="_양식_1_통계보고서(4.28)" xfId="622"/>
    <cellStyle name="_양식_1_통계보고서(4.28) 2" xfId="623"/>
    <cellStyle name="_양식_1_통계보고서(4.28)_청별 실적(8월말)" xfId="624"/>
    <cellStyle name="_양식_1_통계보고서(4.28)_청별 실적(9.14)" xfId="625"/>
    <cellStyle name="_양식_1_통계보고서(4.28)_청장실 현황판(11월말)" xfId="626"/>
    <cellStyle name="_양식_1_통계보고서(4.28)_현황판(8월말)" xfId="627"/>
    <cellStyle name="_양식_1_통계보고서(5월말확정)" xfId="628"/>
    <cellStyle name="_양식_1_통계보고서(6월말확정)" xfId="629"/>
    <cellStyle name="_양식_1_통계보고서(6월말확정) 2" xfId="630"/>
    <cellStyle name="_양식_1_통계보고서(6월말확정)_청별 실적(8월말)" xfId="631"/>
    <cellStyle name="_양식_1_통계보고서(6월말확정)_청별 실적(9.14)" xfId="632"/>
    <cellStyle name="_양식_1_통계보고서(6월말확정)_청장실 현황판(11월말)" xfId="633"/>
    <cellStyle name="_양식_1_통계보고서(6월말확정)_현황판(8월말)" xfId="634"/>
    <cellStyle name="_양식_1_통계보고서(7월말확정)" xfId="635"/>
    <cellStyle name="_양식_1_통계보고서(8월말확정)" xfId="636"/>
    <cellStyle name="_양식_2" xfId="637"/>
    <cellStyle name="_양식_2_통계보고서(1.10)" xfId="638"/>
    <cellStyle name="_양식_2_통계보고서(1.10)_청별 실적(8월말)" xfId="639"/>
    <cellStyle name="_양식_2_통계보고서(1.10)_청별 실적(9.14)" xfId="640"/>
    <cellStyle name="_양식_2_통계보고서(1.10)_현황판(8월말)" xfId="641"/>
    <cellStyle name="_양식_2_통계보고서(2월말)" xfId="642"/>
    <cellStyle name="_양식_2_통계보고서(2월말)_청별 실적(8월말)" xfId="643"/>
    <cellStyle name="_양식_2_통계보고서(2월말)_청별 실적(9.14)" xfId="644"/>
    <cellStyle name="_양식_2_통계보고서(2월말)_현황판(8월말)" xfId="645"/>
    <cellStyle name="_양식_2_통계보고서(3.14)" xfId="646"/>
    <cellStyle name="_양식_2_통계보고서(3.14)_청별 실적(8월말)" xfId="647"/>
    <cellStyle name="_양식_2_통계보고서(3.14)_청별 실적(9.14)" xfId="648"/>
    <cellStyle name="_양식_2_통계보고서(3.14)_현황판(8월말)" xfId="649"/>
    <cellStyle name="_양식_2_통계보고서(3.25)" xfId="650"/>
    <cellStyle name="_양식_2_통계보고서(3.25)_청별 실적(8월말)" xfId="651"/>
    <cellStyle name="_양식_2_통계보고서(3.25)_청별 실적(9.14)" xfId="652"/>
    <cellStyle name="_양식_2_통계보고서(3.25)_현황판(8월말)" xfId="653"/>
    <cellStyle name="_양식_2_통계보고서(3.27)" xfId="654"/>
    <cellStyle name="_양식_2_통계보고서(3.27)_청별 실적(8월말)" xfId="655"/>
    <cellStyle name="_양식_2_통계보고서(3.27)_청별 실적(9.14)" xfId="656"/>
    <cellStyle name="_양식_2_통계보고서(3.27)_현황판(8월말)" xfId="657"/>
    <cellStyle name="_양식_2_통계보고서(4.14)" xfId="658"/>
    <cellStyle name="_양식_2_통계보고서(4.14)_청별 실적(8월말)" xfId="659"/>
    <cellStyle name="_양식_2_통계보고서(4.14)_청별 실적(9.14)" xfId="660"/>
    <cellStyle name="_양식_2_통계보고서(4.14)_현황판(8월말)" xfId="661"/>
    <cellStyle name="_양식_2_통계보고서(4.21)" xfId="662"/>
    <cellStyle name="_양식_2_통계보고서(4.21)_청별 실적(8월말)" xfId="663"/>
    <cellStyle name="_양식_2_통계보고서(4.21)_청별 실적(9.14)" xfId="664"/>
    <cellStyle name="_양식_2_통계보고서(4.21)_현황판(8월말)" xfId="665"/>
    <cellStyle name="_양식_2_통계보고서(4.28)" xfId="666"/>
    <cellStyle name="_양식_2_통계보고서(4.28)_청별 실적(8월말)" xfId="667"/>
    <cellStyle name="_양식_2_통계보고서(4.28)_청별 실적(9.14)" xfId="668"/>
    <cellStyle name="_양식_2_통계보고서(4.28)_현황판(8월말)" xfId="669"/>
    <cellStyle name="_양식_2_통계보고서(5월말확정)" xfId="670"/>
    <cellStyle name="_양식_2_통계보고서(6월말확정)" xfId="671"/>
    <cellStyle name="_양식_2_통계보고서(6월말확정)_청별 실적(8월말)" xfId="672"/>
    <cellStyle name="_양식_2_통계보고서(6월말확정)_청별 실적(9.14)" xfId="673"/>
    <cellStyle name="_양식_2_통계보고서(6월말확정)_현황판(8월말)" xfId="674"/>
    <cellStyle name="_양식_2_통계보고서(7월말확정)" xfId="675"/>
    <cellStyle name="_양식_2_통계보고서(8월말확정)" xfId="676"/>
    <cellStyle name="_양식_통계보고서(1.10)" xfId="677"/>
    <cellStyle name="_양식_통계보고서(1.10)_청별 실적(8월말)" xfId="678"/>
    <cellStyle name="_양식_통계보고서(1.10)_청별 실적(9.14)" xfId="679"/>
    <cellStyle name="_양식_통계보고서(1.10)_현황판(8월말)" xfId="680"/>
    <cellStyle name="_양식_통계보고서(2월말)" xfId="681"/>
    <cellStyle name="_양식_통계보고서(2월말)_청별 실적(8월말)" xfId="682"/>
    <cellStyle name="_양식_통계보고서(2월말)_청별 실적(9.14)" xfId="683"/>
    <cellStyle name="_양식_통계보고서(2월말)_현황판(8월말)" xfId="684"/>
    <cellStyle name="_양식_통계보고서(3.14)" xfId="685"/>
    <cellStyle name="_양식_통계보고서(3.14)_청별 실적(8월말)" xfId="686"/>
    <cellStyle name="_양식_통계보고서(3.14)_청별 실적(9.14)" xfId="687"/>
    <cellStyle name="_양식_통계보고서(3.14)_현황판(8월말)" xfId="688"/>
    <cellStyle name="_양식_통계보고서(3.25)" xfId="689"/>
    <cellStyle name="_양식_통계보고서(3.25)_청별 실적(8월말)" xfId="690"/>
    <cellStyle name="_양식_통계보고서(3.25)_청별 실적(9.14)" xfId="691"/>
    <cellStyle name="_양식_통계보고서(3.25)_현황판(8월말)" xfId="692"/>
    <cellStyle name="_양식_통계보고서(3.27)" xfId="693"/>
    <cellStyle name="_양식_통계보고서(3.27)_청별 실적(8월말)" xfId="694"/>
    <cellStyle name="_양식_통계보고서(3.27)_청별 실적(9.14)" xfId="695"/>
    <cellStyle name="_양식_통계보고서(3.27)_현황판(8월말)" xfId="696"/>
    <cellStyle name="_양식_통계보고서(4.14)" xfId="697"/>
    <cellStyle name="_양식_통계보고서(4.14)_청별 실적(8월말)" xfId="698"/>
    <cellStyle name="_양식_통계보고서(4.14)_청별 실적(9.14)" xfId="699"/>
    <cellStyle name="_양식_통계보고서(4.14)_현황판(8월말)" xfId="700"/>
    <cellStyle name="_양식_통계보고서(4.21)" xfId="701"/>
    <cellStyle name="_양식_통계보고서(4.21)_청별 실적(8월말)" xfId="702"/>
    <cellStyle name="_양식_통계보고서(4.21)_청별 실적(9.14)" xfId="703"/>
    <cellStyle name="_양식_통계보고서(4.21)_현황판(8월말)" xfId="704"/>
    <cellStyle name="_양식_통계보고서(4.28)" xfId="705"/>
    <cellStyle name="_양식_통계보고서(4.28)_청별 실적(8월말)" xfId="706"/>
    <cellStyle name="_양식_통계보고서(4.28)_청별 실적(9.14)" xfId="707"/>
    <cellStyle name="_양식_통계보고서(4.28)_현황판(8월말)" xfId="708"/>
    <cellStyle name="_양식_통계보고서(5월말확정)" xfId="709"/>
    <cellStyle name="_양식_통계보고서(6월말확정)" xfId="710"/>
    <cellStyle name="_양식_통계보고서(6월말확정)_청별 실적(8월말)" xfId="711"/>
    <cellStyle name="_양식_통계보고서(6월말확정)_청별 실적(9.14)" xfId="712"/>
    <cellStyle name="_양식_통계보고서(6월말확정)_현황판(8월말)" xfId="713"/>
    <cellStyle name="_양식_통계보고서(7월말확정)" xfId="714"/>
    <cellStyle name="_양식_통계보고서(8월말확정)" xfId="715"/>
    <cellStyle name="_유첨3(서식)" xfId="716"/>
    <cellStyle name="_유첨3(서식)_1" xfId="717"/>
    <cellStyle name="_유첨3(서식)_1_통계보고서(1.10)" xfId="718"/>
    <cellStyle name="_유첨3(서식)_1_통계보고서(1.10) 2" xfId="719"/>
    <cellStyle name="_유첨3(서식)_1_통계보고서(1.10)_청별 실적(8월말)" xfId="720"/>
    <cellStyle name="_유첨3(서식)_1_통계보고서(1.10)_청별 실적(9.14)" xfId="721"/>
    <cellStyle name="_유첨3(서식)_1_통계보고서(1.10)_청장실 현황판(11월말)" xfId="722"/>
    <cellStyle name="_유첨3(서식)_1_통계보고서(1.10)_현황판(8월말)" xfId="723"/>
    <cellStyle name="_유첨3(서식)_1_통계보고서(2월말)" xfId="724"/>
    <cellStyle name="_유첨3(서식)_1_통계보고서(2월말) 2" xfId="725"/>
    <cellStyle name="_유첨3(서식)_1_통계보고서(2월말)_청별 실적(8월말)" xfId="726"/>
    <cellStyle name="_유첨3(서식)_1_통계보고서(2월말)_청별 실적(9.14)" xfId="727"/>
    <cellStyle name="_유첨3(서식)_1_통계보고서(2월말)_청장실 현황판(11월말)" xfId="728"/>
    <cellStyle name="_유첨3(서식)_1_통계보고서(2월말)_현황판(8월말)" xfId="729"/>
    <cellStyle name="_유첨3(서식)_1_통계보고서(3.14)" xfId="730"/>
    <cellStyle name="_유첨3(서식)_1_통계보고서(3.14) 2" xfId="731"/>
    <cellStyle name="_유첨3(서식)_1_통계보고서(3.14)_청별 실적(8월말)" xfId="732"/>
    <cellStyle name="_유첨3(서식)_1_통계보고서(3.14)_청별 실적(9.14)" xfId="733"/>
    <cellStyle name="_유첨3(서식)_1_통계보고서(3.14)_청장실 현황판(11월말)" xfId="734"/>
    <cellStyle name="_유첨3(서식)_1_통계보고서(3.14)_현황판(8월말)" xfId="735"/>
    <cellStyle name="_유첨3(서식)_1_통계보고서(3.25)" xfId="736"/>
    <cellStyle name="_유첨3(서식)_1_통계보고서(3.25) 2" xfId="737"/>
    <cellStyle name="_유첨3(서식)_1_통계보고서(3.25)_청별 실적(8월말)" xfId="738"/>
    <cellStyle name="_유첨3(서식)_1_통계보고서(3.25)_청별 실적(9.14)" xfId="739"/>
    <cellStyle name="_유첨3(서식)_1_통계보고서(3.25)_청장실 현황판(11월말)" xfId="740"/>
    <cellStyle name="_유첨3(서식)_1_통계보고서(3.25)_현황판(8월말)" xfId="741"/>
    <cellStyle name="_유첨3(서식)_1_통계보고서(3.27)" xfId="742"/>
    <cellStyle name="_유첨3(서식)_1_통계보고서(3.27) 2" xfId="743"/>
    <cellStyle name="_유첨3(서식)_1_통계보고서(3.27)_청별 실적(8월말)" xfId="744"/>
    <cellStyle name="_유첨3(서식)_1_통계보고서(3.27)_청별 실적(9.14)" xfId="745"/>
    <cellStyle name="_유첨3(서식)_1_통계보고서(3.27)_청장실 현황판(11월말)" xfId="746"/>
    <cellStyle name="_유첨3(서식)_1_통계보고서(3.27)_현황판(8월말)" xfId="747"/>
    <cellStyle name="_유첨3(서식)_1_통계보고서(4.14)" xfId="748"/>
    <cellStyle name="_유첨3(서식)_1_통계보고서(4.14) 2" xfId="749"/>
    <cellStyle name="_유첨3(서식)_1_통계보고서(4.14)_청별 실적(8월말)" xfId="750"/>
    <cellStyle name="_유첨3(서식)_1_통계보고서(4.14)_청별 실적(9.14)" xfId="751"/>
    <cellStyle name="_유첨3(서식)_1_통계보고서(4.14)_청장실 현황판(11월말)" xfId="752"/>
    <cellStyle name="_유첨3(서식)_1_통계보고서(4.14)_현황판(8월말)" xfId="753"/>
    <cellStyle name="_유첨3(서식)_1_통계보고서(4.21)" xfId="754"/>
    <cellStyle name="_유첨3(서식)_1_통계보고서(4.21) 2" xfId="755"/>
    <cellStyle name="_유첨3(서식)_1_통계보고서(4.21)_청별 실적(8월말)" xfId="756"/>
    <cellStyle name="_유첨3(서식)_1_통계보고서(4.21)_청별 실적(9.14)" xfId="757"/>
    <cellStyle name="_유첨3(서식)_1_통계보고서(4.21)_청장실 현황판(11월말)" xfId="758"/>
    <cellStyle name="_유첨3(서식)_1_통계보고서(4.21)_현황판(8월말)" xfId="759"/>
    <cellStyle name="_유첨3(서식)_1_통계보고서(4.28)" xfId="760"/>
    <cellStyle name="_유첨3(서식)_1_통계보고서(4.28) 2" xfId="761"/>
    <cellStyle name="_유첨3(서식)_1_통계보고서(4.28)_청별 실적(8월말)" xfId="762"/>
    <cellStyle name="_유첨3(서식)_1_통계보고서(4.28)_청별 실적(9.14)" xfId="763"/>
    <cellStyle name="_유첨3(서식)_1_통계보고서(4.28)_청장실 현황판(11월말)" xfId="764"/>
    <cellStyle name="_유첨3(서식)_1_통계보고서(4.28)_현황판(8월말)" xfId="765"/>
    <cellStyle name="_유첨3(서식)_1_통계보고서(5월말확정)" xfId="766"/>
    <cellStyle name="_유첨3(서식)_1_통계보고서(6월말확정)" xfId="767"/>
    <cellStyle name="_유첨3(서식)_1_통계보고서(6월말확정) 2" xfId="768"/>
    <cellStyle name="_유첨3(서식)_1_통계보고서(6월말확정)_청별 실적(8월말)" xfId="769"/>
    <cellStyle name="_유첨3(서식)_1_통계보고서(6월말확정)_청별 실적(9.14)" xfId="770"/>
    <cellStyle name="_유첨3(서식)_1_통계보고서(6월말확정)_청장실 현황판(11월말)" xfId="771"/>
    <cellStyle name="_유첨3(서식)_1_통계보고서(6월말확정)_현황판(8월말)" xfId="772"/>
    <cellStyle name="_유첨3(서식)_1_통계보고서(7월말확정)" xfId="773"/>
    <cellStyle name="_유첨3(서식)_1_통계보고서(8월말확정)" xfId="774"/>
    <cellStyle name="_유첨3(서식)_통계보고서(1.10)" xfId="775"/>
    <cellStyle name="_유첨3(서식)_통계보고서(1.10)_청별 실적(8월말)" xfId="776"/>
    <cellStyle name="_유첨3(서식)_통계보고서(1.10)_청별 실적(9.14)" xfId="777"/>
    <cellStyle name="_유첨3(서식)_통계보고서(1.10)_현황판(8월말)" xfId="778"/>
    <cellStyle name="_유첨3(서식)_통계보고서(2월말)" xfId="779"/>
    <cellStyle name="_유첨3(서식)_통계보고서(2월말)_청별 실적(8월말)" xfId="780"/>
    <cellStyle name="_유첨3(서식)_통계보고서(2월말)_청별 실적(9.14)" xfId="781"/>
    <cellStyle name="_유첨3(서식)_통계보고서(2월말)_현황판(8월말)" xfId="782"/>
    <cellStyle name="_유첨3(서식)_통계보고서(3.14)" xfId="783"/>
    <cellStyle name="_유첨3(서식)_통계보고서(3.14)_청별 실적(8월말)" xfId="784"/>
    <cellStyle name="_유첨3(서식)_통계보고서(3.14)_청별 실적(9.14)" xfId="785"/>
    <cellStyle name="_유첨3(서식)_통계보고서(3.14)_현황판(8월말)" xfId="786"/>
    <cellStyle name="_유첨3(서식)_통계보고서(3.25)" xfId="787"/>
    <cellStyle name="_유첨3(서식)_통계보고서(3.25)_청별 실적(8월말)" xfId="788"/>
    <cellStyle name="_유첨3(서식)_통계보고서(3.25)_청별 실적(9.14)" xfId="789"/>
    <cellStyle name="_유첨3(서식)_통계보고서(3.25)_현황판(8월말)" xfId="790"/>
    <cellStyle name="_유첨3(서식)_통계보고서(3.27)" xfId="791"/>
    <cellStyle name="_유첨3(서식)_통계보고서(3.27)_청별 실적(8월말)" xfId="792"/>
    <cellStyle name="_유첨3(서식)_통계보고서(3.27)_청별 실적(9.14)" xfId="793"/>
    <cellStyle name="_유첨3(서식)_통계보고서(3.27)_현황판(8월말)" xfId="794"/>
    <cellStyle name="_유첨3(서식)_통계보고서(4.14)" xfId="795"/>
    <cellStyle name="_유첨3(서식)_통계보고서(4.14)_청별 실적(8월말)" xfId="796"/>
    <cellStyle name="_유첨3(서식)_통계보고서(4.14)_청별 실적(9.14)" xfId="797"/>
    <cellStyle name="_유첨3(서식)_통계보고서(4.14)_현황판(8월말)" xfId="798"/>
    <cellStyle name="_유첨3(서식)_통계보고서(4.21)" xfId="799"/>
    <cellStyle name="_유첨3(서식)_통계보고서(4.21)_청별 실적(8월말)" xfId="800"/>
    <cellStyle name="_유첨3(서식)_통계보고서(4.21)_청별 실적(9.14)" xfId="801"/>
    <cellStyle name="_유첨3(서식)_통계보고서(4.21)_현황판(8월말)" xfId="802"/>
    <cellStyle name="_유첨3(서식)_통계보고서(4.28)" xfId="803"/>
    <cellStyle name="_유첨3(서식)_통계보고서(4.28)_청별 실적(8월말)" xfId="804"/>
    <cellStyle name="_유첨3(서식)_통계보고서(4.28)_청별 실적(9.14)" xfId="805"/>
    <cellStyle name="_유첨3(서식)_통계보고서(4.28)_현황판(8월말)" xfId="806"/>
    <cellStyle name="_유첨3(서식)_통계보고서(5월말확정)" xfId="807"/>
    <cellStyle name="_유첨3(서식)_통계보고서(6월말확정)" xfId="808"/>
    <cellStyle name="_유첨3(서식)_통계보고서(6월말확정)_청별 실적(8월말)" xfId="809"/>
    <cellStyle name="_유첨3(서식)_통계보고서(6월말확정)_청별 실적(9.14)" xfId="810"/>
    <cellStyle name="_유첨3(서식)_통계보고서(6월말확정)_현황판(8월말)" xfId="811"/>
    <cellStyle name="_유첨3(서식)_통계보고서(7월말확정)" xfId="812"/>
    <cellStyle name="_유첨3(서식)_통계보고서(8월말확정)" xfId="813"/>
    <cellStyle name="_지정과제1분기실적(확정990408)" xfId="814"/>
    <cellStyle name="_지정과제1분기실적(확정990408)_1" xfId="815"/>
    <cellStyle name="_지정과제1분기실적(확정990408)_1_통계보고서(1.10)" xfId="816"/>
    <cellStyle name="_지정과제1분기실적(확정990408)_1_통계보고서(1.10) 2" xfId="817"/>
    <cellStyle name="_지정과제1분기실적(확정990408)_1_통계보고서(1.10)_청별 실적(8월말)" xfId="818"/>
    <cellStyle name="_지정과제1분기실적(확정990408)_1_통계보고서(1.10)_청별 실적(9.14)" xfId="819"/>
    <cellStyle name="_지정과제1분기실적(확정990408)_1_통계보고서(1.10)_청장실 현황판(11월말)" xfId="820"/>
    <cellStyle name="_지정과제1분기실적(확정990408)_1_통계보고서(1.10)_현황판(8월말)" xfId="821"/>
    <cellStyle name="_지정과제1분기실적(확정990408)_1_통계보고서(2월말)" xfId="822"/>
    <cellStyle name="_지정과제1분기실적(확정990408)_1_통계보고서(2월말) 2" xfId="823"/>
    <cellStyle name="_지정과제1분기실적(확정990408)_1_통계보고서(2월말)_청별 실적(8월말)" xfId="824"/>
    <cellStyle name="_지정과제1분기실적(확정990408)_1_통계보고서(2월말)_청별 실적(9.14)" xfId="825"/>
    <cellStyle name="_지정과제1분기실적(확정990408)_1_통계보고서(2월말)_청장실 현황판(11월말)" xfId="826"/>
    <cellStyle name="_지정과제1분기실적(확정990408)_1_통계보고서(2월말)_현황판(8월말)" xfId="827"/>
    <cellStyle name="_지정과제1분기실적(확정990408)_1_통계보고서(3.14)" xfId="828"/>
    <cellStyle name="_지정과제1분기실적(확정990408)_1_통계보고서(3.14) 2" xfId="829"/>
    <cellStyle name="_지정과제1분기실적(확정990408)_1_통계보고서(3.14)_청별 실적(8월말)" xfId="830"/>
    <cellStyle name="_지정과제1분기실적(확정990408)_1_통계보고서(3.14)_청별 실적(9.14)" xfId="831"/>
    <cellStyle name="_지정과제1분기실적(확정990408)_1_통계보고서(3.14)_청장실 현황판(11월말)" xfId="832"/>
    <cellStyle name="_지정과제1분기실적(확정990408)_1_통계보고서(3.14)_현황판(8월말)" xfId="833"/>
    <cellStyle name="_지정과제1분기실적(확정990408)_1_통계보고서(3.25)" xfId="834"/>
    <cellStyle name="_지정과제1분기실적(확정990408)_1_통계보고서(3.25) 2" xfId="835"/>
    <cellStyle name="_지정과제1분기실적(확정990408)_1_통계보고서(3.25)_청별 실적(8월말)" xfId="836"/>
    <cellStyle name="_지정과제1분기실적(확정990408)_1_통계보고서(3.25)_청별 실적(9.14)" xfId="837"/>
    <cellStyle name="_지정과제1분기실적(확정990408)_1_통계보고서(3.25)_청장실 현황판(11월말)" xfId="838"/>
    <cellStyle name="_지정과제1분기실적(확정990408)_1_통계보고서(3.25)_현황판(8월말)" xfId="839"/>
    <cellStyle name="_지정과제1분기실적(확정990408)_1_통계보고서(3.27)" xfId="840"/>
    <cellStyle name="_지정과제1분기실적(확정990408)_1_통계보고서(3.27) 2" xfId="841"/>
    <cellStyle name="_지정과제1분기실적(확정990408)_1_통계보고서(3.27)_청별 실적(8월말)" xfId="842"/>
    <cellStyle name="_지정과제1분기실적(확정990408)_1_통계보고서(3.27)_청별 실적(9.14)" xfId="843"/>
    <cellStyle name="_지정과제1분기실적(확정990408)_1_통계보고서(3.27)_청장실 현황판(11월말)" xfId="844"/>
    <cellStyle name="_지정과제1분기실적(확정990408)_1_통계보고서(3.27)_현황판(8월말)" xfId="845"/>
    <cellStyle name="_지정과제1분기실적(확정990408)_1_통계보고서(4.14)" xfId="846"/>
    <cellStyle name="_지정과제1분기실적(확정990408)_1_통계보고서(4.14) 2" xfId="847"/>
    <cellStyle name="_지정과제1분기실적(확정990408)_1_통계보고서(4.14)_청별 실적(8월말)" xfId="848"/>
    <cellStyle name="_지정과제1분기실적(확정990408)_1_통계보고서(4.14)_청별 실적(9.14)" xfId="849"/>
    <cellStyle name="_지정과제1분기실적(확정990408)_1_통계보고서(4.14)_청장실 현황판(11월말)" xfId="850"/>
    <cellStyle name="_지정과제1분기실적(확정990408)_1_통계보고서(4.14)_현황판(8월말)" xfId="851"/>
    <cellStyle name="_지정과제1분기실적(확정990408)_1_통계보고서(4.21)" xfId="852"/>
    <cellStyle name="_지정과제1분기실적(확정990408)_1_통계보고서(4.21) 2" xfId="853"/>
    <cellStyle name="_지정과제1분기실적(확정990408)_1_통계보고서(4.21)_청별 실적(8월말)" xfId="854"/>
    <cellStyle name="_지정과제1분기실적(확정990408)_1_통계보고서(4.21)_청별 실적(9.14)" xfId="855"/>
    <cellStyle name="_지정과제1분기실적(확정990408)_1_통계보고서(4.21)_청장실 현황판(11월말)" xfId="856"/>
    <cellStyle name="_지정과제1분기실적(확정990408)_1_통계보고서(4.21)_현황판(8월말)" xfId="857"/>
    <cellStyle name="_지정과제1분기실적(확정990408)_1_통계보고서(4.28)" xfId="858"/>
    <cellStyle name="_지정과제1분기실적(확정990408)_1_통계보고서(4.28) 2" xfId="859"/>
    <cellStyle name="_지정과제1분기실적(확정990408)_1_통계보고서(4.28)_청별 실적(8월말)" xfId="860"/>
    <cellStyle name="_지정과제1분기실적(확정990408)_1_통계보고서(4.28)_청별 실적(9.14)" xfId="861"/>
    <cellStyle name="_지정과제1분기실적(확정990408)_1_통계보고서(4.28)_청장실 현황판(11월말)" xfId="862"/>
    <cellStyle name="_지정과제1분기실적(확정990408)_1_통계보고서(4.28)_현황판(8월말)" xfId="863"/>
    <cellStyle name="_지정과제1분기실적(확정990408)_1_통계보고서(5월말확정)" xfId="864"/>
    <cellStyle name="_지정과제1분기실적(확정990408)_1_통계보고서(6월말확정)" xfId="865"/>
    <cellStyle name="_지정과제1분기실적(확정990408)_1_통계보고서(6월말확정) 2" xfId="866"/>
    <cellStyle name="_지정과제1분기실적(확정990408)_1_통계보고서(6월말확정)_청별 실적(8월말)" xfId="867"/>
    <cellStyle name="_지정과제1분기실적(확정990408)_1_통계보고서(6월말확정)_청별 실적(9.14)" xfId="868"/>
    <cellStyle name="_지정과제1분기실적(확정990408)_1_통계보고서(6월말확정)_청장실 현황판(11월말)" xfId="869"/>
    <cellStyle name="_지정과제1분기실적(확정990408)_1_통계보고서(6월말확정)_현황판(8월말)" xfId="870"/>
    <cellStyle name="_지정과제1분기실적(확정990408)_1_통계보고서(7월말확정)" xfId="871"/>
    <cellStyle name="_지정과제1분기실적(확정990408)_1_통계보고서(8월말확정)" xfId="872"/>
    <cellStyle name="_지정과제1분기실적(확정990408)_통계보고서(1.10)" xfId="873"/>
    <cellStyle name="_지정과제1분기실적(확정990408)_통계보고서(1.10)_청별 실적(8월말)" xfId="874"/>
    <cellStyle name="_지정과제1분기실적(확정990408)_통계보고서(1.10)_청별 실적(9.14)" xfId="875"/>
    <cellStyle name="_지정과제1분기실적(확정990408)_통계보고서(1.10)_현황판(8월말)" xfId="876"/>
    <cellStyle name="_지정과제1분기실적(확정990408)_통계보고서(2월말)" xfId="877"/>
    <cellStyle name="_지정과제1분기실적(확정990408)_통계보고서(2월말)_청별 실적(8월말)" xfId="878"/>
    <cellStyle name="_지정과제1분기실적(확정990408)_통계보고서(2월말)_청별 실적(9.14)" xfId="879"/>
    <cellStyle name="_지정과제1분기실적(확정990408)_통계보고서(2월말)_현황판(8월말)" xfId="880"/>
    <cellStyle name="_지정과제1분기실적(확정990408)_통계보고서(3.14)" xfId="881"/>
    <cellStyle name="_지정과제1분기실적(확정990408)_통계보고서(3.14)_청별 실적(8월말)" xfId="882"/>
    <cellStyle name="_지정과제1분기실적(확정990408)_통계보고서(3.14)_청별 실적(9.14)" xfId="883"/>
    <cellStyle name="_지정과제1분기실적(확정990408)_통계보고서(3.14)_현황판(8월말)" xfId="884"/>
    <cellStyle name="_지정과제1분기실적(확정990408)_통계보고서(3.25)" xfId="885"/>
    <cellStyle name="_지정과제1분기실적(확정990408)_통계보고서(3.25)_청별 실적(8월말)" xfId="886"/>
    <cellStyle name="_지정과제1분기실적(확정990408)_통계보고서(3.25)_청별 실적(9.14)" xfId="887"/>
    <cellStyle name="_지정과제1분기실적(확정990408)_통계보고서(3.25)_현황판(8월말)" xfId="888"/>
    <cellStyle name="_지정과제1분기실적(확정990408)_통계보고서(3.27)" xfId="889"/>
    <cellStyle name="_지정과제1분기실적(확정990408)_통계보고서(3.27)_청별 실적(8월말)" xfId="890"/>
    <cellStyle name="_지정과제1분기실적(확정990408)_통계보고서(3.27)_청별 실적(9.14)" xfId="891"/>
    <cellStyle name="_지정과제1분기실적(확정990408)_통계보고서(3.27)_현황판(8월말)" xfId="892"/>
    <cellStyle name="_지정과제1분기실적(확정990408)_통계보고서(4.14)" xfId="893"/>
    <cellStyle name="_지정과제1분기실적(확정990408)_통계보고서(4.14)_청별 실적(8월말)" xfId="894"/>
    <cellStyle name="_지정과제1분기실적(확정990408)_통계보고서(4.14)_청별 실적(9.14)" xfId="895"/>
    <cellStyle name="_지정과제1분기실적(확정990408)_통계보고서(4.14)_현황판(8월말)" xfId="896"/>
    <cellStyle name="_지정과제1분기실적(확정990408)_통계보고서(4.21)" xfId="897"/>
    <cellStyle name="_지정과제1분기실적(확정990408)_통계보고서(4.21)_청별 실적(8월말)" xfId="898"/>
    <cellStyle name="_지정과제1분기실적(확정990408)_통계보고서(4.21)_청별 실적(9.14)" xfId="899"/>
    <cellStyle name="_지정과제1분기실적(확정990408)_통계보고서(4.21)_현황판(8월말)" xfId="900"/>
    <cellStyle name="_지정과제1분기실적(확정990408)_통계보고서(4.28)" xfId="901"/>
    <cellStyle name="_지정과제1분기실적(확정990408)_통계보고서(4.28)_청별 실적(8월말)" xfId="902"/>
    <cellStyle name="_지정과제1분기실적(확정990408)_통계보고서(4.28)_청별 실적(9.14)" xfId="903"/>
    <cellStyle name="_지정과제1분기실적(확정990408)_통계보고서(4.28)_현황판(8월말)" xfId="904"/>
    <cellStyle name="_지정과제1분기실적(확정990408)_통계보고서(5월말확정)" xfId="905"/>
    <cellStyle name="_지정과제1분기실적(확정990408)_통계보고서(6월말확정)" xfId="906"/>
    <cellStyle name="_지정과제1분기실적(확정990408)_통계보고서(6월말확정)_청별 실적(8월말)" xfId="907"/>
    <cellStyle name="_지정과제1분기실적(확정990408)_통계보고서(6월말확정)_청별 실적(9.14)" xfId="908"/>
    <cellStyle name="_지정과제1분기실적(확정990408)_통계보고서(6월말확정)_현황판(8월말)" xfId="909"/>
    <cellStyle name="_지정과제1분기실적(확정990408)_통계보고서(7월말확정)" xfId="910"/>
    <cellStyle name="_지정과제1분기실적(확정990408)_통계보고서(8월말확정)" xfId="911"/>
    <cellStyle name="_지정과제2차심의list" xfId="912"/>
    <cellStyle name="_지정과제2차심의list_1" xfId="913"/>
    <cellStyle name="_지정과제2차심의list_1_통계보고서(1.10)" xfId="914"/>
    <cellStyle name="_지정과제2차심의list_1_통계보고서(1.10) 2" xfId="915"/>
    <cellStyle name="_지정과제2차심의list_1_통계보고서(1.10)_청별 실적(8월말)" xfId="916"/>
    <cellStyle name="_지정과제2차심의list_1_통계보고서(1.10)_청별 실적(9.14)" xfId="917"/>
    <cellStyle name="_지정과제2차심의list_1_통계보고서(1.10)_청장실 현황판(11월말)" xfId="918"/>
    <cellStyle name="_지정과제2차심의list_1_통계보고서(1.10)_현황판(8월말)" xfId="919"/>
    <cellStyle name="_지정과제2차심의list_1_통계보고서(2월말)" xfId="920"/>
    <cellStyle name="_지정과제2차심의list_1_통계보고서(2월말) 2" xfId="921"/>
    <cellStyle name="_지정과제2차심의list_1_통계보고서(2월말)_청별 실적(8월말)" xfId="922"/>
    <cellStyle name="_지정과제2차심의list_1_통계보고서(2월말)_청별 실적(9.14)" xfId="923"/>
    <cellStyle name="_지정과제2차심의list_1_통계보고서(2월말)_청장실 현황판(11월말)" xfId="924"/>
    <cellStyle name="_지정과제2차심의list_1_통계보고서(2월말)_현황판(8월말)" xfId="925"/>
    <cellStyle name="_지정과제2차심의list_1_통계보고서(3.14)" xfId="926"/>
    <cellStyle name="_지정과제2차심의list_1_통계보고서(3.14) 2" xfId="927"/>
    <cellStyle name="_지정과제2차심의list_1_통계보고서(3.14)_청별 실적(8월말)" xfId="928"/>
    <cellStyle name="_지정과제2차심의list_1_통계보고서(3.14)_청별 실적(9.14)" xfId="929"/>
    <cellStyle name="_지정과제2차심의list_1_통계보고서(3.14)_청장실 현황판(11월말)" xfId="930"/>
    <cellStyle name="_지정과제2차심의list_1_통계보고서(3.14)_현황판(8월말)" xfId="931"/>
    <cellStyle name="_지정과제2차심의list_1_통계보고서(3.25)" xfId="932"/>
    <cellStyle name="_지정과제2차심의list_1_통계보고서(3.25) 2" xfId="933"/>
    <cellStyle name="_지정과제2차심의list_1_통계보고서(3.25)_청별 실적(8월말)" xfId="934"/>
    <cellStyle name="_지정과제2차심의list_1_통계보고서(3.25)_청별 실적(9.14)" xfId="935"/>
    <cellStyle name="_지정과제2차심의list_1_통계보고서(3.25)_청장실 현황판(11월말)" xfId="936"/>
    <cellStyle name="_지정과제2차심의list_1_통계보고서(3.25)_현황판(8월말)" xfId="937"/>
    <cellStyle name="_지정과제2차심의list_1_통계보고서(3.27)" xfId="938"/>
    <cellStyle name="_지정과제2차심의list_1_통계보고서(3.27) 2" xfId="939"/>
    <cellStyle name="_지정과제2차심의list_1_통계보고서(3.27)_청별 실적(8월말)" xfId="940"/>
    <cellStyle name="_지정과제2차심의list_1_통계보고서(3.27)_청별 실적(9.14)" xfId="941"/>
    <cellStyle name="_지정과제2차심의list_1_통계보고서(3.27)_청장실 현황판(11월말)" xfId="942"/>
    <cellStyle name="_지정과제2차심의list_1_통계보고서(3.27)_현황판(8월말)" xfId="943"/>
    <cellStyle name="_지정과제2차심의list_1_통계보고서(4.14)" xfId="944"/>
    <cellStyle name="_지정과제2차심의list_1_통계보고서(4.14) 2" xfId="945"/>
    <cellStyle name="_지정과제2차심의list_1_통계보고서(4.14)_청별 실적(8월말)" xfId="946"/>
    <cellStyle name="_지정과제2차심의list_1_통계보고서(4.14)_청별 실적(9.14)" xfId="947"/>
    <cellStyle name="_지정과제2차심의list_1_통계보고서(4.14)_청장실 현황판(11월말)" xfId="948"/>
    <cellStyle name="_지정과제2차심의list_1_통계보고서(4.14)_현황판(8월말)" xfId="949"/>
    <cellStyle name="_지정과제2차심의list_1_통계보고서(4.21)" xfId="950"/>
    <cellStyle name="_지정과제2차심의list_1_통계보고서(4.21) 2" xfId="951"/>
    <cellStyle name="_지정과제2차심의list_1_통계보고서(4.21)_청별 실적(8월말)" xfId="952"/>
    <cellStyle name="_지정과제2차심의list_1_통계보고서(4.21)_청별 실적(9.14)" xfId="953"/>
    <cellStyle name="_지정과제2차심의list_1_통계보고서(4.21)_청장실 현황판(11월말)" xfId="954"/>
    <cellStyle name="_지정과제2차심의list_1_통계보고서(4.21)_현황판(8월말)" xfId="955"/>
    <cellStyle name="_지정과제2차심의list_1_통계보고서(4.28)" xfId="956"/>
    <cellStyle name="_지정과제2차심의list_1_통계보고서(4.28) 2" xfId="957"/>
    <cellStyle name="_지정과제2차심의list_1_통계보고서(4.28)_청별 실적(8월말)" xfId="958"/>
    <cellStyle name="_지정과제2차심의list_1_통계보고서(4.28)_청별 실적(9.14)" xfId="959"/>
    <cellStyle name="_지정과제2차심의list_1_통계보고서(4.28)_청장실 현황판(11월말)" xfId="960"/>
    <cellStyle name="_지정과제2차심의list_1_통계보고서(4.28)_현황판(8월말)" xfId="961"/>
    <cellStyle name="_지정과제2차심의list_1_통계보고서(5월말확정)" xfId="962"/>
    <cellStyle name="_지정과제2차심의list_1_통계보고서(6월말확정)" xfId="963"/>
    <cellStyle name="_지정과제2차심의list_1_통계보고서(6월말확정) 2" xfId="964"/>
    <cellStyle name="_지정과제2차심의list_1_통계보고서(6월말확정)_청별 실적(8월말)" xfId="965"/>
    <cellStyle name="_지정과제2차심의list_1_통계보고서(6월말확정)_청별 실적(9.14)" xfId="966"/>
    <cellStyle name="_지정과제2차심의list_1_통계보고서(6월말확정)_청장실 현황판(11월말)" xfId="967"/>
    <cellStyle name="_지정과제2차심의list_1_통계보고서(6월말확정)_현황판(8월말)" xfId="968"/>
    <cellStyle name="_지정과제2차심의list_1_통계보고서(7월말확정)" xfId="969"/>
    <cellStyle name="_지정과제2차심의list_1_통계보고서(8월말확정)" xfId="970"/>
    <cellStyle name="_지정과제2차심의list_2" xfId="971"/>
    <cellStyle name="_지정과제2차심의list_2_통계보고서(1.10)" xfId="972"/>
    <cellStyle name="_지정과제2차심의list_2_통계보고서(1.10)_청별 실적(8월말)" xfId="973"/>
    <cellStyle name="_지정과제2차심의list_2_통계보고서(1.10)_청별 실적(9.14)" xfId="974"/>
    <cellStyle name="_지정과제2차심의list_2_통계보고서(1.10)_현황판(8월말)" xfId="975"/>
    <cellStyle name="_지정과제2차심의list_2_통계보고서(2월말)" xfId="976"/>
    <cellStyle name="_지정과제2차심의list_2_통계보고서(2월말)_청별 실적(8월말)" xfId="977"/>
    <cellStyle name="_지정과제2차심의list_2_통계보고서(2월말)_청별 실적(9.14)" xfId="978"/>
    <cellStyle name="_지정과제2차심의list_2_통계보고서(2월말)_현황판(8월말)" xfId="979"/>
    <cellStyle name="_지정과제2차심의list_2_통계보고서(3.14)" xfId="980"/>
    <cellStyle name="_지정과제2차심의list_2_통계보고서(3.14)_청별 실적(8월말)" xfId="981"/>
    <cellStyle name="_지정과제2차심의list_2_통계보고서(3.14)_청별 실적(9.14)" xfId="982"/>
    <cellStyle name="_지정과제2차심의list_2_통계보고서(3.14)_현황판(8월말)" xfId="983"/>
    <cellStyle name="_지정과제2차심의list_2_통계보고서(3.25)" xfId="984"/>
    <cellStyle name="_지정과제2차심의list_2_통계보고서(3.25)_청별 실적(8월말)" xfId="985"/>
    <cellStyle name="_지정과제2차심의list_2_통계보고서(3.25)_청별 실적(9.14)" xfId="986"/>
    <cellStyle name="_지정과제2차심의list_2_통계보고서(3.25)_현황판(8월말)" xfId="987"/>
    <cellStyle name="_지정과제2차심의list_2_통계보고서(3.27)" xfId="988"/>
    <cellStyle name="_지정과제2차심의list_2_통계보고서(3.27)_청별 실적(8월말)" xfId="989"/>
    <cellStyle name="_지정과제2차심의list_2_통계보고서(3.27)_청별 실적(9.14)" xfId="990"/>
    <cellStyle name="_지정과제2차심의list_2_통계보고서(3.27)_현황판(8월말)" xfId="991"/>
    <cellStyle name="_지정과제2차심의list_2_통계보고서(4.14)" xfId="992"/>
    <cellStyle name="_지정과제2차심의list_2_통계보고서(4.14)_청별 실적(8월말)" xfId="993"/>
    <cellStyle name="_지정과제2차심의list_2_통계보고서(4.14)_청별 실적(9.14)" xfId="994"/>
    <cellStyle name="_지정과제2차심의list_2_통계보고서(4.14)_현황판(8월말)" xfId="995"/>
    <cellStyle name="_지정과제2차심의list_2_통계보고서(4.21)" xfId="996"/>
    <cellStyle name="_지정과제2차심의list_2_통계보고서(4.21)_청별 실적(8월말)" xfId="997"/>
    <cellStyle name="_지정과제2차심의list_2_통계보고서(4.21)_청별 실적(9.14)" xfId="998"/>
    <cellStyle name="_지정과제2차심의list_2_통계보고서(4.21)_현황판(8월말)" xfId="999"/>
    <cellStyle name="_지정과제2차심의list_2_통계보고서(4.28)" xfId="1000"/>
    <cellStyle name="_지정과제2차심의list_2_통계보고서(4.28)_청별 실적(8월말)" xfId="1001"/>
    <cellStyle name="_지정과제2차심의list_2_통계보고서(4.28)_청별 실적(9.14)" xfId="1002"/>
    <cellStyle name="_지정과제2차심의list_2_통계보고서(4.28)_현황판(8월말)" xfId="1003"/>
    <cellStyle name="_지정과제2차심의list_2_통계보고서(5월말확정)" xfId="1004"/>
    <cellStyle name="_지정과제2차심의list_2_통계보고서(6월말확정)" xfId="1005"/>
    <cellStyle name="_지정과제2차심의list_2_통계보고서(6월말확정)_청별 실적(8월말)" xfId="1006"/>
    <cellStyle name="_지정과제2차심의list_2_통계보고서(6월말확정)_청별 실적(9.14)" xfId="1007"/>
    <cellStyle name="_지정과제2차심의list_2_통계보고서(6월말확정)_현황판(8월말)" xfId="1008"/>
    <cellStyle name="_지정과제2차심의list_2_통계보고서(7월말확정)" xfId="1009"/>
    <cellStyle name="_지정과제2차심의list_2_통계보고서(8월말확정)" xfId="1010"/>
    <cellStyle name="_지정과제2차심의list_통계보고서(1.10)" xfId="1011"/>
    <cellStyle name="_지정과제2차심의list_통계보고서(1.10)_청별 실적(8월말)" xfId="1012"/>
    <cellStyle name="_지정과제2차심의list_통계보고서(1.10)_청별 실적(9.14)" xfId="1013"/>
    <cellStyle name="_지정과제2차심의list_통계보고서(1.10)_현황판(8월말)" xfId="1014"/>
    <cellStyle name="_지정과제2차심의list_통계보고서(2월말)" xfId="1015"/>
    <cellStyle name="_지정과제2차심의list_통계보고서(2월말)_청별 실적(8월말)" xfId="1016"/>
    <cellStyle name="_지정과제2차심의list_통계보고서(2월말)_청별 실적(9.14)" xfId="1017"/>
    <cellStyle name="_지정과제2차심의list_통계보고서(2월말)_현황판(8월말)" xfId="1018"/>
    <cellStyle name="_지정과제2차심의list_통계보고서(3.14)" xfId="1019"/>
    <cellStyle name="_지정과제2차심의list_통계보고서(3.14)_청별 실적(8월말)" xfId="1020"/>
    <cellStyle name="_지정과제2차심의list_통계보고서(3.14)_청별 실적(9.14)" xfId="1021"/>
    <cellStyle name="_지정과제2차심의list_통계보고서(3.14)_현황판(8월말)" xfId="1022"/>
    <cellStyle name="_지정과제2차심의list_통계보고서(3.25)" xfId="1023"/>
    <cellStyle name="_지정과제2차심의list_통계보고서(3.25)_청별 실적(8월말)" xfId="1024"/>
    <cellStyle name="_지정과제2차심의list_통계보고서(3.25)_청별 실적(9.14)" xfId="1025"/>
    <cellStyle name="_지정과제2차심의list_통계보고서(3.25)_현황판(8월말)" xfId="1026"/>
    <cellStyle name="_지정과제2차심의list_통계보고서(3.27)" xfId="1027"/>
    <cellStyle name="_지정과제2차심의list_통계보고서(3.27)_청별 실적(8월말)" xfId="1028"/>
    <cellStyle name="_지정과제2차심의list_통계보고서(3.27)_청별 실적(9.14)" xfId="1029"/>
    <cellStyle name="_지정과제2차심의list_통계보고서(3.27)_현황판(8월말)" xfId="1030"/>
    <cellStyle name="_지정과제2차심의list_통계보고서(4.14)" xfId="1031"/>
    <cellStyle name="_지정과제2차심의list_통계보고서(4.14)_청별 실적(8월말)" xfId="1032"/>
    <cellStyle name="_지정과제2차심의list_통계보고서(4.14)_청별 실적(9.14)" xfId="1033"/>
    <cellStyle name="_지정과제2차심의list_통계보고서(4.14)_현황판(8월말)" xfId="1034"/>
    <cellStyle name="_지정과제2차심의list_통계보고서(4.21)" xfId="1035"/>
    <cellStyle name="_지정과제2차심의list_통계보고서(4.21)_청별 실적(8월말)" xfId="1036"/>
    <cellStyle name="_지정과제2차심의list_통계보고서(4.21)_청별 실적(9.14)" xfId="1037"/>
    <cellStyle name="_지정과제2차심의list_통계보고서(4.21)_현황판(8월말)" xfId="1038"/>
    <cellStyle name="_지정과제2차심의list_통계보고서(4.28)" xfId="1039"/>
    <cellStyle name="_지정과제2차심의list_통계보고서(4.28)_청별 실적(8월말)" xfId="1040"/>
    <cellStyle name="_지정과제2차심의list_통계보고서(4.28)_청별 실적(9.14)" xfId="1041"/>
    <cellStyle name="_지정과제2차심의list_통계보고서(4.28)_현황판(8월말)" xfId="1042"/>
    <cellStyle name="_지정과제2차심의list_통계보고서(5월말확정)" xfId="1043"/>
    <cellStyle name="_지정과제2차심의list_통계보고서(6월말확정)" xfId="1044"/>
    <cellStyle name="_지정과제2차심의list_통계보고서(6월말확정)_청별 실적(8월말)" xfId="1045"/>
    <cellStyle name="_지정과제2차심의list_통계보고서(6월말확정)_청별 실적(9.14)" xfId="1046"/>
    <cellStyle name="_지정과제2차심의list_통계보고서(6월말확정)_현황판(8월말)" xfId="1047"/>
    <cellStyle name="_지정과제2차심의list_통계보고서(7월말확정)" xfId="1048"/>
    <cellStyle name="_지정과제2차심의list_통계보고서(8월말확정)" xfId="1049"/>
    <cellStyle name="_지정과제2차심의결과" xfId="1050"/>
    <cellStyle name="_지정과제2차심의결과(금액조정후최종)" xfId="1051"/>
    <cellStyle name="_지정과제2차심의결과(금액조정후최종)_1" xfId="1052"/>
    <cellStyle name="_지정과제2차심의결과(금액조정후최종)_1_경영개선실적보고(전주공장)" xfId="1053"/>
    <cellStyle name="_지정과제2차심의결과(금액조정후최종)_1_경영개선실적보고(전주공장)_통계보고서(1.10)" xfId="1054"/>
    <cellStyle name="_지정과제2차심의결과(금액조정후최종)_1_경영개선실적보고(전주공장)_통계보고서(1.10) 2" xfId="1055"/>
    <cellStyle name="_지정과제2차심의결과(금액조정후최종)_1_경영개선실적보고(전주공장)_통계보고서(1.10)_청별 실적(8월말)" xfId="1056"/>
    <cellStyle name="_지정과제2차심의결과(금액조정후최종)_1_경영개선실적보고(전주공장)_통계보고서(1.10)_청별 실적(9.14)" xfId="1057"/>
    <cellStyle name="_지정과제2차심의결과(금액조정후최종)_1_경영개선실적보고(전주공장)_통계보고서(1.10)_청장실 현황판(11월말)" xfId="1058"/>
    <cellStyle name="_지정과제2차심의결과(금액조정후최종)_1_경영개선실적보고(전주공장)_통계보고서(1.10)_현황판(8월말)" xfId="1059"/>
    <cellStyle name="_지정과제2차심의결과(금액조정후최종)_1_경영개선실적보고(전주공장)_통계보고서(2월말)" xfId="1060"/>
    <cellStyle name="_지정과제2차심의결과(금액조정후최종)_1_경영개선실적보고(전주공장)_통계보고서(2월말) 2" xfId="1061"/>
    <cellStyle name="_지정과제2차심의결과(금액조정후최종)_1_경영개선실적보고(전주공장)_통계보고서(2월말)_청별 실적(8월말)" xfId="1062"/>
    <cellStyle name="_지정과제2차심의결과(금액조정후최종)_1_경영개선실적보고(전주공장)_통계보고서(2월말)_청별 실적(9.14)" xfId="1063"/>
    <cellStyle name="_지정과제2차심의결과(금액조정후최종)_1_경영개선실적보고(전주공장)_통계보고서(2월말)_청장실 현황판(11월말)" xfId="1064"/>
    <cellStyle name="_지정과제2차심의결과(금액조정후최종)_1_경영개선실적보고(전주공장)_통계보고서(2월말)_현황판(8월말)" xfId="1065"/>
    <cellStyle name="_지정과제2차심의결과(금액조정후최종)_1_경영개선실적보고(전주공장)_통계보고서(3.14)" xfId="1066"/>
    <cellStyle name="_지정과제2차심의결과(금액조정후최종)_1_경영개선실적보고(전주공장)_통계보고서(3.14) 2" xfId="1067"/>
    <cellStyle name="_지정과제2차심의결과(금액조정후최종)_1_경영개선실적보고(전주공장)_통계보고서(3.14)_청별 실적(8월말)" xfId="1068"/>
    <cellStyle name="_지정과제2차심의결과(금액조정후최종)_1_경영개선실적보고(전주공장)_통계보고서(3.14)_청별 실적(9.14)" xfId="1069"/>
    <cellStyle name="_지정과제2차심의결과(금액조정후최종)_1_경영개선실적보고(전주공장)_통계보고서(3.14)_청장실 현황판(11월말)" xfId="1070"/>
    <cellStyle name="_지정과제2차심의결과(금액조정후최종)_1_경영개선실적보고(전주공장)_통계보고서(3.14)_현황판(8월말)" xfId="1071"/>
    <cellStyle name="_지정과제2차심의결과(금액조정후최종)_1_경영개선실적보고(전주공장)_통계보고서(3.25)" xfId="1072"/>
    <cellStyle name="_지정과제2차심의결과(금액조정후최종)_1_경영개선실적보고(전주공장)_통계보고서(3.25) 2" xfId="1073"/>
    <cellStyle name="_지정과제2차심의결과(금액조정후최종)_1_경영개선실적보고(전주공장)_통계보고서(3.25)_청별 실적(8월말)" xfId="1074"/>
    <cellStyle name="_지정과제2차심의결과(금액조정후최종)_1_경영개선실적보고(전주공장)_통계보고서(3.25)_청별 실적(9.14)" xfId="1075"/>
    <cellStyle name="_지정과제2차심의결과(금액조정후최종)_1_경영개선실적보고(전주공장)_통계보고서(3.25)_청장실 현황판(11월말)" xfId="1076"/>
    <cellStyle name="_지정과제2차심의결과(금액조정후최종)_1_경영개선실적보고(전주공장)_통계보고서(3.25)_현황판(8월말)" xfId="1077"/>
    <cellStyle name="_지정과제2차심의결과(금액조정후최종)_1_경영개선실적보고(전주공장)_통계보고서(3.27)" xfId="1078"/>
    <cellStyle name="_지정과제2차심의결과(금액조정후최종)_1_경영개선실적보고(전주공장)_통계보고서(3.27) 2" xfId="1079"/>
    <cellStyle name="_지정과제2차심의결과(금액조정후최종)_1_경영개선실적보고(전주공장)_통계보고서(3.27)_청별 실적(8월말)" xfId="1080"/>
    <cellStyle name="_지정과제2차심의결과(금액조정후최종)_1_경영개선실적보고(전주공장)_통계보고서(3.27)_청별 실적(9.14)" xfId="1081"/>
    <cellStyle name="_지정과제2차심의결과(금액조정후최종)_1_경영개선실적보고(전주공장)_통계보고서(3.27)_청장실 현황판(11월말)" xfId="1082"/>
    <cellStyle name="_지정과제2차심의결과(금액조정후최종)_1_경영개선실적보고(전주공장)_통계보고서(3.27)_현황판(8월말)" xfId="1083"/>
    <cellStyle name="_지정과제2차심의결과(금액조정후최종)_1_경영개선실적보고(전주공장)_통계보고서(4.14)" xfId="1084"/>
    <cellStyle name="_지정과제2차심의결과(금액조정후최종)_1_경영개선실적보고(전주공장)_통계보고서(4.14) 2" xfId="1085"/>
    <cellStyle name="_지정과제2차심의결과(금액조정후최종)_1_경영개선실적보고(전주공장)_통계보고서(4.14)_청별 실적(8월말)" xfId="1086"/>
    <cellStyle name="_지정과제2차심의결과(금액조정후최종)_1_경영개선실적보고(전주공장)_통계보고서(4.14)_청별 실적(9.14)" xfId="1087"/>
    <cellStyle name="_지정과제2차심의결과(금액조정후최종)_1_경영개선실적보고(전주공장)_통계보고서(4.14)_청장실 현황판(11월말)" xfId="1088"/>
    <cellStyle name="_지정과제2차심의결과(금액조정후최종)_1_경영개선실적보고(전주공장)_통계보고서(4.14)_현황판(8월말)" xfId="1089"/>
    <cellStyle name="_지정과제2차심의결과(금액조정후최종)_1_경영개선실적보고(전주공장)_통계보고서(4.21)" xfId="1090"/>
    <cellStyle name="_지정과제2차심의결과(금액조정후최종)_1_경영개선실적보고(전주공장)_통계보고서(4.21) 2" xfId="1091"/>
    <cellStyle name="_지정과제2차심의결과(금액조정후최종)_1_경영개선실적보고(전주공장)_통계보고서(4.21)_청별 실적(8월말)" xfId="1092"/>
    <cellStyle name="_지정과제2차심의결과(금액조정후최종)_1_경영개선실적보고(전주공장)_통계보고서(4.21)_청별 실적(9.14)" xfId="1093"/>
    <cellStyle name="_지정과제2차심의결과(금액조정후최종)_1_경영개선실적보고(전주공장)_통계보고서(4.21)_청장실 현황판(11월말)" xfId="1094"/>
    <cellStyle name="_지정과제2차심의결과(금액조정후최종)_1_경영개선실적보고(전주공장)_통계보고서(4.21)_현황판(8월말)" xfId="1095"/>
    <cellStyle name="_지정과제2차심의결과(금액조정후최종)_1_경영개선실적보고(전주공장)_통계보고서(4.28)" xfId="1096"/>
    <cellStyle name="_지정과제2차심의결과(금액조정후최종)_1_경영개선실적보고(전주공장)_통계보고서(4.28) 2" xfId="1097"/>
    <cellStyle name="_지정과제2차심의결과(금액조정후최종)_1_경영개선실적보고(전주공장)_통계보고서(4.28)_청별 실적(8월말)" xfId="1098"/>
    <cellStyle name="_지정과제2차심의결과(금액조정후최종)_1_경영개선실적보고(전주공장)_통계보고서(4.28)_청별 실적(9.14)" xfId="1099"/>
    <cellStyle name="_지정과제2차심의결과(금액조정후최종)_1_경영개선실적보고(전주공장)_통계보고서(4.28)_청장실 현황판(11월말)" xfId="1100"/>
    <cellStyle name="_지정과제2차심의결과(금액조정후최종)_1_경영개선실적보고(전주공장)_통계보고서(4.28)_현황판(8월말)" xfId="1101"/>
    <cellStyle name="_지정과제2차심의결과(금액조정후최종)_1_경영개선실적보고(전주공장)_통계보고서(5월말확정)" xfId="1102"/>
    <cellStyle name="_지정과제2차심의결과(금액조정후최종)_1_경영개선실적보고(전주공장)_통계보고서(6월말확정)" xfId="1103"/>
    <cellStyle name="_지정과제2차심의결과(금액조정후최종)_1_경영개선실적보고(전주공장)_통계보고서(6월말확정) 2" xfId="1104"/>
    <cellStyle name="_지정과제2차심의결과(금액조정후최종)_1_경영개선실적보고(전주공장)_통계보고서(6월말확정)_청별 실적(8월말)" xfId="1105"/>
    <cellStyle name="_지정과제2차심의결과(금액조정후최종)_1_경영개선실적보고(전주공장)_통계보고서(6월말확정)_청별 실적(9.14)" xfId="1106"/>
    <cellStyle name="_지정과제2차심의결과(금액조정후최종)_1_경영개선실적보고(전주공장)_통계보고서(6월말확정)_청장실 현황판(11월말)" xfId="1107"/>
    <cellStyle name="_지정과제2차심의결과(금액조정후최종)_1_경영개선실적보고(전주공장)_통계보고서(6월말확정)_현황판(8월말)" xfId="1108"/>
    <cellStyle name="_지정과제2차심의결과(금액조정후최종)_1_경영개선실적보고(전주공장)_통계보고서(7월말확정)" xfId="1109"/>
    <cellStyle name="_지정과제2차심의결과(금액조정후최종)_1_경영개선실적보고(전주공장)_통계보고서(8월말확정)" xfId="1110"/>
    <cellStyle name="_지정과제2차심의결과(금액조정후최종)_1_별첨1_2" xfId="1111"/>
    <cellStyle name="_지정과제2차심의결과(금액조정후최종)_1_별첨1_2_통계보고서(1.10)" xfId="1112"/>
    <cellStyle name="_지정과제2차심의결과(금액조정후최종)_1_별첨1_2_통계보고서(1.10)_청별 실적(8월말)" xfId="1113"/>
    <cellStyle name="_지정과제2차심의결과(금액조정후최종)_1_별첨1_2_통계보고서(1.10)_청별 실적(9.14)" xfId="1114"/>
    <cellStyle name="_지정과제2차심의결과(금액조정후최종)_1_별첨1_2_통계보고서(1.10)_현황판(8월말)" xfId="1115"/>
    <cellStyle name="_지정과제2차심의결과(금액조정후최종)_1_별첨1_2_통계보고서(2월말)" xfId="1116"/>
    <cellStyle name="_지정과제2차심의결과(금액조정후최종)_1_별첨1_2_통계보고서(2월말)_청별 실적(8월말)" xfId="1117"/>
    <cellStyle name="_지정과제2차심의결과(금액조정후최종)_1_별첨1_2_통계보고서(2월말)_청별 실적(9.14)" xfId="1118"/>
    <cellStyle name="_지정과제2차심의결과(금액조정후최종)_1_별첨1_2_통계보고서(2월말)_현황판(8월말)" xfId="1119"/>
    <cellStyle name="_지정과제2차심의결과(금액조정후최종)_1_별첨1_2_통계보고서(3.14)" xfId="1120"/>
    <cellStyle name="_지정과제2차심의결과(금액조정후최종)_1_별첨1_2_통계보고서(3.14)_청별 실적(8월말)" xfId="1121"/>
    <cellStyle name="_지정과제2차심의결과(금액조정후최종)_1_별첨1_2_통계보고서(3.14)_청별 실적(9.14)" xfId="1122"/>
    <cellStyle name="_지정과제2차심의결과(금액조정후최종)_1_별첨1_2_통계보고서(3.14)_현황판(8월말)" xfId="1123"/>
    <cellStyle name="_지정과제2차심의결과(금액조정후최종)_1_별첨1_2_통계보고서(3.25)" xfId="1124"/>
    <cellStyle name="_지정과제2차심의결과(금액조정후최종)_1_별첨1_2_통계보고서(3.25)_청별 실적(8월말)" xfId="1125"/>
    <cellStyle name="_지정과제2차심의결과(금액조정후최종)_1_별첨1_2_통계보고서(3.25)_청별 실적(9.14)" xfId="1126"/>
    <cellStyle name="_지정과제2차심의결과(금액조정후최종)_1_별첨1_2_통계보고서(3.25)_현황판(8월말)" xfId="1127"/>
    <cellStyle name="_지정과제2차심의결과(금액조정후최종)_1_별첨1_2_통계보고서(3.27)" xfId="1128"/>
    <cellStyle name="_지정과제2차심의결과(금액조정후최종)_1_별첨1_2_통계보고서(3.27)_청별 실적(8월말)" xfId="1129"/>
    <cellStyle name="_지정과제2차심의결과(금액조정후최종)_1_별첨1_2_통계보고서(3.27)_청별 실적(9.14)" xfId="1130"/>
    <cellStyle name="_지정과제2차심의결과(금액조정후최종)_1_별첨1_2_통계보고서(3.27)_현황판(8월말)" xfId="1131"/>
    <cellStyle name="_지정과제2차심의결과(금액조정후최종)_1_별첨1_2_통계보고서(4.14)" xfId="1132"/>
    <cellStyle name="_지정과제2차심의결과(금액조정후최종)_1_별첨1_2_통계보고서(4.14)_청별 실적(8월말)" xfId="1133"/>
    <cellStyle name="_지정과제2차심의결과(금액조정후최종)_1_별첨1_2_통계보고서(4.14)_청별 실적(9.14)" xfId="1134"/>
    <cellStyle name="_지정과제2차심의결과(금액조정후최종)_1_별첨1_2_통계보고서(4.14)_현황판(8월말)" xfId="1135"/>
    <cellStyle name="_지정과제2차심의결과(금액조정후최종)_1_별첨1_2_통계보고서(4.21)" xfId="1136"/>
    <cellStyle name="_지정과제2차심의결과(금액조정후최종)_1_별첨1_2_통계보고서(4.21)_청별 실적(8월말)" xfId="1137"/>
    <cellStyle name="_지정과제2차심의결과(금액조정후최종)_1_별첨1_2_통계보고서(4.21)_청별 실적(9.14)" xfId="1138"/>
    <cellStyle name="_지정과제2차심의결과(금액조정후최종)_1_별첨1_2_통계보고서(4.21)_현황판(8월말)" xfId="1139"/>
    <cellStyle name="_지정과제2차심의결과(금액조정후최종)_1_별첨1_2_통계보고서(4.28)" xfId="1140"/>
    <cellStyle name="_지정과제2차심의결과(금액조정후최종)_1_별첨1_2_통계보고서(4.28)_청별 실적(8월말)" xfId="1141"/>
    <cellStyle name="_지정과제2차심의결과(금액조정후최종)_1_별첨1_2_통계보고서(4.28)_청별 실적(9.14)" xfId="1142"/>
    <cellStyle name="_지정과제2차심의결과(금액조정후최종)_1_별첨1_2_통계보고서(4.28)_현황판(8월말)" xfId="1143"/>
    <cellStyle name="_지정과제2차심의결과(금액조정후최종)_1_별첨1_2_통계보고서(5월말확정)" xfId="1144"/>
    <cellStyle name="_지정과제2차심의결과(금액조정후최종)_1_별첨1_2_통계보고서(6월말확정)" xfId="1145"/>
    <cellStyle name="_지정과제2차심의결과(금액조정후최종)_1_별첨1_2_통계보고서(6월말확정)_청별 실적(8월말)" xfId="1146"/>
    <cellStyle name="_지정과제2차심의결과(금액조정후최종)_1_별첨1_2_통계보고서(6월말확정)_청별 실적(9.14)" xfId="1147"/>
    <cellStyle name="_지정과제2차심의결과(금액조정후최종)_1_별첨1_2_통계보고서(6월말확정)_현황판(8월말)" xfId="1148"/>
    <cellStyle name="_지정과제2차심의결과(금액조정후최종)_1_별첨1_2_통계보고서(7월말확정)" xfId="1149"/>
    <cellStyle name="_지정과제2차심의결과(금액조정후최종)_1_별첨1_2_통계보고서(8월말확정)" xfId="1150"/>
    <cellStyle name="_지정과제2차심의결과(금액조정후최종)_1_제안과제집계표(공장전체)" xfId="1151"/>
    <cellStyle name="_지정과제2차심의결과(금액조정후최종)_1_제안과제집계표(공장전체)_통계보고서(1.10)" xfId="1152"/>
    <cellStyle name="_지정과제2차심의결과(금액조정후최종)_1_제안과제집계표(공장전체)_통계보고서(1.10) 2" xfId="1153"/>
    <cellStyle name="_지정과제2차심의결과(금액조정후최종)_1_제안과제집계표(공장전체)_통계보고서(1.10)_청별 실적(8월말)" xfId="1154"/>
    <cellStyle name="_지정과제2차심의결과(금액조정후최종)_1_제안과제집계표(공장전체)_통계보고서(1.10)_청별 실적(9.14)" xfId="1155"/>
    <cellStyle name="_지정과제2차심의결과(금액조정후최종)_1_제안과제집계표(공장전체)_통계보고서(1.10)_청장실 현황판(11월말)" xfId="1156"/>
    <cellStyle name="_지정과제2차심의결과(금액조정후최종)_1_제안과제집계표(공장전체)_통계보고서(1.10)_현황판(8월말)" xfId="1157"/>
    <cellStyle name="_지정과제2차심의결과(금액조정후최종)_1_제안과제집계표(공장전체)_통계보고서(2월말)" xfId="1158"/>
    <cellStyle name="_지정과제2차심의결과(금액조정후최종)_1_제안과제집계표(공장전체)_통계보고서(2월말) 2" xfId="1159"/>
    <cellStyle name="_지정과제2차심의결과(금액조정후최종)_1_제안과제집계표(공장전체)_통계보고서(2월말)_청별 실적(8월말)" xfId="1160"/>
    <cellStyle name="_지정과제2차심의결과(금액조정후최종)_1_제안과제집계표(공장전체)_통계보고서(2월말)_청별 실적(9.14)" xfId="1161"/>
    <cellStyle name="_지정과제2차심의결과(금액조정후최종)_1_제안과제집계표(공장전체)_통계보고서(2월말)_청장실 현황판(11월말)" xfId="1162"/>
    <cellStyle name="_지정과제2차심의결과(금액조정후최종)_1_제안과제집계표(공장전체)_통계보고서(2월말)_현황판(8월말)" xfId="1163"/>
    <cellStyle name="_지정과제2차심의결과(금액조정후최종)_1_제안과제집계표(공장전체)_통계보고서(3.14)" xfId="1164"/>
    <cellStyle name="_지정과제2차심의결과(금액조정후최종)_1_제안과제집계표(공장전체)_통계보고서(3.14) 2" xfId="1165"/>
    <cellStyle name="_지정과제2차심의결과(금액조정후최종)_1_제안과제집계표(공장전체)_통계보고서(3.14)_청별 실적(8월말)" xfId="1166"/>
    <cellStyle name="_지정과제2차심의결과(금액조정후최종)_1_제안과제집계표(공장전체)_통계보고서(3.14)_청별 실적(9.14)" xfId="1167"/>
    <cellStyle name="_지정과제2차심의결과(금액조정후최종)_1_제안과제집계표(공장전체)_통계보고서(3.14)_청장실 현황판(11월말)" xfId="1168"/>
    <cellStyle name="_지정과제2차심의결과(금액조정후최종)_1_제안과제집계표(공장전체)_통계보고서(3.14)_현황판(8월말)" xfId="1169"/>
    <cellStyle name="_지정과제2차심의결과(금액조정후최종)_1_제안과제집계표(공장전체)_통계보고서(3.25)" xfId="1170"/>
    <cellStyle name="_지정과제2차심의결과(금액조정후최종)_1_제안과제집계표(공장전체)_통계보고서(3.25) 2" xfId="1171"/>
    <cellStyle name="_지정과제2차심의결과(금액조정후최종)_1_제안과제집계표(공장전체)_통계보고서(3.25)_청별 실적(8월말)" xfId="1172"/>
    <cellStyle name="_지정과제2차심의결과(금액조정후최종)_1_제안과제집계표(공장전체)_통계보고서(3.25)_청별 실적(9.14)" xfId="1173"/>
    <cellStyle name="_지정과제2차심의결과(금액조정후최종)_1_제안과제집계표(공장전체)_통계보고서(3.25)_청장실 현황판(11월말)" xfId="1174"/>
    <cellStyle name="_지정과제2차심의결과(금액조정후최종)_1_제안과제집계표(공장전체)_통계보고서(3.25)_현황판(8월말)" xfId="1175"/>
    <cellStyle name="_지정과제2차심의결과(금액조정후최종)_1_제안과제집계표(공장전체)_통계보고서(3.27)" xfId="1176"/>
    <cellStyle name="_지정과제2차심의결과(금액조정후최종)_1_제안과제집계표(공장전체)_통계보고서(3.27) 2" xfId="1177"/>
    <cellStyle name="_지정과제2차심의결과(금액조정후최종)_1_제안과제집계표(공장전체)_통계보고서(3.27)_청별 실적(8월말)" xfId="1178"/>
    <cellStyle name="_지정과제2차심의결과(금액조정후최종)_1_제안과제집계표(공장전체)_통계보고서(3.27)_청별 실적(9.14)" xfId="1179"/>
    <cellStyle name="_지정과제2차심의결과(금액조정후최종)_1_제안과제집계표(공장전체)_통계보고서(3.27)_청장실 현황판(11월말)" xfId="1180"/>
    <cellStyle name="_지정과제2차심의결과(금액조정후최종)_1_제안과제집계표(공장전체)_통계보고서(3.27)_현황판(8월말)" xfId="1181"/>
    <cellStyle name="_지정과제2차심의결과(금액조정후최종)_1_제안과제집계표(공장전체)_통계보고서(4.14)" xfId="1182"/>
    <cellStyle name="_지정과제2차심의결과(금액조정후최종)_1_제안과제집계표(공장전체)_통계보고서(4.14) 2" xfId="1183"/>
    <cellStyle name="_지정과제2차심의결과(금액조정후최종)_1_제안과제집계표(공장전체)_통계보고서(4.14)_청별 실적(8월말)" xfId="1184"/>
    <cellStyle name="_지정과제2차심의결과(금액조정후최종)_1_제안과제집계표(공장전체)_통계보고서(4.14)_청별 실적(9.14)" xfId="1185"/>
    <cellStyle name="_지정과제2차심의결과(금액조정후최종)_1_제안과제집계표(공장전체)_통계보고서(4.14)_청장실 현황판(11월말)" xfId="1186"/>
    <cellStyle name="_지정과제2차심의결과(금액조정후최종)_1_제안과제집계표(공장전체)_통계보고서(4.14)_현황판(8월말)" xfId="1187"/>
    <cellStyle name="_지정과제2차심의결과(금액조정후최종)_1_제안과제집계표(공장전체)_통계보고서(4.21)" xfId="1188"/>
    <cellStyle name="_지정과제2차심의결과(금액조정후최종)_1_제안과제집계표(공장전체)_통계보고서(4.21) 2" xfId="1189"/>
    <cellStyle name="_지정과제2차심의결과(금액조정후최종)_1_제안과제집계표(공장전체)_통계보고서(4.21)_청별 실적(8월말)" xfId="1190"/>
    <cellStyle name="_지정과제2차심의결과(금액조정후최종)_1_제안과제집계표(공장전체)_통계보고서(4.21)_청별 실적(9.14)" xfId="1191"/>
    <cellStyle name="_지정과제2차심의결과(금액조정후최종)_1_제안과제집계표(공장전체)_통계보고서(4.21)_청장실 현황판(11월말)" xfId="1192"/>
    <cellStyle name="_지정과제2차심의결과(금액조정후최종)_1_제안과제집계표(공장전체)_통계보고서(4.21)_현황판(8월말)" xfId="1193"/>
    <cellStyle name="_지정과제2차심의결과(금액조정후최종)_1_제안과제집계표(공장전체)_통계보고서(4.28)" xfId="1194"/>
    <cellStyle name="_지정과제2차심의결과(금액조정후최종)_1_제안과제집계표(공장전체)_통계보고서(4.28) 2" xfId="1195"/>
    <cellStyle name="_지정과제2차심의결과(금액조정후최종)_1_제안과제집계표(공장전체)_통계보고서(4.28)_청별 실적(8월말)" xfId="1196"/>
    <cellStyle name="_지정과제2차심의결과(금액조정후최종)_1_제안과제집계표(공장전체)_통계보고서(4.28)_청별 실적(9.14)" xfId="1197"/>
    <cellStyle name="_지정과제2차심의결과(금액조정후최종)_1_제안과제집계표(공장전체)_통계보고서(4.28)_청장실 현황판(11월말)" xfId="1198"/>
    <cellStyle name="_지정과제2차심의결과(금액조정후최종)_1_제안과제집계표(공장전체)_통계보고서(4.28)_현황판(8월말)" xfId="1199"/>
    <cellStyle name="_지정과제2차심의결과(금액조정후최종)_1_제안과제집계표(공장전체)_통계보고서(5월말확정)" xfId="1200"/>
    <cellStyle name="_지정과제2차심의결과(금액조정후최종)_1_제안과제집계표(공장전체)_통계보고서(6월말확정)" xfId="1201"/>
    <cellStyle name="_지정과제2차심의결과(금액조정후최종)_1_제안과제집계표(공장전체)_통계보고서(6월말확정) 2" xfId="1202"/>
    <cellStyle name="_지정과제2차심의결과(금액조정후최종)_1_제안과제집계표(공장전체)_통계보고서(6월말확정)_청별 실적(8월말)" xfId="1203"/>
    <cellStyle name="_지정과제2차심의결과(금액조정후최종)_1_제안과제집계표(공장전체)_통계보고서(6월말확정)_청별 실적(9.14)" xfId="1204"/>
    <cellStyle name="_지정과제2차심의결과(금액조정후최종)_1_제안과제집계표(공장전체)_통계보고서(6월말확정)_청장실 현황판(11월말)" xfId="1205"/>
    <cellStyle name="_지정과제2차심의결과(금액조정후최종)_1_제안과제집계표(공장전체)_통계보고서(6월말확정)_현황판(8월말)" xfId="1206"/>
    <cellStyle name="_지정과제2차심의결과(금액조정후최종)_1_제안과제집계표(공장전체)_통계보고서(7월말확정)" xfId="1207"/>
    <cellStyle name="_지정과제2차심의결과(금액조정후최종)_1_제안과제집계표(공장전체)_통계보고서(8월말확정)" xfId="1208"/>
    <cellStyle name="_지정과제2차심의결과(금액조정후최종)_1_통계보고서(1.10)" xfId="1209"/>
    <cellStyle name="_지정과제2차심의결과(금액조정후최종)_1_통계보고서(1.10) 2" xfId="1210"/>
    <cellStyle name="_지정과제2차심의결과(금액조정후최종)_1_통계보고서(1.10)_청별 실적(8월말)" xfId="1211"/>
    <cellStyle name="_지정과제2차심의결과(금액조정후최종)_1_통계보고서(1.10)_청별 실적(9.14)" xfId="1212"/>
    <cellStyle name="_지정과제2차심의결과(금액조정후최종)_1_통계보고서(1.10)_청장실 현황판(11월말)" xfId="1213"/>
    <cellStyle name="_지정과제2차심의결과(금액조정후최종)_1_통계보고서(1.10)_현황판(8월말)" xfId="1214"/>
    <cellStyle name="_지정과제2차심의결과(금액조정후최종)_1_통계보고서(2월말)" xfId="1215"/>
    <cellStyle name="_지정과제2차심의결과(금액조정후최종)_1_통계보고서(2월말) 2" xfId="1216"/>
    <cellStyle name="_지정과제2차심의결과(금액조정후최종)_1_통계보고서(2월말)_청별 실적(8월말)" xfId="1217"/>
    <cellStyle name="_지정과제2차심의결과(금액조정후최종)_1_통계보고서(2월말)_청별 실적(9.14)" xfId="1218"/>
    <cellStyle name="_지정과제2차심의결과(금액조정후최종)_1_통계보고서(2월말)_청장실 현황판(11월말)" xfId="1219"/>
    <cellStyle name="_지정과제2차심의결과(금액조정후최종)_1_통계보고서(2월말)_현황판(8월말)" xfId="1220"/>
    <cellStyle name="_지정과제2차심의결과(금액조정후최종)_1_통계보고서(3.14)" xfId="1221"/>
    <cellStyle name="_지정과제2차심의결과(금액조정후최종)_1_통계보고서(3.14) 2" xfId="1222"/>
    <cellStyle name="_지정과제2차심의결과(금액조정후최종)_1_통계보고서(3.14)_청별 실적(8월말)" xfId="1223"/>
    <cellStyle name="_지정과제2차심의결과(금액조정후최종)_1_통계보고서(3.14)_청별 실적(9.14)" xfId="1224"/>
    <cellStyle name="_지정과제2차심의결과(금액조정후최종)_1_통계보고서(3.14)_청장실 현황판(11월말)" xfId="1225"/>
    <cellStyle name="_지정과제2차심의결과(금액조정후최종)_1_통계보고서(3.14)_현황판(8월말)" xfId="1226"/>
    <cellStyle name="_지정과제2차심의결과(금액조정후최종)_1_통계보고서(3.25)" xfId="1227"/>
    <cellStyle name="_지정과제2차심의결과(금액조정후최종)_1_통계보고서(3.25) 2" xfId="1228"/>
    <cellStyle name="_지정과제2차심의결과(금액조정후최종)_1_통계보고서(3.25)_청별 실적(8월말)" xfId="1229"/>
    <cellStyle name="_지정과제2차심의결과(금액조정후최종)_1_통계보고서(3.25)_청별 실적(9.14)" xfId="1230"/>
    <cellStyle name="_지정과제2차심의결과(금액조정후최종)_1_통계보고서(3.25)_청장실 현황판(11월말)" xfId="1231"/>
    <cellStyle name="_지정과제2차심의결과(금액조정후최종)_1_통계보고서(3.25)_현황판(8월말)" xfId="1232"/>
    <cellStyle name="_지정과제2차심의결과(금액조정후최종)_1_통계보고서(3.27)" xfId="1233"/>
    <cellStyle name="_지정과제2차심의결과(금액조정후최종)_1_통계보고서(3.27) 2" xfId="1234"/>
    <cellStyle name="_지정과제2차심의결과(금액조정후최종)_1_통계보고서(3.27)_청별 실적(8월말)" xfId="1235"/>
    <cellStyle name="_지정과제2차심의결과(금액조정후최종)_1_통계보고서(3.27)_청별 실적(9.14)" xfId="1236"/>
    <cellStyle name="_지정과제2차심의결과(금액조정후최종)_1_통계보고서(3.27)_청장실 현황판(11월말)" xfId="1237"/>
    <cellStyle name="_지정과제2차심의결과(금액조정후최종)_1_통계보고서(3.27)_현황판(8월말)" xfId="1238"/>
    <cellStyle name="_지정과제2차심의결과(금액조정후최종)_1_통계보고서(4.14)" xfId="1239"/>
    <cellStyle name="_지정과제2차심의결과(금액조정후최종)_1_통계보고서(4.14) 2" xfId="1240"/>
    <cellStyle name="_지정과제2차심의결과(금액조정후최종)_1_통계보고서(4.14)_청별 실적(8월말)" xfId="1241"/>
    <cellStyle name="_지정과제2차심의결과(금액조정후최종)_1_통계보고서(4.14)_청별 실적(9.14)" xfId="1242"/>
    <cellStyle name="_지정과제2차심의결과(금액조정후최종)_1_통계보고서(4.14)_청장실 현황판(11월말)" xfId="1243"/>
    <cellStyle name="_지정과제2차심의결과(금액조정후최종)_1_통계보고서(4.14)_현황판(8월말)" xfId="1244"/>
    <cellStyle name="_지정과제2차심의결과(금액조정후최종)_1_통계보고서(4.21)" xfId="1245"/>
    <cellStyle name="_지정과제2차심의결과(금액조정후최종)_1_통계보고서(4.21) 2" xfId="1246"/>
    <cellStyle name="_지정과제2차심의결과(금액조정후최종)_1_통계보고서(4.21)_청별 실적(8월말)" xfId="1247"/>
    <cellStyle name="_지정과제2차심의결과(금액조정후최종)_1_통계보고서(4.21)_청별 실적(9.14)" xfId="1248"/>
    <cellStyle name="_지정과제2차심의결과(금액조정후최종)_1_통계보고서(4.21)_청장실 현황판(11월말)" xfId="1249"/>
    <cellStyle name="_지정과제2차심의결과(금액조정후최종)_1_통계보고서(4.21)_현황판(8월말)" xfId="1250"/>
    <cellStyle name="_지정과제2차심의결과(금액조정후최종)_1_통계보고서(4.28)" xfId="1251"/>
    <cellStyle name="_지정과제2차심의결과(금액조정후최종)_1_통계보고서(4.28) 2" xfId="1252"/>
    <cellStyle name="_지정과제2차심의결과(금액조정후최종)_1_통계보고서(4.28)_청별 실적(8월말)" xfId="1253"/>
    <cellStyle name="_지정과제2차심의결과(금액조정후최종)_1_통계보고서(4.28)_청별 실적(9.14)" xfId="1254"/>
    <cellStyle name="_지정과제2차심의결과(금액조정후최종)_1_통계보고서(4.28)_청장실 현황판(11월말)" xfId="1255"/>
    <cellStyle name="_지정과제2차심의결과(금액조정후최종)_1_통계보고서(4.28)_현황판(8월말)" xfId="1256"/>
    <cellStyle name="_지정과제2차심의결과(금액조정후최종)_1_통계보고서(5월말확정)" xfId="1257"/>
    <cellStyle name="_지정과제2차심의결과(금액조정후최종)_1_통계보고서(6월말확정)" xfId="1258"/>
    <cellStyle name="_지정과제2차심의결과(금액조정후최종)_1_통계보고서(6월말확정) 2" xfId="1259"/>
    <cellStyle name="_지정과제2차심의결과(금액조정후최종)_1_통계보고서(6월말확정)_청별 실적(8월말)" xfId="1260"/>
    <cellStyle name="_지정과제2차심의결과(금액조정후최종)_1_통계보고서(6월말확정)_청별 실적(9.14)" xfId="1261"/>
    <cellStyle name="_지정과제2차심의결과(금액조정후최종)_1_통계보고서(6월말확정)_청장실 현황판(11월말)" xfId="1262"/>
    <cellStyle name="_지정과제2차심의결과(금액조정후최종)_1_통계보고서(6월말확정)_현황판(8월말)" xfId="1263"/>
    <cellStyle name="_지정과제2차심의결과(금액조정후최종)_1_통계보고서(7월말확정)" xfId="1264"/>
    <cellStyle name="_지정과제2차심의결과(금액조정후최종)_1_통계보고서(8월말확정)" xfId="1265"/>
    <cellStyle name="_지정과제2차심의결과(금액조정후최종)_경영개선실적보고(전주공장)" xfId="1266"/>
    <cellStyle name="_지정과제2차심의결과(금액조정후최종)_경영개선실적보고(전주공장)_통계보고서(1.10)" xfId="1267"/>
    <cellStyle name="_지정과제2차심의결과(금액조정후최종)_경영개선실적보고(전주공장)_통계보고서(1.10)_청별 실적(8월말)" xfId="1268"/>
    <cellStyle name="_지정과제2차심의결과(금액조정후최종)_경영개선실적보고(전주공장)_통계보고서(1.10)_청별 실적(9.14)" xfId="1269"/>
    <cellStyle name="_지정과제2차심의결과(금액조정후최종)_경영개선실적보고(전주공장)_통계보고서(1.10)_현황판(8월말)" xfId="1270"/>
    <cellStyle name="_지정과제2차심의결과(금액조정후최종)_경영개선실적보고(전주공장)_통계보고서(2월말)" xfId="1271"/>
    <cellStyle name="_지정과제2차심의결과(금액조정후최종)_경영개선실적보고(전주공장)_통계보고서(2월말)_청별 실적(8월말)" xfId="1272"/>
    <cellStyle name="_지정과제2차심의결과(금액조정후최종)_경영개선실적보고(전주공장)_통계보고서(2월말)_청별 실적(9.14)" xfId="1273"/>
    <cellStyle name="_지정과제2차심의결과(금액조정후최종)_경영개선실적보고(전주공장)_통계보고서(2월말)_현황판(8월말)" xfId="1274"/>
    <cellStyle name="_지정과제2차심의결과(금액조정후최종)_경영개선실적보고(전주공장)_통계보고서(3.14)" xfId="1275"/>
    <cellStyle name="_지정과제2차심의결과(금액조정후최종)_경영개선실적보고(전주공장)_통계보고서(3.14)_청별 실적(8월말)" xfId="1276"/>
    <cellStyle name="_지정과제2차심의결과(금액조정후최종)_경영개선실적보고(전주공장)_통계보고서(3.14)_청별 실적(9.14)" xfId="1277"/>
    <cellStyle name="_지정과제2차심의결과(금액조정후최종)_경영개선실적보고(전주공장)_통계보고서(3.14)_현황판(8월말)" xfId="1278"/>
    <cellStyle name="_지정과제2차심의결과(금액조정후최종)_경영개선실적보고(전주공장)_통계보고서(3.25)" xfId="1279"/>
    <cellStyle name="_지정과제2차심의결과(금액조정후최종)_경영개선실적보고(전주공장)_통계보고서(3.25)_청별 실적(8월말)" xfId="1280"/>
    <cellStyle name="_지정과제2차심의결과(금액조정후최종)_경영개선실적보고(전주공장)_통계보고서(3.25)_청별 실적(9.14)" xfId="1281"/>
    <cellStyle name="_지정과제2차심의결과(금액조정후최종)_경영개선실적보고(전주공장)_통계보고서(3.25)_현황판(8월말)" xfId="1282"/>
    <cellStyle name="_지정과제2차심의결과(금액조정후최종)_경영개선실적보고(전주공장)_통계보고서(3.27)" xfId="1283"/>
    <cellStyle name="_지정과제2차심의결과(금액조정후최종)_경영개선실적보고(전주공장)_통계보고서(3.27)_청별 실적(8월말)" xfId="1284"/>
    <cellStyle name="_지정과제2차심의결과(금액조정후최종)_경영개선실적보고(전주공장)_통계보고서(3.27)_청별 실적(9.14)" xfId="1285"/>
    <cellStyle name="_지정과제2차심의결과(금액조정후최종)_경영개선실적보고(전주공장)_통계보고서(3.27)_현황판(8월말)" xfId="1286"/>
    <cellStyle name="_지정과제2차심의결과(금액조정후최종)_경영개선실적보고(전주공장)_통계보고서(4.14)" xfId="1287"/>
    <cellStyle name="_지정과제2차심의결과(금액조정후최종)_경영개선실적보고(전주공장)_통계보고서(4.14)_청별 실적(8월말)" xfId="1288"/>
    <cellStyle name="_지정과제2차심의결과(금액조정후최종)_경영개선실적보고(전주공장)_통계보고서(4.14)_청별 실적(9.14)" xfId="1289"/>
    <cellStyle name="_지정과제2차심의결과(금액조정후최종)_경영개선실적보고(전주공장)_통계보고서(4.14)_현황판(8월말)" xfId="1290"/>
    <cellStyle name="_지정과제2차심의결과(금액조정후최종)_경영개선실적보고(전주공장)_통계보고서(4.21)" xfId="1291"/>
    <cellStyle name="_지정과제2차심의결과(금액조정후최종)_경영개선실적보고(전주공장)_통계보고서(4.21)_청별 실적(8월말)" xfId="1292"/>
    <cellStyle name="_지정과제2차심의결과(금액조정후최종)_경영개선실적보고(전주공장)_통계보고서(4.21)_청별 실적(9.14)" xfId="1293"/>
    <cellStyle name="_지정과제2차심의결과(금액조정후최종)_경영개선실적보고(전주공장)_통계보고서(4.21)_현황판(8월말)" xfId="1294"/>
    <cellStyle name="_지정과제2차심의결과(금액조정후최종)_경영개선실적보고(전주공장)_통계보고서(4.28)" xfId="1295"/>
    <cellStyle name="_지정과제2차심의결과(금액조정후최종)_경영개선실적보고(전주공장)_통계보고서(4.28)_청별 실적(8월말)" xfId="1296"/>
    <cellStyle name="_지정과제2차심의결과(금액조정후최종)_경영개선실적보고(전주공장)_통계보고서(4.28)_청별 실적(9.14)" xfId="1297"/>
    <cellStyle name="_지정과제2차심의결과(금액조정후최종)_경영개선실적보고(전주공장)_통계보고서(4.28)_현황판(8월말)" xfId="1298"/>
    <cellStyle name="_지정과제2차심의결과(금액조정후최종)_경영개선실적보고(전주공장)_통계보고서(5월말확정)" xfId="1299"/>
    <cellStyle name="_지정과제2차심의결과(금액조정후최종)_경영개선실적보고(전주공장)_통계보고서(6월말확정)" xfId="1300"/>
    <cellStyle name="_지정과제2차심의결과(금액조정후최종)_경영개선실적보고(전주공장)_통계보고서(6월말확정)_청별 실적(8월말)" xfId="1301"/>
    <cellStyle name="_지정과제2차심의결과(금액조정후최종)_경영개선실적보고(전주공장)_통계보고서(6월말확정)_청별 실적(9.14)" xfId="1302"/>
    <cellStyle name="_지정과제2차심의결과(금액조정후최종)_경영개선실적보고(전주공장)_통계보고서(6월말확정)_현황판(8월말)" xfId="1303"/>
    <cellStyle name="_지정과제2차심의결과(금액조정후최종)_경영개선실적보고(전주공장)_통계보고서(7월말확정)" xfId="1304"/>
    <cellStyle name="_지정과제2차심의결과(금액조정후최종)_경영개선실적보고(전주공장)_통계보고서(8월말확정)" xfId="1305"/>
    <cellStyle name="_지정과제2차심의결과(금액조정후최종)_별첨1_2" xfId="1306"/>
    <cellStyle name="_지정과제2차심의결과(금액조정후최종)_별첨1_2_통계보고서(1.10)" xfId="1307"/>
    <cellStyle name="_지정과제2차심의결과(금액조정후최종)_별첨1_2_통계보고서(1.10) 2" xfId="1308"/>
    <cellStyle name="_지정과제2차심의결과(금액조정후최종)_별첨1_2_통계보고서(1.10)_청별 실적(8월말)" xfId="1309"/>
    <cellStyle name="_지정과제2차심의결과(금액조정후최종)_별첨1_2_통계보고서(1.10)_청별 실적(9.14)" xfId="1310"/>
    <cellStyle name="_지정과제2차심의결과(금액조정후최종)_별첨1_2_통계보고서(1.10)_청장실 현황판(11월말)" xfId="1311"/>
    <cellStyle name="_지정과제2차심의결과(금액조정후최종)_별첨1_2_통계보고서(1.10)_현황판(8월말)" xfId="1312"/>
    <cellStyle name="_지정과제2차심의결과(금액조정후최종)_별첨1_2_통계보고서(2월말)" xfId="1313"/>
    <cellStyle name="_지정과제2차심의결과(금액조정후최종)_별첨1_2_통계보고서(2월말) 2" xfId="1314"/>
    <cellStyle name="_지정과제2차심의결과(금액조정후최종)_별첨1_2_통계보고서(2월말)_청별 실적(8월말)" xfId="1315"/>
    <cellStyle name="_지정과제2차심의결과(금액조정후최종)_별첨1_2_통계보고서(2월말)_청별 실적(9.14)" xfId="1316"/>
    <cellStyle name="_지정과제2차심의결과(금액조정후최종)_별첨1_2_통계보고서(2월말)_청장실 현황판(11월말)" xfId="1317"/>
    <cellStyle name="_지정과제2차심의결과(금액조정후최종)_별첨1_2_통계보고서(2월말)_현황판(8월말)" xfId="1318"/>
    <cellStyle name="_지정과제2차심의결과(금액조정후최종)_별첨1_2_통계보고서(3.14)" xfId="1319"/>
    <cellStyle name="_지정과제2차심의결과(금액조정후최종)_별첨1_2_통계보고서(3.14) 2" xfId="1320"/>
    <cellStyle name="_지정과제2차심의결과(금액조정후최종)_별첨1_2_통계보고서(3.14)_청별 실적(8월말)" xfId="1321"/>
    <cellStyle name="_지정과제2차심의결과(금액조정후최종)_별첨1_2_통계보고서(3.14)_청별 실적(9.14)" xfId="1322"/>
    <cellStyle name="_지정과제2차심의결과(금액조정후최종)_별첨1_2_통계보고서(3.14)_청장실 현황판(11월말)" xfId="1323"/>
    <cellStyle name="_지정과제2차심의결과(금액조정후최종)_별첨1_2_통계보고서(3.14)_현황판(8월말)" xfId="1324"/>
    <cellStyle name="_지정과제2차심의결과(금액조정후최종)_별첨1_2_통계보고서(3.25)" xfId="1325"/>
    <cellStyle name="_지정과제2차심의결과(금액조정후최종)_별첨1_2_통계보고서(3.25) 2" xfId="1326"/>
    <cellStyle name="_지정과제2차심의결과(금액조정후최종)_별첨1_2_통계보고서(3.25)_청별 실적(8월말)" xfId="1327"/>
    <cellStyle name="_지정과제2차심의결과(금액조정후최종)_별첨1_2_통계보고서(3.25)_청별 실적(9.14)" xfId="1328"/>
    <cellStyle name="_지정과제2차심의결과(금액조정후최종)_별첨1_2_통계보고서(3.25)_청장실 현황판(11월말)" xfId="1329"/>
    <cellStyle name="_지정과제2차심의결과(금액조정후최종)_별첨1_2_통계보고서(3.25)_현황판(8월말)" xfId="1330"/>
    <cellStyle name="_지정과제2차심의결과(금액조정후최종)_별첨1_2_통계보고서(3.27)" xfId="1331"/>
    <cellStyle name="_지정과제2차심의결과(금액조정후최종)_별첨1_2_통계보고서(3.27) 2" xfId="1332"/>
    <cellStyle name="_지정과제2차심의결과(금액조정후최종)_별첨1_2_통계보고서(3.27)_청별 실적(8월말)" xfId="1333"/>
    <cellStyle name="_지정과제2차심의결과(금액조정후최종)_별첨1_2_통계보고서(3.27)_청별 실적(9.14)" xfId="1334"/>
    <cellStyle name="_지정과제2차심의결과(금액조정후최종)_별첨1_2_통계보고서(3.27)_청장실 현황판(11월말)" xfId="1335"/>
    <cellStyle name="_지정과제2차심의결과(금액조정후최종)_별첨1_2_통계보고서(3.27)_현황판(8월말)" xfId="1336"/>
    <cellStyle name="_지정과제2차심의결과(금액조정후최종)_별첨1_2_통계보고서(4.14)" xfId="1337"/>
    <cellStyle name="_지정과제2차심의결과(금액조정후최종)_별첨1_2_통계보고서(4.14) 2" xfId="1338"/>
    <cellStyle name="_지정과제2차심의결과(금액조정후최종)_별첨1_2_통계보고서(4.14)_청별 실적(8월말)" xfId="1339"/>
    <cellStyle name="_지정과제2차심의결과(금액조정후최종)_별첨1_2_통계보고서(4.14)_청별 실적(9.14)" xfId="1340"/>
    <cellStyle name="_지정과제2차심의결과(금액조정후최종)_별첨1_2_통계보고서(4.14)_청장실 현황판(11월말)" xfId="1341"/>
    <cellStyle name="_지정과제2차심의결과(금액조정후최종)_별첨1_2_통계보고서(4.14)_현황판(8월말)" xfId="1342"/>
    <cellStyle name="_지정과제2차심의결과(금액조정후최종)_별첨1_2_통계보고서(4.21)" xfId="1343"/>
    <cellStyle name="_지정과제2차심의결과(금액조정후최종)_별첨1_2_통계보고서(4.21) 2" xfId="1344"/>
    <cellStyle name="_지정과제2차심의결과(금액조정후최종)_별첨1_2_통계보고서(4.21)_청별 실적(8월말)" xfId="1345"/>
    <cellStyle name="_지정과제2차심의결과(금액조정후최종)_별첨1_2_통계보고서(4.21)_청별 실적(9.14)" xfId="1346"/>
    <cellStyle name="_지정과제2차심의결과(금액조정후최종)_별첨1_2_통계보고서(4.21)_청장실 현황판(11월말)" xfId="1347"/>
    <cellStyle name="_지정과제2차심의결과(금액조정후최종)_별첨1_2_통계보고서(4.21)_현황판(8월말)" xfId="1348"/>
    <cellStyle name="_지정과제2차심의결과(금액조정후최종)_별첨1_2_통계보고서(4.28)" xfId="1349"/>
    <cellStyle name="_지정과제2차심의결과(금액조정후최종)_별첨1_2_통계보고서(4.28) 2" xfId="1350"/>
    <cellStyle name="_지정과제2차심의결과(금액조정후최종)_별첨1_2_통계보고서(4.28)_청별 실적(8월말)" xfId="1351"/>
    <cellStyle name="_지정과제2차심의결과(금액조정후최종)_별첨1_2_통계보고서(4.28)_청별 실적(9.14)" xfId="1352"/>
    <cellStyle name="_지정과제2차심의결과(금액조정후최종)_별첨1_2_통계보고서(4.28)_청장실 현황판(11월말)" xfId="1353"/>
    <cellStyle name="_지정과제2차심의결과(금액조정후최종)_별첨1_2_통계보고서(4.28)_현황판(8월말)" xfId="1354"/>
    <cellStyle name="_지정과제2차심의결과(금액조정후최종)_별첨1_2_통계보고서(5월말확정)" xfId="1355"/>
    <cellStyle name="_지정과제2차심의결과(금액조정후최종)_별첨1_2_통계보고서(6월말확정)" xfId="1356"/>
    <cellStyle name="_지정과제2차심의결과(금액조정후최종)_별첨1_2_통계보고서(6월말확정) 2" xfId="1357"/>
    <cellStyle name="_지정과제2차심의결과(금액조정후최종)_별첨1_2_통계보고서(6월말확정)_청별 실적(8월말)" xfId="1358"/>
    <cellStyle name="_지정과제2차심의결과(금액조정후최종)_별첨1_2_통계보고서(6월말확정)_청별 실적(9.14)" xfId="1359"/>
    <cellStyle name="_지정과제2차심의결과(금액조정후최종)_별첨1_2_통계보고서(6월말확정)_청장실 현황판(11월말)" xfId="1360"/>
    <cellStyle name="_지정과제2차심의결과(금액조정후최종)_별첨1_2_통계보고서(6월말확정)_현황판(8월말)" xfId="1361"/>
    <cellStyle name="_지정과제2차심의결과(금액조정후최종)_별첨1_2_통계보고서(7월말확정)" xfId="1362"/>
    <cellStyle name="_지정과제2차심의결과(금액조정후최종)_별첨1_2_통계보고서(8월말확정)" xfId="1363"/>
    <cellStyle name="_지정과제2차심의결과(금액조정후최종)_제안과제집계표(공장전체)" xfId="1364"/>
    <cellStyle name="_지정과제2차심의결과(금액조정후최종)_제안과제집계표(공장전체)_통계보고서(1.10)" xfId="1365"/>
    <cellStyle name="_지정과제2차심의결과(금액조정후최종)_제안과제집계표(공장전체)_통계보고서(1.10)_청별 실적(8월말)" xfId="1366"/>
    <cellStyle name="_지정과제2차심의결과(금액조정후최종)_제안과제집계표(공장전체)_통계보고서(1.10)_청별 실적(9.14)" xfId="1367"/>
    <cellStyle name="_지정과제2차심의결과(금액조정후최종)_제안과제집계표(공장전체)_통계보고서(1.10)_현황판(8월말)" xfId="1368"/>
    <cellStyle name="_지정과제2차심의결과(금액조정후최종)_제안과제집계표(공장전체)_통계보고서(2월말)" xfId="1369"/>
    <cellStyle name="_지정과제2차심의결과(금액조정후최종)_제안과제집계표(공장전체)_통계보고서(2월말)_청별 실적(8월말)" xfId="1370"/>
    <cellStyle name="_지정과제2차심의결과(금액조정후최종)_제안과제집계표(공장전체)_통계보고서(2월말)_청별 실적(9.14)" xfId="1371"/>
    <cellStyle name="_지정과제2차심의결과(금액조정후최종)_제안과제집계표(공장전체)_통계보고서(2월말)_현황판(8월말)" xfId="1372"/>
    <cellStyle name="_지정과제2차심의결과(금액조정후최종)_제안과제집계표(공장전체)_통계보고서(3.14)" xfId="1373"/>
    <cellStyle name="_지정과제2차심의결과(금액조정후최종)_제안과제집계표(공장전체)_통계보고서(3.14)_청별 실적(8월말)" xfId="1374"/>
    <cellStyle name="_지정과제2차심의결과(금액조정후최종)_제안과제집계표(공장전체)_통계보고서(3.14)_청별 실적(9.14)" xfId="1375"/>
    <cellStyle name="_지정과제2차심의결과(금액조정후최종)_제안과제집계표(공장전체)_통계보고서(3.14)_현황판(8월말)" xfId="1376"/>
    <cellStyle name="_지정과제2차심의결과(금액조정후최종)_제안과제집계표(공장전체)_통계보고서(3.25)" xfId="1377"/>
    <cellStyle name="_지정과제2차심의결과(금액조정후최종)_제안과제집계표(공장전체)_통계보고서(3.25)_청별 실적(8월말)" xfId="1378"/>
    <cellStyle name="_지정과제2차심의결과(금액조정후최종)_제안과제집계표(공장전체)_통계보고서(3.25)_청별 실적(9.14)" xfId="1379"/>
    <cellStyle name="_지정과제2차심의결과(금액조정후최종)_제안과제집계표(공장전체)_통계보고서(3.25)_현황판(8월말)" xfId="1380"/>
    <cellStyle name="_지정과제2차심의결과(금액조정후최종)_제안과제집계표(공장전체)_통계보고서(3.27)" xfId="1381"/>
    <cellStyle name="_지정과제2차심의결과(금액조정후최종)_제안과제집계표(공장전체)_통계보고서(3.27)_청별 실적(8월말)" xfId="1382"/>
    <cellStyle name="_지정과제2차심의결과(금액조정후최종)_제안과제집계표(공장전체)_통계보고서(3.27)_청별 실적(9.14)" xfId="1383"/>
    <cellStyle name="_지정과제2차심의결과(금액조정후최종)_제안과제집계표(공장전체)_통계보고서(3.27)_현황판(8월말)" xfId="1384"/>
    <cellStyle name="_지정과제2차심의결과(금액조정후최종)_제안과제집계표(공장전체)_통계보고서(4.14)" xfId="1385"/>
    <cellStyle name="_지정과제2차심의결과(금액조정후최종)_제안과제집계표(공장전체)_통계보고서(4.14)_청별 실적(8월말)" xfId="1386"/>
    <cellStyle name="_지정과제2차심의결과(금액조정후최종)_제안과제집계표(공장전체)_통계보고서(4.14)_청별 실적(9.14)" xfId="1387"/>
    <cellStyle name="_지정과제2차심의결과(금액조정후최종)_제안과제집계표(공장전체)_통계보고서(4.14)_현황판(8월말)" xfId="1388"/>
    <cellStyle name="_지정과제2차심의결과(금액조정후최종)_제안과제집계표(공장전체)_통계보고서(4.21)" xfId="1389"/>
    <cellStyle name="_지정과제2차심의결과(금액조정후최종)_제안과제집계표(공장전체)_통계보고서(4.21)_청별 실적(8월말)" xfId="1390"/>
    <cellStyle name="_지정과제2차심의결과(금액조정후최종)_제안과제집계표(공장전체)_통계보고서(4.21)_청별 실적(9.14)" xfId="1391"/>
    <cellStyle name="_지정과제2차심의결과(금액조정후최종)_제안과제집계표(공장전체)_통계보고서(4.21)_현황판(8월말)" xfId="1392"/>
    <cellStyle name="_지정과제2차심의결과(금액조정후최종)_제안과제집계표(공장전체)_통계보고서(4.28)" xfId="1393"/>
    <cellStyle name="_지정과제2차심의결과(금액조정후최종)_제안과제집계표(공장전체)_통계보고서(4.28)_청별 실적(8월말)" xfId="1394"/>
    <cellStyle name="_지정과제2차심의결과(금액조정후최종)_제안과제집계표(공장전체)_통계보고서(4.28)_청별 실적(9.14)" xfId="1395"/>
    <cellStyle name="_지정과제2차심의결과(금액조정후최종)_제안과제집계표(공장전체)_통계보고서(4.28)_현황판(8월말)" xfId="1396"/>
    <cellStyle name="_지정과제2차심의결과(금액조정후최종)_제안과제집계표(공장전체)_통계보고서(5월말확정)" xfId="1397"/>
    <cellStyle name="_지정과제2차심의결과(금액조정후최종)_제안과제집계표(공장전체)_통계보고서(6월말확정)" xfId="1398"/>
    <cellStyle name="_지정과제2차심의결과(금액조정후최종)_제안과제집계표(공장전체)_통계보고서(6월말확정)_청별 실적(8월말)" xfId="1399"/>
    <cellStyle name="_지정과제2차심의결과(금액조정후최종)_제안과제집계표(공장전체)_통계보고서(6월말확정)_청별 실적(9.14)" xfId="1400"/>
    <cellStyle name="_지정과제2차심의결과(금액조정후최종)_제안과제집계표(공장전체)_통계보고서(6월말확정)_현황판(8월말)" xfId="1401"/>
    <cellStyle name="_지정과제2차심의결과(금액조정후최종)_제안과제집계표(공장전체)_통계보고서(7월말확정)" xfId="1402"/>
    <cellStyle name="_지정과제2차심의결과(금액조정후최종)_제안과제집계표(공장전체)_통계보고서(8월말확정)" xfId="1403"/>
    <cellStyle name="_지정과제2차심의결과(금액조정후최종)_통계보고서(1.10)" xfId="1404"/>
    <cellStyle name="_지정과제2차심의결과(금액조정후최종)_통계보고서(1.10)_청별 실적(8월말)" xfId="1405"/>
    <cellStyle name="_지정과제2차심의결과(금액조정후최종)_통계보고서(1.10)_청별 실적(9.14)" xfId="1406"/>
    <cellStyle name="_지정과제2차심의결과(금액조정후최종)_통계보고서(1.10)_현황판(8월말)" xfId="1407"/>
    <cellStyle name="_지정과제2차심의결과(금액조정후최종)_통계보고서(2월말)" xfId="1408"/>
    <cellStyle name="_지정과제2차심의결과(금액조정후최종)_통계보고서(2월말)_청별 실적(8월말)" xfId="1409"/>
    <cellStyle name="_지정과제2차심의결과(금액조정후최종)_통계보고서(2월말)_청별 실적(9.14)" xfId="1410"/>
    <cellStyle name="_지정과제2차심의결과(금액조정후최종)_통계보고서(2월말)_현황판(8월말)" xfId="1411"/>
    <cellStyle name="_지정과제2차심의결과(금액조정후최종)_통계보고서(3.14)" xfId="1412"/>
    <cellStyle name="_지정과제2차심의결과(금액조정후최종)_통계보고서(3.14)_청별 실적(8월말)" xfId="1413"/>
    <cellStyle name="_지정과제2차심의결과(금액조정후최종)_통계보고서(3.14)_청별 실적(9.14)" xfId="1414"/>
    <cellStyle name="_지정과제2차심의결과(금액조정후최종)_통계보고서(3.14)_현황판(8월말)" xfId="1415"/>
    <cellStyle name="_지정과제2차심의결과(금액조정후최종)_통계보고서(3.25)" xfId="1416"/>
    <cellStyle name="_지정과제2차심의결과(금액조정후최종)_통계보고서(3.25)_청별 실적(8월말)" xfId="1417"/>
    <cellStyle name="_지정과제2차심의결과(금액조정후최종)_통계보고서(3.25)_청별 실적(9.14)" xfId="1418"/>
    <cellStyle name="_지정과제2차심의결과(금액조정후최종)_통계보고서(3.25)_현황판(8월말)" xfId="1419"/>
    <cellStyle name="_지정과제2차심의결과(금액조정후최종)_통계보고서(3.27)" xfId="1420"/>
    <cellStyle name="_지정과제2차심의결과(금액조정후최종)_통계보고서(3.27)_청별 실적(8월말)" xfId="1421"/>
    <cellStyle name="_지정과제2차심의결과(금액조정후최종)_통계보고서(3.27)_청별 실적(9.14)" xfId="1422"/>
    <cellStyle name="_지정과제2차심의결과(금액조정후최종)_통계보고서(3.27)_현황판(8월말)" xfId="1423"/>
    <cellStyle name="_지정과제2차심의결과(금액조정후최종)_통계보고서(4.14)" xfId="1424"/>
    <cellStyle name="_지정과제2차심의결과(금액조정후최종)_통계보고서(4.14)_청별 실적(8월말)" xfId="1425"/>
    <cellStyle name="_지정과제2차심의결과(금액조정후최종)_통계보고서(4.14)_청별 실적(9.14)" xfId="1426"/>
    <cellStyle name="_지정과제2차심의결과(금액조정후최종)_통계보고서(4.14)_현황판(8월말)" xfId="1427"/>
    <cellStyle name="_지정과제2차심의결과(금액조정후최종)_통계보고서(4.21)" xfId="1428"/>
    <cellStyle name="_지정과제2차심의결과(금액조정후최종)_통계보고서(4.21)_청별 실적(8월말)" xfId="1429"/>
    <cellStyle name="_지정과제2차심의결과(금액조정후최종)_통계보고서(4.21)_청별 실적(9.14)" xfId="1430"/>
    <cellStyle name="_지정과제2차심의결과(금액조정후최종)_통계보고서(4.21)_현황판(8월말)" xfId="1431"/>
    <cellStyle name="_지정과제2차심의결과(금액조정후최종)_통계보고서(4.28)" xfId="1432"/>
    <cellStyle name="_지정과제2차심의결과(금액조정후최종)_통계보고서(4.28)_청별 실적(8월말)" xfId="1433"/>
    <cellStyle name="_지정과제2차심의결과(금액조정후최종)_통계보고서(4.28)_청별 실적(9.14)" xfId="1434"/>
    <cellStyle name="_지정과제2차심의결과(금액조정후최종)_통계보고서(4.28)_현황판(8월말)" xfId="1435"/>
    <cellStyle name="_지정과제2차심의결과(금액조정후최종)_통계보고서(5월말확정)" xfId="1436"/>
    <cellStyle name="_지정과제2차심의결과(금액조정후최종)_통계보고서(6월말확정)" xfId="1437"/>
    <cellStyle name="_지정과제2차심의결과(금액조정후최종)_통계보고서(6월말확정)_청별 실적(8월말)" xfId="1438"/>
    <cellStyle name="_지정과제2차심의결과(금액조정후최종)_통계보고서(6월말확정)_청별 실적(9.14)" xfId="1439"/>
    <cellStyle name="_지정과제2차심의결과(금액조정후최종)_통계보고서(6월말확정)_현황판(8월말)" xfId="1440"/>
    <cellStyle name="_지정과제2차심의결과(금액조정후최종)_통계보고서(7월말확정)" xfId="1441"/>
    <cellStyle name="_지정과제2차심의결과(금액조정후최종)_통계보고서(8월말확정)" xfId="1442"/>
    <cellStyle name="_지정과제2차심의결과_1" xfId="1443"/>
    <cellStyle name="_지정과제2차심의결과_1_통계보고서(1.10)" xfId="1444"/>
    <cellStyle name="_지정과제2차심의결과_1_통계보고서(1.10) 2" xfId="1445"/>
    <cellStyle name="_지정과제2차심의결과_1_통계보고서(1.10)_청별 실적(8월말)" xfId="1446"/>
    <cellStyle name="_지정과제2차심의결과_1_통계보고서(1.10)_청별 실적(9.14)" xfId="1447"/>
    <cellStyle name="_지정과제2차심의결과_1_통계보고서(1.10)_청장실 현황판(11월말)" xfId="1448"/>
    <cellStyle name="_지정과제2차심의결과_1_통계보고서(1.10)_현황판(8월말)" xfId="1449"/>
    <cellStyle name="_지정과제2차심의결과_1_통계보고서(2월말)" xfId="1450"/>
    <cellStyle name="_지정과제2차심의결과_1_통계보고서(2월말) 2" xfId="1451"/>
    <cellStyle name="_지정과제2차심의결과_1_통계보고서(2월말)_청별 실적(8월말)" xfId="1452"/>
    <cellStyle name="_지정과제2차심의결과_1_통계보고서(2월말)_청별 실적(9.14)" xfId="1453"/>
    <cellStyle name="_지정과제2차심의결과_1_통계보고서(2월말)_청장실 현황판(11월말)" xfId="1454"/>
    <cellStyle name="_지정과제2차심의결과_1_통계보고서(2월말)_현황판(8월말)" xfId="1455"/>
    <cellStyle name="_지정과제2차심의결과_1_통계보고서(3.14)" xfId="1456"/>
    <cellStyle name="_지정과제2차심의결과_1_통계보고서(3.14) 2" xfId="1457"/>
    <cellStyle name="_지정과제2차심의결과_1_통계보고서(3.14)_청별 실적(8월말)" xfId="1458"/>
    <cellStyle name="_지정과제2차심의결과_1_통계보고서(3.14)_청별 실적(9.14)" xfId="1459"/>
    <cellStyle name="_지정과제2차심의결과_1_통계보고서(3.14)_청장실 현황판(11월말)" xfId="1460"/>
    <cellStyle name="_지정과제2차심의결과_1_통계보고서(3.14)_현황판(8월말)" xfId="1461"/>
    <cellStyle name="_지정과제2차심의결과_1_통계보고서(3.25)" xfId="1462"/>
    <cellStyle name="_지정과제2차심의결과_1_통계보고서(3.25) 2" xfId="1463"/>
    <cellStyle name="_지정과제2차심의결과_1_통계보고서(3.25)_청별 실적(8월말)" xfId="1464"/>
    <cellStyle name="_지정과제2차심의결과_1_통계보고서(3.25)_청별 실적(9.14)" xfId="1465"/>
    <cellStyle name="_지정과제2차심의결과_1_통계보고서(3.25)_청장실 현황판(11월말)" xfId="1466"/>
    <cellStyle name="_지정과제2차심의결과_1_통계보고서(3.25)_현황판(8월말)" xfId="1467"/>
    <cellStyle name="_지정과제2차심의결과_1_통계보고서(3.27)" xfId="1468"/>
    <cellStyle name="_지정과제2차심의결과_1_통계보고서(3.27) 2" xfId="1469"/>
    <cellStyle name="_지정과제2차심의결과_1_통계보고서(3.27)_청별 실적(8월말)" xfId="1470"/>
    <cellStyle name="_지정과제2차심의결과_1_통계보고서(3.27)_청별 실적(9.14)" xfId="1471"/>
    <cellStyle name="_지정과제2차심의결과_1_통계보고서(3.27)_청장실 현황판(11월말)" xfId="1472"/>
    <cellStyle name="_지정과제2차심의결과_1_통계보고서(3.27)_현황판(8월말)" xfId="1473"/>
    <cellStyle name="_지정과제2차심의결과_1_통계보고서(4.14)" xfId="1474"/>
    <cellStyle name="_지정과제2차심의결과_1_통계보고서(4.14) 2" xfId="1475"/>
    <cellStyle name="_지정과제2차심의결과_1_통계보고서(4.14)_청별 실적(8월말)" xfId="1476"/>
    <cellStyle name="_지정과제2차심의결과_1_통계보고서(4.14)_청별 실적(9.14)" xfId="1477"/>
    <cellStyle name="_지정과제2차심의결과_1_통계보고서(4.14)_청장실 현황판(11월말)" xfId="1478"/>
    <cellStyle name="_지정과제2차심의결과_1_통계보고서(4.14)_현황판(8월말)" xfId="1479"/>
    <cellStyle name="_지정과제2차심의결과_1_통계보고서(4.21)" xfId="1480"/>
    <cellStyle name="_지정과제2차심의결과_1_통계보고서(4.21) 2" xfId="1481"/>
    <cellStyle name="_지정과제2차심의결과_1_통계보고서(4.21)_청별 실적(8월말)" xfId="1482"/>
    <cellStyle name="_지정과제2차심의결과_1_통계보고서(4.21)_청별 실적(9.14)" xfId="1483"/>
    <cellStyle name="_지정과제2차심의결과_1_통계보고서(4.21)_청장실 현황판(11월말)" xfId="1484"/>
    <cellStyle name="_지정과제2차심의결과_1_통계보고서(4.21)_현황판(8월말)" xfId="1485"/>
    <cellStyle name="_지정과제2차심의결과_1_통계보고서(4.28)" xfId="1486"/>
    <cellStyle name="_지정과제2차심의결과_1_통계보고서(4.28) 2" xfId="1487"/>
    <cellStyle name="_지정과제2차심의결과_1_통계보고서(4.28)_청별 실적(8월말)" xfId="1488"/>
    <cellStyle name="_지정과제2차심의결과_1_통계보고서(4.28)_청별 실적(9.14)" xfId="1489"/>
    <cellStyle name="_지정과제2차심의결과_1_통계보고서(4.28)_청장실 현황판(11월말)" xfId="1490"/>
    <cellStyle name="_지정과제2차심의결과_1_통계보고서(4.28)_현황판(8월말)" xfId="1491"/>
    <cellStyle name="_지정과제2차심의결과_1_통계보고서(5월말확정)" xfId="1492"/>
    <cellStyle name="_지정과제2차심의결과_1_통계보고서(6월말확정)" xfId="1493"/>
    <cellStyle name="_지정과제2차심의결과_1_통계보고서(6월말확정) 2" xfId="1494"/>
    <cellStyle name="_지정과제2차심의결과_1_통계보고서(6월말확정)_청별 실적(8월말)" xfId="1495"/>
    <cellStyle name="_지정과제2차심의결과_1_통계보고서(6월말확정)_청별 실적(9.14)" xfId="1496"/>
    <cellStyle name="_지정과제2차심의결과_1_통계보고서(6월말확정)_청장실 현황판(11월말)" xfId="1497"/>
    <cellStyle name="_지정과제2차심의결과_1_통계보고서(6월말확정)_현황판(8월말)" xfId="1498"/>
    <cellStyle name="_지정과제2차심의결과_1_통계보고서(7월말확정)" xfId="1499"/>
    <cellStyle name="_지정과제2차심의결과_1_통계보고서(8월말확정)" xfId="1500"/>
    <cellStyle name="_지정과제2차심의결과_통계보고서(1.10)" xfId="1501"/>
    <cellStyle name="_지정과제2차심의결과_통계보고서(1.10)_청별 실적(8월말)" xfId="1502"/>
    <cellStyle name="_지정과제2차심의결과_통계보고서(1.10)_청별 실적(9.14)" xfId="1503"/>
    <cellStyle name="_지정과제2차심의결과_통계보고서(1.10)_현황판(8월말)" xfId="1504"/>
    <cellStyle name="_지정과제2차심의결과_통계보고서(2월말)" xfId="1505"/>
    <cellStyle name="_지정과제2차심의결과_통계보고서(2월말)_청별 실적(8월말)" xfId="1506"/>
    <cellStyle name="_지정과제2차심의결과_통계보고서(2월말)_청별 실적(9.14)" xfId="1507"/>
    <cellStyle name="_지정과제2차심의결과_통계보고서(2월말)_현황판(8월말)" xfId="1508"/>
    <cellStyle name="_지정과제2차심의결과_통계보고서(3.14)" xfId="1509"/>
    <cellStyle name="_지정과제2차심의결과_통계보고서(3.14)_청별 실적(8월말)" xfId="1510"/>
    <cellStyle name="_지정과제2차심의결과_통계보고서(3.14)_청별 실적(9.14)" xfId="1511"/>
    <cellStyle name="_지정과제2차심의결과_통계보고서(3.14)_현황판(8월말)" xfId="1512"/>
    <cellStyle name="_지정과제2차심의결과_통계보고서(3.25)" xfId="1513"/>
    <cellStyle name="_지정과제2차심의결과_통계보고서(3.25)_청별 실적(8월말)" xfId="1514"/>
    <cellStyle name="_지정과제2차심의결과_통계보고서(3.25)_청별 실적(9.14)" xfId="1515"/>
    <cellStyle name="_지정과제2차심의결과_통계보고서(3.25)_현황판(8월말)" xfId="1516"/>
    <cellStyle name="_지정과제2차심의결과_통계보고서(3.27)" xfId="1517"/>
    <cellStyle name="_지정과제2차심의결과_통계보고서(3.27)_청별 실적(8월말)" xfId="1518"/>
    <cellStyle name="_지정과제2차심의결과_통계보고서(3.27)_청별 실적(9.14)" xfId="1519"/>
    <cellStyle name="_지정과제2차심의결과_통계보고서(3.27)_현황판(8월말)" xfId="1520"/>
    <cellStyle name="_지정과제2차심의결과_통계보고서(4.14)" xfId="1521"/>
    <cellStyle name="_지정과제2차심의결과_통계보고서(4.14)_청별 실적(8월말)" xfId="1522"/>
    <cellStyle name="_지정과제2차심의결과_통계보고서(4.14)_청별 실적(9.14)" xfId="1523"/>
    <cellStyle name="_지정과제2차심의결과_통계보고서(4.14)_현황판(8월말)" xfId="1524"/>
    <cellStyle name="_지정과제2차심의결과_통계보고서(4.21)" xfId="1525"/>
    <cellStyle name="_지정과제2차심의결과_통계보고서(4.21)_청별 실적(8월말)" xfId="1526"/>
    <cellStyle name="_지정과제2차심의결과_통계보고서(4.21)_청별 실적(9.14)" xfId="1527"/>
    <cellStyle name="_지정과제2차심의결과_통계보고서(4.21)_현황판(8월말)" xfId="1528"/>
    <cellStyle name="_지정과제2차심의결과_통계보고서(4.28)" xfId="1529"/>
    <cellStyle name="_지정과제2차심의결과_통계보고서(4.28)_청별 실적(8월말)" xfId="1530"/>
    <cellStyle name="_지정과제2차심의결과_통계보고서(4.28)_청별 실적(9.14)" xfId="1531"/>
    <cellStyle name="_지정과제2차심의결과_통계보고서(4.28)_현황판(8월말)" xfId="1532"/>
    <cellStyle name="_지정과제2차심의결과_통계보고서(5월말확정)" xfId="1533"/>
    <cellStyle name="_지정과제2차심의결과_통계보고서(6월말확정)" xfId="1534"/>
    <cellStyle name="_지정과제2차심의결과_통계보고서(6월말확정)_청별 실적(8월말)" xfId="1535"/>
    <cellStyle name="_지정과제2차심의결과_통계보고서(6월말확정)_청별 실적(9.14)" xfId="1536"/>
    <cellStyle name="_지정과제2차심의결과_통계보고서(6월말확정)_현황판(8월말)" xfId="1537"/>
    <cellStyle name="_지정과제2차심의결과_통계보고서(7월말확정)" xfId="1538"/>
    <cellStyle name="_지정과제2차심의결과_통계보고서(8월말확정)" xfId="1539"/>
    <cellStyle name="_집중관리(981231)" xfId="1540"/>
    <cellStyle name="_집중관리(981231)_1" xfId="1541"/>
    <cellStyle name="_집중관리(981231)_1_통계보고서(1.10)" xfId="1542"/>
    <cellStyle name="_집중관리(981231)_1_통계보고서(1.10)_청별 실적(8월말)" xfId="1543"/>
    <cellStyle name="_집중관리(981231)_1_통계보고서(1.10)_청별 실적(9.14)" xfId="1544"/>
    <cellStyle name="_집중관리(981231)_1_통계보고서(1.10)_현황판(8월말)" xfId="1545"/>
    <cellStyle name="_집중관리(981231)_1_통계보고서(2월말)" xfId="1546"/>
    <cellStyle name="_집중관리(981231)_1_통계보고서(2월말)_청별 실적(8월말)" xfId="1547"/>
    <cellStyle name="_집중관리(981231)_1_통계보고서(2월말)_청별 실적(9.14)" xfId="1548"/>
    <cellStyle name="_집중관리(981231)_1_통계보고서(2월말)_현황판(8월말)" xfId="1549"/>
    <cellStyle name="_집중관리(981231)_1_통계보고서(3.14)" xfId="1550"/>
    <cellStyle name="_집중관리(981231)_1_통계보고서(3.14)_청별 실적(8월말)" xfId="1551"/>
    <cellStyle name="_집중관리(981231)_1_통계보고서(3.14)_청별 실적(9.14)" xfId="1552"/>
    <cellStyle name="_집중관리(981231)_1_통계보고서(3.14)_현황판(8월말)" xfId="1553"/>
    <cellStyle name="_집중관리(981231)_1_통계보고서(3.25)" xfId="1554"/>
    <cellStyle name="_집중관리(981231)_1_통계보고서(3.25)_청별 실적(8월말)" xfId="1555"/>
    <cellStyle name="_집중관리(981231)_1_통계보고서(3.25)_청별 실적(9.14)" xfId="1556"/>
    <cellStyle name="_집중관리(981231)_1_통계보고서(3.25)_현황판(8월말)" xfId="1557"/>
    <cellStyle name="_집중관리(981231)_1_통계보고서(3.27)" xfId="1558"/>
    <cellStyle name="_집중관리(981231)_1_통계보고서(3.27)_청별 실적(8월말)" xfId="1559"/>
    <cellStyle name="_집중관리(981231)_1_통계보고서(3.27)_청별 실적(9.14)" xfId="1560"/>
    <cellStyle name="_집중관리(981231)_1_통계보고서(3.27)_현황판(8월말)" xfId="1561"/>
    <cellStyle name="_집중관리(981231)_1_통계보고서(4.14)" xfId="1562"/>
    <cellStyle name="_집중관리(981231)_1_통계보고서(4.14)_청별 실적(8월말)" xfId="1563"/>
    <cellStyle name="_집중관리(981231)_1_통계보고서(4.14)_청별 실적(9.14)" xfId="1564"/>
    <cellStyle name="_집중관리(981231)_1_통계보고서(4.14)_현황판(8월말)" xfId="1565"/>
    <cellStyle name="_집중관리(981231)_1_통계보고서(4.21)" xfId="1566"/>
    <cellStyle name="_집중관리(981231)_1_통계보고서(4.21)_청별 실적(8월말)" xfId="1567"/>
    <cellStyle name="_집중관리(981231)_1_통계보고서(4.21)_청별 실적(9.14)" xfId="1568"/>
    <cellStyle name="_집중관리(981231)_1_통계보고서(4.21)_현황판(8월말)" xfId="1569"/>
    <cellStyle name="_집중관리(981231)_1_통계보고서(4.28)" xfId="1570"/>
    <cellStyle name="_집중관리(981231)_1_통계보고서(4.28)_청별 실적(8월말)" xfId="1571"/>
    <cellStyle name="_집중관리(981231)_1_통계보고서(4.28)_청별 실적(9.14)" xfId="1572"/>
    <cellStyle name="_집중관리(981231)_1_통계보고서(4.28)_현황판(8월말)" xfId="1573"/>
    <cellStyle name="_집중관리(981231)_1_통계보고서(5월말확정)" xfId="1574"/>
    <cellStyle name="_집중관리(981231)_1_통계보고서(6월말확정)" xfId="1575"/>
    <cellStyle name="_집중관리(981231)_1_통계보고서(6월말확정)_청별 실적(8월말)" xfId="1576"/>
    <cellStyle name="_집중관리(981231)_1_통계보고서(6월말확정)_청별 실적(9.14)" xfId="1577"/>
    <cellStyle name="_집중관리(981231)_1_통계보고서(6월말확정)_현황판(8월말)" xfId="1578"/>
    <cellStyle name="_집중관리(981231)_1_통계보고서(7월말확정)" xfId="1579"/>
    <cellStyle name="_집중관리(981231)_1_통계보고서(8월말확정)" xfId="1580"/>
    <cellStyle name="_집중관리(981231)_통계보고서(1.10)" xfId="1581"/>
    <cellStyle name="_집중관리(981231)_통계보고서(1.10)_청별 실적(8월말)" xfId="1582"/>
    <cellStyle name="_집중관리(981231)_통계보고서(1.10)_청별 실적(9.14)" xfId="1583"/>
    <cellStyle name="_집중관리(981231)_통계보고서(1.10)_현황판(8월말)" xfId="1584"/>
    <cellStyle name="_집중관리(981231)_통계보고서(2월말)" xfId="1585"/>
    <cellStyle name="_집중관리(981231)_통계보고서(2월말)_청별 실적(8월말)" xfId="1586"/>
    <cellStyle name="_집중관리(981231)_통계보고서(2월말)_청별 실적(9.14)" xfId="1587"/>
    <cellStyle name="_집중관리(981231)_통계보고서(2월말)_현황판(8월말)" xfId="1588"/>
    <cellStyle name="_집중관리(981231)_통계보고서(3.14)" xfId="1589"/>
    <cellStyle name="_집중관리(981231)_통계보고서(3.14)_청별 실적(8월말)" xfId="1590"/>
    <cellStyle name="_집중관리(981231)_통계보고서(3.14)_청별 실적(9.14)" xfId="1591"/>
    <cellStyle name="_집중관리(981231)_통계보고서(3.14)_현황판(8월말)" xfId="1592"/>
    <cellStyle name="_집중관리(981231)_통계보고서(3.25)" xfId="1593"/>
    <cellStyle name="_집중관리(981231)_통계보고서(3.25)_청별 실적(8월말)" xfId="1594"/>
    <cellStyle name="_집중관리(981231)_통계보고서(3.25)_청별 실적(9.14)" xfId="1595"/>
    <cellStyle name="_집중관리(981231)_통계보고서(3.25)_현황판(8월말)" xfId="1596"/>
    <cellStyle name="_집중관리(981231)_통계보고서(3.27)" xfId="1597"/>
    <cellStyle name="_집중관리(981231)_통계보고서(3.27)_청별 실적(8월말)" xfId="1598"/>
    <cellStyle name="_집중관리(981231)_통계보고서(3.27)_청별 실적(9.14)" xfId="1599"/>
    <cellStyle name="_집중관리(981231)_통계보고서(3.27)_현황판(8월말)" xfId="1600"/>
    <cellStyle name="_집중관리(981231)_통계보고서(4.14)" xfId="1601"/>
    <cellStyle name="_집중관리(981231)_통계보고서(4.14)_청별 실적(8월말)" xfId="1602"/>
    <cellStyle name="_집중관리(981231)_통계보고서(4.14)_청별 실적(9.14)" xfId="1603"/>
    <cellStyle name="_집중관리(981231)_통계보고서(4.14)_현황판(8월말)" xfId="1604"/>
    <cellStyle name="_집중관리(981231)_통계보고서(4.21)" xfId="1605"/>
    <cellStyle name="_집중관리(981231)_통계보고서(4.21)_청별 실적(8월말)" xfId="1606"/>
    <cellStyle name="_집중관리(981231)_통계보고서(4.21)_청별 실적(9.14)" xfId="1607"/>
    <cellStyle name="_집중관리(981231)_통계보고서(4.21)_현황판(8월말)" xfId="1608"/>
    <cellStyle name="_집중관리(981231)_통계보고서(4.28)" xfId="1609"/>
    <cellStyle name="_집중관리(981231)_통계보고서(4.28)_청별 실적(8월말)" xfId="1610"/>
    <cellStyle name="_집중관리(981231)_통계보고서(4.28)_청별 실적(9.14)" xfId="1611"/>
    <cellStyle name="_집중관리(981231)_통계보고서(4.28)_현황판(8월말)" xfId="1612"/>
    <cellStyle name="_집중관리(981231)_통계보고서(5월말확정)" xfId="1613"/>
    <cellStyle name="_집중관리(981231)_통계보고서(6월말확정)" xfId="1614"/>
    <cellStyle name="_집중관리(981231)_통계보고서(6월말확정)_청별 실적(8월말)" xfId="1615"/>
    <cellStyle name="_집중관리(981231)_통계보고서(6월말확정)_청별 실적(9.14)" xfId="1616"/>
    <cellStyle name="_집중관리(981231)_통계보고서(6월말확정)_현황판(8월말)" xfId="1617"/>
    <cellStyle name="_집중관리(981231)_통계보고서(7월말확정)" xfId="1618"/>
    <cellStyle name="_집중관리(981231)_통계보고서(8월말확정)" xfId="1619"/>
    <cellStyle name="_집중관리(지정과제및 양식)" xfId="1620"/>
    <cellStyle name="_집중관리(지정과제및 양식)_1" xfId="1621"/>
    <cellStyle name="_집중관리(지정과제및 양식)_1_통계보고서(1.10)" xfId="1622"/>
    <cellStyle name="_집중관리(지정과제및 양식)_1_통계보고서(1.10) 2" xfId="1623"/>
    <cellStyle name="_집중관리(지정과제및 양식)_1_통계보고서(1.10)_청별 실적(8월말)" xfId="1624"/>
    <cellStyle name="_집중관리(지정과제및 양식)_1_통계보고서(1.10)_청별 실적(9.14)" xfId="1625"/>
    <cellStyle name="_집중관리(지정과제및 양식)_1_통계보고서(1.10)_청장실 현황판(11월말)" xfId="1626"/>
    <cellStyle name="_집중관리(지정과제및 양식)_1_통계보고서(1.10)_현황판(8월말)" xfId="1627"/>
    <cellStyle name="_집중관리(지정과제및 양식)_1_통계보고서(2월말)" xfId="1628"/>
    <cellStyle name="_집중관리(지정과제및 양식)_1_통계보고서(2월말) 2" xfId="1629"/>
    <cellStyle name="_집중관리(지정과제및 양식)_1_통계보고서(2월말)_청별 실적(8월말)" xfId="1630"/>
    <cellStyle name="_집중관리(지정과제및 양식)_1_통계보고서(2월말)_청별 실적(9.14)" xfId="1631"/>
    <cellStyle name="_집중관리(지정과제및 양식)_1_통계보고서(2월말)_청장실 현황판(11월말)" xfId="1632"/>
    <cellStyle name="_집중관리(지정과제및 양식)_1_통계보고서(2월말)_현황판(8월말)" xfId="1633"/>
    <cellStyle name="_집중관리(지정과제및 양식)_1_통계보고서(3.14)" xfId="1634"/>
    <cellStyle name="_집중관리(지정과제및 양식)_1_통계보고서(3.14) 2" xfId="1635"/>
    <cellStyle name="_집중관리(지정과제및 양식)_1_통계보고서(3.14)_청별 실적(8월말)" xfId="1636"/>
    <cellStyle name="_집중관리(지정과제및 양식)_1_통계보고서(3.14)_청별 실적(9.14)" xfId="1637"/>
    <cellStyle name="_집중관리(지정과제및 양식)_1_통계보고서(3.14)_청장실 현황판(11월말)" xfId="1638"/>
    <cellStyle name="_집중관리(지정과제및 양식)_1_통계보고서(3.14)_현황판(8월말)" xfId="1639"/>
    <cellStyle name="_집중관리(지정과제및 양식)_1_통계보고서(3.25)" xfId="1640"/>
    <cellStyle name="_집중관리(지정과제및 양식)_1_통계보고서(3.25) 2" xfId="1641"/>
    <cellStyle name="_집중관리(지정과제및 양식)_1_통계보고서(3.25)_청별 실적(8월말)" xfId="1642"/>
    <cellStyle name="_집중관리(지정과제및 양식)_1_통계보고서(3.25)_청별 실적(9.14)" xfId="1643"/>
    <cellStyle name="_집중관리(지정과제및 양식)_1_통계보고서(3.25)_청장실 현황판(11월말)" xfId="1644"/>
    <cellStyle name="_집중관리(지정과제및 양식)_1_통계보고서(3.25)_현황판(8월말)" xfId="1645"/>
    <cellStyle name="_집중관리(지정과제및 양식)_1_통계보고서(3.27)" xfId="1646"/>
    <cellStyle name="_집중관리(지정과제및 양식)_1_통계보고서(3.27) 2" xfId="1647"/>
    <cellStyle name="_집중관리(지정과제및 양식)_1_통계보고서(3.27)_청별 실적(8월말)" xfId="1648"/>
    <cellStyle name="_집중관리(지정과제및 양식)_1_통계보고서(3.27)_청별 실적(9.14)" xfId="1649"/>
    <cellStyle name="_집중관리(지정과제및 양식)_1_통계보고서(3.27)_청장실 현황판(11월말)" xfId="1650"/>
    <cellStyle name="_집중관리(지정과제및 양식)_1_통계보고서(3.27)_현황판(8월말)" xfId="1651"/>
    <cellStyle name="_집중관리(지정과제및 양식)_1_통계보고서(4.14)" xfId="1652"/>
    <cellStyle name="_집중관리(지정과제및 양식)_1_통계보고서(4.14) 2" xfId="1653"/>
    <cellStyle name="_집중관리(지정과제및 양식)_1_통계보고서(4.14)_청별 실적(8월말)" xfId="1654"/>
    <cellStyle name="_집중관리(지정과제및 양식)_1_통계보고서(4.14)_청별 실적(9.14)" xfId="1655"/>
    <cellStyle name="_집중관리(지정과제및 양식)_1_통계보고서(4.14)_청장실 현황판(11월말)" xfId="1656"/>
    <cellStyle name="_집중관리(지정과제및 양식)_1_통계보고서(4.14)_현황판(8월말)" xfId="1657"/>
    <cellStyle name="_집중관리(지정과제및 양식)_1_통계보고서(4.21)" xfId="1658"/>
    <cellStyle name="_집중관리(지정과제및 양식)_1_통계보고서(4.21) 2" xfId="1659"/>
    <cellStyle name="_집중관리(지정과제및 양식)_1_통계보고서(4.21)_청별 실적(8월말)" xfId="1660"/>
    <cellStyle name="_집중관리(지정과제및 양식)_1_통계보고서(4.21)_청별 실적(9.14)" xfId="1661"/>
    <cellStyle name="_집중관리(지정과제및 양식)_1_통계보고서(4.21)_청장실 현황판(11월말)" xfId="1662"/>
    <cellStyle name="_집중관리(지정과제및 양식)_1_통계보고서(4.21)_현황판(8월말)" xfId="1663"/>
    <cellStyle name="_집중관리(지정과제및 양식)_1_통계보고서(4.28)" xfId="1664"/>
    <cellStyle name="_집중관리(지정과제및 양식)_1_통계보고서(4.28) 2" xfId="1665"/>
    <cellStyle name="_집중관리(지정과제및 양식)_1_통계보고서(4.28)_청별 실적(8월말)" xfId="1666"/>
    <cellStyle name="_집중관리(지정과제및 양식)_1_통계보고서(4.28)_청별 실적(9.14)" xfId="1667"/>
    <cellStyle name="_집중관리(지정과제및 양식)_1_통계보고서(4.28)_청장실 현황판(11월말)" xfId="1668"/>
    <cellStyle name="_집중관리(지정과제및 양식)_1_통계보고서(4.28)_현황판(8월말)" xfId="1669"/>
    <cellStyle name="_집중관리(지정과제및 양식)_1_통계보고서(5월말확정)" xfId="1670"/>
    <cellStyle name="_집중관리(지정과제및 양식)_1_통계보고서(6월말확정)" xfId="1671"/>
    <cellStyle name="_집중관리(지정과제및 양식)_1_통계보고서(6월말확정) 2" xfId="1672"/>
    <cellStyle name="_집중관리(지정과제및 양식)_1_통계보고서(6월말확정)_청별 실적(8월말)" xfId="1673"/>
    <cellStyle name="_집중관리(지정과제및 양식)_1_통계보고서(6월말확정)_청별 실적(9.14)" xfId="1674"/>
    <cellStyle name="_집중관리(지정과제및 양식)_1_통계보고서(6월말확정)_청장실 현황판(11월말)" xfId="1675"/>
    <cellStyle name="_집중관리(지정과제및 양식)_1_통계보고서(6월말확정)_현황판(8월말)" xfId="1676"/>
    <cellStyle name="_집중관리(지정과제및 양식)_1_통계보고서(7월말확정)" xfId="1677"/>
    <cellStyle name="_집중관리(지정과제및 양식)_1_통계보고서(8월말확정)" xfId="1678"/>
    <cellStyle name="_집중관리(지정과제및 양식)_통계보고서(1.10)" xfId="1679"/>
    <cellStyle name="_집중관리(지정과제및 양식)_통계보고서(1.10)_청별 실적(8월말)" xfId="1680"/>
    <cellStyle name="_집중관리(지정과제및 양식)_통계보고서(1.10)_청별 실적(9.14)" xfId="1681"/>
    <cellStyle name="_집중관리(지정과제및 양식)_통계보고서(1.10)_현황판(8월말)" xfId="1682"/>
    <cellStyle name="_집중관리(지정과제및 양식)_통계보고서(2월말)" xfId="1683"/>
    <cellStyle name="_집중관리(지정과제및 양식)_통계보고서(2월말)_청별 실적(8월말)" xfId="1684"/>
    <cellStyle name="_집중관리(지정과제및 양식)_통계보고서(2월말)_청별 실적(9.14)" xfId="1685"/>
    <cellStyle name="_집중관리(지정과제및 양식)_통계보고서(2월말)_현황판(8월말)" xfId="1686"/>
    <cellStyle name="_집중관리(지정과제및 양식)_통계보고서(3.14)" xfId="1687"/>
    <cellStyle name="_집중관리(지정과제및 양식)_통계보고서(3.14)_청별 실적(8월말)" xfId="1688"/>
    <cellStyle name="_집중관리(지정과제및 양식)_통계보고서(3.14)_청별 실적(9.14)" xfId="1689"/>
    <cellStyle name="_집중관리(지정과제및 양식)_통계보고서(3.14)_현황판(8월말)" xfId="1690"/>
    <cellStyle name="_집중관리(지정과제및 양식)_통계보고서(3.25)" xfId="1691"/>
    <cellStyle name="_집중관리(지정과제및 양식)_통계보고서(3.25)_청별 실적(8월말)" xfId="1692"/>
    <cellStyle name="_집중관리(지정과제및 양식)_통계보고서(3.25)_청별 실적(9.14)" xfId="1693"/>
    <cellStyle name="_집중관리(지정과제및 양식)_통계보고서(3.25)_현황판(8월말)" xfId="1694"/>
    <cellStyle name="_집중관리(지정과제및 양식)_통계보고서(3.27)" xfId="1695"/>
    <cellStyle name="_집중관리(지정과제및 양식)_통계보고서(3.27)_청별 실적(8월말)" xfId="1696"/>
    <cellStyle name="_집중관리(지정과제및 양식)_통계보고서(3.27)_청별 실적(9.14)" xfId="1697"/>
    <cellStyle name="_집중관리(지정과제및 양식)_통계보고서(3.27)_현황판(8월말)" xfId="1698"/>
    <cellStyle name="_집중관리(지정과제및 양식)_통계보고서(4.14)" xfId="1699"/>
    <cellStyle name="_집중관리(지정과제및 양식)_통계보고서(4.14)_청별 실적(8월말)" xfId="1700"/>
    <cellStyle name="_집중관리(지정과제및 양식)_통계보고서(4.14)_청별 실적(9.14)" xfId="1701"/>
    <cellStyle name="_집중관리(지정과제및 양식)_통계보고서(4.14)_현황판(8월말)" xfId="1702"/>
    <cellStyle name="_집중관리(지정과제및 양식)_통계보고서(4.21)" xfId="1703"/>
    <cellStyle name="_집중관리(지정과제및 양식)_통계보고서(4.21)_청별 실적(8월말)" xfId="1704"/>
    <cellStyle name="_집중관리(지정과제및 양식)_통계보고서(4.21)_청별 실적(9.14)" xfId="1705"/>
    <cellStyle name="_집중관리(지정과제및 양식)_통계보고서(4.21)_현황판(8월말)" xfId="1706"/>
    <cellStyle name="_집중관리(지정과제및 양식)_통계보고서(4.28)" xfId="1707"/>
    <cellStyle name="_집중관리(지정과제및 양식)_통계보고서(4.28)_청별 실적(8월말)" xfId="1708"/>
    <cellStyle name="_집중관리(지정과제및 양식)_통계보고서(4.28)_청별 실적(9.14)" xfId="1709"/>
    <cellStyle name="_집중관리(지정과제및 양식)_통계보고서(4.28)_현황판(8월말)" xfId="1710"/>
    <cellStyle name="_집중관리(지정과제및 양식)_통계보고서(5월말확정)" xfId="1711"/>
    <cellStyle name="_집중관리(지정과제및 양식)_통계보고서(6월말확정)" xfId="1712"/>
    <cellStyle name="_집중관리(지정과제및 양식)_통계보고서(6월말확정)_청별 실적(8월말)" xfId="1713"/>
    <cellStyle name="_집중관리(지정과제및 양식)_통계보고서(6월말확정)_청별 실적(9.14)" xfId="1714"/>
    <cellStyle name="_집중관리(지정과제및 양식)_통계보고서(6월말확정)_현황판(8월말)" xfId="1715"/>
    <cellStyle name="_집중관리(지정과제및 양식)_통계보고서(7월말확정)" xfId="1716"/>
    <cellStyle name="_집중관리(지정과제및 양식)_통계보고서(8월말확정)" xfId="1717"/>
    <cellStyle name="’E‰Y [0.00]_laroux" xfId="2158"/>
    <cellStyle name="’E‰Y_laroux" xfId="2159"/>
    <cellStyle name="20% - Accent1" xfId="1718"/>
    <cellStyle name="20% - Accent2" xfId="1719"/>
    <cellStyle name="20% - Accent3" xfId="1720"/>
    <cellStyle name="20% - Accent4" xfId="1721"/>
    <cellStyle name="20% - Accent5" xfId="1722"/>
    <cellStyle name="20% - Accent6" xfId="1723"/>
    <cellStyle name="20% - 강조색1 10" xfId="1949"/>
    <cellStyle name="20% - 강조색1 11" xfId="1950"/>
    <cellStyle name="20% - 강조색1 12" xfId="1951"/>
    <cellStyle name="20% - 강조색1 13" xfId="1952"/>
    <cellStyle name="20% - 강조색1 14" xfId="1953"/>
    <cellStyle name="20% - 강조색1 15" xfId="1954"/>
    <cellStyle name="20% - 강조색1 16" xfId="1955"/>
    <cellStyle name="20% - 강조색1 17" xfId="1956"/>
    <cellStyle name="20% - 강조색1 2" xfId="1724"/>
    <cellStyle name="20% - 강조색1 3" xfId="1957"/>
    <cellStyle name="20% - 강조색1 4" xfId="1958"/>
    <cellStyle name="20% - 강조색1 5" xfId="1959"/>
    <cellStyle name="20% - 강조색1 6" xfId="1960"/>
    <cellStyle name="20% - 강조색1 7" xfId="1961"/>
    <cellStyle name="20% - 강조색1 8" xfId="1962"/>
    <cellStyle name="20% - 강조색1 9" xfId="1963"/>
    <cellStyle name="20% - 강조색2 10" xfId="1964"/>
    <cellStyle name="20% - 강조색2 11" xfId="1965"/>
    <cellStyle name="20% - 강조색2 12" xfId="1966"/>
    <cellStyle name="20% - 강조색2 13" xfId="1967"/>
    <cellStyle name="20% - 강조색2 14" xfId="1968"/>
    <cellStyle name="20% - 강조색2 15" xfId="1969"/>
    <cellStyle name="20% - 강조색2 16" xfId="1970"/>
    <cellStyle name="20% - 강조색2 17" xfId="1971"/>
    <cellStyle name="20% - 강조색2 2" xfId="1725"/>
    <cellStyle name="20% - 강조색2 3" xfId="1972"/>
    <cellStyle name="20% - 강조색2 4" xfId="1973"/>
    <cellStyle name="20% - 강조색2 5" xfId="1974"/>
    <cellStyle name="20% - 강조색2 6" xfId="1975"/>
    <cellStyle name="20% - 강조색2 7" xfId="1976"/>
    <cellStyle name="20% - 강조색2 8" xfId="1977"/>
    <cellStyle name="20% - 강조색2 9" xfId="1978"/>
    <cellStyle name="20% - 강조색3 10" xfId="1979"/>
    <cellStyle name="20% - 강조색3 11" xfId="1980"/>
    <cellStyle name="20% - 강조색3 12" xfId="1981"/>
    <cellStyle name="20% - 강조색3 13" xfId="1982"/>
    <cellStyle name="20% - 강조색3 14" xfId="1983"/>
    <cellStyle name="20% - 강조색3 15" xfId="1984"/>
    <cellStyle name="20% - 강조색3 16" xfId="1985"/>
    <cellStyle name="20% - 강조색3 17" xfId="1986"/>
    <cellStyle name="20% - 강조색3 2" xfId="1726"/>
    <cellStyle name="20% - 강조색3 3" xfId="1987"/>
    <cellStyle name="20% - 강조색3 4" xfId="1988"/>
    <cellStyle name="20% - 강조색3 5" xfId="1989"/>
    <cellStyle name="20% - 강조색3 6" xfId="1990"/>
    <cellStyle name="20% - 강조색3 7" xfId="1991"/>
    <cellStyle name="20% - 강조색3 8" xfId="1992"/>
    <cellStyle name="20% - 강조색3 9" xfId="1993"/>
    <cellStyle name="20% - 강조색4 10" xfId="1994"/>
    <cellStyle name="20% - 강조색4 11" xfId="1995"/>
    <cellStyle name="20% - 강조색4 12" xfId="1996"/>
    <cellStyle name="20% - 강조색4 13" xfId="1997"/>
    <cellStyle name="20% - 강조색4 14" xfId="1998"/>
    <cellStyle name="20% - 강조색4 15" xfId="1999"/>
    <cellStyle name="20% - 강조색4 16" xfId="2000"/>
    <cellStyle name="20% - 강조색4 17" xfId="2001"/>
    <cellStyle name="20% - 강조색4 2" xfId="1727"/>
    <cellStyle name="20% - 강조색4 3" xfId="2002"/>
    <cellStyle name="20% - 강조색4 4" xfId="2003"/>
    <cellStyle name="20% - 강조색4 5" xfId="2004"/>
    <cellStyle name="20% - 강조색4 6" xfId="2005"/>
    <cellStyle name="20% - 강조색4 7" xfId="2006"/>
    <cellStyle name="20% - 강조색4 8" xfId="2007"/>
    <cellStyle name="20% - 강조색4 9" xfId="2008"/>
    <cellStyle name="20% - 강조색5 10" xfId="2009"/>
    <cellStyle name="20% - 강조색5 11" xfId="2010"/>
    <cellStyle name="20% - 강조색5 12" xfId="2011"/>
    <cellStyle name="20% - 강조색5 13" xfId="2012"/>
    <cellStyle name="20% - 강조색5 14" xfId="2013"/>
    <cellStyle name="20% - 강조색5 15" xfId="2014"/>
    <cellStyle name="20% - 강조색5 16" xfId="2015"/>
    <cellStyle name="20% - 강조색5 17" xfId="2016"/>
    <cellStyle name="20% - 강조색5 2" xfId="1728"/>
    <cellStyle name="20% - 강조색5 3" xfId="2017"/>
    <cellStyle name="20% - 강조색5 4" xfId="2018"/>
    <cellStyle name="20% - 강조색5 5" xfId="2019"/>
    <cellStyle name="20% - 강조색5 6" xfId="2020"/>
    <cellStyle name="20% - 강조색5 7" xfId="2021"/>
    <cellStyle name="20% - 강조색5 8" xfId="2022"/>
    <cellStyle name="20% - 강조색5 9" xfId="2023"/>
    <cellStyle name="20% - 강조색6 10" xfId="2024"/>
    <cellStyle name="20% - 강조색6 11" xfId="2025"/>
    <cellStyle name="20% - 강조색6 12" xfId="2026"/>
    <cellStyle name="20% - 강조색6 13" xfId="2027"/>
    <cellStyle name="20% - 강조색6 14" xfId="2028"/>
    <cellStyle name="20% - 강조색6 15" xfId="2029"/>
    <cellStyle name="20% - 강조색6 16" xfId="2030"/>
    <cellStyle name="20% - 강조색6 17" xfId="2031"/>
    <cellStyle name="20% - 강조색6 2" xfId="1729"/>
    <cellStyle name="20% - 강조색6 2 2" xfId="1730"/>
    <cellStyle name="20% - 강조색6 3" xfId="2032"/>
    <cellStyle name="20% - 강조색6 4" xfId="2033"/>
    <cellStyle name="20% - 강조색6 5" xfId="2034"/>
    <cellStyle name="20% - 강조색6 6" xfId="2035"/>
    <cellStyle name="20% - 강조색6 7" xfId="2036"/>
    <cellStyle name="20% - 강조색6 8" xfId="2037"/>
    <cellStyle name="20% - 강조색6 9" xfId="2038"/>
    <cellStyle name="40% - Accent1" xfId="1731"/>
    <cellStyle name="40% - Accent2" xfId="1732"/>
    <cellStyle name="40% - Accent3" xfId="1733"/>
    <cellStyle name="40% - Accent4" xfId="1734"/>
    <cellStyle name="40% - Accent5" xfId="1735"/>
    <cellStyle name="40% - Accent6" xfId="1736"/>
    <cellStyle name="40% - 강조색1 10" xfId="2039"/>
    <cellStyle name="40% - 강조색1 11" xfId="2040"/>
    <cellStyle name="40% - 강조색1 12" xfId="2041"/>
    <cellStyle name="40% - 강조색1 13" xfId="2042"/>
    <cellStyle name="40% - 강조색1 14" xfId="2043"/>
    <cellStyle name="40% - 강조색1 15" xfId="2044"/>
    <cellStyle name="40% - 강조색1 16" xfId="2045"/>
    <cellStyle name="40% - 강조색1 17" xfId="2046"/>
    <cellStyle name="40% - 강조색1 2" xfId="1737"/>
    <cellStyle name="40% - 강조색1 3" xfId="2047"/>
    <cellStyle name="40% - 강조색1 4" xfId="2048"/>
    <cellStyle name="40% - 강조색1 5" xfId="2049"/>
    <cellStyle name="40% - 강조색1 6" xfId="2050"/>
    <cellStyle name="40% - 강조색1 7" xfId="2051"/>
    <cellStyle name="40% - 강조색1 8" xfId="2052"/>
    <cellStyle name="40% - 강조색1 9" xfId="2053"/>
    <cellStyle name="40% - 강조색2 10" xfId="2054"/>
    <cellStyle name="40% - 강조색2 11" xfId="2055"/>
    <cellStyle name="40% - 강조색2 12" xfId="2056"/>
    <cellStyle name="40% - 강조색2 13" xfId="2057"/>
    <cellStyle name="40% - 강조색2 14" xfId="2058"/>
    <cellStyle name="40% - 강조색2 15" xfId="2059"/>
    <cellStyle name="40% - 강조색2 16" xfId="2060"/>
    <cellStyle name="40% - 강조색2 17" xfId="2061"/>
    <cellStyle name="40% - 강조색2 2" xfId="1738"/>
    <cellStyle name="40% - 강조색2 3" xfId="2062"/>
    <cellStyle name="40% - 강조색2 4" xfId="2063"/>
    <cellStyle name="40% - 강조색2 5" xfId="2064"/>
    <cellStyle name="40% - 강조색2 6" xfId="2065"/>
    <cellStyle name="40% - 강조색2 7" xfId="2066"/>
    <cellStyle name="40% - 강조색2 8" xfId="2067"/>
    <cellStyle name="40% - 강조색2 9" xfId="2068"/>
    <cellStyle name="40% - 강조색3 10" xfId="2069"/>
    <cellStyle name="40% - 강조색3 11" xfId="2070"/>
    <cellStyle name="40% - 강조색3 12" xfId="2071"/>
    <cellStyle name="40% - 강조색3 13" xfId="2072"/>
    <cellStyle name="40% - 강조색3 14" xfId="2073"/>
    <cellStyle name="40% - 강조색3 15" xfId="2074"/>
    <cellStyle name="40% - 강조색3 16" xfId="2075"/>
    <cellStyle name="40% - 강조색3 17" xfId="2076"/>
    <cellStyle name="40% - 강조색3 2" xfId="1739"/>
    <cellStyle name="40% - 강조색3 3" xfId="2077"/>
    <cellStyle name="40% - 강조색3 4" xfId="2078"/>
    <cellStyle name="40% - 강조색3 5" xfId="2079"/>
    <cellStyle name="40% - 강조색3 6" xfId="2080"/>
    <cellStyle name="40% - 강조색3 7" xfId="2081"/>
    <cellStyle name="40% - 강조색3 8" xfId="2082"/>
    <cellStyle name="40% - 강조색3 9" xfId="2083"/>
    <cellStyle name="40% - 강조색4 10" xfId="2084"/>
    <cellStyle name="40% - 강조색4 11" xfId="2085"/>
    <cellStyle name="40% - 강조색4 12" xfId="2086"/>
    <cellStyle name="40% - 강조색4 13" xfId="2087"/>
    <cellStyle name="40% - 강조색4 14" xfId="2088"/>
    <cellStyle name="40% - 강조색4 15" xfId="2089"/>
    <cellStyle name="40% - 강조색4 16" xfId="2090"/>
    <cellStyle name="40% - 강조색4 17" xfId="2091"/>
    <cellStyle name="40% - 강조색4 2" xfId="1740"/>
    <cellStyle name="40% - 강조색4 3" xfId="2092"/>
    <cellStyle name="40% - 강조색4 4" xfId="2093"/>
    <cellStyle name="40% - 강조색4 5" xfId="2094"/>
    <cellStyle name="40% - 강조색4 6" xfId="2095"/>
    <cellStyle name="40% - 강조색4 7" xfId="2096"/>
    <cellStyle name="40% - 강조색4 8" xfId="2097"/>
    <cellStyle name="40% - 강조색4 9" xfId="2098"/>
    <cellStyle name="40% - 강조색5 10" xfId="2099"/>
    <cellStyle name="40% - 강조색5 11" xfId="2100"/>
    <cellStyle name="40% - 강조색5 12" xfId="2101"/>
    <cellStyle name="40% - 강조색5 13" xfId="2102"/>
    <cellStyle name="40% - 강조색5 14" xfId="2103"/>
    <cellStyle name="40% - 강조색5 15" xfId="2104"/>
    <cellStyle name="40% - 강조색5 16" xfId="2105"/>
    <cellStyle name="40% - 강조색5 17" xfId="2106"/>
    <cellStyle name="40% - 강조색5 2" xfId="1741"/>
    <cellStyle name="40% - 강조색5 3" xfId="2107"/>
    <cellStyle name="40% - 강조색5 4" xfId="2108"/>
    <cellStyle name="40% - 강조색5 5" xfId="2109"/>
    <cellStyle name="40% - 강조색5 6" xfId="2110"/>
    <cellStyle name="40% - 강조색5 7" xfId="2111"/>
    <cellStyle name="40% - 강조색5 8" xfId="2112"/>
    <cellStyle name="40% - 강조색5 9" xfId="2113"/>
    <cellStyle name="40% - 강조색6 10" xfId="2114"/>
    <cellStyle name="40% - 강조색6 11" xfId="2115"/>
    <cellStyle name="40% - 강조색6 12" xfId="2116"/>
    <cellStyle name="40% - 강조색6 13" xfId="2117"/>
    <cellStyle name="40% - 강조색6 14" xfId="2118"/>
    <cellStyle name="40% - 강조색6 15" xfId="2119"/>
    <cellStyle name="40% - 강조색6 16" xfId="2120"/>
    <cellStyle name="40% - 강조색6 17" xfId="2121"/>
    <cellStyle name="40% - 강조색6 2" xfId="1742"/>
    <cellStyle name="40% - 강조색6 3" xfId="2122"/>
    <cellStyle name="40% - 강조색6 4" xfId="2123"/>
    <cellStyle name="40% - 강조색6 5" xfId="2124"/>
    <cellStyle name="40% - 강조색6 6" xfId="2125"/>
    <cellStyle name="40% - 강조색6 7" xfId="2126"/>
    <cellStyle name="40% - 강조색6 8" xfId="2127"/>
    <cellStyle name="40% - 강조색6 9" xfId="2128"/>
    <cellStyle name="60% - Accent1" xfId="1743"/>
    <cellStyle name="60% - Accent2" xfId="1744"/>
    <cellStyle name="60% - Accent3" xfId="1745"/>
    <cellStyle name="60% - Accent4" xfId="1746"/>
    <cellStyle name="60% - Accent5" xfId="1747"/>
    <cellStyle name="60% - Accent6" xfId="1748"/>
    <cellStyle name="60% - 강조색1 2" xfId="1749"/>
    <cellStyle name="60% - 강조색2 2" xfId="1750"/>
    <cellStyle name="60% - 강조색3 2" xfId="1751"/>
    <cellStyle name="60% - 강조색4 2" xfId="1752"/>
    <cellStyle name="60% - 강조색5 2" xfId="1753"/>
    <cellStyle name="60% - 강조색6 2" xfId="1754"/>
    <cellStyle name="Accent1" xfId="1755"/>
    <cellStyle name="Accent2" xfId="1756"/>
    <cellStyle name="Accent3" xfId="1757"/>
    <cellStyle name="Accent4" xfId="1758"/>
    <cellStyle name="Accent5" xfId="1759"/>
    <cellStyle name="Accent6" xfId="1760"/>
    <cellStyle name="AeE­ [0]_¸AAa" xfId="1761"/>
    <cellStyle name="AeE­_¸AAa" xfId="1762"/>
    <cellStyle name="ALIGNMENT" xfId="1763"/>
    <cellStyle name="AÞ¸¶ [0]_¸AAa" xfId="1764"/>
    <cellStyle name="AÞ¸¶_¸AAa" xfId="1765"/>
    <cellStyle name="Bad" xfId="1766"/>
    <cellStyle name="C￥AØ_(A¤º¸ºI¹R)¿uº°AI¿ø°eE¹" xfId="1767"/>
    <cellStyle name="Calc Currency (0)" xfId="1768"/>
    <cellStyle name="Calculation" xfId="1769"/>
    <cellStyle name="category" xfId="1770"/>
    <cellStyle name="Check Cell" xfId="1771"/>
    <cellStyle name="Comma [0]" xfId="1772"/>
    <cellStyle name="Comma [0] 2" xfId="1773"/>
    <cellStyle name="Comma_ SG&amp;A Bridge " xfId="1774"/>
    <cellStyle name="Currency [0]_ SG&amp;A Bridge " xfId="1775"/>
    <cellStyle name="Currency_ SG&amp;A Bridge " xfId="1776"/>
    <cellStyle name="Date" xfId="1777"/>
    <cellStyle name="Explanatory Text" xfId="1778"/>
    <cellStyle name="Fixed" xfId="1779"/>
    <cellStyle name="Good" xfId="1780"/>
    <cellStyle name="Grey" xfId="1781"/>
    <cellStyle name="HEADER" xfId="1782"/>
    <cellStyle name="Header1" xfId="1783"/>
    <cellStyle name="Header2" xfId="1784"/>
    <cellStyle name="Heading 1" xfId="1785"/>
    <cellStyle name="Heading 2" xfId="1786"/>
    <cellStyle name="Heading 3" xfId="1787"/>
    <cellStyle name="Heading 4" xfId="1788"/>
    <cellStyle name="HEADING1" xfId="1789"/>
    <cellStyle name="HEADING2" xfId="1790"/>
    <cellStyle name="Input" xfId="1791"/>
    <cellStyle name="Input [yellow]" xfId="1792"/>
    <cellStyle name="Input_청별 실적(8월말)" xfId="1793"/>
    <cellStyle name="Linked Cell" xfId="1794"/>
    <cellStyle name="Model" xfId="1795"/>
    <cellStyle name="Neutral" xfId="1796"/>
    <cellStyle name="no dec" xfId="1797"/>
    <cellStyle name="Normal - Style1" xfId="1798"/>
    <cellStyle name="Normal - Style1 2" xfId="1799"/>
    <cellStyle name="Normal - Style2" xfId="1800"/>
    <cellStyle name="Normal - Style2 2" xfId="1801"/>
    <cellStyle name="Normal - Style3" xfId="1802"/>
    <cellStyle name="Normal - Style3 2" xfId="1803"/>
    <cellStyle name="Normal - Style4" xfId="1804"/>
    <cellStyle name="Normal - Style4 2" xfId="1805"/>
    <cellStyle name="Normal - Style5" xfId="1806"/>
    <cellStyle name="Normal - Style5 2" xfId="1807"/>
    <cellStyle name="Normal - Style6" xfId="1808"/>
    <cellStyle name="Normal - Style6 2" xfId="1809"/>
    <cellStyle name="Normal - Style7" xfId="1810"/>
    <cellStyle name="Normal - Style7 2" xfId="1811"/>
    <cellStyle name="Normal - Style8" xfId="1812"/>
    <cellStyle name="Normal - Style8 2" xfId="1813"/>
    <cellStyle name="Normal_ SG&amp;A Bridge " xfId="1814"/>
    <cellStyle name="Note" xfId="1815"/>
    <cellStyle name="Output" xfId="1816"/>
    <cellStyle name="Percent [2]" xfId="1817"/>
    <cellStyle name="subhead" xfId="1818"/>
    <cellStyle name="Title" xfId="1819"/>
    <cellStyle name="Total" xfId="1820"/>
    <cellStyle name="Warning Text" xfId="1821"/>
    <cellStyle name="강조색1 2" xfId="1822"/>
    <cellStyle name="강조색2 2" xfId="1823"/>
    <cellStyle name="강조색3 2" xfId="1824"/>
    <cellStyle name="강조색4 2" xfId="1825"/>
    <cellStyle name="강조색5 2" xfId="1826"/>
    <cellStyle name="강조색6 2" xfId="1827"/>
    <cellStyle name="경고문 2" xfId="1828"/>
    <cellStyle name="계산 2" xfId="1829"/>
    <cellStyle name="나쁨 2" xfId="1830"/>
    <cellStyle name="㼿" xfId="1831"/>
    <cellStyle name="㼿?" xfId="1832"/>
    <cellStyle name="㼿_청별 실적(8월말)" xfId="1833"/>
    <cellStyle name="㼿_청별 실적(9.14)" xfId="1834"/>
    <cellStyle name="㼿_현황판(8월말)" xfId="1835"/>
    <cellStyle name="㼿㼿" xfId="1836"/>
    <cellStyle name="㼿㼿?" xfId="1837"/>
    <cellStyle name="㼿㼿_청별 실적(8월말)" xfId="1838"/>
    <cellStyle name="㼿㼿㼿" xfId="1839"/>
    <cellStyle name="㼿㼿㼿㼿㼿" xfId="1840"/>
    <cellStyle name="뒤에 오는 하이퍼링크_2003(1).3월 집배원별 구분현황" xfId="1841"/>
    <cellStyle name="똿떓죶Ø괻 [0.00]_PRODUCT DETAIL Q1" xfId="1842"/>
    <cellStyle name="똿떓죶Ø괻_PRODUCT DETAIL Q1" xfId="1843"/>
    <cellStyle name="똿뗦먛귟 [0.00]_PRODUCT DETAIL Q1" xfId="1844"/>
    <cellStyle name="똿뗦먛귟_PRODUCT DETAIL Q1" xfId="1845"/>
    <cellStyle name="메모 10" xfId="2129"/>
    <cellStyle name="메모 11" xfId="2130"/>
    <cellStyle name="메모 12" xfId="2131"/>
    <cellStyle name="메모 13" xfId="2132"/>
    <cellStyle name="메모 14" xfId="2133"/>
    <cellStyle name="메모 15" xfId="2134"/>
    <cellStyle name="메모 16" xfId="2135"/>
    <cellStyle name="메모 17" xfId="2136"/>
    <cellStyle name="메모 18" xfId="2137"/>
    <cellStyle name="메모 19" xfId="2138"/>
    <cellStyle name="메모 2" xfId="1846"/>
    <cellStyle name="메모 20" xfId="2139"/>
    <cellStyle name="메모 21" xfId="2140"/>
    <cellStyle name="메모 22" xfId="2141"/>
    <cellStyle name="메모 23" xfId="2142"/>
    <cellStyle name="메모 24" xfId="2143"/>
    <cellStyle name="메모 25" xfId="2144"/>
    <cellStyle name="메모 26" xfId="2145"/>
    <cellStyle name="메모 3" xfId="2146"/>
    <cellStyle name="메모 4" xfId="2147"/>
    <cellStyle name="메모 5" xfId="2148"/>
    <cellStyle name="메모 6" xfId="2149"/>
    <cellStyle name="메모 7" xfId="2150"/>
    <cellStyle name="메모 8" xfId="2151"/>
    <cellStyle name="메모 9" xfId="2152"/>
    <cellStyle name="묮뎋 [0.00]_PRODUCT DETAIL Q1" xfId="1847"/>
    <cellStyle name="묮뎋_PRODUCT DETAIL Q1" xfId="1848"/>
    <cellStyle name="믅됞 [0.00]_PRODUCT DETAIL Q1" xfId="1849"/>
    <cellStyle name="믅됞_PRODUCT DETAIL Q1" xfId="1850"/>
    <cellStyle name="백분율 2" xfId="1851"/>
    <cellStyle name="백분율 3" xfId="4"/>
    <cellStyle name="보통 2" xfId="1852"/>
    <cellStyle name="뷭?_BOOKSHIP" xfId="1853"/>
    <cellStyle name="설명 텍스트 2" xfId="1854"/>
    <cellStyle name="셀 확인 2" xfId="1855"/>
    <cellStyle name="쉼표 [0]" xfId="1" builtinId="6"/>
    <cellStyle name="쉼표 [0] 2" xfId="1856"/>
    <cellStyle name="쉼표 [0] 2 2" xfId="1857"/>
    <cellStyle name="쉼표 [0] 3" xfId="1858"/>
    <cellStyle name="쉼표 [0] 4" xfId="1859"/>
    <cellStyle name="쉼표 [0] 5" xfId="1860"/>
    <cellStyle name="쉼표 [0] 6" xfId="2153"/>
    <cellStyle name="쉼표 [0] 7" xfId="2156"/>
    <cellStyle name="스타일 1" xfId="1861"/>
    <cellStyle name="스타일 2" xfId="1862"/>
    <cellStyle name="스타일 3" xfId="1863"/>
    <cellStyle name="스타일 4" xfId="1864"/>
    <cellStyle name="스타일 5" xfId="1865"/>
    <cellStyle name="안건회계법인" xfId="1866"/>
    <cellStyle name="안건회계법인 2" xfId="1867"/>
    <cellStyle name="연결된 셀 2" xfId="1868"/>
    <cellStyle name="요약 2" xfId="1869"/>
    <cellStyle name="입력 2" xfId="1870"/>
    <cellStyle name="제목 1 2" xfId="1871"/>
    <cellStyle name="제목 2 2" xfId="1872"/>
    <cellStyle name="제목 3 2" xfId="1873"/>
    <cellStyle name="제목 4 2" xfId="1874"/>
    <cellStyle name="제목 5" xfId="1875"/>
    <cellStyle name="좋음 2" xfId="1876"/>
    <cellStyle name="지정되지 않음" xfId="2160"/>
    <cellStyle name="출력 2" xfId="1877"/>
    <cellStyle name="콤마 [0]_ 비목별 월별기술 " xfId="1878"/>
    <cellStyle name="콤마_ 비목별 월별기술 " xfId="1879"/>
    <cellStyle name="표준" xfId="0" builtinId="0"/>
    <cellStyle name="표준 10" xfId="1880"/>
    <cellStyle name="표준 11" xfId="1881"/>
    <cellStyle name="표준 11 2" xfId="1882"/>
    <cellStyle name="표준 12" xfId="1883"/>
    <cellStyle name="표준 12 2" xfId="1884"/>
    <cellStyle name="표준 13" xfId="1885"/>
    <cellStyle name="표준 13 2" xfId="1886"/>
    <cellStyle name="표준 14" xfId="1887"/>
    <cellStyle name="표준 15" xfId="1888"/>
    <cellStyle name="표준 15 2" xfId="1889"/>
    <cellStyle name="표준 16" xfId="1890"/>
    <cellStyle name="표준 16 2" xfId="1891"/>
    <cellStyle name="표준 17" xfId="1892"/>
    <cellStyle name="표준 17 2" xfId="1893"/>
    <cellStyle name="표준 18" xfId="1894"/>
    <cellStyle name="표준 19" xfId="1895"/>
    <cellStyle name="표준 19 2" xfId="1896"/>
    <cellStyle name="표준 2" xfId="1897"/>
    <cellStyle name="표준 2 2" xfId="1898"/>
    <cellStyle name="표준 2 2 2" xfId="1899"/>
    <cellStyle name="표준 2 2 2 2" xfId="1900"/>
    <cellStyle name="표준 2 2 2 2 2" xfId="1901"/>
    <cellStyle name="표준 2 2 3" xfId="1902"/>
    <cellStyle name="표준 2_3.총괄국별 실적" xfId="1903"/>
    <cellStyle name="표준 20" xfId="1904"/>
    <cellStyle name="표준 20 2" xfId="1905"/>
    <cellStyle name="표준 21" xfId="1906"/>
    <cellStyle name="표준 21 2" xfId="1907"/>
    <cellStyle name="표준 22" xfId="1908"/>
    <cellStyle name="표준 22 2" xfId="1909"/>
    <cellStyle name="표준 23" xfId="1910"/>
    <cellStyle name="표준 24" xfId="1911"/>
    <cellStyle name="표준 24 2" xfId="1912"/>
    <cellStyle name="표준 25" xfId="1913"/>
    <cellStyle name="표준 25 2" xfId="1914"/>
    <cellStyle name="표준 26" xfId="1915"/>
    <cellStyle name="표준 26 2" xfId="1916"/>
    <cellStyle name="표준 27" xfId="1917"/>
    <cellStyle name="표준 27 2" xfId="1918"/>
    <cellStyle name="표준 28" xfId="1919"/>
    <cellStyle name="표준 28 2" xfId="1920"/>
    <cellStyle name="표준 29" xfId="1921"/>
    <cellStyle name="표준 29 2" xfId="1922"/>
    <cellStyle name="표준 3" xfId="1923"/>
    <cellStyle name="표준 30" xfId="1924"/>
    <cellStyle name="표준 30 2" xfId="1925"/>
    <cellStyle name="표준 31" xfId="1926"/>
    <cellStyle name="표준 31 2" xfId="1927"/>
    <cellStyle name="표준 32" xfId="1928"/>
    <cellStyle name="표준 32 2" xfId="1929"/>
    <cellStyle name="표준 33" xfId="1930"/>
    <cellStyle name="표준 33 2" xfId="1931"/>
    <cellStyle name="표준 34" xfId="1932"/>
    <cellStyle name="표준 34 2" xfId="1933"/>
    <cellStyle name="표준 35" xfId="1934"/>
    <cellStyle name="표준 35 2" xfId="1935"/>
    <cellStyle name="표준 36" xfId="2155"/>
    <cellStyle name="표준 36 2" xfId="1936"/>
    <cellStyle name="표준 37 2" xfId="1937"/>
    <cellStyle name="표준 4" xfId="1938"/>
    <cellStyle name="표준 4 2" xfId="2154"/>
    <cellStyle name="표준 5" xfId="1939"/>
    <cellStyle name="표준 5 2" xfId="1940"/>
    <cellStyle name="표준 5 3" xfId="1941"/>
    <cellStyle name="표준 6" xfId="1942"/>
    <cellStyle name="표준 6 2" xfId="1943"/>
    <cellStyle name="표준 7" xfId="1944"/>
    <cellStyle name="표준 7 2" xfId="1945"/>
    <cellStyle name="표준 8" xfId="1946"/>
    <cellStyle name="표준 8 2" xfId="1947"/>
    <cellStyle name="표준 9" xfId="1948"/>
    <cellStyle name="표준_등기소포매출실적(12월가집계)_2009총괄국별실적 (4.02)" xfId="2"/>
    <cellStyle name="표준_소포매출실적(09.04.02)" xfId="3"/>
  </cellStyles>
  <dxfs count="3">
    <dxf>
      <fill>
        <patternFill>
          <bgColor rgb="FFFFFF99"/>
        </patternFill>
      </fill>
    </dxf>
    <dxf>
      <fill>
        <patternFill>
          <bgColor theme="5" tint="0.79998168889431442"/>
        </patternFill>
      </fill>
    </dxf>
    <dxf>
      <fill>
        <patternFill patternType="solid">
          <fgColor indexed="65"/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IE5/BVEFMBMB/&#9734;&#50864;&#54200;&#47588;&#52636;&#49892;&#51201;_20170331_&#44172;&#49884;&#50857;(&#49688;&#51221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53685;&#44228;(2007)/&#50864;&#54200;&#47932;&#53685;&#44228;/01&#50900;/&#48376;&#48512;)%20&#50864;&#54200;&#53685;&#44228;&#48516;&#49437;%201&#50900;&#4851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ffice/&#48148;&#53461;%20&#54868;&#47732;/2006.&#44221;&#50689;&#49688;&#51648;/&#49688;&#51648;&#47785;&#54364;%20&#45824;%20&#49892;&#51201;/&#49688;&#51648;&#47785;&#54364;/&#50864;&#54200;&#49688;&#51648;&#47785;&#54364;/00%20%202005&#45380;&#46020;%20&#44288;&#49436;&#48324;%20&#49688;&#51648;&#47785;&#54364;(&#50504;)(&#44305;&#50669;&#54868;&#44397;&#48324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&#54785;&#50868;&#51060;/&#51665;&#48176;&#52292;&#50857;&#44288;&#47144;/&#49888;&#44508;&#51665;&#48176;4&#52264;/&#49345;&#49884;&#54788;&#54889;(02.03.28&#54788;&#51116;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ffice/&#48148;&#53461;%20&#54868;&#47732;/2006.&#44221;&#50689;&#49688;&#51648;/&#49688;&#51648;&#47785;&#54364;%20&#45824;%20&#49892;&#51201;/&#49688;&#51648;&#47785;&#54364;/&#50864;&#54200;&#49688;&#51648;&#47785;&#54364;/2005&#45380;&#44305;&#50669;&#54868;&#44397;&#48324;,&#50900;&#48324;(&#48177;&#47564;&#45800;&#50948;)&#47785;&#5436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IE5/BVEFMBMB/&#51089;&#50629;&#50857;_&#44397;&#51228;&#50864;&#54200;&#47588;&#52636;&#49892;&#51201;(2017.3.31.&#54788;&#51116;)-&#44048;&#50529;&#54980;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IE5/BVEFMBMB/&#44172;&#49884;&#50857;_&#44397;&#51228;&#50864;&#54200;&#47588;&#52636;&#49892;&#51201;(2017.3.31.&#54788;&#51116;)-&#44048;&#50529;&#54980;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2017.3%20&#54872;&#49328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우편매출(청)"/>
      <sheetName val="우편매출액(청)"/>
      <sheetName val="상품별(청)"/>
      <sheetName val="세부상품별(청)"/>
      <sheetName val="상품별"/>
      <sheetName val="물량"/>
      <sheetName val="매출"/>
      <sheetName val="매출(국)"/>
      <sheetName val="통상(국)"/>
      <sheetName val="소포(국)"/>
      <sheetName val="국제(국)"/>
      <sheetName val="총괄국매출"/>
      <sheetName val="잡수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auto"/>
      <sheetName val="겉장"/>
      <sheetName val="차례"/>
      <sheetName val="접수물량 및 매출(1월)"/>
      <sheetName val="월별접수물량"/>
      <sheetName val="청별접수"/>
      <sheetName val="종별접수량(총괄)"/>
      <sheetName val="우표판매 및 수집물량 "/>
      <sheetName val="방문소포"/>
      <sheetName val="국제특급"/>
      <sheetName val="별후납"/>
      <sheetName val="청별 배달물량"/>
      <sheetName val="접수대배달"/>
      <sheetName val="국내일반통상 접수대배달"/>
      <sheetName val="배달물량비교"/>
      <sheetName val="항목별세입"/>
      <sheetName val="세입1"/>
      <sheetName val="세입2"/>
      <sheetName val="당월"/>
      <sheetName val="금년누계"/>
      <sheetName val="전년동월"/>
      <sheetName val="전년누계"/>
      <sheetName val="전월"/>
      <sheetName val="Row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A2" t="str">
            <v xml:space="preserve">  다. 체신청별 접수물량</v>
          </cell>
        </row>
      </sheetData>
      <sheetData sheetId="6" refreshError="1">
        <row r="2">
          <cell r="A2" t="str">
            <v xml:space="preserve">  라. 종별 접수량(총괄)</v>
          </cell>
        </row>
      </sheetData>
      <sheetData sheetId="7" refreshError="1"/>
      <sheetData sheetId="8" refreshError="1"/>
      <sheetData sheetId="9" refreshError="1">
        <row r="2">
          <cell r="A2" t="str">
            <v xml:space="preserve">  사. 국제특급우편물 접수실적</v>
          </cell>
        </row>
      </sheetData>
      <sheetData sheetId="10" refreshError="1">
        <row r="2">
          <cell r="A2" t="str">
            <v xml:space="preserve">  아. 요금별·후납 우편물량 및 매출액</v>
          </cell>
        </row>
      </sheetData>
      <sheetData sheetId="11" refreshError="1">
        <row r="2">
          <cell r="A2" t="str">
            <v xml:space="preserve"> 2. 배달 우편물</v>
          </cell>
        </row>
      </sheetData>
      <sheetData sheetId="12" refreshError="1">
        <row r="2">
          <cell r="A2" t="str">
            <v xml:space="preserve">  나. 접수물량과 배달물량 비교</v>
          </cell>
        </row>
      </sheetData>
      <sheetData sheetId="13" refreshError="1"/>
      <sheetData sheetId="14" refreshError="1"/>
      <sheetData sheetId="15" refreshError="1">
        <row r="1">
          <cell r="A1" t="str">
            <v xml:space="preserve">  바. 항목별 세입실적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관서별 목표액(본부기준)"/>
      <sheetName val="관서별 목표액 (조정안)"/>
      <sheetName val="Sheet2"/>
      <sheetName val="Sheet1"/>
    </sheetNames>
    <sheetDataSet>
      <sheetData sheetId="0" refreshError="1"/>
      <sheetData sheetId="1" refreshError="1"/>
      <sheetData sheetId="2" refreshError="1"/>
      <sheetData sheetId="3" refreshError="1">
        <row r="8">
          <cell r="J8" t="str">
            <v>서울중앙</v>
          </cell>
          <cell r="K8">
            <v>45797.268031738713</v>
          </cell>
          <cell r="L8">
            <v>22833.351975107176</v>
          </cell>
          <cell r="M8">
            <v>22963.916056631537</v>
          </cell>
        </row>
        <row r="9">
          <cell r="J9" t="str">
            <v>여의도</v>
          </cell>
          <cell r="K9">
            <v>38711.880704539137</v>
          </cell>
          <cell r="L9">
            <v>17822.769537990884</v>
          </cell>
          <cell r="M9">
            <v>20889.111166548253</v>
          </cell>
        </row>
        <row r="10">
          <cell r="J10" t="str">
            <v>서울강남</v>
          </cell>
          <cell r="K10">
            <v>55592.573429529955</v>
          </cell>
          <cell r="L10">
            <v>31010.400637024202</v>
          </cell>
          <cell r="M10">
            <v>24582.172792505753</v>
          </cell>
        </row>
        <row r="11">
          <cell r="J11" t="str">
            <v>서울서초</v>
          </cell>
          <cell r="K11">
            <v>39781.328076192251</v>
          </cell>
          <cell r="L11">
            <v>20156.452614595088</v>
          </cell>
          <cell r="M11">
            <v>19624.875461597163</v>
          </cell>
        </row>
        <row r="12">
          <cell r="J12" t="str">
            <v>광화문</v>
          </cell>
          <cell r="K12">
            <v>36276.352041874648</v>
          </cell>
          <cell r="L12">
            <v>20431.805563797599</v>
          </cell>
          <cell r="M12">
            <v>15844.546478077049</v>
          </cell>
        </row>
        <row r="13">
          <cell r="J13" t="str">
            <v>서울용산</v>
          </cell>
          <cell r="K13">
            <v>24511.020840756915</v>
          </cell>
          <cell r="L13">
            <v>11386.660226841163</v>
          </cell>
          <cell r="M13">
            <v>13124.360613915753</v>
          </cell>
        </row>
        <row r="14">
          <cell r="J14" t="str">
            <v>서울마포</v>
          </cell>
          <cell r="K14">
            <v>24850.199979829482</v>
          </cell>
          <cell r="L14">
            <v>14059.949869345306</v>
          </cell>
          <cell r="M14">
            <v>10790.250110484176</v>
          </cell>
        </row>
        <row r="15">
          <cell r="J15" t="str">
            <v>서대문</v>
          </cell>
          <cell r="K15">
            <v>19148.619829077332</v>
          </cell>
          <cell r="L15">
            <v>10575.779932145131</v>
          </cell>
          <cell r="M15">
            <v>8572.8398969322006</v>
          </cell>
        </row>
        <row r="16">
          <cell r="J16" t="str">
            <v>서울동작</v>
          </cell>
          <cell r="K16">
            <v>15296.105678080263</v>
          </cell>
          <cell r="L16">
            <v>9707.7782613584423</v>
          </cell>
          <cell r="M16">
            <v>5588.3274167218206</v>
          </cell>
        </row>
        <row r="17">
          <cell r="J17" t="str">
            <v>서울광진</v>
          </cell>
          <cell r="K17">
            <v>21475.413034970057</v>
          </cell>
          <cell r="L17">
            <v>18674.105432960296</v>
          </cell>
          <cell r="M17">
            <v>2801.3076020097615</v>
          </cell>
        </row>
        <row r="18">
          <cell r="J18" t="str">
            <v>서울송파</v>
          </cell>
          <cell r="K18">
            <v>19919.246128342344</v>
          </cell>
          <cell r="L18">
            <v>16987.703802111762</v>
          </cell>
          <cell r="M18">
            <v>2931.5423262305812</v>
          </cell>
        </row>
        <row r="19">
          <cell r="J19" t="str">
            <v>남인천</v>
          </cell>
          <cell r="K19">
            <v>19506.220731630925</v>
          </cell>
          <cell r="L19">
            <v>16558.04407523902</v>
          </cell>
          <cell r="M19">
            <v>2948.1766563919045</v>
          </cell>
        </row>
        <row r="20">
          <cell r="J20" t="str">
            <v>서울금천</v>
          </cell>
          <cell r="K20">
            <v>23825.773990059606</v>
          </cell>
          <cell r="L20">
            <v>21136.119631358128</v>
          </cell>
          <cell r="M20">
            <v>2689.6543587014785</v>
          </cell>
        </row>
        <row r="21">
          <cell r="J21" t="str">
            <v>서울양천</v>
          </cell>
          <cell r="K21">
            <v>13980.462512545962</v>
          </cell>
          <cell r="L21">
            <v>9745.0700628497107</v>
          </cell>
          <cell r="M21">
            <v>4235.3924496962518</v>
          </cell>
        </row>
        <row r="22">
          <cell r="J22" t="str">
            <v>동대문</v>
          </cell>
          <cell r="K22">
            <v>14860.064093716635</v>
          </cell>
          <cell r="L22">
            <v>12666.251818614122</v>
          </cell>
          <cell r="M22">
            <v>2193.812275102513</v>
          </cell>
        </row>
        <row r="23">
          <cell r="J23" t="str">
            <v>서울강북</v>
          </cell>
          <cell r="K23">
            <v>15966.506940106114</v>
          </cell>
          <cell r="L23">
            <v>14658.802447359145</v>
          </cell>
          <cell r="M23">
            <v>1307.7044927469688</v>
          </cell>
        </row>
        <row r="24">
          <cell r="J24" t="str">
            <v>고양일산</v>
          </cell>
          <cell r="K24">
            <v>19131.262922370439</v>
          </cell>
          <cell r="L24">
            <v>17679.78457525749</v>
          </cell>
          <cell r="M24">
            <v>1451.4783471129485</v>
          </cell>
        </row>
        <row r="25">
          <cell r="J25" t="str">
            <v>안양</v>
          </cell>
          <cell r="K25">
            <v>16227.147973188648</v>
          </cell>
          <cell r="L25">
            <v>14345.881734513363</v>
          </cell>
          <cell r="M25">
            <v>1881.2662386752854</v>
          </cell>
        </row>
        <row r="26">
          <cell r="J26" t="str">
            <v>서울강서</v>
          </cell>
          <cell r="K26">
            <v>12387.45348542865</v>
          </cell>
          <cell r="L26">
            <v>10852.262384041154</v>
          </cell>
          <cell r="M26">
            <v>1535.191101387496</v>
          </cell>
        </row>
        <row r="27">
          <cell r="J27" t="str">
            <v>서울노원</v>
          </cell>
          <cell r="K27">
            <v>11753.598333440004</v>
          </cell>
          <cell r="L27">
            <v>12081.175288856921</v>
          </cell>
          <cell r="M27">
            <v>-327.57695541691646</v>
          </cell>
        </row>
        <row r="28">
          <cell r="J28" t="str">
            <v>안산</v>
          </cell>
          <cell r="K28">
            <v>12482.487104868713</v>
          </cell>
          <cell r="L28">
            <v>12287.645671864539</v>
          </cell>
          <cell r="M28">
            <v>194.84143300417418</v>
          </cell>
        </row>
        <row r="29">
          <cell r="J29" t="str">
            <v>수원</v>
          </cell>
          <cell r="K29">
            <v>27781.39563485725</v>
          </cell>
          <cell r="L29">
            <v>32901.124761175364</v>
          </cell>
          <cell r="M29">
            <v>-5119.7291263181141</v>
          </cell>
        </row>
        <row r="30">
          <cell r="J30" t="str">
            <v>서울성북</v>
          </cell>
          <cell r="K30">
            <v>11191.464589701422</v>
          </cell>
          <cell r="L30">
            <v>10832.333849825669</v>
          </cell>
          <cell r="M30">
            <v>359.13073987575262</v>
          </cell>
        </row>
        <row r="31">
          <cell r="J31" t="str">
            <v>서울관악</v>
          </cell>
          <cell r="K31">
            <v>12285.37724840149</v>
          </cell>
          <cell r="L31">
            <v>11417.276136427281</v>
          </cell>
          <cell r="M31">
            <v>868.10111197420883</v>
          </cell>
        </row>
        <row r="32">
          <cell r="J32" t="str">
            <v>서울은평</v>
          </cell>
          <cell r="K32">
            <v>10259.189810441889</v>
          </cell>
          <cell r="L32">
            <v>9409.2753589214681</v>
          </cell>
          <cell r="M32">
            <v>849.9144515204207</v>
          </cell>
        </row>
        <row r="33">
          <cell r="J33" t="str">
            <v>부천</v>
          </cell>
          <cell r="K33">
            <v>14362.454670311918</v>
          </cell>
          <cell r="L33">
            <v>15896.579318112774</v>
          </cell>
          <cell r="M33">
            <v>-1534.1246478008561</v>
          </cell>
        </row>
        <row r="34">
          <cell r="J34" t="str">
            <v>인천계양</v>
          </cell>
          <cell r="K34">
            <v>12114.82497500321</v>
          </cell>
          <cell r="L34">
            <v>15245.72228661993</v>
          </cell>
          <cell r="M34">
            <v>-3130.8973116167199</v>
          </cell>
        </row>
        <row r="35">
          <cell r="J35" t="str">
            <v>동수원</v>
          </cell>
          <cell r="K35">
            <v>25580.750808783516</v>
          </cell>
          <cell r="L35">
            <v>29862.456483721551</v>
          </cell>
          <cell r="M35">
            <v>-4281.7056749380354</v>
          </cell>
        </row>
        <row r="36">
          <cell r="J36" t="str">
            <v>서울강동</v>
          </cell>
          <cell r="K36">
            <v>12833.22892995158</v>
          </cell>
          <cell r="L36">
            <v>14652.091263446244</v>
          </cell>
          <cell r="M36">
            <v>-1818.8623334946642</v>
          </cell>
        </row>
        <row r="37">
          <cell r="J37" t="str">
            <v>고양덕양</v>
          </cell>
          <cell r="K37">
            <v>6714.4779368707168</v>
          </cell>
          <cell r="L37">
            <v>8327.8752510887116</v>
          </cell>
          <cell r="M37">
            <v>-1613.3973142179948</v>
          </cell>
        </row>
        <row r="38">
          <cell r="J38" t="str">
            <v>성남</v>
          </cell>
          <cell r="K38">
            <v>12430.778925639939</v>
          </cell>
          <cell r="L38">
            <v>16317.536487782969</v>
          </cell>
          <cell r="M38">
            <v>-3886.7575621430296</v>
          </cell>
        </row>
        <row r="39">
          <cell r="J39" t="str">
            <v>시흥</v>
          </cell>
          <cell r="K39">
            <v>6542.5235761629219</v>
          </cell>
          <cell r="L39">
            <v>8084.1902760748462</v>
          </cell>
          <cell r="M39">
            <v>-1541.6666999119243</v>
          </cell>
        </row>
        <row r="40">
          <cell r="J40" t="str">
            <v>군포</v>
          </cell>
          <cell r="K40">
            <v>6428.5072817806922</v>
          </cell>
          <cell r="L40">
            <v>8309.6114194488528</v>
          </cell>
          <cell r="M40">
            <v>-1881.1041376681605</v>
          </cell>
        </row>
        <row r="41">
          <cell r="J41" t="str">
            <v>서울중랑</v>
          </cell>
          <cell r="K41">
            <v>5981.8174021345903</v>
          </cell>
          <cell r="L41">
            <v>8161.7555030050662</v>
          </cell>
          <cell r="M41">
            <v>-2179.9381008704759</v>
          </cell>
        </row>
        <row r="42">
          <cell r="J42" t="str">
            <v>성남분당</v>
          </cell>
          <cell r="K42">
            <v>16690.455573830382</v>
          </cell>
          <cell r="L42">
            <v>21031.243322166567</v>
          </cell>
          <cell r="M42">
            <v>-4340.7877483361844</v>
          </cell>
        </row>
        <row r="43">
          <cell r="J43" t="str">
            <v>인천</v>
          </cell>
          <cell r="K43">
            <v>9471.6924968442454</v>
          </cell>
          <cell r="L43">
            <v>14989.201925831767</v>
          </cell>
          <cell r="M43">
            <v>-5517.5094289875215</v>
          </cell>
        </row>
        <row r="44">
          <cell r="J44" t="str">
            <v>서인천</v>
          </cell>
          <cell r="K44">
            <v>11298.553057826997</v>
          </cell>
          <cell r="L44">
            <v>19072.760480701188</v>
          </cell>
          <cell r="M44">
            <v>-7774.2074228741913</v>
          </cell>
        </row>
        <row r="45">
          <cell r="J45" t="str">
            <v>의정부</v>
          </cell>
          <cell r="K45">
            <v>14605.614798945444</v>
          </cell>
          <cell r="L45">
            <v>24563.96357084802</v>
          </cell>
          <cell r="M45">
            <v>-9958.3487719025761</v>
          </cell>
        </row>
        <row r="46">
          <cell r="J46" t="str">
            <v>구리</v>
          </cell>
          <cell r="K46">
            <v>11414.381659917473</v>
          </cell>
          <cell r="L46">
            <v>23309.437686447196</v>
          </cell>
          <cell r="M46">
            <v>-11895.056026529723</v>
          </cell>
        </row>
        <row r="47">
          <cell r="J47" t="str">
            <v>서울우편</v>
          </cell>
          <cell r="K47">
            <v>133922.83202395437</v>
          </cell>
          <cell r="L47">
            <v>22149.077042223769</v>
          </cell>
          <cell r="M47">
            <v>111773.7549817306</v>
          </cell>
        </row>
        <row r="48">
          <cell r="J48" t="str">
            <v>동서울</v>
          </cell>
          <cell r="K48">
            <v>129653.68224553094</v>
          </cell>
          <cell r="L48">
            <v>22274.003082075997</v>
          </cell>
          <cell r="M48">
            <v>107379.67916345494</v>
          </cell>
        </row>
        <row r="49">
          <cell r="J49" t="str">
            <v>부천우편</v>
          </cell>
          <cell r="K49">
            <v>49178.77072734027</v>
          </cell>
          <cell r="L49">
            <v>14894.36050703299</v>
          </cell>
          <cell r="M49">
            <v>34284.410220307283</v>
          </cell>
        </row>
        <row r="50">
          <cell r="J50" t="str">
            <v>고양우편</v>
          </cell>
          <cell r="K50">
            <v>39844.275658177328</v>
          </cell>
          <cell r="L50">
            <v>9694.0160617390702</v>
          </cell>
          <cell r="M50">
            <v>30150.259596438256</v>
          </cell>
        </row>
        <row r="51">
          <cell r="J51" t="str">
            <v>성남우편</v>
          </cell>
          <cell r="K51">
            <v>24599.0031574309</v>
          </cell>
          <cell r="L51">
            <v>9256.3878166482573</v>
          </cell>
          <cell r="M51">
            <v>15342.615340782642</v>
          </cell>
        </row>
        <row r="52">
          <cell r="J52" t="str">
            <v>안양우편</v>
          </cell>
          <cell r="K52">
            <v>21596.115667321435</v>
          </cell>
          <cell r="L52">
            <v>9949.0580225405392</v>
          </cell>
          <cell r="M52">
            <v>11647.057644780896</v>
          </cell>
        </row>
        <row r="53">
          <cell r="J53" t="str">
            <v>수원우편</v>
          </cell>
          <cell r="K53">
            <v>7109.2808376433795</v>
          </cell>
          <cell r="L53">
            <v>8994.1614445044179</v>
          </cell>
          <cell r="M53">
            <v>-1884.8806068610384</v>
          </cell>
        </row>
        <row r="54">
          <cell r="J54" t="str">
            <v>서울국제</v>
          </cell>
          <cell r="K54">
            <v>11327.050945928731</v>
          </cell>
          <cell r="L54">
            <v>19632.145366595054</v>
          </cell>
          <cell r="M54">
            <v>-8305.0944206663225</v>
          </cell>
        </row>
        <row r="55">
          <cell r="J55" t="str">
            <v>의정부우편</v>
          </cell>
          <cell r="K55">
            <v>4189.4048269801769</v>
          </cell>
          <cell r="L55">
            <v>12793.41390549883</v>
          </cell>
          <cell r="M55">
            <v>-8604.009078518653</v>
          </cell>
        </row>
        <row r="56">
          <cell r="J56" t="str">
            <v>합 계</v>
          </cell>
          <cell r="K56">
            <v>1150888.89133</v>
          </cell>
          <cell r="L56">
            <v>757678.8541737349</v>
          </cell>
          <cell r="M56">
            <v>393210.03715626511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상시위탁집배원(경력별)"/>
      <sheetName val="상시위탁집배원(관서별)"/>
      <sheetName val="Sheet1"/>
      <sheetName val="관서기호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가평</v>
          </cell>
          <cell r="B1">
            <v>66</v>
          </cell>
        </row>
        <row r="2">
          <cell r="A2" t="str">
            <v>서울강남</v>
          </cell>
          <cell r="B2">
            <v>11</v>
          </cell>
        </row>
        <row r="3">
          <cell r="A3" t="str">
            <v>서울강동</v>
          </cell>
          <cell r="B3">
            <v>14</v>
          </cell>
        </row>
        <row r="4">
          <cell r="A4" t="str">
            <v>서울강북</v>
          </cell>
          <cell r="B4">
            <v>6</v>
          </cell>
        </row>
        <row r="5">
          <cell r="A5" t="str">
            <v>서울강서</v>
          </cell>
          <cell r="B5">
            <v>17</v>
          </cell>
        </row>
        <row r="6">
          <cell r="A6" t="str">
            <v>강화</v>
          </cell>
          <cell r="B6">
            <v>64</v>
          </cell>
        </row>
        <row r="7">
          <cell r="A7" t="str">
            <v>인천계양</v>
          </cell>
          <cell r="B7">
            <v>33</v>
          </cell>
        </row>
        <row r="8">
          <cell r="A8" t="str">
            <v>서울관악</v>
          </cell>
          <cell r="B8">
            <v>8</v>
          </cell>
        </row>
        <row r="9">
          <cell r="A9" t="str">
            <v>광명</v>
          </cell>
          <cell r="B9">
            <v>74</v>
          </cell>
        </row>
        <row r="10">
          <cell r="A10" t="str">
            <v>경기광주</v>
          </cell>
          <cell r="B10">
            <v>68</v>
          </cell>
        </row>
        <row r="11">
          <cell r="A11" t="str">
            <v>서울광진</v>
          </cell>
          <cell r="B11">
            <v>5</v>
          </cell>
        </row>
        <row r="12">
          <cell r="A12" t="str">
            <v>광화문</v>
          </cell>
          <cell r="B12">
            <v>2</v>
          </cell>
        </row>
        <row r="13">
          <cell r="A13" t="str">
            <v>구리</v>
          </cell>
          <cell r="B13">
            <v>46</v>
          </cell>
        </row>
        <row r="14">
          <cell r="A14" t="str">
            <v>서울국제</v>
          </cell>
          <cell r="B14">
            <v>23</v>
          </cell>
        </row>
        <row r="15">
          <cell r="A15" t="str">
            <v>군포</v>
          </cell>
          <cell r="B15">
            <v>38</v>
          </cell>
        </row>
        <row r="16">
          <cell r="A16" t="str">
            <v>서울금천</v>
          </cell>
          <cell r="B16">
            <v>12</v>
          </cell>
        </row>
        <row r="17">
          <cell r="A17" t="str">
            <v>김포</v>
          </cell>
          <cell r="B17">
            <v>65</v>
          </cell>
        </row>
        <row r="18">
          <cell r="A18" t="str">
            <v>남인천</v>
          </cell>
          <cell r="B18">
            <v>34</v>
          </cell>
        </row>
        <row r="19">
          <cell r="A19" t="str">
            <v>서울노원</v>
          </cell>
          <cell r="B19">
            <v>21</v>
          </cell>
        </row>
        <row r="20">
          <cell r="A20" t="str">
            <v>고양덕양</v>
          </cell>
          <cell r="B20">
            <v>45</v>
          </cell>
        </row>
        <row r="21">
          <cell r="A21" t="str">
            <v>동대문</v>
          </cell>
          <cell r="B21">
            <v>4</v>
          </cell>
        </row>
        <row r="22">
          <cell r="A22" t="str">
            <v>동두천</v>
          </cell>
          <cell r="B22">
            <v>73</v>
          </cell>
        </row>
        <row r="23">
          <cell r="A23" t="str">
            <v>동서울</v>
          </cell>
          <cell r="B23">
            <v>92</v>
          </cell>
        </row>
        <row r="24">
          <cell r="A24" t="str">
            <v>동수원</v>
          </cell>
          <cell r="B24">
            <v>37</v>
          </cell>
        </row>
        <row r="25">
          <cell r="A25" t="str">
            <v>서울동작</v>
          </cell>
          <cell r="B25">
            <v>18</v>
          </cell>
        </row>
        <row r="26">
          <cell r="A26" t="str">
            <v>서울마포</v>
          </cell>
          <cell r="B26">
            <v>7</v>
          </cell>
        </row>
        <row r="27">
          <cell r="A27" t="str">
            <v>백령</v>
          </cell>
          <cell r="B27">
            <v>76</v>
          </cell>
        </row>
        <row r="28">
          <cell r="A28" t="str">
            <v>부천</v>
          </cell>
          <cell r="B28">
            <v>42</v>
          </cell>
        </row>
        <row r="29">
          <cell r="A29" t="str">
            <v>부천우편</v>
          </cell>
          <cell r="B29">
            <v>94</v>
          </cell>
        </row>
        <row r="30">
          <cell r="A30" t="str">
            <v>성남분당</v>
          </cell>
          <cell r="B30">
            <v>41</v>
          </cell>
        </row>
        <row r="31">
          <cell r="A31" t="str">
            <v>서대문</v>
          </cell>
          <cell r="B31">
            <v>3</v>
          </cell>
        </row>
        <row r="32">
          <cell r="A32" t="str">
            <v>서울우편</v>
          </cell>
          <cell r="B32">
            <v>91</v>
          </cell>
        </row>
        <row r="33">
          <cell r="A33" t="str">
            <v>서인천</v>
          </cell>
          <cell r="B33">
            <v>32</v>
          </cell>
        </row>
        <row r="34">
          <cell r="A34" t="str">
            <v>서울서초</v>
          </cell>
          <cell r="B34">
            <v>19</v>
          </cell>
        </row>
        <row r="35">
          <cell r="A35" t="str">
            <v>성남</v>
          </cell>
          <cell r="B35">
            <v>40</v>
          </cell>
        </row>
        <row r="36">
          <cell r="A36" t="str">
            <v>서울성북</v>
          </cell>
          <cell r="B36">
            <v>13</v>
          </cell>
        </row>
        <row r="37">
          <cell r="A37" t="str">
            <v>서울송파</v>
          </cell>
          <cell r="B37">
            <v>15</v>
          </cell>
        </row>
        <row r="38">
          <cell r="A38" t="str">
            <v>수원</v>
          </cell>
          <cell r="B38">
            <v>36</v>
          </cell>
        </row>
        <row r="39">
          <cell r="A39" t="str">
            <v>수원우편</v>
          </cell>
          <cell r="B39">
            <v>93</v>
          </cell>
        </row>
        <row r="40">
          <cell r="A40" t="str">
            <v>시흥</v>
          </cell>
          <cell r="B40">
            <v>47</v>
          </cell>
        </row>
        <row r="41">
          <cell r="A41" t="str">
            <v>안산</v>
          </cell>
          <cell r="B41">
            <v>43</v>
          </cell>
        </row>
        <row r="42">
          <cell r="A42" t="str">
            <v>안성</v>
          </cell>
          <cell r="B42">
            <v>72</v>
          </cell>
        </row>
        <row r="43">
          <cell r="A43" t="str">
            <v>안양</v>
          </cell>
          <cell r="B43">
            <v>39</v>
          </cell>
        </row>
        <row r="44">
          <cell r="A44" t="str">
            <v>서울양천</v>
          </cell>
          <cell r="B44">
            <v>16</v>
          </cell>
        </row>
        <row r="45">
          <cell r="A45" t="str">
            <v>양평</v>
          </cell>
          <cell r="B45">
            <v>67</v>
          </cell>
        </row>
        <row r="46">
          <cell r="A46" t="str">
            <v>여의도</v>
          </cell>
          <cell r="B46">
            <v>10</v>
          </cell>
        </row>
        <row r="47">
          <cell r="A47" t="str">
            <v>여주</v>
          </cell>
          <cell r="B47">
            <v>71</v>
          </cell>
        </row>
        <row r="48">
          <cell r="A48" t="str">
            <v>연천</v>
          </cell>
          <cell r="B48">
            <v>75</v>
          </cell>
        </row>
        <row r="49">
          <cell r="A49" t="str">
            <v>오산</v>
          </cell>
          <cell r="B49">
            <v>77</v>
          </cell>
        </row>
        <row r="50">
          <cell r="A50" t="str">
            <v>서울용산</v>
          </cell>
          <cell r="B50">
            <v>20</v>
          </cell>
        </row>
        <row r="51">
          <cell r="A51" t="str">
            <v>용인</v>
          </cell>
          <cell r="B51">
            <v>69</v>
          </cell>
        </row>
        <row r="52">
          <cell r="A52" t="str">
            <v>서울은평</v>
          </cell>
          <cell r="B52">
            <v>9</v>
          </cell>
        </row>
        <row r="53">
          <cell r="A53" t="str">
            <v>의정부</v>
          </cell>
          <cell r="B53">
            <v>35</v>
          </cell>
        </row>
        <row r="54">
          <cell r="A54" t="str">
            <v>이천</v>
          </cell>
          <cell r="B54">
            <v>70</v>
          </cell>
        </row>
        <row r="55">
          <cell r="A55" t="str">
            <v>인천</v>
          </cell>
          <cell r="B55">
            <v>31</v>
          </cell>
        </row>
        <row r="56">
          <cell r="A56" t="str">
            <v>고양일산</v>
          </cell>
          <cell r="B56">
            <v>44</v>
          </cell>
        </row>
        <row r="57">
          <cell r="A57" t="str">
            <v>서울중랑</v>
          </cell>
          <cell r="B57">
            <v>22</v>
          </cell>
        </row>
        <row r="58">
          <cell r="A58" t="str">
            <v>서울중앙</v>
          </cell>
          <cell r="B58">
            <v>1</v>
          </cell>
        </row>
        <row r="59">
          <cell r="A59" t="str">
            <v>파주</v>
          </cell>
          <cell r="B59">
            <v>63</v>
          </cell>
        </row>
        <row r="60">
          <cell r="A60" t="str">
            <v>평택</v>
          </cell>
          <cell r="B60">
            <v>61</v>
          </cell>
        </row>
        <row r="61">
          <cell r="A61" t="str">
            <v>포천</v>
          </cell>
          <cell r="B61">
            <v>62</v>
          </cell>
        </row>
        <row r="62">
          <cell r="A62" t="str">
            <v>용인수지</v>
          </cell>
          <cell r="B62">
            <v>79</v>
          </cell>
        </row>
        <row r="63">
          <cell r="A63" t="str">
            <v>하남</v>
          </cell>
          <cell r="B63">
            <v>78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2005년도 목표액"/>
      <sheetName val="2005년도 목표액 (누계)"/>
      <sheetName val="2004년 실적"/>
      <sheetName val="전년대비 증감율"/>
      <sheetName val="전년대비(검증)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5">
          <cell r="B5" t="str">
            <v>서울중앙</v>
          </cell>
          <cell r="C5">
            <v>23830.013582866966</v>
          </cell>
        </row>
        <row r="6">
          <cell r="B6" t="str">
            <v>광화문</v>
          </cell>
          <cell r="C6">
            <v>16546.250924525433</v>
          </cell>
        </row>
        <row r="7">
          <cell r="B7" t="str">
            <v>서대문</v>
          </cell>
          <cell r="C7">
            <v>8941.8401858253219</v>
          </cell>
        </row>
        <row r="8">
          <cell r="B8" t="str">
            <v>동대문</v>
          </cell>
          <cell r="C8">
            <v>2509.9482540113368</v>
          </cell>
        </row>
        <row r="9">
          <cell r="B9" t="str">
            <v>서울광진</v>
          </cell>
          <cell r="C9">
            <v>3260.6449519675643</v>
          </cell>
        </row>
        <row r="10">
          <cell r="B10" t="str">
            <v>서울강북</v>
          </cell>
          <cell r="C10">
            <v>1654.3874360907164</v>
          </cell>
        </row>
        <row r="11">
          <cell r="B11" t="str">
            <v>서울마포</v>
          </cell>
          <cell r="C11">
            <v>11271.360144512892</v>
          </cell>
        </row>
        <row r="12">
          <cell r="B12" t="str">
            <v>서울관악</v>
          </cell>
          <cell r="C12">
            <v>1135.777472225155</v>
          </cell>
        </row>
        <row r="13">
          <cell r="B13" t="str">
            <v>서울은평</v>
          </cell>
          <cell r="C13">
            <v>1072.6091548302909</v>
          </cell>
        </row>
        <row r="14">
          <cell r="B14" t="str">
            <v>여의도</v>
          </cell>
          <cell r="C14">
            <v>21611.3429579404</v>
          </cell>
        </row>
        <row r="15">
          <cell r="B15" t="str">
            <v>서울강남</v>
          </cell>
          <cell r="C15">
            <v>25655.507905083876</v>
          </cell>
        </row>
        <row r="16">
          <cell r="B16" t="str">
            <v>서울금천</v>
          </cell>
          <cell r="C16">
            <v>3202.0565704327792</v>
          </cell>
        </row>
        <row r="17">
          <cell r="B17" t="str">
            <v>서울성북</v>
          </cell>
          <cell r="C17">
            <v>605.85542693475088</v>
          </cell>
        </row>
        <row r="18">
          <cell r="B18" t="str">
            <v>서울강동</v>
          </cell>
          <cell r="C18">
            <v>-1521.0471356084774</v>
          </cell>
        </row>
        <row r="19">
          <cell r="B19" t="str">
            <v>서울송파</v>
          </cell>
          <cell r="C19">
            <v>3355.3695551357482</v>
          </cell>
        </row>
        <row r="20">
          <cell r="B20" t="str">
            <v>서울양천</v>
          </cell>
          <cell r="C20">
            <v>4518.3146957181889</v>
          </cell>
        </row>
        <row r="21">
          <cell r="B21" t="str">
            <v>서울강서</v>
          </cell>
          <cell r="C21">
            <v>1800.6848432295467</v>
          </cell>
        </row>
        <row r="22">
          <cell r="B22" t="str">
            <v>서울동작</v>
          </cell>
          <cell r="C22">
            <v>5891.5010587270908</v>
          </cell>
        </row>
        <row r="23">
          <cell r="B23" t="str">
            <v>서울서초</v>
          </cell>
          <cell r="C23">
            <v>20379.355843047255</v>
          </cell>
        </row>
        <row r="24">
          <cell r="B24" t="str">
            <v>서울용산</v>
          </cell>
          <cell r="C24">
            <v>13582.333240304692</v>
          </cell>
        </row>
        <row r="25">
          <cell r="B25" t="str">
            <v>서울노원</v>
          </cell>
          <cell r="C25">
            <v>-63.753270675472152</v>
          </cell>
        </row>
        <row r="26">
          <cell r="B26" t="str">
            <v>서울중랑</v>
          </cell>
          <cell r="C26">
            <v>-2032.2246438883376</v>
          </cell>
        </row>
        <row r="27">
          <cell r="B27" t="str">
            <v>서울국제</v>
          </cell>
          <cell r="C27">
            <v>-7997.4916487283272</v>
          </cell>
        </row>
        <row r="28">
          <cell r="B28" t="str">
            <v>인천</v>
          </cell>
          <cell r="C28">
            <v>-5269.822661922969</v>
          </cell>
        </row>
        <row r="29">
          <cell r="B29" t="str">
            <v>서인천</v>
          </cell>
          <cell r="C29">
            <v>-7470.78429356581</v>
          </cell>
        </row>
        <row r="30">
          <cell r="B30" t="str">
            <v>인천계양</v>
          </cell>
          <cell r="C30">
            <v>-2840.3120443262101</v>
          </cell>
        </row>
        <row r="31">
          <cell r="B31" t="str">
            <v>남인천</v>
          </cell>
          <cell r="C31">
            <v>3362.6988196895923</v>
          </cell>
        </row>
        <row r="32">
          <cell r="B32" t="str">
            <v>의정부</v>
          </cell>
          <cell r="C32">
            <v>-9566.7244089857522</v>
          </cell>
        </row>
        <row r="33">
          <cell r="B33" t="str">
            <v>수원</v>
          </cell>
          <cell r="C33">
            <v>-4467.1231681191139</v>
          </cell>
        </row>
        <row r="34">
          <cell r="B34" t="str">
            <v>동수원</v>
          </cell>
          <cell r="C34">
            <v>-3683.6826036390403</v>
          </cell>
        </row>
        <row r="35">
          <cell r="B35" t="str">
            <v>군포</v>
          </cell>
          <cell r="C35">
            <v>-1725.4429462348962</v>
          </cell>
        </row>
        <row r="36">
          <cell r="B36" t="str">
            <v>안양</v>
          </cell>
          <cell r="C36">
            <v>2229.9208137506957</v>
          </cell>
        </row>
        <row r="37">
          <cell r="B37" t="str">
            <v>성남</v>
          </cell>
          <cell r="C37">
            <v>-3584.0914781338852</v>
          </cell>
        </row>
        <row r="38">
          <cell r="B38" t="str">
            <v>성남분당</v>
          </cell>
          <cell r="C38">
            <v>-3940.2688676639864</v>
          </cell>
        </row>
        <row r="39">
          <cell r="B39" t="str">
            <v>부천</v>
          </cell>
          <cell r="C39">
            <v>-1204.1702380977824</v>
          </cell>
        </row>
        <row r="40">
          <cell r="B40" t="str">
            <v>안산</v>
          </cell>
          <cell r="C40">
            <v>471.40152137605673</v>
          </cell>
        </row>
        <row r="41">
          <cell r="B41" t="str">
            <v>고양일산</v>
          </cell>
          <cell r="C41">
            <v>1867.6489073022296</v>
          </cell>
        </row>
        <row r="42">
          <cell r="B42" t="str">
            <v>고양덕양</v>
          </cell>
          <cell r="C42">
            <v>-1453.1581443496959</v>
          </cell>
        </row>
        <row r="43">
          <cell r="B43" t="str">
            <v>구리</v>
          </cell>
          <cell r="C43">
            <v>-11561.535408409451</v>
          </cell>
        </row>
        <row r="44">
          <cell r="B44" t="str">
            <v>시흥</v>
          </cell>
          <cell r="C44">
            <v>-1385.7342679192468</v>
          </cell>
        </row>
        <row r="45">
          <cell r="B45" t="str">
            <v>서울우편</v>
          </cell>
          <cell r="C45">
            <v>114008.46078538362</v>
          </cell>
        </row>
        <row r="46">
          <cell r="B46" t="str">
            <v>동서울</v>
          </cell>
          <cell r="C46">
            <v>109548.69707566532</v>
          </cell>
        </row>
        <row r="47">
          <cell r="B47" t="str">
            <v>수원우편</v>
          </cell>
          <cell r="C47">
            <v>-1714.0401177277508</v>
          </cell>
        </row>
        <row r="48">
          <cell r="B48" t="str">
            <v>부천우편</v>
          </cell>
          <cell r="C48">
            <v>35150.18173525278</v>
          </cell>
        </row>
        <row r="49">
          <cell r="B49" t="str">
            <v>의정부우편</v>
          </cell>
          <cell r="C49">
            <v>-8453.2947677899265</v>
          </cell>
        </row>
        <row r="50">
          <cell r="B50" t="str">
            <v>안양우편</v>
          </cell>
          <cell r="C50">
            <v>12050.009697070063</v>
          </cell>
        </row>
        <row r="51">
          <cell r="B51" t="str">
            <v>성남우편</v>
          </cell>
          <cell r="C51">
            <v>15787.732898436512</v>
          </cell>
        </row>
        <row r="52">
          <cell r="B52" t="str">
            <v>고양우편</v>
          </cell>
          <cell r="C52">
            <v>30835.852407666756</v>
          </cell>
        </row>
        <row r="53">
          <cell r="B53" t="str">
            <v>합 계</v>
          </cell>
          <cell r="C53">
            <v>416203.0567492175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VXXXXXXX"/>
      <sheetName val="2017일일 누계(청)"/>
      <sheetName val="2016 일일 누계(청)"/>
      <sheetName val="2017.전월누계(청)"/>
      <sheetName val="2016.전월누계(청)"/>
      <sheetName val="청별실적"/>
      <sheetName val="문서용_안올림"/>
      <sheetName val="결과"/>
      <sheetName val="순위정렬(국제매출액)"/>
      <sheetName val="순위정렬(EMS재게)"/>
      <sheetName val="순위정렬(국제소포)"/>
      <sheetName val="순위정렬(국제통상)"/>
      <sheetName val="원데이터"/>
      <sheetName val="목표"/>
      <sheetName val="2017년 일일누계(총괄국)"/>
      <sheetName val="2016년 일일누계"/>
      <sheetName val="2017.전월누계"/>
      <sheetName val="2016.전월누계"/>
    </sheetNames>
    <sheetDataSet>
      <sheetData sheetId="0"/>
      <sheetData sheetId="1">
        <row r="2">
          <cell r="AB2">
            <v>331613</v>
          </cell>
        </row>
      </sheetData>
      <sheetData sheetId="2">
        <row r="2">
          <cell r="AB2">
            <v>251494</v>
          </cell>
        </row>
      </sheetData>
      <sheetData sheetId="3">
        <row r="2">
          <cell r="AB2">
            <v>686583</v>
          </cell>
        </row>
      </sheetData>
      <sheetData sheetId="4">
        <row r="2">
          <cell r="AB2">
            <v>392547</v>
          </cell>
        </row>
      </sheetData>
      <sheetData sheetId="5"/>
      <sheetData sheetId="6">
        <row r="6">
          <cell r="C6">
            <v>128710000000</v>
          </cell>
        </row>
      </sheetData>
      <sheetData sheetId="7"/>
      <sheetData sheetId="8"/>
      <sheetData sheetId="9"/>
      <sheetData sheetId="10"/>
      <sheetData sheetId="11"/>
      <sheetData sheetId="12">
        <row r="3">
          <cell r="A3" t="str">
            <v>서울중앙</v>
          </cell>
          <cell r="B3">
            <v>1974341850</v>
          </cell>
          <cell r="F3">
            <v>1866980100</v>
          </cell>
          <cell r="J3">
            <v>618919520</v>
          </cell>
        </row>
        <row r="4">
          <cell r="A4" t="str">
            <v>광화문</v>
          </cell>
          <cell r="B4">
            <v>894891640</v>
          </cell>
          <cell r="F4">
            <v>923721910</v>
          </cell>
          <cell r="J4">
            <v>308101800</v>
          </cell>
        </row>
        <row r="5">
          <cell r="A5" t="str">
            <v>서대문</v>
          </cell>
          <cell r="B5">
            <v>1332375640</v>
          </cell>
          <cell r="F5">
            <v>1638446920</v>
          </cell>
          <cell r="J5">
            <v>464647440</v>
          </cell>
        </row>
        <row r="6">
          <cell r="A6" t="str">
            <v>동대문</v>
          </cell>
          <cell r="B6">
            <v>916622330</v>
          </cell>
          <cell r="F6">
            <v>1217644470</v>
          </cell>
          <cell r="J6">
            <v>349007380</v>
          </cell>
        </row>
        <row r="7">
          <cell r="A7" t="str">
            <v>서울광진</v>
          </cell>
          <cell r="B7">
            <v>1498581770</v>
          </cell>
          <cell r="F7">
            <v>1488040160</v>
          </cell>
          <cell r="J7">
            <v>507127000</v>
          </cell>
        </row>
        <row r="8">
          <cell r="B8">
            <v>0</v>
          </cell>
          <cell r="J8">
            <v>0</v>
          </cell>
        </row>
        <row r="9">
          <cell r="A9" t="str">
            <v>서울마포</v>
          </cell>
          <cell r="B9">
            <v>954844810</v>
          </cell>
          <cell r="F9">
            <v>861907180</v>
          </cell>
          <cell r="J9">
            <v>326098300</v>
          </cell>
        </row>
        <row r="10">
          <cell r="A10" t="str">
            <v>서울관악</v>
          </cell>
          <cell r="B10">
            <v>585863730</v>
          </cell>
          <cell r="F10">
            <v>682232150</v>
          </cell>
          <cell r="J10">
            <v>203274520</v>
          </cell>
        </row>
        <row r="11">
          <cell r="A11" t="str">
            <v>서울은평</v>
          </cell>
          <cell r="B11">
            <v>743317130</v>
          </cell>
          <cell r="F11">
            <v>782241300</v>
          </cell>
          <cell r="J11">
            <v>248386330</v>
          </cell>
        </row>
        <row r="12">
          <cell r="A12" t="str">
            <v>여의도</v>
          </cell>
          <cell r="B12">
            <v>1314334110</v>
          </cell>
          <cell r="F12">
            <v>1284387100</v>
          </cell>
          <cell r="J12">
            <v>399939960</v>
          </cell>
        </row>
        <row r="13">
          <cell r="A13" t="str">
            <v>서울강남</v>
          </cell>
          <cell r="B13">
            <v>2841817280</v>
          </cell>
          <cell r="F13">
            <v>2078573320</v>
          </cell>
          <cell r="J13">
            <v>934228180</v>
          </cell>
        </row>
        <row r="14">
          <cell r="A14" t="str">
            <v>서울금천</v>
          </cell>
          <cell r="B14">
            <v>363856520</v>
          </cell>
          <cell r="F14">
            <v>1521829680</v>
          </cell>
          <cell r="J14">
            <v>125046770</v>
          </cell>
        </row>
        <row r="15">
          <cell r="A15" t="str">
            <v>서울성북</v>
          </cell>
          <cell r="B15">
            <v>512782030</v>
          </cell>
          <cell r="F15">
            <v>594069030</v>
          </cell>
          <cell r="J15">
            <v>181937220</v>
          </cell>
        </row>
        <row r="16">
          <cell r="A16" t="str">
            <v>서울강동</v>
          </cell>
          <cell r="B16">
            <v>630405270</v>
          </cell>
          <cell r="F16">
            <v>606112380</v>
          </cell>
          <cell r="J16">
            <v>237873100</v>
          </cell>
        </row>
        <row r="17">
          <cell r="A17" t="str">
            <v>서울송파</v>
          </cell>
          <cell r="B17">
            <v>1351383910</v>
          </cell>
          <cell r="F17">
            <v>1444027130</v>
          </cell>
          <cell r="J17">
            <v>454216340</v>
          </cell>
        </row>
        <row r="18">
          <cell r="A18" t="str">
            <v>서울양천</v>
          </cell>
          <cell r="B18">
            <v>833869460</v>
          </cell>
          <cell r="F18">
            <v>883594280</v>
          </cell>
          <cell r="J18">
            <v>240948990</v>
          </cell>
        </row>
        <row r="19">
          <cell r="A19" t="str">
            <v>서울강서</v>
          </cell>
          <cell r="B19">
            <v>787807450</v>
          </cell>
          <cell r="F19">
            <v>828328650</v>
          </cell>
          <cell r="J19">
            <v>268895090</v>
          </cell>
        </row>
        <row r="20">
          <cell r="A20" t="str">
            <v>서울동작</v>
          </cell>
          <cell r="B20">
            <v>697158050</v>
          </cell>
          <cell r="F20">
            <v>1255024310</v>
          </cell>
          <cell r="J20">
            <v>223107740</v>
          </cell>
        </row>
        <row r="21">
          <cell r="A21" t="str">
            <v>서울서초</v>
          </cell>
          <cell r="B21">
            <v>1477235920</v>
          </cell>
          <cell r="F21">
            <v>1501472510</v>
          </cell>
          <cell r="J21">
            <v>508485930</v>
          </cell>
        </row>
        <row r="22">
          <cell r="A22" t="str">
            <v>서울용산</v>
          </cell>
          <cell r="B22">
            <v>1072021920</v>
          </cell>
          <cell r="F22">
            <v>925363210</v>
          </cell>
          <cell r="J22">
            <v>468668840</v>
          </cell>
        </row>
        <row r="23">
          <cell r="A23" t="str">
            <v>서울노원</v>
          </cell>
          <cell r="B23">
            <v>446160340</v>
          </cell>
          <cell r="F23">
            <v>500114770</v>
          </cell>
          <cell r="J23">
            <v>155141880</v>
          </cell>
        </row>
        <row r="24">
          <cell r="A24" t="str">
            <v>서울중랑</v>
          </cell>
          <cell r="B24">
            <v>416840460</v>
          </cell>
          <cell r="F24">
            <v>437443800</v>
          </cell>
          <cell r="J24">
            <v>145148210</v>
          </cell>
        </row>
        <row r="25">
          <cell r="B25">
            <v>898194650</v>
          </cell>
          <cell r="F25">
            <v>1077874760</v>
          </cell>
          <cell r="J25">
            <v>309286620</v>
          </cell>
        </row>
        <row r="26">
          <cell r="A26" t="str">
            <v>서울구로</v>
          </cell>
          <cell r="B26">
            <v>1257888010</v>
          </cell>
          <cell r="F26">
            <v>646812770</v>
          </cell>
          <cell r="J26">
            <v>392905210</v>
          </cell>
        </row>
        <row r="27">
          <cell r="A27" t="str">
            <v>국제우편물류센터</v>
          </cell>
          <cell r="B27">
            <v>2270955040</v>
          </cell>
          <cell r="F27">
            <v>436006740</v>
          </cell>
          <cell r="J27">
            <v>754460490</v>
          </cell>
        </row>
        <row r="28">
          <cell r="F28">
            <v>25482248630</v>
          </cell>
        </row>
      </sheetData>
      <sheetData sheetId="13">
        <row r="4">
          <cell r="B4">
            <v>7310000000</v>
          </cell>
        </row>
        <row r="5">
          <cell r="B5">
            <v>3730000000</v>
          </cell>
        </row>
        <row r="6">
          <cell r="B6">
            <v>5984000000</v>
          </cell>
        </row>
        <row r="7">
          <cell r="B7">
            <v>3821000000</v>
          </cell>
        </row>
        <row r="8">
          <cell r="B8">
            <v>7022000000</v>
          </cell>
        </row>
        <row r="10">
          <cell r="B10">
            <v>3683000000</v>
          </cell>
        </row>
        <row r="11">
          <cell r="B11">
            <v>2608000000</v>
          </cell>
        </row>
        <row r="12">
          <cell r="B12">
            <v>3292000000</v>
          </cell>
        </row>
        <row r="13">
          <cell r="B13">
            <v>4310000000</v>
          </cell>
        </row>
        <row r="14">
          <cell r="B14">
            <v>10971000000</v>
          </cell>
        </row>
        <row r="15">
          <cell r="B15">
            <v>1601000000</v>
          </cell>
        </row>
        <row r="16">
          <cell r="B16">
            <v>2309000000</v>
          </cell>
        </row>
        <row r="17">
          <cell r="B17">
            <v>2507000000</v>
          </cell>
        </row>
        <row r="18">
          <cell r="B18">
            <v>5483000000</v>
          </cell>
        </row>
        <row r="19">
          <cell r="B19">
            <v>2772000000</v>
          </cell>
        </row>
        <row r="20">
          <cell r="B20">
            <v>3292000000</v>
          </cell>
        </row>
        <row r="21">
          <cell r="B21">
            <v>3365000000</v>
          </cell>
        </row>
        <row r="22">
          <cell r="B22">
            <v>6055000000</v>
          </cell>
        </row>
        <row r="23">
          <cell r="B23">
            <v>3843000000</v>
          </cell>
        </row>
        <row r="24">
          <cell r="B24">
            <v>1963000000</v>
          </cell>
        </row>
        <row r="25">
          <cell r="B25">
            <v>1718000000</v>
          </cell>
        </row>
        <row r="26">
          <cell r="B26">
            <v>3415000000</v>
          </cell>
        </row>
        <row r="27">
          <cell r="B27">
            <v>4105000000</v>
          </cell>
        </row>
        <row r="28">
          <cell r="B28">
            <v>7685000000</v>
          </cell>
        </row>
      </sheetData>
      <sheetData sheetId="14"/>
      <sheetData sheetId="15"/>
      <sheetData sheetId="16"/>
      <sheetData sheetId="17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청별실적"/>
      <sheetName val="순위정렬(국제매출액)"/>
      <sheetName val="순위정렬(EMS재게)"/>
      <sheetName val="순위정렬(국제소포)"/>
      <sheetName val="순위정렬(국제통상)"/>
    </sheetNames>
    <sheetDataSet>
      <sheetData sheetId="0" refreshError="1"/>
      <sheetData sheetId="1" refreshError="1"/>
      <sheetData sheetId="2"/>
      <sheetData sheetId="3" refreshError="1"/>
      <sheetData sheetId="4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1-1. 2017 청별-&amp;gt;총괄국"/>
    </sheetNames>
    <sheetDataSet>
      <sheetData sheetId="0">
        <row r="12">
          <cell r="D12" t="str">
            <v>서울중앙</v>
          </cell>
          <cell r="E12">
            <v>217368485</v>
          </cell>
        </row>
        <row r="13">
          <cell r="D13" t="str">
            <v>서울용산</v>
          </cell>
          <cell r="E13">
            <v>115149402</v>
          </cell>
        </row>
        <row r="14">
          <cell r="D14" t="str">
            <v>광화문</v>
          </cell>
          <cell r="E14">
            <v>185832491</v>
          </cell>
        </row>
        <row r="15">
          <cell r="D15" t="str">
            <v>서울구로</v>
          </cell>
          <cell r="E15">
            <v>27701278</v>
          </cell>
        </row>
        <row r="16">
          <cell r="D16" t="str">
            <v>서울도봉</v>
          </cell>
          <cell r="E16">
            <v>198959599</v>
          </cell>
        </row>
        <row r="17">
          <cell r="D17" t="str">
            <v>동대문</v>
          </cell>
          <cell r="E17">
            <v>113095589</v>
          </cell>
        </row>
        <row r="18">
          <cell r="D18" t="str">
            <v>서울마포</v>
          </cell>
          <cell r="E18">
            <v>128305604</v>
          </cell>
        </row>
        <row r="19">
          <cell r="D19" t="str">
            <v>서울관악</v>
          </cell>
          <cell r="E19">
            <v>146968859</v>
          </cell>
        </row>
        <row r="20">
          <cell r="D20" t="str">
            <v>서울광진</v>
          </cell>
          <cell r="E20">
            <v>208926541</v>
          </cell>
        </row>
        <row r="21">
          <cell r="D21" t="str">
            <v>서울은평</v>
          </cell>
          <cell r="E21">
            <v>90336784</v>
          </cell>
        </row>
        <row r="22">
          <cell r="D22" t="str">
            <v>여의도</v>
          </cell>
          <cell r="E22">
            <v>155302319</v>
          </cell>
        </row>
        <row r="23">
          <cell r="D23" t="str">
            <v>서울강남</v>
          </cell>
          <cell r="E23">
            <v>219223067</v>
          </cell>
        </row>
        <row r="24">
          <cell r="D24" t="str">
            <v>서울중랑</v>
          </cell>
          <cell r="E24">
            <v>121476090</v>
          </cell>
        </row>
        <row r="25">
          <cell r="D25" t="str">
            <v>서울강동</v>
          </cell>
          <cell r="E25">
            <v>120773935</v>
          </cell>
        </row>
        <row r="26">
          <cell r="D26" t="str">
            <v>서울금천</v>
          </cell>
          <cell r="E26">
            <v>126897343</v>
          </cell>
        </row>
        <row r="27">
          <cell r="D27" t="str">
            <v>서울노원</v>
          </cell>
          <cell r="E27">
            <v>142882895</v>
          </cell>
        </row>
        <row r="28">
          <cell r="D28" t="str">
            <v>서울성북</v>
          </cell>
          <cell r="E28">
            <v>115675684</v>
          </cell>
        </row>
        <row r="29">
          <cell r="D29" t="str">
            <v>서울양천</v>
          </cell>
          <cell r="E29">
            <v>163331121</v>
          </cell>
        </row>
        <row r="30">
          <cell r="D30" t="str">
            <v>서울동작</v>
          </cell>
          <cell r="E30">
            <v>86076132</v>
          </cell>
        </row>
        <row r="31">
          <cell r="D31" t="str">
            <v>서대문</v>
          </cell>
          <cell r="E31">
            <v>130920254</v>
          </cell>
        </row>
        <row r="32">
          <cell r="D32" t="str">
            <v>서울서초</v>
          </cell>
          <cell r="E32">
            <v>135223288</v>
          </cell>
        </row>
        <row r="33">
          <cell r="D33" t="str">
            <v>서울송파</v>
          </cell>
          <cell r="E33">
            <v>271950010</v>
          </cell>
        </row>
        <row r="34">
          <cell r="D34" t="str">
            <v>서울강서</v>
          </cell>
          <cell r="E34">
            <v>179120400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21"/>
    <pageSetUpPr fitToPage="1"/>
  </sheetPr>
  <dimension ref="A1:P48"/>
  <sheetViews>
    <sheetView tabSelected="1" view="pageBreakPreview" zoomScale="55" zoomScaleSheetLayoutView="55" workbookViewId="0">
      <pane xSplit="2" ySplit="6" topLeftCell="C7" activePane="bottomRight" state="frozen"/>
      <selection activeCell="E18" sqref="E18"/>
      <selection pane="topRight" activeCell="E18" sqref="E18"/>
      <selection pane="bottomLeft" activeCell="E18" sqref="E18"/>
      <selection pane="bottomRight" activeCell="Q6" sqref="Q6"/>
    </sheetView>
  </sheetViews>
  <sheetFormatPr defaultRowHeight="39.950000000000003" customHeight="1"/>
  <cols>
    <col min="1" max="1" width="9.5" style="91" customWidth="1"/>
    <col min="2" max="2" width="14.5" style="82" customWidth="1"/>
    <col min="3" max="3" width="17.625" style="92" customWidth="1"/>
    <col min="4" max="4" width="17.625" style="93" customWidth="1"/>
    <col min="5" max="5" width="17.625" style="85" customWidth="1"/>
    <col min="6" max="6" width="14.375" style="94" customWidth="1"/>
    <col min="7" max="9" width="16.125" style="85" customWidth="1"/>
    <col min="10" max="11" width="16.125" style="3" customWidth="1"/>
    <col min="12" max="12" width="27.625" style="3" customWidth="1"/>
    <col min="13" max="13" width="13.25" style="88" customWidth="1"/>
    <col min="14" max="14" width="18.75" style="89" bestFit="1" customWidth="1"/>
    <col min="15" max="15" width="10.625" style="90" bestFit="1" customWidth="1"/>
    <col min="16" max="16384" width="9" style="3"/>
  </cols>
  <sheetData>
    <row r="1" spans="1:16" ht="39.950000000000003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2"/>
      <c r="N1" s="2"/>
      <c r="O1" s="2"/>
      <c r="P1" s="2"/>
    </row>
    <row r="2" spans="1:16" s="4" customFormat="1" ht="39.950000000000003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"/>
      <c r="M2" s="2"/>
      <c r="N2" s="2"/>
      <c r="O2" s="2"/>
      <c r="P2" s="2"/>
    </row>
    <row r="3" spans="1:16" s="12" customFormat="1" ht="39.950000000000003" customHeight="1" thickBot="1">
      <c r="A3" s="5" t="s">
        <v>117</v>
      </c>
      <c r="B3" s="5"/>
      <c r="C3" s="5"/>
      <c r="D3" s="5"/>
      <c r="E3" s="5"/>
      <c r="F3" s="5"/>
      <c r="H3" s="6"/>
      <c r="I3" s="7" t="s">
        <v>1</v>
      </c>
      <c r="J3" s="7"/>
      <c r="K3" s="7"/>
      <c r="L3" s="8"/>
      <c r="M3" s="9"/>
      <c r="N3" s="10"/>
      <c r="O3" s="11"/>
    </row>
    <row r="4" spans="1:16" s="26" customFormat="1" ht="39.950000000000003" customHeight="1">
      <c r="A4" s="13" t="s">
        <v>2</v>
      </c>
      <c r="B4" s="14" t="s">
        <v>3</v>
      </c>
      <c r="C4" s="15" t="s">
        <v>4</v>
      </c>
      <c r="D4" s="16"/>
      <c r="E4" s="17" t="s">
        <v>5</v>
      </c>
      <c r="F4" s="18" t="s">
        <v>6</v>
      </c>
      <c r="G4" s="19" t="s">
        <v>7</v>
      </c>
      <c r="H4" s="19"/>
      <c r="I4" s="19"/>
      <c r="J4" s="20"/>
      <c r="K4" s="21"/>
      <c r="L4" s="22"/>
      <c r="M4" s="23"/>
      <c r="N4" s="24"/>
      <c r="O4" s="25"/>
    </row>
    <row r="5" spans="1:16" s="26" customFormat="1" ht="41.25" customHeight="1" thickBot="1">
      <c r="A5" s="27"/>
      <c r="B5" s="28"/>
      <c r="C5" s="29" t="s">
        <v>8</v>
      </c>
      <c r="D5" s="30" t="s">
        <v>9</v>
      </c>
      <c r="E5" s="31"/>
      <c r="F5" s="32"/>
      <c r="G5" s="33" t="s">
        <v>10</v>
      </c>
      <c r="H5" s="34" t="s">
        <v>11</v>
      </c>
      <c r="I5" s="35" t="s">
        <v>12</v>
      </c>
      <c r="J5" s="36" t="s">
        <v>13</v>
      </c>
      <c r="K5" s="36" t="s">
        <v>14</v>
      </c>
      <c r="L5" s="22"/>
      <c r="M5" s="23"/>
      <c r="N5" s="24"/>
      <c r="O5" s="25"/>
    </row>
    <row r="6" spans="1:16" s="5" customFormat="1" ht="39.950000000000003" customHeight="1" thickBot="1">
      <c r="A6" s="37" t="s">
        <v>15</v>
      </c>
      <c r="B6" s="38" t="s">
        <v>16</v>
      </c>
      <c r="C6" s="39">
        <v>45148702427.523468</v>
      </c>
      <c r="D6" s="40">
        <v>128791663418.66653</v>
      </c>
      <c r="E6" s="41">
        <v>132315247648.75444</v>
      </c>
      <c r="F6" s="42">
        <v>-2.663022057323019</v>
      </c>
      <c r="G6" s="43">
        <v>77206169060</v>
      </c>
      <c r="H6" s="44">
        <v>66740416400</v>
      </c>
      <c r="I6" s="44">
        <v>496035577.65613472</v>
      </c>
      <c r="J6" s="45">
        <v>441394131.0104121</v>
      </c>
      <c r="K6" s="45">
        <v>-16092329910</v>
      </c>
      <c r="L6" s="46"/>
      <c r="M6" s="47"/>
      <c r="N6" s="48"/>
      <c r="O6" s="49"/>
    </row>
    <row r="7" spans="1:16" s="63" customFormat="1" ht="39.950000000000003" customHeight="1">
      <c r="A7" s="50">
        <v>1</v>
      </c>
      <c r="B7" s="51" t="s">
        <v>17</v>
      </c>
      <c r="C7" s="52">
        <v>551330557.11429381</v>
      </c>
      <c r="D7" s="53">
        <v>1533052153.3151608</v>
      </c>
      <c r="E7" s="54">
        <v>1364952616.3793812</v>
      </c>
      <c r="F7" s="55">
        <v>12.315411899181797</v>
      </c>
      <c r="G7" s="56">
        <v>870204780</v>
      </c>
      <c r="H7" s="57">
        <v>643691630</v>
      </c>
      <c r="I7" s="57">
        <v>17807232.218475856</v>
      </c>
      <c r="J7" s="58">
        <v>1388231.0966848484</v>
      </c>
      <c r="K7" s="58">
        <v>-39720</v>
      </c>
      <c r="L7" s="59"/>
      <c r="M7" s="60"/>
      <c r="N7" s="61"/>
      <c r="O7" s="62"/>
    </row>
    <row r="8" spans="1:16" s="63" customFormat="1" ht="39.950000000000003" customHeight="1">
      <c r="A8" s="64">
        <v>2</v>
      </c>
      <c r="B8" s="64" t="s">
        <v>18</v>
      </c>
      <c r="C8" s="52">
        <v>1583448986.1953361</v>
      </c>
      <c r="D8" s="65">
        <v>4936341840.9140139</v>
      </c>
      <c r="E8" s="54">
        <v>4622081357.5099258</v>
      </c>
      <c r="F8" s="55">
        <v>6.7991118956285845</v>
      </c>
      <c r="G8" s="56">
        <v>2302404610</v>
      </c>
      <c r="H8" s="57">
        <v>2606513110</v>
      </c>
      <c r="I8" s="57">
        <v>7176955.085208036</v>
      </c>
      <c r="J8" s="58">
        <v>25791995.828805838</v>
      </c>
      <c r="K8" s="58">
        <v>-5544830</v>
      </c>
      <c r="L8" s="59"/>
      <c r="M8" s="60"/>
      <c r="N8" s="61"/>
      <c r="O8" s="62"/>
    </row>
    <row r="9" spans="1:16" s="63" customFormat="1" ht="39.950000000000003" customHeight="1">
      <c r="A9" s="64">
        <v>3</v>
      </c>
      <c r="B9" s="64" t="s">
        <v>19</v>
      </c>
      <c r="C9" s="52">
        <v>652311985.54133987</v>
      </c>
      <c r="D9" s="65">
        <v>1875530089.0260079</v>
      </c>
      <c r="E9" s="54">
        <v>1756537700</v>
      </c>
      <c r="F9" s="55">
        <v>6.774257622025857</v>
      </c>
      <c r="G9" s="56">
        <v>752391780</v>
      </c>
      <c r="H9" s="57">
        <v>1103873060</v>
      </c>
      <c r="I9" s="57">
        <v>17190932.511403956</v>
      </c>
      <c r="J9" s="58">
        <v>2273006.5146037908</v>
      </c>
      <c r="K9" s="58">
        <v>-198690</v>
      </c>
      <c r="L9" s="59"/>
      <c r="M9" s="60"/>
      <c r="N9" s="61"/>
      <c r="O9" s="62"/>
    </row>
    <row r="10" spans="1:16" s="63" customFormat="1" ht="39.950000000000003" customHeight="1">
      <c r="A10" s="64">
        <v>4</v>
      </c>
      <c r="B10" s="64" t="s">
        <v>20</v>
      </c>
      <c r="C10" s="52">
        <v>825004314.65878189</v>
      </c>
      <c r="D10" s="65">
        <v>2359692631.0405512</v>
      </c>
      <c r="E10" s="54">
        <v>2304019606.9186678</v>
      </c>
      <c r="F10" s="55">
        <v>2.4163433312244678</v>
      </c>
      <c r="G10" s="56">
        <v>824143800</v>
      </c>
      <c r="H10" s="57">
        <v>1535742170</v>
      </c>
      <c r="I10" s="57">
        <v>23284403.158475138</v>
      </c>
      <c r="J10" s="58">
        <v>16798267.882076301</v>
      </c>
      <c r="K10" s="58">
        <v>-40276010</v>
      </c>
      <c r="L10" s="59"/>
      <c r="M10" s="60"/>
      <c r="N10" s="61"/>
      <c r="O10" s="62"/>
    </row>
    <row r="11" spans="1:16" s="63" customFormat="1" ht="39.950000000000003" customHeight="1">
      <c r="A11" s="64">
        <v>5</v>
      </c>
      <c r="B11" s="64" t="s">
        <v>21</v>
      </c>
      <c r="C11" s="52">
        <v>530480036.78479993</v>
      </c>
      <c r="D11" s="65">
        <v>1579791823.0771</v>
      </c>
      <c r="E11" s="54">
        <v>1544038626.7620614</v>
      </c>
      <c r="F11" s="55">
        <v>2.3155635937693688</v>
      </c>
      <c r="G11" s="56">
        <v>520109500</v>
      </c>
      <c r="H11" s="57">
        <v>1042614530</v>
      </c>
      <c r="I11" s="57">
        <v>14227515.316981673</v>
      </c>
      <c r="J11" s="58">
        <v>3099867.7601182545</v>
      </c>
      <c r="K11" s="58">
        <v>-259590</v>
      </c>
      <c r="L11" s="59"/>
      <c r="M11" s="60"/>
      <c r="N11" s="61"/>
      <c r="O11" s="62"/>
    </row>
    <row r="12" spans="1:16" s="63" customFormat="1" ht="39.950000000000003" customHeight="1">
      <c r="A12" s="64">
        <v>6</v>
      </c>
      <c r="B12" s="64" t="s">
        <v>22</v>
      </c>
      <c r="C12" s="52">
        <v>3014247057.0170584</v>
      </c>
      <c r="D12" s="65">
        <v>8606815145.2184048</v>
      </c>
      <c r="E12" s="54">
        <v>8428135141.0994473</v>
      </c>
      <c r="F12" s="55">
        <v>2.1200419918236975</v>
      </c>
      <c r="G12" s="56">
        <v>2610643220</v>
      </c>
      <c r="H12" s="57">
        <v>5914022150</v>
      </c>
      <c r="I12" s="57">
        <v>30158502.279299386</v>
      </c>
      <c r="J12" s="58">
        <v>52352962.939104289</v>
      </c>
      <c r="K12" s="58">
        <v>-361690</v>
      </c>
      <c r="L12" s="59"/>
      <c r="M12" s="60"/>
      <c r="N12" s="61"/>
      <c r="O12" s="62"/>
    </row>
    <row r="13" spans="1:16" s="63" customFormat="1" ht="39.950000000000003" customHeight="1">
      <c r="A13" s="64">
        <v>7</v>
      </c>
      <c r="B13" s="64" t="s">
        <v>23</v>
      </c>
      <c r="C13" s="52">
        <v>254585719.19596833</v>
      </c>
      <c r="D13" s="65">
        <v>655774372.60870826</v>
      </c>
      <c r="E13" s="54">
        <v>649130288.24868929</v>
      </c>
      <c r="F13" s="55">
        <v>1.0235363347386368</v>
      </c>
      <c r="G13" s="56">
        <v>287553990</v>
      </c>
      <c r="H13" s="57">
        <v>352224630</v>
      </c>
      <c r="I13" s="57">
        <v>12940681.571839184</v>
      </c>
      <c r="J13" s="58">
        <v>3147861.0368690388</v>
      </c>
      <c r="K13" s="58">
        <v>-92790</v>
      </c>
      <c r="L13" s="59"/>
      <c r="M13" s="60"/>
      <c r="N13" s="61"/>
      <c r="O13" s="62"/>
    </row>
    <row r="14" spans="1:16" s="63" customFormat="1" ht="39.950000000000003" customHeight="1">
      <c r="A14" s="64">
        <v>8</v>
      </c>
      <c r="B14" s="64" t="s">
        <v>24</v>
      </c>
      <c r="C14" s="52">
        <v>1610562507.1333251</v>
      </c>
      <c r="D14" s="65">
        <v>4462146243.0085678</v>
      </c>
      <c r="E14" s="54">
        <v>4435705927.9977722</v>
      </c>
      <c r="F14" s="55">
        <v>0.59607907827943052</v>
      </c>
      <c r="G14" s="56">
        <v>1435276210</v>
      </c>
      <c r="H14" s="57">
        <v>3191850220</v>
      </c>
      <c r="I14" s="57">
        <v>21395167.282443509</v>
      </c>
      <c r="J14" s="58">
        <v>4526635.7261250941</v>
      </c>
      <c r="K14" s="58">
        <v>-190901990</v>
      </c>
      <c r="L14" s="59"/>
      <c r="M14" s="60"/>
      <c r="N14" s="61"/>
      <c r="O14" s="62"/>
    </row>
    <row r="15" spans="1:16" s="63" customFormat="1" ht="39.950000000000003" customHeight="1">
      <c r="A15" s="64">
        <v>9</v>
      </c>
      <c r="B15" s="64" t="s">
        <v>25</v>
      </c>
      <c r="C15" s="52">
        <v>604648313.25178051</v>
      </c>
      <c r="D15" s="65">
        <v>1818416458.9122486</v>
      </c>
      <c r="E15" s="54">
        <v>1854597443.8547649</v>
      </c>
      <c r="F15" s="55">
        <v>-1.9508807726659256</v>
      </c>
      <c r="G15" s="56">
        <v>1034550650</v>
      </c>
      <c r="H15" s="57">
        <v>764478630</v>
      </c>
      <c r="I15" s="57">
        <v>17432436.528272495</v>
      </c>
      <c r="J15" s="58">
        <v>1998962.3839762711</v>
      </c>
      <c r="K15" s="58">
        <v>-44220</v>
      </c>
      <c r="L15" s="59"/>
      <c r="M15" s="60"/>
      <c r="N15" s="61"/>
      <c r="O15" s="62"/>
    </row>
    <row r="16" spans="1:16" s="63" customFormat="1" ht="39.950000000000003" customHeight="1">
      <c r="A16" s="64">
        <v>10</v>
      </c>
      <c r="B16" s="64" t="s">
        <v>26</v>
      </c>
      <c r="C16" s="52">
        <v>1535219631.5863187</v>
      </c>
      <c r="D16" s="65">
        <v>4110739653.2424564</v>
      </c>
      <c r="E16" s="54">
        <v>4211177969.5786848</v>
      </c>
      <c r="F16" s="55">
        <v>-2.3850408855144281</v>
      </c>
      <c r="G16" s="56">
        <v>1667968890</v>
      </c>
      <c r="H16" s="57">
        <v>2580173310</v>
      </c>
      <c r="I16" s="57">
        <v>25473996.407457456</v>
      </c>
      <c r="J16" s="58">
        <v>9944236.8349991236</v>
      </c>
      <c r="K16" s="58">
        <v>-172820780</v>
      </c>
      <c r="L16" s="59"/>
      <c r="M16" s="60"/>
      <c r="N16" s="61"/>
      <c r="O16" s="62"/>
    </row>
    <row r="17" spans="1:15" s="63" customFormat="1" ht="39.950000000000003" customHeight="1">
      <c r="A17" s="64">
        <v>11</v>
      </c>
      <c r="B17" s="64" t="s">
        <v>27</v>
      </c>
      <c r="C17" s="52">
        <v>813916464.35926902</v>
      </c>
      <c r="D17" s="65">
        <v>2353402177.911046</v>
      </c>
      <c r="E17" s="54">
        <v>2418632925.8104887</v>
      </c>
      <c r="F17" s="55">
        <v>-2.6970090088219507</v>
      </c>
      <c r="G17" s="56">
        <v>1384199640</v>
      </c>
      <c r="H17" s="57">
        <v>950061040</v>
      </c>
      <c r="I17" s="57">
        <v>17241217.033497442</v>
      </c>
      <c r="J17" s="58">
        <v>2215770.8775488529</v>
      </c>
      <c r="K17" s="58">
        <v>-315490</v>
      </c>
      <c r="L17" s="59"/>
      <c r="M17" s="60"/>
      <c r="N17" s="61"/>
      <c r="O17" s="62"/>
    </row>
    <row r="18" spans="1:15" s="63" customFormat="1" ht="39.950000000000003" customHeight="1">
      <c r="A18" s="64">
        <v>12</v>
      </c>
      <c r="B18" s="64" t="s">
        <v>28</v>
      </c>
      <c r="C18" s="52">
        <v>2512526018.758595</v>
      </c>
      <c r="D18" s="65">
        <v>7449711875.7590818</v>
      </c>
      <c r="E18" s="54">
        <v>7752984041.3799257</v>
      </c>
      <c r="F18" s="55">
        <v>-3.9116830887590197</v>
      </c>
      <c r="G18" s="56">
        <v>2276321250</v>
      </c>
      <c r="H18" s="57">
        <v>5122197950</v>
      </c>
      <c r="I18" s="57">
        <v>39844219.133321375</v>
      </c>
      <c r="J18" s="58">
        <v>11647046.625760376</v>
      </c>
      <c r="K18" s="58">
        <v>-298590</v>
      </c>
      <c r="L18" s="59"/>
      <c r="M18" s="60"/>
      <c r="N18" s="61"/>
      <c r="O18" s="62"/>
    </row>
    <row r="19" spans="1:15" s="63" customFormat="1" ht="39.950000000000003" customHeight="1">
      <c r="A19" s="64">
        <v>13</v>
      </c>
      <c r="B19" s="64" t="s">
        <v>29</v>
      </c>
      <c r="C19" s="52">
        <v>1161759328.8355234</v>
      </c>
      <c r="D19" s="65">
        <v>2323222294.6278481</v>
      </c>
      <c r="E19" s="54">
        <v>2456020903.5517216</v>
      </c>
      <c r="F19" s="55">
        <v>-5.4070634631744952</v>
      </c>
      <c r="G19" s="56">
        <v>1467168470</v>
      </c>
      <c r="H19" s="57">
        <v>855107700</v>
      </c>
      <c r="I19" s="57">
        <v>-434553.3424012484</v>
      </c>
      <c r="J19" s="58">
        <v>1400527.9702489614</v>
      </c>
      <c r="K19" s="58">
        <v>-19850</v>
      </c>
      <c r="L19" s="59"/>
      <c r="M19" s="60"/>
      <c r="N19" s="61"/>
      <c r="O19" s="62"/>
    </row>
    <row r="20" spans="1:15" s="63" customFormat="1" ht="39.950000000000003" customHeight="1">
      <c r="A20" s="64">
        <v>14</v>
      </c>
      <c r="B20" s="64" t="s">
        <v>30</v>
      </c>
      <c r="C20" s="52">
        <v>1748726633.5109191</v>
      </c>
      <c r="D20" s="65">
        <v>5046998813.5954618</v>
      </c>
      <c r="E20" s="54">
        <v>5376833725.4966335</v>
      </c>
      <c r="F20" s="55">
        <v>-6.1343706861737957</v>
      </c>
      <c r="G20" s="56">
        <v>1649594250</v>
      </c>
      <c r="H20" s="57">
        <v>4923722110</v>
      </c>
      <c r="I20" s="57">
        <v>32600857.561525241</v>
      </c>
      <c r="J20" s="58">
        <v>6801176.0339362342</v>
      </c>
      <c r="K20" s="58">
        <v>-1565719580</v>
      </c>
      <c r="L20" s="59"/>
      <c r="M20" s="60"/>
      <c r="N20" s="61"/>
      <c r="O20" s="62"/>
    </row>
    <row r="21" spans="1:15" s="63" customFormat="1" ht="39.950000000000003" customHeight="1">
      <c r="A21" s="64">
        <v>15</v>
      </c>
      <c r="B21" s="64" t="s">
        <v>31</v>
      </c>
      <c r="C21" s="52">
        <v>532355371.27521539</v>
      </c>
      <c r="D21" s="65">
        <v>1539827401.8490813</v>
      </c>
      <c r="E21" s="54">
        <v>1650386447.1310873</v>
      </c>
      <c r="F21" s="55">
        <v>-6.6989792284221608</v>
      </c>
      <c r="G21" s="56">
        <v>787760680</v>
      </c>
      <c r="H21" s="57">
        <v>728262140</v>
      </c>
      <c r="I21" s="57">
        <v>19400226.452862054</v>
      </c>
      <c r="J21" s="58">
        <v>4820275.3962193718</v>
      </c>
      <c r="K21" s="58">
        <v>-415920</v>
      </c>
      <c r="L21" s="59"/>
      <c r="M21" s="60"/>
      <c r="N21" s="61"/>
      <c r="O21" s="62"/>
    </row>
    <row r="22" spans="1:15" s="63" customFormat="1" ht="39.950000000000003" customHeight="1">
      <c r="A22" s="64">
        <v>16</v>
      </c>
      <c r="B22" s="64" t="s">
        <v>32</v>
      </c>
      <c r="C22" s="52">
        <v>3764712946.2363696</v>
      </c>
      <c r="D22" s="65">
        <v>7592655324.2306986</v>
      </c>
      <c r="E22" s="54">
        <v>8154379774.6518297</v>
      </c>
      <c r="F22" s="55">
        <v>-6.888622629120988</v>
      </c>
      <c r="G22" s="56">
        <v>4485079620</v>
      </c>
      <c r="H22" s="57">
        <v>3081641810</v>
      </c>
      <c r="I22" s="57">
        <v>8396968.4152547643</v>
      </c>
      <c r="J22" s="58">
        <v>18348665.815443806</v>
      </c>
      <c r="K22" s="58">
        <v>-811740</v>
      </c>
      <c r="L22" s="59"/>
      <c r="M22" s="60"/>
      <c r="N22" s="61"/>
      <c r="O22" s="62"/>
    </row>
    <row r="23" spans="1:15" s="63" customFormat="1" ht="39.950000000000003" customHeight="1">
      <c r="A23" s="64">
        <v>17</v>
      </c>
      <c r="B23" s="64" t="s">
        <v>33</v>
      </c>
      <c r="C23" s="52">
        <v>518932091.72059202</v>
      </c>
      <c r="D23" s="65">
        <v>1485119629.3756664</v>
      </c>
      <c r="E23" s="54">
        <v>1651893487.4414463</v>
      </c>
      <c r="F23" s="55">
        <v>-10.095920792332052</v>
      </c>
      <c r="G23" s="56">
        <v>861721290</v>
      </c>
      <c r="H23" s="57">
        <v>604891620</v>
      </c>
      <c r="I23" s="57">
        <v>16841068.874580741</v>
      </c>
      <c r="J23" s="58">
        <v>1705990.5010854362</v>
      </c>
      <c r="K23" s="58">
        <v>-40340</v>
      </c>
      <c r="L23" s="59"/>
      <c r="M23" s="60"/>
      <c r="N23" s="61"/>
      <c r="O23" s="62"/>
    </row>
    <row r="24" spans="1:15" s="63" customFormat="1" ht="39.950000000000003" customHeight="1">
      <c r="A24" s="64">
        <v>18</v>
      </c>
      <c r="B24" s="64" t="s">
        <v>34</v>
      </c>
      <c r="C24" s="52">
        <v>904478293.56829989</v>
      </c>
      <c r="D24" s="65">
        <v>2459959388.9912896</v>
      </c>
      <c r="E24" s="54">
        <v>2743054821.951261</v>
      </c>
      <c r="F24" s="55">
        <v>-10.320443860418095</v>
      </c>
      <c r="G24" s="56">
        <v>1470568180</v>
      </c>
      <c r="H24" s="57">
        <v>975345620</v>
      </c>
      <c r="I24" s="57">
        <v>16259303.56381131</v>
      </c>
      <c r="J24" s="58">
        <v>1211275.427478442</v>
      </c>
      <c r="K24" s="58">
        <v>-3424990</v>
      </c>
      <c r="L24" s="59"/>
      <c r="M24" s="60"/>
      <c r="N24" s="61"/>
      <c r="O24" s="62"/>
    </row>
    <row r="25" spans="1:15" s="63" customFormat="1" ht="39.950000000000003" customHeight="1">
      <c r="A25" s="64">
        <v>19</v>
      </c>
      <c r="B25" s="64" t="s">
        <v>35</v>
      </c>
      <c r="C25" s="52">
        <v>543182782.49735773</v>
      </c>
      <c r="D25" s="65">
        <v>1616107130.5933363</v>
      </c>
      <c r="E25" s="54">
        <v>1806053489.0715969</v>
      </c>
      <c r="F25" s="55">
        <v>-10.517205588185689</v>
      </c>
      <c r="G25" s="56">
        <v>977734820</v>
      </c>
      <c r="H25" s="57">
        <v>619759850</v>
      </c>
      <c r="I25" s="57">
        <v>15569360.992014296</v>
      </c>
      <c r="J25" s="58">
        <v>3587089.6013220334</v>
      </c>
      <c r="K25" s="58">
        <v>-543990</v>
      </c>
      <c r="L25" s="59"/>
      <c r="M25" s="60"/>
      <c r="N25" s="61"/>
      <c r="O25" s="62"/>
    </row>
    <row r="26" spans="1:15" s="63" customFormat="1" ht="39.950000000000003" customHeight="1">
      <c r="A26" s="64">
        <v>20</v>
      </c>
      <c r="B26" s="64" t="s">
        <v>36</v>
      </c>
      <c r="C26" s="52">
        <v>394692686.30949426</v>
      </c>
      <c r="D26" s="65">
        <v>1063048869.366835</v>
      </c>
      <c r="E26" s="54">
        <v>1202959216.8258429</v>
      </c>
      <c r="F26" s="55">
        <v>-11.630514609479334</v>
      </c>
      <c r="G26" s="56">
        <v>538951360</v>
      </c>
      <c r="H26" s="57">
        <v>505670150</v>
      </c>
      <c r="I26" s="57">
        <v>16080807.683521383</v>
      </c>
      <c r="J26" s="58">
        <v>2624101.6833135867</v>
      </c>
      <c r="K26" s="58">
        <v>-277550</v>
      </c>
      <c r="L26" s="59"/>
      <c r="M26" s="60"/>
      <c r="N26" s="61"/>
      <c r="O26" s="62"/>
    </row>
    <row r="27" spans="1:15" s="63" customFormat="1" ht="39.950000000000003" customHeight="1">
      <c r="A27" s="64">
        <v>21</v>
      </c>
      <c r="B27" s="64" t="s">
        <v>37</v>
      </c>
      <c r="C27" s="52">
        <v>561364928.06070983</v>
      </c>
      <c r="D27" s="65">
        <v>1573066943.6162055</v>
      </c>
      <c r="E27" s="54">
        <v>1801495003.5310211</v>
      </c>
      <c r="F27" s="55">
        <v>-12.679916373183659</v>
      </c>
      <c r="G27" s="56">
        <v>892477720</v>
      </c>
      <c r="H27" s="57">
        <v>932603270</v>
      </c>
      <c r="I27" s="57">
        <v>19553169.638082888</v>
      </c>
      <c r="J27" s="58">
        <v>1128913.978122412</v>
      </c>
      <c r="K27" s="58">
        <v>-272696130</v>
      </c>
      <c r="L27" s="59"/>
      <c r="M27" s="60"/>
      <c r="N27" s="61"/>
      <c r="O27" s="62"/>
    </row>
    <row r="28" spans="1:15" s="63" customFormat="1" ht="39.950000000000003" customHeight="1">
      <c r="A28" s="64">
        <v>22</v>
      </c>
      <c r="B28" s="64" t="s">
        <v>38</v>
      </c>
      <c r="C28" s="52">
        <v>868786148.40358305</v>
      </c>
      <c r="D28" s="65">
        <v>2217526977.7752681</v>
      </c>
      <c r="E28" s="54">
        <v>2585396651.3949585</v>
      </c>
      <c r="F28" s="55">
        <v>-14.22875184050406</v>
      </c>
      <c r="G28" s="56">
        <v>1373834470</v>
      </c>
      <c r="H28" s="57">
        <v>823828150</v>
      </c>
      <c r="I28" s="57">
        <v>18797749.379166026</v>
      </c>
      <c r="J28" s="58">
        <v>1203428.396101746</v>
      </c>
      <c r="K28" s="58">
        <v>-136820</v>
      </c>
      <c r="L28" s="59"/>
      <c r="M28" s="60"/>
      <c r="N28" s="61"/>
      <c r="O28" s="62"/>
    </row>
    <row r="29" spans="1:15" s="63" customFormat="1" ht="39.950000000000003" customHeight="1" thickBot="1">
      <c r="A29" s="66">
        <v>23</v>
      </c>
      <c r="B29" s="67" t="s">
        <v>39</v>
      </c>
      <c r="C29" s="68">
        <v>540735145.79440916</v>
      </c>
      <c r="D29" s="69">
        <v>1573367711.285078</v>
      </c>
      <c r="E29" s="54">
        <v>1842103455.235182</v>
      </c>
      <c r="F29" s="70">
        <v>-14.588526132252127</v>
      </c>
      <c r="G29" s="71">
        <v>602813640</v>
      </c>
      <c r="H29" s="72">
        <v>1149511530</v>
      </c>
      <c r="I29" s="72">
        <v>25060668.538120598</v>
      </c>
      <c r="J29" s="73">
        <v>16047012.746957455</v>
      </c>
      <c r="K29" s="73">
        <v>-220065140</v>
      </c>
      <c r="L29" s="59"/>
      <c r="M29" s="60"/>
      <c r="N29" s="61"/>
      <c r="O29" s="62"/>
    </row>
    <row r="30" spans="1:15" s="63" customFormat="1" ht="39.950000000000003" customHeight="1" thickBot="1">
      <c r="A30" s="74" t="s">
        <v>40</v>
      </c>
      <c r="B30" s="38" t="s">
        <v>41</v>
      </c>
      <c r="C30" s="39">
        <v>26028007947.809341</v>
      </c>
      <c r="D30" s="75">
        <v>70232314949.340103</v>
      </c>
      <c r="E30" s="41">
        <v>72612570621.822403</v>
      </c>
      <c r="F30" s="42">
        <v>-3.2780214942107477</v>
      </c>
      <c r="G30" s="43">
        <v>31073472820</v>
      </c>
      <c r="H30" s="44">
        <v>41007786380</v>
      </c>
      <c r="I30" s="44">
        <v>432298886.2832135</v>
      </c>
      <c r="J30" s="45">
        <v>194063303.05690154</v>
      </c>
      <c r="K30" s="45">
        <v>-2475306440</v>
      </c>
      <c r="L30" s="59"/>
      <c r="M30" s="60"/>
      <c r="N30" s="61"/>
      <c r="O30" s="62"/>
    </row>
    <row r="31" spans="1:15" s="63" customFormat="1" ht="39.950000000000003" customHeight="1">
      <c r="A31" s="50">
        <v>1</v>
      </c>
      <c r="B31" s="51" t="s">
        <v>42</v>
      </c>
      <c r="C31" s="52">
        <v>19100350784.124359</v>
      </c>
      <c r="D31" s="53">
        <v>58491436825.460556</v>
      </c>
      <c r="E31" s="54">
        <v>59611829010.231842</v>
      </c>
      <c r="F31" s="55">
        <v>-1.8794796324383469</v>
      </c>
      <c r="G31" s="56">
        <v>46131234350</v>
      </c>
      <c r="H31" s="57">
        <v>25707222020</v>
      </c>
      <c r="I31" s="57">
        <v>22694937.507055189</v>
      </c>
      <c r="J31" s="58">
        <v>247308987.95351055</v>
      </c>
      <c r="K31" s="58">
        <v>-13617023470</v>
      </c>
      <c r="L31" s="59"/>
      <c r="M31" s="60"/>
      <c r="N31" s="61"/>
      <c r="O31" s="62"/>
    </row>
    <row r="32" spans="1:15" s="63" customFormat="1" ht="39.950000000000003" customHeight="1" thickBot="1">
      <c r="A32" s="76">
        <v>2</v>
      </c>
      <c r="B32" s="67" t="s">
        <v>43</v>
      </c>
      <c r="C32" s="77">
        <v>20343695.589769654</v>
      </c>
      <c r="D32" s="69">
        <v>67911643.86586605</v>
      </c>
      <c r="E32" s="78">
        <v>90837096.70019418</v>
      </c>
      <c r="F32" s="79">
        <v>-25.237984994162758</v>
      </c>
      <c r="G32" s="71">
        <v>1461890</v>
      </c>
      <c r="H32" s="72">
        <v>25408000</v>
      </c>
      <c r="I32" s="72">
        <v>41041753.86586605</v>
      </c>
      <c r="J32" s="73">
        <v>0</v>
      </c>
      <c r="K32" s="73">
        <v>0</v>
      </c>
      <c r="L32" s="59"/>
      <c r="M32" s="60"/>
      <c r="N32" s="61"/>
      <c r="O32" s="62"/>
    </row>
    <row r="33" spans="1:16" s="63" customFormat="1" ht="39.950000000000003" customHeight="1" thickBot="1">
      <c r="A33" s="74" t="s">
        <v>40</v>
      </c>
      <c r="B33" s="38" t="s">
        <v>41</v>
      </c>
      <c r="C33" s="39">
        <v>19120694479.71413</v>
      </c>
      <c r="D33" s="40">
        <v>58559348469.326424</v>
      </c>
      <c r="E33" s="41">
        <v>59702666106.932037</v>
      </c>
      <c r="F33" s="80">
        <v>-1.9150193988955948</v>
      </c>
      <c r="G33" s="43">
        <v>46132696240</v>
      </c>
      <c r="H33" s="44">
        <v>25732630020</v>
      </c>
      <c r="I33" s="44">
        <v>63736691.372921243</v>
      </c>
      <c r="J33" s="45">
        <v>247308987.95351055</v>
      </c>
      <c r="K33" s="45">
        <v>-13617023470</v>
      </c>
      <c r="L33" s="59"/>
      <c r="M33" s="60"/>
      <c r="N33" s="61"/>
      <c r="O33" s="62"/>
    </row>
    <row r="34" spans="1:16" ht="39.950000000000003" customHeight="1">
      <c r="A34" s="81"/>
      <c r="C34" s="83"/>
      <c r="D34" s="84"/>
      <c r="F34" s="86"/>
      <c r="J34" s="85"/>
      <c r="K34" s="85"/>
      <c r="L34" s="87"/>
    </row>
    <row r="35" spans="1:16" ht="39.950000000000003" customHeight="1">
      <c r="J35" s="85"/>
      <c r="K35" s="85"/>
      <c r="L35" s="87"/>
    </row>
    <row r="36" spans="1:16" ht="39.950000000000003" customHeight="1">
      <c r="J36" s="85"/>
      <c r="K36" s="85"/>
      <c r="L36" s="87"/>
    </row>
    <row r="37" spans="1:16" ht="39.950000000000003" customHeight="1">
      <c r="J37" s="85"/>
      <c r="K37" s="85"/>
      <c r="L37" s="87"/>
    </row>
    <row r="38" spans="1:16" ht="39.950000000000003" customHeight="1">
      <c r="J38" s="85"/>
      <c r="K38" s="85"/>
      <c r="L38" s="87"/>
    </row>
    <row r="39" spans="1:16" ht="39.950000000000003" customHeight="1">
      <c r="J39" s="85"/>
      <c r="K39" s="85"/>
      <c r="L39" s="87"/>
    </row>
    <row r="40" spans="1:16" ht="39.950000000000003" customHeight="1">
      <c r="J40" s="85"/>
      <c r="K40" s="85"/>
      <c r="L40" s="87"/>
    </row>
    <row r="41" spans="1:16" ht="39.950000000000003" customHeight="1">
      <c r="J41" s="85"/>
      <c r="K41" s="85"/>
      <c r="L41" s="87"/>
    </row>
    <row r="42" spans="1:16" ht="39.950000000000003" customHeight="1">
      <c r="J42" s="85"/>
      <c r="K42" s="85"/>
      <c r="L42" s="87"/>
    </row>
    <row r="43" spans="1:16" ht="39.950000000000003" customHeight="1">
      <c r="J43" s="85"/>
      <c r="K43" s="85"/>
      <c r="L43" s="87"/>
    </row>
    <row r="44" spans="1:16" ht="39.950000000000003" customHeight="1">
      <c r="J44" s="85"/>
      <c r="K44" s="85"/>
      <c r="L44" s="87"/>
    </row>
    <row r="45" spans="1:16" ht="39.950000000000003" customHeight="1">
      <c r="J45" s="85"/>
      <c r="K45" s="85"/>
      <c r="L45" s="87"/>
    </row>
    <row r="46" spans="1:16" ht="39.950000000000003" customHeight="1">
      <c r="J46" s="85"/>
      <c r="K46" s="85"/>
      <c r="L46" s="87"/>
    </row>
    <row r="47" spans="1:16" ht="39.950000000000003" customHeight="1">
      <c r="J47" s="85"/>
      <c r="K47" s="85"/>
      <c r="L47" s="87"/>
    </row>
    <row r="48" spans="1:16" s="88" customFormat="1" ht="39.950000000000003" customHeight="1">
      <c r="A48" s="91"/>
      <c r="B48" s="82"/>
      <c r="C48" s="92"/>
      <c r="D48" s="93"/>
      <c r="E48" s="85"/>
      <c r="F48" s="94"/>
      <c r="G48" s="85"/>
      <c r="H48" s="85"/>
      <c r="I48" s="85"/>
      <c r="J48" s="85"/>
      <c r="K48" s="85"/>
      <c r="L48" s="87"/>
      <c r="N48" s="89"/>
      <c r="O48" s="90"/>
      <c r="P48" s="3"/>
    </row>
  </sheetData>
  <mergeCells count="8">
    <mergeCell ref="I3:K3"/>
    <mergeCell ref="A1:K2"/>
    <mergeCell ref="A4:A5"/>
    <mergeCell ref="B4:B5"/>
    <mergeCell ref="C4:D4"/>
    <mergeCell ref="E4:E5"/>
    <mergeCell ref="F4:F5"/>
    <mergeCell ref="G4:J4"/>
  </mergeCells>
  <phoneticPr fontId="4" type="noConversion"/>
  <conditionalFormatting sqref="N7:O32 P7:XFD29 L30:L33 M31:M32 P31:IO32 A7:M29 A31:K32">
    <cfRule type="expression" dxfId="1" priority="1" stopIfTrue="1">
      <formula>#REF!&gt;=100</formula>
    </cfRule>
  </conditionalFormatting>
  <printOptions horizontalCentered="1" verticalCentered="1"/>
  <pageMargins left="0.11811023622047245" right="0.19685039370078741" top="0.70866141732283472" bottom="0.19685039370078741" header="0.35433070866141736" footer="0"/>
  <pageSetup paperSize="9" scale="3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8"/>
  <sheetViews>
    <sheetView workbookViewId="0">
      <selection activeCell="A38" sqref="A38"/>
    </sheetView>
  </sheetViews>
  <sheetFormatPr defaultRowHeight="16.5"/>
  <cols>
    <col min="2" max="3" width="9.625" bestFit="1" customWidth="1"/>
    <col min="4" max="4" width="6" bestFit="1" customWidth="1"/>
    <col min="5" max="5" width="8.375" bestFit="1" customWidth="1"/>
    <col min="6" max="6" width="1.5" style="154" customWidth="1"/>
    <col min="8" max="9" width="8.375" bestFit="1" customWidth="1"/>
    <col min="10" max="10" width="6" bestFit="1" customWidth="1"/>
    <col min="11" max="11" width="8.375" bestFit="1" customWidth="1"/>
    <col min="12" max="12" width="1.625" customWidth="1"/>
    <col min="14" max="15" width="10.5" bestFit="1" customWidth="1"/>
    <col min="16" max="16" width="6" bestFit="1" customWidth="1"/>
    <col min="17" max="17" width="8.5" customWidth="1"/>
  </cols>
  <sheetData>
    <row r="1" spans="1:17" ht="26.25">
      <c r="A1" s="151" t="s">
        <v>56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3"/>
    </row>
    <row r="2" spans="1:17" ht="10.5" customHeight="1"/>
    <row r="3" spans="1:17" ht="15.6" customHeight="1">
      <c r="D3" s="155" t="s">
        <v>57</v>
      </c>
      <c r="E3" s="155"/>
      <c r="J3" s="155" t="s">
        <v>57</v>
      </c>
      <c r="K3" s="155"/>
      <c r="P3" s="155" t="s">
        <v>58</v>
      </c>
      <c r="Q3" s="155"/>
    </row>
    <row r="4" spans="1:17" s="165" customFormat="1" ht="15.6" customHeight="1">
      <c r="A4" s="156" t="s">
        <v>59</v>
      </c>
      <c r="B4" s="157" t="s">
        <v>60</v>
      </c>
      <c r="C4" s="157"/>
      <c r="D4" s="157"/>
      <c r="E4" s="157"/>
      <c r="F4" s="158"/>
      <c r="G4" s="159" t="s">
        <v>59</v>
      </c>
      <c r="H4" s="160" t="s">
        <v>61</v>
      </c>
      <c r="I4" s="160"/>
      <c r="J4" s="160"/>
      <c r="K4" s="160"/>
      <c r="L4" s="161"/>
      <c r="M4" s="156" t="s">
        <v>62</v>
      </c>
      <c r="N4" s="162" t="s">
        <v>63</v>
      </c>
      <c r="O4" s="163"/>
      <c r="P4" s="163"/>
      <c r="Q4" s="164"/>
    </row>
    <row r="5" spans="1:17" s="165" customFormat="1" ht="15.6" customHeight="1" thickBot="1">
      <c r="A5" s="166"/>
      <c r="B5" s="167" t="s">
        <v>64</v>
      </c>
      <c r="C5" s="167" t="s">
        <v>65</v>
      </c>
      <c r="D5" s="167" t="s">
        <v>66</v>
      </c>
      <c r="E5" s="168" t="s">
        <v>67</v>
      </c>
      <c r="F5" s="169"/>
      <c r="G5" s="170"/>
      <c r="H5" s="167" t="s">
        <v>68</v>
      </c>
      <c r="I5" s="167" t="s">
        <v>69</v>
      </c>
      <c r="J5" s="167" t="s">
        <v>70</v>
      </c>
      <c r="K5" s="168" t="s">
        <v>71</v>
      </c>
      <c r="L5" s="161"/>
      <c r="M5" s="166"/>
      <c r="N5" s="167" t="s">
        <v>72</v>
      </c>
      <c r="O5" s="167" t="s">
        <v>69</v>
      </c>
      <c r="P5" s="167" t="s">
        <v>70</v>
      </c>
      <c r="Q5" s="167" t="s">
        <v>71</v>
      </c>
    </row>
    <row r="6" spans="1:17" ht="15.6" customHeight="1" thickTop="1">
      <c r="A6" s="171" t="s">
        <v>20</v>
      </c>
      <c r="B6" s="172">
        <v>187873</v>
      </c>
      <c r="C6" s="172">
        <v>165927</v>
      </c>
      <c r="D6" s="173">
        <f t="shared" ref="D6:D35" si="0">(B6-C6)/C6*100</f>
        <v>13.22629831190825</v>
      </c>
      <c r="E6" s="174">
        <f t="shared" ref="E6:E28" si="1">RANK(D6,$D$6:$D$28,0)</f>
        <v>1</v>
      </c>
      <c r="F6" s="175"/>
      <c r="G6" s="176" t="s">
        <v>17</v>
      </c>
      <c r="H6" s="177">
        <v>22466</v>
      </c>
      <c r="I6" s="177">
        <v>16165</v>
      </c>
      <c r="J6" s="178">
        <f>(H6-I6)/I6*100</f>
        <v>38.979276214042685</v>
      </c>
      <c r="K6" s="179">
        <f>RANK(J6,$J$6:$J$27,0)</f>
        <v>1</v>
      </c>
      <c r="L6" s="180"/>
      <c r="M6" s="181" t="s">
        <v>73</v>
      </c>
      <c r="N6" s="172">
        <v>1125517</v>
      </c>
      <c r="O6" s="172">
        <v>739307</v>
      </c>
      <c r="P6" s="173">
        <f t="shared" ref="P6:P26" si="2">(N6-O6)/O6*100</f>
        <v>52.239462090849941</v>
      </c>
      <c r="Q6" s="182">
        <f>RANK(P6,$P$6:$P$25,0)</f>
        <v>1</v>
      </c>
    </row>
    <row r="7" spans="1:17" ht="15.6" customHeight="1">
      <c r="A7" s="183" t="s">
        <v>36</v>
      </c>
      <c r="B7" s="184">
        <v>89736</v>
      </c>
      <c r="C7" s="184">
        <v>80663</v>
      </c>
      <c r="D7" s="185">
        <f t="shared" si="0"/>
        <v>11.248031935335904</v>
      </c>
      <c r="E7" s="186">
        <f t="shared" si="1"/>
        <v>2</v>
      </c>
      <c r="F7" s="175"/>
      <c r="G7" s="187" t="s">
        <v>20</v>
      </c>
      <c r="H7" s="188">
        <v>36404</v>
      </c>
      <c r="I7" s="188">
        <v>26417</v>
      </c>
      <c r="J7" s="189">
        <f t="shared" ref="J7:J34" si="3">(H7-I7)/I7*100</f>
        <v>37.80520119619942</v>
      </c>
      <c r="K7" s="190">
        <f t="shared" ref="K7:K27" si="4">RANK(J7,$J$6:$J$27,0)</f>
        <v>2</v>
      </c>
      <c r="L7" s="180"/>
      <c r="M7" s="191" t="s">
        <v>74</v>
      </c>
      <c r="N7" s="184">
        <v>2760243</v>
      </c>
      <c r="O7" s="184">
        <v>1981731</v>
      </c>
      <c r="P7" s="185">
        <f t="shared" si="2"/>
        <v>39.284443751447604</v>
      </c>
      <c r="Q7" s="192">
        <f t="shared" ref="Q7:Q25" si="5">RANK(P7,$P$6:$P$25,0)</f>
        <v>2</v>
      </c>
    </row>
    <row r="8" spans="1:17" ht="15.6" customHeight="1">
      <c r="A8" s="183" t="s">
        <v>75</v>
      </c>
      <c r="B8" s="184">
        <v>118515</v>
      </c>
      <c r="C8" s="184">
        <v>108101</v>
      </c>
      <c r="D8" s="185">
        <f t="shared" si="0"/>
        <v>9.6335834081090841</v>
      </c>
      <c r="E8" s="186">
        <f t="shared" si="1"/>
        <v>3</v>
      </c>
      <c r="F8" s="175"/>
      <c r="G8" s="187" t="s">
        <v>25</v>
      </c>
      <c r="H8" s="188">
        <v>22753</v>
      </c>
      <c r="I8" s="188">
        <v>17026</v>
      </c>
      <c r="J8" s="189">
        <f t="shared" si="3"/>
        <v>33.636790790555622</v>
      </c>
      <c r="K8" s="190">
        <f t="shared" si="4"/>
        <v>3</v>
      </c>
      <c r="L8" s="180"/>
      <c r="M8" s="191" t="s">
        <v>76</v>
      </c>
      <c r="N8" s="184">
        <v>1099914</v>
      </c>
      <c r="O8" s="184">
        <v>851497</v>
      </c>
      <c r="P8" s="185">
        <f t="shared" si="2"/>
        <v>29.174148587722566</v>
      </c>
      <c r="Q8" s="192">
        <f t="shared" si="5"/>
        <v>3</v>
      </c>
    </row>
    <row r="9" spans="1:17" ht="15.6" customHeight="1">
      <c r="A9" s="183" t="s">
        <v>26</v>
      </c>
      <c r="B9" s="184">
        <v>168718</v>
      </c>
      <c r="C9" s="184">
        <v>154178</v>
      </c>
      <c r="D9" s="185">
        <f t="shared" si="0"/>
        <v>9.4306580705418419</v>
      </c>
      <c r="E9" s="186">
        <f t="shared" si="1"/>
        <v>4</v>
      </c>
      <c r="F9" s="175"/>
      <c r="G9" s="187" t="s">
        <v>75</v>
      </c>
      <c r="H9" s="188">
        <v>27159</v>
      </c>
      <c r="I9" s="188">
        <v>20337</v>
      </c>
      <c r="J9" s="189">
        <f t="shared" si="3"/>
        <v>33.544770615134979</v>
      </c>
      <c r="K9" s="190">
        <f t="shared" si="4"/>
        <v>4</v>
      </c>
      <c r="L9" s="180"/>
      <c r="M9" s="191" t="s">
        <v>77</v>
      </c>
      <c r="N9" s="184">
        <v>962257</v>
      </c>
      <c r="O9" s="184">
        <v>746334</v>
      </c>
      <c r="P9" s="185">
        <f t="shared" si="2"/>
        <v>28.93114878861207</v>
      </c>
      <c r="Q9" s="192">
        <f t="shared" si="5"/>
        <v>4</v>
      </c>
    </row>
    <row r="10" spans="1:17" ht="15.6" customHeight="1">
      <c r="A10" s="183" t="s">
        <v>21</v>
      </c>
      <c r="B10" s="184">
        <v>117100</v>
      </c>
      <c r="C10" s="184">
        <v>107476</v>
      </c>
      <c r="D10" s="185">
        <f t="shared" si="0"/>
        <v>8.9545572965127089</v>
      </c>
      <c r="E10" s="186">
        <f t="shared" si="1"/>
        <v>5</v>
      </c>
      <c r="F10" s="175"/>
      <c r="G10" s="187" t="s">
        <v>37</v>
      </c>
      <c r="H10" s="188">
        <v>21622</v>
      </c>
      <c r="I10" s="188">
        <v>16477</v>
      </c>
      <c r="J10" s="189">
        <f t="shared" si="3"/>
        <v>31.22534441949384</v>
      </c>
      <c r="K10" s="190">
        <f t="shared" si="4"/>
        <v>5</v>
      </c>
      <c r="L10" s="180"/>
      <c r="M10" s="191" t="s">
        <v>78</v>
      </c>
      <c r="N10" s="184">
        <v>2638561</v>
      </c>
      <c r="O10" s="184">
        <v>2055270</v>
      </c>
      <c r="P10" s="185">
        <f t="shared" si="2"/>
        <v>28.380261474161543</v>
      </c>
      <c r="Q10" s="192">
        <f t="shared" si="5"/>
        <v>5</v>
      </c>
    </row>
    <row r="11" spans="1:17" ht="15.6" customHeight="1">
      <c r="A11" s="183" t="s">
        <v>24</v>
      </c>
      <c r="B11" s="184">
        <v>146787</v>
      </c>
      <c r="C11" s="184">
        <v>136402</v>
      </c>
      <c r="D11" s="185">
        <f t="shared" si="0"/>
        <v>7.6135247283764169</v>
      </c>
      <c r="E11" s="186">
        <f t="shared" si="1"/>
        <v>6</v>
      </c>
      <c r="F11" s="175"/>
      <c r="G11" s="187" t="s">
        <v>79</v>
      </c>
      <c r="H11" s="188">
        <v>33109</v>
      </c>
      <c r="I11" s="188">
        <v>25333</v>
      </c>
      <c r="J11" s="189">
        <f t="shared" si="3"/>
        <v>30.695140725535865</v>
      </c>
      <c r="K11" s="190">
        <f t="shared" si="4"/>
        <v>6</v>
      </c>
      <c r="L11" s="180"/>
      <c r="M11" s="191" t="s">
        <v>80</v>
      </c>
      <c r="N11" s="184">
        <v>6547448</v>
      </c>
      <c r="O11" s="184">
        <v>5277067</v>
      </c>
      <c r="P11" s="185">
        <f t="shared" si="2"/>
        <v>24.073618925058181</v>
      </c>
      <c r="Q11" s="192">
        <f t="shared" si="5"/>
        <v>6</v>
      </c>
    </row>
    <row r="12" spans="1:17" ht="15.6" customHeight="1">
      <c r="A12" s="183" t="s">
        <v>79</v>
      </c>
      <c r="B12" s="184">
        <v>85906</v>
      </c>
      <c r="C12" s="184">
        <v>79876</v>
      </c>
      <c r="D12" s="185">
        <f t="shared" si="0"/>
        <v>7.549201261956032</v>
      </c>
      <c r="E12" s="186">
        <f t="shared" si="1"/>
        <v>7</v>
      </c>
      <c r="F12" s="175"/>
      <c r="G12" s="187" t="s">
        <v>36</v>
      </c>
      <c r="H12" s="188">
        <v>19669</v>
      </c>
      <c r="I12" s="188">
        <v>15280</v>
      </c>
      <c r="J12" s="189">
        <f t="shared" si="3"/>
        <v>28.723821989528798</v>
      </c>
      <c r="K12" s="190">
        <f t="shared" si="4"/>
        <v>7</v>
      </c>
      <c r="L12" s="180"/>
      <c r="M12" s="191" t="s">
        <v>81</v>
      </c>
      <c r="N12" s="184">
        <v>1160089</v>
      </c>
      <c r="O12" s="184">
        <v>976418</v>
      </c>
      <c r="P12" s="185">
        <f t="shared" si="2"/>
        <v>18.810693780737349</v>
      </c>
      <c r="Q12" s="192">
        <f t="shared" si="5"/>
        <v>7</v>
      </c>
    </row>
    <row r="13" spans="1:17" ht="15.6" customHeight="1">
      <c r="A13" s="183" t="s">
        <v>29</v>
      </c>
      <c r="B13" s="184">
        <v>48823</v>
      </c>
      <c r="C13" s="184">
        <v>45582</v>
      </c>
      <c r="D13" s="185">
        <f t="shared" si="0"/>
        <v>7.1102628230441844</v>
      </c>
      <c r="E13" s="186">
        <f t="shared" si="1"/>
        <v>8</v>
      </c>
      <c r="F13" s="175"/>
      <c r="G13" s="187" t="s">
        <v>21</v>
      </c>
      <c r="H13" s="188">
        <v>23300</v>
      </c>
      <c r="I13" s="188">
        <v>18235</v>
      </c>
      <c r="J13" s="189">
        <f t="shared" si="3"/>
        <v>27.776254455717027</v>
      </c>
      <c r="K13" s="190">
        <f t="shared" si="4"/>
        <v>8</v>
      </c>
      <c r="L13" s="180"/>
      <c r="M13" s="191" t="s">
        <v>82</v>
      </c>
      <c r="N13" s="184">
        <v>2087884</v>
      </c>
      <c r="O13" s="184">
        <v>1768899</v>
      </c>
      <c r="P13" s="185">
        <f t="shared" si="2"/>
        <v>18.032968530142195</v>
      </c>
      <c r="Q13" s="192">
        <f t="shared" si="5"/>
        <v>8</v>
      </c>
    </row>
    <row r="14" spans="1:17" ht="15.6" customHeight="1">
      <c r="A14" s="183" t="s">
        <v>32</v>
      </c>
      <c r="B14" s="184">
        <v>179350</v>
      </c>
      <c r="C14" s="184">
        <v>168217</v>
      </c>
      <c r="D14" s="185">
        <f t="shared" si="0"/>
        <v>6.6182371579566874</v>
      </c>
      <c r="E14" s="186">
        <f t="shared" si="1"/>
        <v>9</v>
      </c>
      <c r="F14" s="175"/>
      <c r="G14" s="187" t="s">
        <v>23</v>
      </c>
      <c r="H14" s="188">
        <v>15070</v>
      </c>
      <c r="I14" s="188">
        <v>11861</v>
      </c>
      <c r="J14" s="189">
        <f t="shared" si="3"/>
        <v>27.055054379900511</v>
      </c>
      <c r="K14" s="190">
        <f t="shared" si="4"/>
        <v>9</v>
      </c>
      <c r="L14" s="180"/>
      <c r="M14" s="191" t="s">
        <v>83</v>
      </c>
      <c r="N14" s="184">
        <v>2132728</v>
      </c>
      <c r="O14" s="184">
        <v>1900694</v>
      </c>
      <c r="P14" s="185">
        <f t="shared" si="2"/>
        <v>12.207856709180962</v>
      </c>
      <c r="Q14" s="192">
        <f t="shared" si="5"/>
        <v>9</v>
      </c>
    </row>
    <row r="15" spans="1:17" ht="15.6" customHeight="1">
      <c r="A15" s="183" t="s">
        <v>31</v>
      </c>
      <c r="B15" s="184">
        <v>95632</v>
      </c>
      <c r="C15" s="184">
        <v>90053</v>
      </c>
      <c r="D15" s="185">
        <f t="shared" si="0"/>
        <v>6.1952405805470105</v>
      </c>
      <c r="E15" s="186">
        <f t="shared" si="1"/>
        <v>10</v>
      </c>
      <c r="F15" s="175"/>
      <c r="G15" s="187" t="s">
        <v>31</v>
      </c>
      <c r="H15" s="188">
        <v>20852</v>
      </c>
      <c r="I15" s="188">
        <v>16416</v>
      </c>
      <c r="J15" s="189">
        <f t="shared" si="3"/>
        <v>27.022417153996102</v>
      </c>
      <c r="K15" s="190">
        <f t="shared" si="4"/>
        <v>10</v>
      </c>
      <c r="L15" s="180"/>
      <c r="M15" s="191" t="s">
        <v>84</v>
      </c>
      <c r="N15" s="184">
        <v>818396</v>
      </c>
      <c r="O15" s="184">
        <v>734365</v>
      </c>
      <c r="P15" s="185">
        <f t="shared" si="2"/>
        <v>11.442674964084617</v>
      </c>
      <c r="Q15" s="192">
        <f t="shared" si="5"/>
        <v>10</v>
      </c>
    </row>
    <row r="16" spans="1:17" ht="15.6" customHeight="1">
      <c r="A16" s="183" t="s">
        <v>34</v>
      </c>
      <c r="B16" s="184">
        <v>91496</v>
      </c>
      <c r="C16" s="184">
        <v>86448</v>
      </c>
      <c r="D16" s="185">
        <f t="shared" si="0"/>
        <v>5.839348510086988</v>
      </c>
      <c r="E16" s="186">
        <f t="shared" si="1"/>
        <v>11</v>
      </c>
      <c r="F16" s="175"/>
      <c r="G16" s="187" t="s">
        <v>32</v>
      </c>
      <c r="H16" s="188">
        <v>28882</v>
      </c>
      <c r="I16" s="188">
        <v>22742</v>
      </c>
      <c r="J16" s="189">
        <f t="shared" si="3"/>
        <v>26.998504968780228</v>
      </c>
      <c r="K16" s="190">
        <f t="shared" si="4"/>
        <v>11</v>
      </c>
      <c r="L16" s="180"/>
      <c r="M16" s="191" t="s">
        <v>85</v>
      </c>
      <c r="N16" s="184">
        <v>1006414</v>
      </c>
      <c r="O16" s="184">
        <v>905035</v>
      </c>
      <c r="P16" s="185">
        <f t="shared" si="2"/>
        <v>11.201666233902555</v>
      </c>
      <c r="Q16" s="192">
        <f t="shared" si="5"/>
        <v>11</v>
      </c>
    </row>
    <row r="17" spans="1:17" ht="15.6" customHeight="1">
      <c r="A17" s="183" t="s">
        <v>17</v>
      </c>
      <c r="B17" s="184">
        <v>86738</v>
      </c>
      <c r="C17" s="184">
        <v>82708</v>
      </c>
      <c r="D17" s="185">
        <f t="shared" si="0"/>
        <v>4.8725637181409294</v>
      </c>
      <c r="E17" s="186">
        <f t="shared" si="1"/>
        <v>12</v>
      </c>
      <c r="F17" s="175"/>
      <c r="G17" s="187" t="s">
        <v>86</v>
      </c>
      <c r="H17" s="188">
        <v>25140</v>
      </c>
      <c r="I17" s="188">
        <v>19822</v>
      </c>
      <c r="J17" s="189">
        <f t="shared" si="3"/>
        <v>26.828776107355463</v>
      </c>
      <c r="K17" s="190">
        <f t="shared" si="4"/>
        <v>12</v>
      </c>
      <c r="L17" s="180"/>
      <c r="M17" s="191" t="s">
        <v>87</v>
      </c>
      <c r="N17" s="184">
        <v>383083</v>
      </c>
      <c r="O17" s="184">
        <v>357583</v>
      </c>
      <c r="P17" s="185">
        <f t="shared" si="2"/>
        <v>7.1312114949536198</v>
      </c>
      <c r="Q17" s="192">
        <f t="shared" si="5"/>
        <v>12</v>
      </c>
    </row>
    <row r="18" spans="1:17" ht="15.6" customHeight="1">
      <c r="A18" s="183" t="s">
        <v>28</v>
      </c>
      <c r="B18" s="184">
        <v>317720</v>
      </c>
      <c r="C18" s="184">
        <v>303270</v>
      </c>
      <c r="D18" s="185">
        <f t="shared" si="0"/>
        <v>4.7647310977017181</v>
      </c>
      <c r="E18" s="186">
        <f t="shared" si="1"/>
        <v>13</v>
      </c>
      <c r="F18" s="175"/>
      <c r="G18" s="187" t="s">
        <v>33</v>
      </c>
      <c r="H18" s="188">
        <v>19040</v>
      </c>
      <c r="I18" s="188">
        <v>15017</v>
      </c>
      <c r="J18" s="189">
        <f t="shared" si="3"/>
        <v>26.789638409802226</v>
      </c>
      <c r="K18" s="190">
        <f t="shared" si="4"/>
        <v>13</v>
      </c>
      <c r="L18" s="180"/>
      <c r="M18" s="191" t="s">
        <v>88</v>
      </c>
      <c r="N18" s="184">
        <v>1498748</v>
      </c>
      <c r="O18" s="184">
        <v>1414870</v>
      </c>
      <c r="P18" s="185">
        <f t="shared" si="2"/>
        <v>5.9283185027599705</v>
      </c>
      <c r="Q18" s="192">
        <f t="shared" si="5"/>
        <v>13</v>
      </c>
    </row>
    <row r="19" spans="1:17" ht="15.6" customHeight="1">
      <c r="A19" s="183" t="s">
        <v>86</v>
      </c>
      <c r="B19" s="184">
        <v>110134</v>
      </c>
      <c r="C19" s="184">
        <v>105304</v>
      </c>
      <c r="D19" s="185">
        <f t="shared" si="0"/>
        <v>4.586720352503229</v>
      </c>
      <c r="E19" s="186">
        <f t="shared" si="1"/>
        <v>14</v>
      </c>
      <c r="F19" s="175"/>
      <c r="G19" s="187" t="s">
        <v>26</v>
      </c>
      <c r="H19" s="188">
        <v>37037</v>
      </c>
      <c r="I19" s="188">
        <v>29562</v>
      </c>
      <c r="J19" s="189">
        <f t="shared" si="3"/>
        <v>25.285839929639405</v>
      </c>
      <c r="K19" s="190">
        <f t="shared" si="4"/>
        <v>14</v>
      </c>
      <c r="L19" s="180"/>
      <c r="M19" s="191" t="s">
        <v>89</v>
      </c>
      <c r="N19" s="184">
        <v>716616</v>
      </c>
      <c r="O19" s="184">
        <v>677240</v>
      </c>
      <c r="P19" s="185">
        <f t="shared" si="2"/>
        <v>5.8141869942708642</v>
      </c>
      <c r="Q19" s="192">
        <f t="shared" si="5"/>
        <v>14</v>
      </c>
    </row>
    <row r="20" spans="1:17" ht="15.6" customHeight="1">
      <c r="A20" s="183" t="s">
        <v>38</v>
      </c>
      <c r="B20" s="184">
        <v>101541</v>
      </c>
      <c r="C20" s="184">
        <v>97302</v>
      </c>
      <c r="D20" s="185">
        <f t="shared" si="0"/>
        <v>4.3565394339273604</v>
      </c>
      <c r="E20" s="186">
        <f t="shared" si="1"/>
        <v>15</v>
      </c>
      <c r="F20" s="175"/>
      <c r="G20" s="187" t="s">
        <v>35</v>
      </c>
      <c r="H20" s="188">
        <v>23423</v>
      </c>
      <c r="I20" s="188">
        <v>18800</v>
      </c>
      <c r="J20" s="189">
        <f t="shared" si="3"/>
        <v>24.590425531914896</v>
      </c>
      <c r="K20" s="190">
        <f t="shared" si="4"/>
        <v>15</v>
      </c>
      <c r="L20" s="180"/>
      <c r="M20" s="191" t="s">
        <v>90</v>
      </c>
      <c r="N20" s="184">
        <v>1314003</v>
      </c>
      <c r="O20" s="184">
        <v>1259997</v>
      </c>
      <c r="P20" s="185">
        <f t="shared" si="2"/>
        <v>4.2862006814301941</v>
      </c>
      <c r="Q20" s="192">
        <f t="shared" si="5"/>
        <v>15</v>
      </c>
    </row>
    <row r="21" spans="1:17" ht="15.6" customHeight="1">
      <c r="A21" s="183" t="s">
        <v>23</v>
      </c>
      <c r="B21" s="184">
        <v>64014</v>
      </c>
      <c r="C21" s="184">
        <v>61631</v>
      </c>
      <c r="D21" s="185">
        <f t="shared" si="0"/>
        <v>3.8665606594084148</v>
      </c>
      <c r="E21" s="186">
        <f t="shared" si="1"/>
        <v>16</v>
      </c>
      <c r="F21" s="175"/>
      <c r="G21" s="187" t="s">
        <v>38</v>
      </c>
      <c r="H21" s="188">
        <v>28803</v>
      </c>
      <c r="I21" s="188">
        <v>23575</v>
      </c>
      <c r="J21" s="189">
        <f t="shared" si="3"/>
        <v>22.176033934252388</v>
      </c>
      <c r="K21" s="190">
        <f t="shared" si="4"/>
        <v>16</v>
      </c>
      <c r="L21" s="180"/>
      <c r="M21" s="191" t="s">
        <v>91</v>
      </c>
      <c r="N21" s="184">
        <v>471150</v>
      </c>
      <c r="O21" s="184">
        <v>468068</v>
      </c>
      <c r="P21" s="185">
        <f t="shared" si="2"/>
        <v>0.65845133613064766</v>
      </c>
      <c r="Q21" s="192">
        <f t="shared" si="5"/>
        <v>16</v>
      </c>
    </row>
    <row r="22" spans="1:17" ht="15.6" customHeight="1">
      <c r="A22" s="183" t="s">
        <v>25</v>
      </c>
      <c r="B22" s="184">
        <v>91899</v>
      </c>
      <c r="C22" s="184">
        <v>88619</v>
      </c>
      <c r="D22" s="185">
        <f t="shared" si="0"/>
        <v>3.7012378835238495</v>
      </c>
      <c r="E22" s="186">
        <f t="shared" si="1"/>
        <v>17</v>
      </c>
      <c r="F22" s="175"/>
      <c r="G22" s="187" t="s">
        <v>28</v>
      </c>
      <c r="H22" s="188">
        <v>71467</v>
      </c>
      <c r="I22" s="188">
        <v>59057</v>
      </c>
      <c r="J22" s="189">
        <f t="shared" si="3"/>
        <v>21.013597033374538</v>
      </c>
      <c r="K22" s="190">
        <f t="shared" si="4"/>
        <v>17</v>
      </c>
      <c r="L22" s="180"/>
      <c r="M22" s="191" t="s">
        <v>92</v>
      </c>
      <c r="N22" s="184">
        <v>2559944</v>
      </c>
      <c r="O22" s="184">
        <v>2635633</v>
      </c>
      <c r="P22" s="185">
        <f t="shared" si="2"/>
        <v>-2.8717579420200008</v>
      </c>
      <c r="Q22" s="192">
        <f t="shared" si="5"/>
        <v>17</v>
      </c>
    </row>
    <row r="23" spans="1:17" ht="15.6" customHeight="1">
      <c r="A23" s="183" t="s">
        <v>22</v>
      </c>
      <c r="B23" s="184">
        <v>132284</v>
      </c>
      <c r="C23" s="184">
        <v>129096</v>
      </c>
      <c r="D23" s="185">
        <f t="shared" si="0"/>
        <v>2.4694800768420402</v>
      </c>
      <c r="E23" s="186">
        <f t="shared" si="1"/>
        <v>18</v>
      </c>
      <c r="F23" s="175"/>
      <c r="G23" s="187" t="s">
        <v>24</v>
      </c>
      <c r="H23" s="188">
        <v>29082</v>
      </c>
      <c r="I23" s="188">
        <v>24292</v>
      </c>
      <c r="J23" s="189">
        <f t="shared" si="3"/>
        <v>19.718425819199737</v>
      </c>
      <c r="K23" s="190">
        <f t="shared" si="4"/>
        <v>18</v>
      </c>
      <c r="L23" s="180"/>
      <c r="M23" s="191" t="s">
        <v>93</v>
      </c>
      <c r="N23" s="184">
        <v>963851</v>
      </c>
      <c r="O23" s="184">
        <v>1015422</v>
      </c>
      <c r="P23" s="185">
        <f t="shared" si="2"/>
        <v>-5.0787751299459734</v>
      </c>
      <c r="Q23" s="192">
        <f t="shared" si="5"/>
        <v>18</v>
      </c>
    </row>
    <row r="24" spans="1:17" ht="15.6" customHeight="1">
      <c r="A24" s="183" t="s">
        <v>33</v>
      </c>
      <c r="B24" s="184">
        <v>94172</v>
      </c>
      <c r="C24" s="184">
        <v>92189</v>
      </c>
      <c r="D24" s="185">
        <f t="shared" si="0"/>
        <v>2.1510158478777295</v>
      </c>
      <c r="E24" s="186">
        <f t="shared" si="1"/>
        <v>19</v>
      </c>
      <c r="F24" s="175"/>
      <c r="G24" s="187" t="s">
        <v>30</v>
      </c>
      <c r="H24" s="188">
        <v>42453</v>
      </c>
      <c r="I24" s="188">
        <v>35742</v>
      </c>
      <c r="J24" s="189">
        <f t="shared" si="3"/>
        <v>18.776229645794864</v>
      </c>
      <c r="K24" s="190">
        <f t="shared" si="4"/>
        <v>19</v>
      </c>
      <c r="L24" s="180"/>
      <c r="M24" s="191" t="s">
        <v>94</v>
      </c>
      <c r="N24" s="184">
        <v>1757483</v>
      </c>
      <c r="O24" s="184">
        <v>1907066</v>
      </c>
      <c r="P24" s="185">
        <f t="shared" si="2"/>
        <v>-7.8436194657133003</v>
      </c>
      <c r="Q24" s="192">
        <f t="shared" si="5"/>
        <v>19</v>
      </c>
    </row>
    <row r="25" spans="1:17" ht="15.6" customHeight="1" thickBot="1">
      <c r="A25" s="183" t="s">
        <v>18</v>
      </c>
      <c r="B25" s="184">
        <v>144429</v>
      </c>
      <c r="C25" s="184">
        <v>141930</v>
      </c>
      <c r="D25" s="185">
        <f t="shared" si="0"/>
        <v>1.760727119002325</v>
      </c>
      <c r="E25" s="186">
        <f t="shared" si="1"/>
        <v>20</v>
      </c>
      <c r="F25" s="175"/>
      <c r="G25" s="187" t="s">
        <v>18</v>
      </c>
      <c r="H25" s="188">
        <v>18547</v>
      </c>
      <c r="I25" s="188">
        <v>16143</v>
      </c>
      <c r="J25" s="189">
        <f t="shared" si="3"/>
        <v>14.891903611472465</v>
      </c>
      <c r="K25" s="190">
        <f t="shared" si="4"/>
        <v>20</v>
      </c>
      <c r="L25" s="180"/>
      <c r="M25" s="193" t="s">
        <v>95</v>
      </c>
      <c r="N25" s="194">
        <v>942714</v>
      </c>
      <c r="O25" s="194">
        <v>1083168</v>
      </c>
      <c r="P25" s="195">
        <f t="shared" si="2"/>
        <v>-12.966963573517681</v>
      </c>
      <c r="Q25" s="196">
        <f t="shared" si="5"/>
        <v>20</v>
      </c>
    </row>
    <row r="26" spans="1:17" ht="15.6" customHeight="1" thickTop="1">
      <c r="A26" s="183" t="s">
        <v>35</v>
      </c>
      <c r="B26" s="184">
        <v>81547</v>
      </c>
      <c r="C26" s="184">
        <v>80972</v>
      </c>
      <c r="D26" s="185">
        <f t="shared" si="0"/>
        <v>0.71012201748752657</v>
      </c>
      <c r="E26" s="186">
        <f t="shared" si="1"/>
        <v>21</v>
      </c>
      <c r="F26" s="175"/>
      <c r="G26" s="187" t="s">
        <v>34</v>
      </c>
      <c r="H26" s="188">
        <v>16270</v>
      </c>
      <c r="I26" s="188">
        <v>14540</v>
      </c>
      <c r="J26" s="189">
        <f t="shared" si="3"/>
        <v>11.898211829436038</v>
      </c>
      <c r="K26" s="190">
        <f t="shared" si="4"/>
        <v>21</v>
      </c>
      <c r="L26" s="180"/>
      <c r="M26" s="197" t="s">
        <v>96</v>
      </c>
      <c r="N26" s="198">
        <f>SUM(N6:N25)</f>
        <v>32947043</v>
      </c>
      <c r="O26" s="198">
        <f>SUM(O6:O25)</f>
        <v>28755664</v>
      </c>
      <c r="P26" s="199">
        <f t="shared" si="2"/>
        <v>14.575837998385291</v>
      </c>
      <c r="Q26" s="200"/>
    </row>
    <row r="27" spans="1:17" ht="15.6" customHeight="1">
      <c r="A27" s="183" t="s">
        <v>30</v>
      </c>
      <c r="B27" s="184">
        <v>197035</v>
      </c>
      <c r="C27" s="184">
        <v>196334</v>
      </c>
      <c r="D27" s="185">
        <f t="shared" si="0"/>
        <v>0.3570446280318233</v>
      </c>
      <c r="E27" s="186">
        <f t="shared" si="1"/>
        <v>22</v>
      </c>
      <c r="F27" s="175"/>
      <c r="G27" s="201" t="s">
        <v>22</v>
      </c>
      <c r="H27" s="188">
        <v>20141</v>
      </c>
      <c r="I27" s="188">
        <v>18237</v>
      </c>
      <c r="J27" s="189">
        <f t="shared" si="3"/>
        <v>10.440313648078083</v>
      </c>
      <c r="K27" s="190">
        <f t="shared" si="4"/>
        <v>22</v>
      </c>
      <c r="L27" s="180"/>
      <c r="M27" s="161" t="s">
        <v>97</v>
      </c>
      <c r="N27" s="180"/>
      <c r="O27" s="180"/>
      <c r="P27" s="180"/>
      <c r="Q27" s="202"/>
    </row>
    <row r="28" spans="1:17" ht="15.6" customHeight="1">
      <c r="A28" s="183" t="s">
        <v>37</v>
      </c>
      <c r="B28" s="184">
        <v>86645</v>
      </c>
      <c r="C28" s="184">
        <v>98493</v>
      </c>
      <c r="D28" s="185">
        <f t="shared" si="0"/>
        <v>-12.029281268719604</v>
      </c>
      <c r="E28" s="186">
        <f t="shared" si="1"/>
        <v>23</v>
      </c>
      <c r="F28" s="175"/>
      <c r="G28" s="201" t="s">
        <v>98</v>
      </c>
      <c r="H28" s="203" t="s">
        <v>99</v>
      </c>
      <c r="I28" s="203"/>
      <c r="J28" s="203"/>
      <c r="K28" s="203"/>
      <c r="L28" s="180"/>
      <c r="M28" s="204" t="s">
        <v>100</v>
      </c>
      <c r="N28" s="205">
        <v>152729</v>
      </c>
      <c r="O28" s="205">
        <v>28312</v>
      </c>
      <c r="P28" s="206">
        <f>(N28-O28)/O28*100</f>
        <v>439.44970330601871</v>
      </c>
      <c r="Q28" s="192">
        <v>1</v>
      </c>
    </row>
    <row r="29" spans="1:17" ht="15.6" customHeight="1" thickBot="1">
      <c r="A29" s="167" t="s">
        <v>96</v>
      </c>
      <c r="B29" s="207">
        <f>SUM(B6:B28)</f>
        <v>2838094</v>
      </c>
      <c r="C29" s="207">
        <f>SUM(C6:C28)</f>
        <v>2700771</v>
      </c>
      <c r="D29" s="208">
        <f t="shared" si="0"/>
        <v>5.0845851055124633</v>
      </c>
      <c r="E29" s="209"/>
      <c r="F29" s="175"/>
      <c r="G29" s="210" t="s">
        <v>96</v>
      </c>
      <c r="H29" s="211">
        <f>SUM(H6:H28)</f>
        <v>602689</v>
      </c>
      <c r="I29" s="211">
        <f>SUM(I6:I28)</f>
        <v>481076</v>
      </c>
      <c r="J29" s="212">
        <f>(H29-I29)/I29*100</f>
        <v>25.279373737205763</v>
      </c>
      <c r="K29" s="211"/>
      <c r="L29" s="180"/>
      <c r="M29" s="191" t="s">
        <v>101</v>
      </c>
      <c r="N29" s="184">
        <v>256785</v>
      </c>
      <c r="O29" s="184">
        <v>71531</v>
      </c>
      <c r="P29" s="185">
        <f t="shared" ref="P29:P35" si="6">(N29-O29)/O29*100</f>
        <v>258.98421663334778</v>
      </c>
      <c r="Q29" s="192">
        <v>2</v>
      </c>
    </row>
    <row r="30" spans="1:17" ht="15.6" customHeight="1" thickTop="1">
      <c r="A30" s="213" t="s">
        <v>87</v>
      </c>
      <c r="B30" s="214">
        <v>21211</v>
      </c>
      <c r="C30" s="214">
        <v>4412</v>
      </c>
      <c r="D30" s="215">
        <f t="shared" si="0"/>
        <v>380.75702629193108</v>
      </c>
      <c r="E30" s="216">
        <v>1</v>
      </c>
      <c r="F30" s="217"/>
      <c r="G30" s="213" t="s">
        <v>87</v>
      </c>
      <c r="H30" s="218" t="s">
        <v>102</v>
      </c>
      <c r="I30" s="219"/>
      <c r="J30" s="219"/>
      <c r="K30" s="220"/>
      <c r="L30" s="180"/>
      <c r="M30" s="191" t="s">
        <v>103</v>
      </c>
      <c r="N30" s="184">
        <v>321925</v>
      </c>
      <c r="O30" s="184">
        <v>113608</v>
      </c>
      <c r="P30" s="185">
        <f t="shared" si="6"/>
        <v>183.36472783606789</v>
      </c>
      <c r="Q30" s="192">
        <v>3</v>
      </c>
    </row>
    <row r="31" spans="1:17" ht="15.6" customHeight="1" thickBot="1">
      <c r="A31" s="221" t="s">
        <v>80</v>
      </c>
      <c r="B31" s="194">
        <v>1592</v>
      </c>
      <c r="C31" s="194">
        <v>1608</v>
      </c>
      <c r="D31" s="195">
        <f t="shared" si="0"/>
        <v>-0.99502487562189057</v>
      </c>
      <c r="E31" s="222">
        <v>2</v>
      </c>
      <c r="F31" s="217"/>
      <c r="G31" s="221" t="s">
        <v>80</v>
      </c>
      <c r="H31" s="223"/>
      <c r="I31" s="224"/>
      <c r="J31" s="224"/>
      <c r="K31" s="225"/>
      <c r="L31" s="180"/>
      <c r="M31" s="193" t="s">
        <v>104</v>
      </c>
      <c r="N31" s="194">
        <v>94651</v>
      </c>
      <c r="O31" s="194">
        <v>41101</v>
      </c>
      <c r="P31" s="195">
        <f t="shared" si="6"/>
        <v>130.28880075910564</v>
      </c>
      <c r="Q31" s="196">
        <v>4</v>
      </c>
    </row>
    <row r="32" spans="1:17" ht="15.6" customHeight="1" thickTop="1">
      <c r="A32" s="197" t="s">
        <v>96</v>
      </c>
      <c r="B32" s="226">
        <f>SUM(B30:B31)</f>
        <v>22803</v>
      </c>
      <c r="C32" s="226">
        <f>SUM(C30:C31)</f>
        <v>6020</v>
      </c>
      <c r="D32" s="199">
        <f t="shared" si="0"/>
        <v>278.78737541528238</v>
      </c>
      <c r="E32" s="226"/>
      <c r="F32" s="175"/>
      <c r="G32" s="227" t="s">
        <v>96</v>
      </c>
      <c r="H32" s="228">
        <f>SUM(H30:H31)</f>
        <v>0</v>
      </c>
      <c r="I32" s="228">
        <f>SUM(I30:I31)</f>
        <v>0</v>
      </c>
      <c r="J32" s="229"/>
      <c r="K32" s="228"/>
      <c r="L32" s="180"/>
      <c r="M32" s="197" t="s">
        <v>96</v>
      </c>
      <c r="N32" s="198">
        <f>SUM(N28:N31)</f>
        <v>826090</v>
      </c>
      <c r="O32" s="198">
        <f>SUM(O28:O31)</f>
        <v>254552</v>
      </c>
      <c r="P32" s="199">
        <f t="shared" si="6"/>
        <v>224.52701216254439</v>
      </c>
      <c r="Q32" s="197"/>
    </row>
    <row r="33" spans="1:17" ht="15.6" customHeight="1">
      <c r="A33" s="230" t="s">
        <v>105</v>
      </c>
      <c r="B33" s="231">
        <f>(B29+B32)</f>
        <v>2860897</v>
      </c>
      <c r="C33" s="231">
        <f>(C29+C32)</f>
        <v>2706791</v>
      </c>
      <c r="D33" s="232">
        <f t="shared" si="0"/>
        <v>5.6933099009121868</v>
      </c>
      <c r="E33" s="231"/>
      <c r="F33" s="233"/>
      <c r="G33" s="230" t="s">
        <v>105</v>
      </c>
      <c r="H33" s="231">
        <f>H29+H32</f>
        <v>602689</v>
      </c>
      <c r="I33" s="231">
        <f>I29+I32</f>
        <v>481076</v>
      </c>
      <c r="J33" s="234">
        <f>(H33-I33)/I33*100</f>
        <v>25.279373737205763</v>
      </c>
      <c r="K33" s="235"/>
      <c r="L33" s="180"/>
      <c r="M33" s="230" t="s">
        <v>105</v>
      </c>
      <c r="N33" s="231">
        <f>N26+N32</f>
        <v>33773133</v>
      </c>
      <c r="O33" s="231">
        <f>O26+O32</f>
        <v>29010216</v>
      </c>
      <c r="P33" s="236">
        <f t="shared" si="6"/>
        <v>16.418068035067371</v>
      </c>
      <c r="Q33" s="230"/>
    </row>
    <row r="34" spans="1:17" ht="15.6" customHeight="1">
      <c r="A34" s="204" t="s">
        <v>106</v>
      </c>
      <c r="B34" s="205">
        <f>B33/3</f>
        <v>953632.33333333337</v>
      </c>
      <c r="C34" s="205">
        <f>C33/3</f>
        <v>902263.66666666663</v>
      </c>
      <c r="D34" s="237">
        <f t="shared" si="0"/>
        <v>5.6933099009121957</v>
      </c>
      <c r="E34" s="238"/>
      <c r="F34" s="239"/>
      <c r="G34" s="204" t="s">
        <v>106</v>
      </c>
      <c r="H34" s="205">
        <f>H29/3</f>
        <v>200896.33333333334</v>
      </c>
      <c r="I34" s="205">
        <f>I29/3</f>
        <v>160358.66666666666</v>
      </c>
      <c r="J34" s="240">
        <f t="shared" si="3"/>
        <v>25.279373737205781</v>
      </c>
      <c r="K34" s="238"/>
      <c r="L34" s="241"/>
      <c r="M34" s="204" t="s">
        <v>106</v>
      </c>
      <c r="N34" s="242">
        <f>N33/3</f>
        <v>11257711</v>
      </c>
      <c r="O34" s="242">
        <f>O33/3</f>
        <v>9670072</v>
      </c>
      <c r="P34" s="206">
        <f t="shared" si="6"/>
        <v>16.418068035067371</v>
      </c>
      <c r="Q34" s="204"/>
    </row>
    <row r="35" spans="1:17" ht="15.6" customHeight="1">
      <c r="A35" s="204" t="s">
        <v>107</v>
      </c>
      <c r="B35" s="205">
        <f>B34/62</f>
        <v>15381.166666666668</v>
      </c>
      <c r="C35" s="205">
        <f>C34/60</f>
        <v>15037.727777777776</v>
      </c>
      <c r="D35" s="237">
        <f t="shared" si="0"/>
        <v>2.2838482912053606</v>
      </c>
      <c r="E35" s="238"/>
      <c r="F35" s="239"/>
      <c r="G35" s="204" t="s">
        <v>107</v>
      </c>
      <c r="H35" s="205">
        <f>H34/32</f>
        <v>6278.010416666667</v>
      </c>
      <c r="I35" s="205">
        <f>I34/60</f>
        <v>2672.6444444444442</v>
      </c>
      <c r="J35" s="240">
        <f>(H35-I35)/I35*100</f>
        <v>134.89882575726085</v>
      </c>
      <c r="K35" s="238"/>
      <c r="L35" s="241"/>
      <c r="M35" s="204" t="s">
        <v>107</v>
      </c>
      <c r="N35" s="205">
        <f>N34/62</f>
        <v>181575.98387096773</v>
      </c>
      <c r="O35" s="205">
        <f>O34/60</f>
        <v>161167.86666666667</v>
      </c>
      <c r="P35" s="206">
        <f t="shared" si="6"/>
        <v>12.662646485549059</v>
      </c>
      <c r="Q35" s="204"/>
    </row>
    <row r="36" spans="1:17" ht="6" customHeight="1"/>
    <row r="37" spans="1:17" s="180" customFormat="1" ht="15" customHeight="1">
      <c r="A37" s="180" t="s">
        <v>108</v>
      </c>
      <c r="F37" s="243"/>
      <c r="M37" s="244" t="s">
        <v>109</v>
      </c>
      <c r="N37" s="244"/>
      <c r="O37" s="244"/>
      <c r="P37" s="244"/>
      <c r="Q37" s="244"/>
    </row>
    <row r="38" spans="1:17" s="180" customFormat="1" ht="15" customHeight="1">
      <c r="F38" s="243"/>
      <c r="M38" s="244" t="s">
        <v>110</v>
      </c>
      <c r="N38" s="244"/>
      <c r="O38" s="244"/>
      <c r="P38" s="244"/>
      <c r="Q38" s="244"/>
    </row>
  </sheetData>
  <mergeCells count="14">
    <mergeCell ref="H28:K28"/>
    <mergeCell ref="H30:K31"/>
    <mergeCell ref="M37:Q37"/>
    <mergeCell ref="M38:Q38"/>
    <mergeCell ref="A1:Q1"/>
    <mergeCell ref="D3:E3"/>
    <mergeCell ref="J3:K3"/>
    <mergeCell ref="P3:Q3"/>
    <mergeCell ref="A4:A5"/>
    <mergeCell ref="B4:E4"/>
    <mergeCell ref="G4:G5"/>
    <mergeCell ref="H4:K4"/>
    <mergeCell ref="M4:M5"/>
    <mergeCell ref="N4:Q4"/>
  </mergeCells>
  <phoneticPr fontId="4" type="noConversion"/>
  <printOptions horizontalCentered="1"/>
  <pageMargins left="0.15748031496062992" right="0.15748031496062992" top="0.21" bottom="0.21" header="0.17" footer="0.17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indexed="10"/>
    <pageSetUpPr fitToPage="1"/>
  </sheetPr>
  <dimension ref="A1:K30"/>
  <sheetViews>
    <sheetView zoomScale="75" zoomScaleNormal="75" workbookViewId="0">
      <selection activeCell="J50" sqref="J50"/>
    </sheetView>
  </sheetViews>
  <sheetFormatPr defaultColWidth="9.875" defaultRowHeight="13.5"/>
  <cols>
    <col min="1" max="1" width="15.375" style="148" customWidth="1"/>
    <col min="2" max="2" width="22.625" style="148" bestFit="1" customWidth="1"/>
    <col min="3" max="3" width="15.75" style="148" customWidth="1"/>
    <col min="4" max="4" width="16.375" style="148" hidden="1" customWidth="1"/>
    <col min="5" max="5" width="16.375" style="149" customWidth="1"/>
    <col min="6" max="6" width="15.75" style="150" customWidth="1"/>
    <col min="7" max="7" width="16.5" style="149" hidden="1" customWidth="1"/>
    <col min="8" max="8" width="16.5" style="149" customWidth="1"/>
    <col min="9" max="9" width="15.75" style="149" customWidth="1"/>
    <col min="10" max="10" width="14.875" style="96" customWidth="1"/>
    <col min="11" max="16384" width="9.875" style="96"/>
  </cols>
  <sheetData>
    <row r="1" spans="1:10" ht="33.75" customHeight="1">
      <c r="A1" s="95" t="s">
        <v>44</v>
      </c>
      <c r="B1" s="95"/>
      <c r="C1" s="95"/>
      <c r="D1" s="95"/>
      <c r="E1" s="95"/>
      <c r="F1" s="95"/>
      <c r="G1" s="95"/>
      <c r="H1" s="95"/>
      <c r="I1" s="95"/>
      <c r="J1" s="95"/>
    </row>
    <row r="2" spans="1:10" s="98" customFormat="1" ht="23.25" customHeight="1" thickBot="1">
      <c r="A2" s="97"/>
      <c r="C2" s="99"/>
      <c r="D2" s="99"/>
      <c r="E2" s="99"/>
      <c r="F2" s="99"/>
      <c r="G2" s="99"/>
      <c r="H2" s="99"/>
      <c r="I2" s="99"/>
      <c r="J2" s="99" t="s">
        <v>45</v>
      </c>
    </row>
    <row r="3" spans="1:10" s="98" customFormat="1" ht="25.5" customHeight="1">
      <c r="A3" s="100" t="s">
        <v>46</v>
      </c>
      <c r="B3" s="101" t="s">
        <v>47</v>
      </c>
      <c r="C3" s="102" t="s">
        <v>48</v>
      </c>
      <c r="D3" s="103"/>
      <c r="E3" s="102" t="s">
        <v>49</v>
      </c>
      <c r="F3" s="103"/>
      <c r="G3" s="102" t="s">
        <v>50</v>
      </c>
      <c r="H3" s="103"/>
      <c r="I3" s="104" t="s">
        <v>51</v>
      </c>
      <c r="J3" s="105" t="s">
        <v>52</v>
      </c>
    </row>
    <row r="4" spans="1:10" s="98" customFormat="1" ht="26.25" customHeight="1" thickBot="1">
      <c r="A4" s="106"/>
      <c r="B4" s="107"/>
      <c r="C4" s="108" t="s">
        <v>53</v>
      </c>
      <c r="D4" s="108" t="s">
        <v>8</v>
      </c>
      <c r="E4" s="108" t="s">
        <v>8</v>
      </c>
      <c r="F4" s="108" t="s">
        <v>9</v>
      </c>
      <c r="G4" s="108" t="s">
        <v>8</v>
      </c>
      <c r="H4" s="108" t="s">
        <v>53</v>
      </c>
      <c r="I4" s="109"/>
      <c r="J4" s="110"/>
    </row>
    <row r="5" spans="1:10" s="117" customFormat="1" ht="25.5" customHeight="1">
      <c r="A5" s="111">
        <f t="shared" ref="A5:A27" si="0">RANK(H5,$H$5:$H$27)</f>
        <v>1</v>
      </c>
      <c r="B5" s="112" t="str">
        <f>[6]원데이터!A26</f>
        <v>서울구로</v>
      </c>
      <c r="C5" s="113">
        <f>[6]목표!B27</f>
        <v>4105000000</v>
      </c>
      <c r="D5" s="113"/>
      <c r="E5" s="113">
        <f>[6]원데이터!J26</f>
        <v>392905210</v>
      </c>
      <c r="F5" s="113">
        <f>[6]원데이터!B26</f>
        <v>1257888010</v>
      </c>
      <c r="G5" s="114" t="e">
        <f t="shared" ref="G5:G29" si="1">E5/D5*100</f>
        <v>#DIV/0!</v>
      </c>
      <c r="H5" s="114">
        <f t="shared" ref="H5:H29" si="2">F5/C5*100</f>
        <v>30.642826065773448</v>
      </c>
      <c r="I5" s="115">
        <f>(F5/[6]원데이터!F26-1)*100</f>
        <v>94.474826154097101</v>
      </c>
      <c r="J5" s="116">
        <f t="shared" ref="J5:J27" si="3">RANK(I5,$I$5:$I$27)</f>
        <v>1</v>
      </c>
    </row>
    <row r="6" spans="1:10" s="117" customFormat="1" ht="25.5" customHeight="1">
      <c r="A6" s="118">
        <f t="shared" si="0"/>
        <v>2</v>
      </c>
      <c r="B6" s="119" t="str">
        <f>[6]원데이터!A12</f>
        <v>여의도</v>
      </c>
      <c r="C6" s="120">
        <f>[6]목표!B13</f>
        <v>4310000000</v>
      </c>
      <c r="D6" s="120">
        <f>[6]목표!AX13</f>
        <v>0</v>
      </c>
      <c r="E6" s="120">
        <f>[6]원데이터!J12</f>
        <v>399939960</v>
      </c>
      <c r="F6" s="120">
        <f>[6]원데이터!B12</f>
        <v>1314334110</v>
      </c>
      <c r="G6" s="121" t="e">
        <f t="shared" si="1"/>
        <v>#DIV/0!</v>
      </c>
      <c r="H6" s="121">
        <f t="shared" si="2"/>
        <v>30.494990951276101</v>
      </c>
      <c r="I6" s="122">
        <f>(F6/[6]원데이터!F12-1)*100</f>
        <v>2.3316187152611523</v>
      </c>
      <c r="J6" s="123">
        <f t="shared" si="3"/>
        <v>7</v>
      </c>
    </row>
    <row r="7" spans="1:10" s="117" customFormat="1" ht="25.5" customHeight="1">
      <c r="A7" s="118">
        <f t="shared" si="0"/>
        <v>3</v>
      </c>
      <c r="B7" s="119" t="str">
        <f>[6]원데이터!A18</f>
        <v>서울양천</v>
      </c>
      <c r="C7" s="120">
        <f>[6]목표!B19</f>
        <v>2772000000</v>
      </c>
      <c r="D7" s="120">
        <f>[6]목표!AX19</f>
        <v>0</v>
      </c>
      <c r="E7" s="120">
        <f>[6]원데이터!J18</f>
        <v>240948990</v>
      </c>
      <c r="F7" s="120">
        <f>[6]원데이터!B18</f>
        <v>833869460</v>
      </c>
      <c r="G7" s="121" t="e">
        <f t="shared" si="1"/>
        <v>#DIV/0!</v>
      </c>
      <c r="H7" s="121">
        <f t="shared" si="2"/>
        <v>30.081870851370851</v>
      </c>
      <c r="I7" s="122">
        <f>(F7/[6]원데이터!F18-1)*100</f>
        <v>-5.6275624600014336</v>
      </c>
      <c r="J7" s="123">
        <f t="shared" si="3"/>
        <v>14</v>
      </c>
    </row>
    <row r="8" spans="1:10" s="117" customFormat="1" ht="25.5" customHeight="1">
      <c r="A8" s="124">
        <f t="shared" si="0"/>
        <v>4</v>
      </c>
      <c r="B8" s="125" t="str">
        <f>[6]원데이터!A22</f>
        <v>서울용산</v>
      </c>
      <c r="C8" s="126">
        <f>[6]목표!B23</f>
        <v>3843000000</v>
      </c>
      <c r="D8" s="126">
        <f>[6]목표!AX23</f>
        <v>0</v>
      </c>
      <c r="E8" s="126">
        <f>[6]원데이터!J22</f>
        <v>468668840</v>
      </c>
      <c r="F8" s="126">
        <f>[6]원데이터!B22</f>
        <v>1072021920</v>
      </c>
      <c r="G8" s="127" t="e">
        <f t="shared" si="1"/>
        <v>#DIV/0!</v>
      </c>
      <c r="H8" s="127">
        <f t="shared" si="2"/>
        <v>27.895444184231071</v>
      </c>
      <c r="I8" s="128">
        <f>(F8/[6]원데이터!F22-1)*100</f>
        <v>15.848772505230668</v>
      </c>
      <c r="J8" s="123">
        <f t="shared" si="3"/>
        <v>3</v>
      </c>
    </row>
    <row r="9" spans="1:10" s="117" customFormat="1" ht="25.5" customHeight="1">
      <c r="A9" s="124">
        <f t="shared" si="0"/>
        <v>5</v>
      </c>
      <c r="B9" s="125" t="str">
        <f>[6]원데이터!A3</f>
        <v>서울중앙</v>
      </c>
      <c r="C9" s="126">
        <f>[6]목표!B4</f>
        <v>7310000000</v>
      </c>
      <c r="D9" s="126">
        <f>[6]목표!AX4</f>
        <v>0</v>
      </c>
      <c r="E9" s="126">
        <f>[6]원데이터!J3</f>
        <v>618919520</v>
      </c>
      <c r="F9" s="126">
        <f>[6]원데이터!B3</f>
        <v>1974341850</v>
      </c>
      <c r="G9" s="127" t="e">
        <f t="shared" si="1"/>
        <v>#DIV/0!</v>
      </c>
      <c r="H9" s="127">
        <f t="shared" si="2"/>
        <v>27.008780437756496</v>
      </c>
      <c r="I9" s="128">
        <f>(F9/[6]원데이터!F3-1)*100</f>
        <v>5.7505567413385972</v>
      </c>
      <c r="J9" s="123">
        <f t="shared" si="3"/>
        <v>5</v>
      </c>
    </row>
    <row r="10" spans="1:10" s="117" customFormat="1" ht="25.5" customHeight="1">
      <c r="A10" s="118">
        <f t="shared" si="0"/>
        <v>6</v>
      </c>
      <c r="B10" s="119" t="s">
        <v>39</v>
      </c>
      <c r="C10" s="120">
        <f>[6]목표!B9+[6]목표!B26</f>
        <v>3415000000</v>
      </c>
      <c r="D10" s="120">
        <f>[6]목표!AX9+[6]목표!AX26</f>
        <v>0</v>
      </c>
      <c r="E10" s="120">
        <f>[6]원데이터!J8+[6]원데이터!J25</f>
        <v>309286620</v>
      </c>
      <c r="F10" s="120">
        <f>[6]원데이터!B8+[6]원데이터!B25</f>
        <v>898194650</v>
      </c>
      <c r="G10" s="121" t="e">
        <f t="shared" si="1"/>
        <v>#DIV/0!</v>
      </c>
      <c r="H10" s="121">
        <f t="shared" si="2"/>
        <v>26.301453879941434</v>
      </c>
      <c r="I10" s="122">
        <f>(F10/[6]원데이터!F25-1)*100</f>
        <v>-16.669850400801668</v>
      </c>
      <c r="J10" s="123">
        <f t="shared" si="3"/>
        <v>19</v>
      </c>
    </row>
    <row r="11" spans="1:10" s="117" customFormat="1" ht="25.5" customHeight="1">
      <c r="A11" s="118">
        <f t="shared" si="0"/>
        <v>7</v>
      </c>
      <c r="B11" s="119" t="str">
        <f>[6]원데이터!A9</f>
        <v>서울마포</v>
      </c>
      <c r="C11" s="120">
        <f>[6]목표!B10</f>
        <v>3683000000</v>
      </c>
      <c r="D11" s="120">
        <f>[6]목표!AX10</f>
        <v>0</v>
      </c>
      <c r="E11" s="120">
        <f>[6]원데이터!J9</f>
        <v>326098300</v>
      </c>
      <c r="F11" s="120">
        <f>[6]원데이터!B9</f>
        <v>954844810</v>
      </c>
      <c r="G11" s="121" t="e">
        <f t="shared" si="1"/>
        <v>#DIV/0!</v>
      </c>
      <c r="H11" s="121">
        <f t="shared" si="2"/>
        <v>25.925734727124627</v>
      </c>
      <c r="I11" s="122">
        <f>(F11/[6]원데이터!F9-1)*100</f>
        <v>10.782788698894464</v>
      </c>
      <c r="J11" s="123">
        <f t="shared" si="3"/>
        <v>4</v>
      </c>
    </row>
    <row r="12" spans="1:10" s="117" customFormat="1" ht="25.5" customHeight="1">
      <c r="A12" s="118">
        <f t="shared" si="0"/>
        <v>8</v>
      </c>
      <c r="B12" s="119" t="str">
        <f>[6]원데이터!A13</f>
        <v>서울강남</v>
      </c>
      <c r="C12" s="120">
        <f>[6]목표!B14</f>
        <v>10971000000</v>
      </c>
      <c r="D12" s="120">
        <f>[6]목표!AX14</f>
        <v>0</v>
      </c>
      <c r="E12" s="120">
        <f>[6]원데이터!J13</f>
        <v>934228180</v>
      </c>
      <c r="F12" s="120">
        <f>[6]원데이터!B13</f>
        <v>2841817280</v>
      </c>
      <c r="G12" s="121" t="e">
        <f t="shared" si="1"/>
        <v>#DIV/0!</v>
      </c>
      <c r="H12" s="121">
        <f t="shared" si="2"/>
        <v>25.902992252301519</v>
      </c>
      <c r="I12" s="122">
        <f>(F12/[6]원데이터!F13-1)*100</f>
        <v>36.719607273704447</v>
      </c>
      <c r="J12" s="123">
        <f t="shared" si="3"/>
        <v>2</v>
      </c>
    </row>
    <row r="13" spans="1:10" s="117" customFormat="1" ht="25.5" customHeight="1">
      <c r="A13" s="118">
        <f t="shared" si="0"/>
        <v>9</v>
      </c>
      <c r="B13" s="119" t="str">
        <f>[6]원데이터!A16</f>
        <v>서울강동</v>
      </c>
      <c r="C13" s="120">
        <f>[6]목표!B17</f>
        <v>2507000000</v>
      </c>
      <c r="D13" s="120">
        <f>[6]목표!AX17</f>
        <v>0</v>
      </c>
      <c r="E13" s="120">
        <f>[6]원데이터!J16</f>
        <v>237873100</v>
      </c>
      <c r="F13" s="120">
        <f>[6]원데이터!B16</f>
        <v>630405270</v>
      </c>
      <c r="G13" s="121" t="e">
        <f t="shared" si="1"/>
        <v>#DIV/0!</v>
      </c>
      <c r="H13" s="121">
        <f t="shared" si="2"/>
        <v>25.145802552852015</v>
      </c>
      <c r="I13" s="122">
        <f>(F13/[6]원데이터!F16-1)*100</f>
        <v>4.0079844599115511</v>
      </c>
      <c r="J13" s="123">
        <f t="shared" si="3"/>
        <v>6</v>
      </c>
    </row>
    <row r="14" spans="1:10" s="117" customFormat="1" ht="25.5" customHeight="1">
      <c r="A14" s="118">
        <f t="shared" si="0"/>
        <v>10</v>
      </c>
      <c r="B14" s="119" t="str">
        <f>[6]원데이터!A17</f>
        <v>서울송파</v>
      </c>
      <c r="C14" s="120">
        <f>[6]목표!B18</f>
        <v>5483000000</v>
      </c>
      <c r="D14" s="120">
        <f>[6]목표!AX18</f>
        <v>0</v>
      </c>
      <c r="E14" s="120">
        <f>[6]원데이터!J17</f>
        <v>454216340</v>
      </c>
      <c r="F14" s="120">
        <f>[6]원데이터!B17</f>
        <v>1351383910</v>
      </c>
      <c r="G14" s="121" t="e">
        <f t="shared" si="1"/>
        <v>#DIV/0!</v>
      </c>
      <c r="H14" s="121">
        <f t="shared" si="2"/>
        <v>24.646797556082436</v>
      </c>
      <c r="I14" s="122">
        <f>(F14/[6]원데이터!F17-1)*100</f>
        <v>-6.4156149199218966</v>
      </c>
      <c r="J14" s="123">
        <f t="shared" si="3"/>
        <v>15</v>
      </c>
    </row>
    <row r="15" spans="1:10" s="117" customFormat="1" ht="25.5" customHeight="1">
      <c r="A15" s="124">
        <f t="shared" si="0"/>
        <v>11</v>
      </c>
      <c r="B15" s="125" t="str">
        <f>[6]원데이터!A21</f>
        <v>서울서초</v>
      </c>
      <c r="C15" s="126">
        <f>[6]목표!B22</f>
        <v>6055000000</v>
      </c>
      <c r="D15" s="126">
        <f>[6]목표!AX22</f>
        <v>0</v>
      </c>
      <c r="E15" s="126">
        <f>[6]원데이터!J21</f>
        <v>508485930</v>
      </c>
      <c r="F15" s="126">
        <f>[6]원데이터!B21</f>
        <v>1477235920</v>
      </c>
      <c r="G15" s="127" t="e">
        <f t="shared" si="1"/>
        <v>#DIV/0!</v>
      </c>
      <c r="H15" s="127">
        <f t="shared" si="2"/>
        <v>24.396959867877786</v>
      </c>
      <c r="I15" s="128">
        <f>(F15/[6]원데이터!F21-1)*100</f>
        <v>-1.6141880612919102</v>
      </c>
      <c r="J15" s="123">
        <f t="shared" si="3"/>
        <v>9</v>
      </c>
    </row>
    <row r="16" spans="1:10" s="117" customFormat="1" ht="25.5" customHeight="1">
      <c r="A16" s="118">
        <f t="shared" si="0"/>
        <v>12</v>
      </c>
      <c r="B16" s="119" t="str">
        <f>[6]원데이터!A24</f>
        <v>서울중랑</v>
      </c>
      <c r="C16" s="120">
        <f>[6]목표!B25</f>
        <v>1718000000</v>
      </c>
      <c r="D16" s="120">
        <f>[6]목표!AX25</f>
        <v>0</v>
      </c>
      <c r="E16" s="120">
        <f>[6]원데이터!J24</f>
        <v>145148210</v>
      </c>
      <c r="F16" s="120">
        <f>[6]원데이터!B24</f>
        <v>416840460</v>
      </c>
      <c r="G16" s="121" t="e">
        <f t="shared" si="1"/>
        <v>#DIV/0!</v>
      </c>
      <c r="H16" s="121">
        <f t="shared" si="2"/>
        <v>24.263123399301513</v>
      </c>
      <c r="I16" s="122">
        <f>(F16/[6]원데이터!F24-1)*100</f>
        <v>-4.7099398825631962</v>
      </c>
      <c r="J16" s="123">
        <f t="shared" si="3"/>
        <v>11</v>
      </c>
    </row>
    <row r="17" spans="1:11" s="117" customFormat="1" ht="25.5" customHeight="1">
      <c r="A17" s="124">
        <f t="shared" si="0"/>
        <v>13</v>
      </c>
      <c r="B17" s="125" t="str">
        <f>[6]원데이터!A4</f>
        <v>광화문</v>
      </c>
      <c r="C17" s="126">
        <f>[6]목표!B5</f>
        <v>3730000000</v>
      </c>
      <c r="D17" s="126">
        <f>[6]목표!AX5</f>
        <v>0</v>
      </c>
      <c r="E17" s="126">
        <f>[6]원데이터!J4</f>
        <v>308101800</v>
      </c>
      <c r="F17" s="126">
        <f>[6]원데이터!B4</f>
        <v>894891640</v>
      </c>
      <c r="G17" s="127" t="e">
        <f t="shared" si="1"/>
        <v>#DIV/0!</v>
      </c>
      <c r="H17" s="127">
        <f t="shared" si="2"/>
        <v>23.991732975871312</v>
      </c>
      <c r="I17" s="128">
        <f>(F17/[6]원데이터!F4-1)*100</f>
        <v>-3.1210984266899167</v>
      </c>
      <c r="J17" s="123">
        <f t="shared" si="3"/>
        <v>10</v>
      </c>
    </row>
    <row r="18" spans="1:11" s="117" customFormat="1" ht="25.5" customHeight="1">
      <c r="A18" s="118">
        <f t="shared" si="0"/>
        <v>14</v>
      </c>
      <c r="B18" s="119" t="str">
        <f>[6]원데이터!A6</f>
        <v>동대문</v>
      </c>
      <c r="C18" s="120">
        <f>[6]목표!B7</f>
        <v>3821000000</v>
      </c>
      <c r="D18" s="120">
        <f>[6]목표!AX7</f>
        <v>0</v>
      </c>
      <c r="E18" s="120">
        <f>[6]원데이터!J6</f>
        <v>349007380</v>
      </c>
      <c r="F18" s="120">
        <f>[6]원데이터!B6</f>
        <v>916622330</v>
      </c>
      <c r="G18" s="121" t="e">
        <f t="shared" si="1"/>
        <v>#DIV/0!</v>
      </c>
      <c r="H18" s="121">
        <f t="shared" si="2"/>
        <v>23.98906909186077</v>
      </c>
      <c r="I18" s="122">
        <f>(F18/[6]원데이터!F6-1)*100</f>
        <v>-24.721677584590839</v>
      </c>
      <c r="J18" s="123">
        <f t="shared" si="3"/>
        <v>21</v>
      </c>
    </row>
    <row r="19" spans="1:11" s="117" customFormat="1" ht="25.5" customHeight="1">
      <c r="A19" s="118">
        <f t="shared" si="0"/>
        <v>15</v>
      </c>
      <c r="B19" s="119" t="str">
        <f>[6]원데이터!A19</f>
        <v>서울강서</v>
      </c>
      <c r="C19" s="120">
        <f>[6]목표!B20</f>
        <v>3292000000</v>
      </c>
      <c r="D19" s="120">
        <f>[6]목표!AX20</f>
        <v>0</v>
      </c>
      <c r="E19" s="120">
        <f>[6]원데이터!J19</f>
        <v>268895090</v>
      </c>
      <c r="F19" s="120">
        <f>[6]원데이터!B19</f>
        <v>787807450</v>
      </c>
      <c r="G19" s="121" t="e">
        <f t="shared" si="1"/>
        <v>#DIV/0!</v>
      </c>
      <c r="H19" s="121">
        <f t="shared" si="2"/>
        <v>23.930967496962332</v>
      </c>
      <c r="I19" s="122">
        <f>(F19/[6]원데이터!F19-1)*100</f>
        <v>-4.8919230307921886</v>
      </c>
      <c r="J19" s="123">
        <f t="shared" si="3"/>
        <v>12</v>
      </c>
    </row>
    <row r="20" spans="1:11" s="117" customFormat="1" ht="25.5" customHeight="1">
      <c r="A20" s="124">
        <f t="shared" si="0"/>
        <v>16</v>
      </c>
      <c r="B20" s="125" t="str">
        <f>[6]원데이터!A23</f>
        <v>서울노원</v>
      </c>
      <c r="C20" s="126">
        <f>[6]목표!B24</f>
        <v>1963000000</v>
      </c>
      <c r="D20" s="126">
        <f>[6]목표!AX24</f>
        <v>0</v>
      </c>
      <c r="E20" s="126">
        <f>[6]원데이터!J23</f>
        <v>155141880</v>
      </c>
      <c r="F20" s="126">
        <f>[6]원데이터!B23</f>
        <v>446160340</v>
      </c>
      <c r="G20" s="127" t="e">
        <f t="shared" si="1"/>
        <v>#DIV/0!</v>
      </c>
      <c r="H20" s="127">
        <f t="shared" si="2"/>
        <v>22.728494141619969</v>
      </c>
      <c r="I20" s="128">
        <f>(F20/[6]원데이터!F23-1)*100</f>
        <v>-10.788409628453888</v>
      </c>
      <c r="J20" s="123">
        <f t="shared" si="3"/>
        <v>16</v>
      </c>
    </row>
    <row r="21" spans="1:11" s="117" customFormat="1" ht="25.5" customHeight="1">
      <c r="A21" s="118">
        <f t="shared" si="0"/>
        <v>17</v>
      </c>
      <c r="B21" s="119" t="str">
        <f>[6]원데이터!A14</f>
        <v>서울금천</v>
      </c>
      <c r="C21" s="120">
        <f>[6]목표!B15</f>
        <v>1601000000</v>
      </c>
      <c r="D21" s="120">
        <f>[6]목표!AX15</f>
        <v>0</v>
      </c>
      <c r="E21" s="120">
        <f>[6]원데이터!J14</f>
        <v>125046770</v>
      </c>
      <c r="F21" s="120">
        <f>[6]원데이터!B14</f>
        <v>363856520</v>
      </c>
      <c r="G21" s="121" t="e">
        <f t="shared" si="1"/>
        <v>#DIV/0!</v>
      </c>
      <c r="H21" s="121">
        <f t="shared" si="2"/>
        <v>22.72682823235478</v>
      </c>
      <c r="I21" s="122">
        <f>(F21/[6]원데이터!F14-1)*100</f>
        <v>-76.090851375694029</v>
      </c>
      <c r="J21" s="123">
        <f t="shared" si="3"/>
        <v>23</v>
      </c>
    </row>
    <row r="22" spans="1:11" s="117" customFormat="1" ht="25.5" customHeight="1">
      <c r="A22" s="118">
        <f t="shared" si="0"/>
        <v>18</v>
      </c>
      <c r="B22" s="119" t="str">
        <f>[6]원데이터!A11</f>
        <v>서울은평</v>
      </c>
      <c r="C22" s="120">
        <f>[6]목표!B12</f>
        <v>3292000000</v>
      </c>
      <c r="D22" s="120">
        <f>[6]목표!AX12</f>
        <v>0</v>
      </c>
      <c r="E22" s="120">
        <f>[6]원데이터!J11</f>
        <v>248386330</v>
      </c>
      <c r="F22" s="120">
        <f>[6]원데이터!B11</f>
        <v>743317130</v>
      </c>
      <c r="G22" s="121" t="e">
        <f t="shared" si="1"/>
        <v>#DIV/0!</v>
      </c>
      <c r="H22" s="121">
        <f t="shared" si="2"/>
        <v>22.579499696233292</v>
      </c>
      <c r="I22" s="122">
        <f>(F22/[6]원데이터!F11-1)*100</f>
        <v>-4.975979918217055</v>
      </c>
      <c r="J22" s="123">
        <f t="shared" si="3"/>
        <v>13</v>
      </c>
    </row>
    <row r="23" spans="1:11" s="117" customFormat="1" ht="25.5" customHeight="1">
      <c r="A23" s="118">
        <f t="shared" si="0"/>
        <v>19</v>
      </c>
      <c r="B23" s="119" t="str">
        <f>[6]원데이터!A10</f>
        <v>서울관악</v>
      </c>
      <c r="C23" s="120">
        <f>[6]목표!B11</f>
        <v>2608000000</v>
      </c>
      <c r="D23" s="120">
        <f>[6]목표!AX11</f>
        <v>0</v>
      </c>
      <c r="E23" s="120">
        <f>[6]원데이터!J10</f>
        <v>203274520</v>
      </c>
      <c r="F23" s="120">
        <f>[6]원데이터!B10</f>
        <v>585863730</v>
      </c>
      <c r="G23" s="121" t="e">
        <f t="shared" si="1"/>
        <v>#DIV/0!</v>
      </c>
      <c r="H23" s="121">
        <f t="shared" si="2"/>
        <v>22.464100076687117</v>
      </c>
      <c r="I23" s="122">
        <f>(F23/[6]원데이터!F10-1)*100</f>
        <v>-14.125458614050945</v>
      </c>
      <c r="J23" s="123">
        <f t="shared" si="3"/>
        <v>18</v>
      </c>
    </row>
    <row r="24" spans="1:11" s="129" customFormat="1" ht="25.5" customHeight="1">
      <c r="A24" s="118">
        <f t="shared" si="0"/>
        <v>20</v>
      </c>
      <c r="B24" s="119" t="str">
        <f>[6]원데이터!A5</f>
        <v>서대문</v>
      </c>
      <c r="C24" s="120">
        <f>[6]목표!B6</f>
        <v>5984000000</v>
      </c>
      <c r="D24" s="120">
        <f>[6]목표!AX6</f>
        <v>0</v>
      </c>
      <c r="E24" s="120">
        <f>[6]원데이터!J5</f>
        <v>464647440</v>
      </c>
      <c r="F24" s="120">
        <f>[6]원데이터!B5</f>
        <v>1332375640</v>
      </c>
      <c r="G24" s="121" t="e">
        <f t="shared" si="1"/>
        <v>#DIV/0!</v>
      </c>
      <c r="H24" s="121">
        <f t="shared" si="2"/>
        <v>22.265635695187168</v>
      </c>
      <c r="I24" s="122">
        <f>(F24/[6]원데이터!F5-1)*100</f>
        <v>-18.680573429867351</v>
      </c>
      <c r="J24" s="123">
        <f t="shared" si="3"/>
        <v>20</v>
      </c>
    </row>
    <row r="25" spans="1:11" s="129" customFormat="1" ht="25.5" customHeight="1">
      <c r="A25" s="118">
        <f t="shared" si="0"/>
        <v>21</v>
      </c>
      <c r="B25" s="119" t="str">
        <f>[6]원데이터!A15</f>
        <v>서울성북</v>
      </c>
      <c r="C25" s="120">
        <f>[6]목표!B16</f>
        <v>2309000000</v>
      </c>
      <c r="D25" s="120">
        <f>[6]목표!AX16</f>
        <v>0</v>
      </c>
      <c r="E25" s="120">
        <f>[6]원데이터!J15</f>
        <v>181937220</v>
      </c>
      <c r="F25" s="120">
        <f>[6]원데이터!B15</f>
        <v>512782030</v>
      </c>
      <c r="G25" s="121" t="e">
        <f t="shared" si="1"/>
        <v>#DIV/0!</v>
      </c>
      <c r="H25" s="121">
        <f t="shared" si="2"/>
        <v>22.207970116933737</v>
      </c>
      <c r="I25" s="122">
        <f>(F25/[6]원데이터!F15-1)*100</f>
        <v>-13.683089993767227</v>
      </c>
      <c r="J25" s="123">
        <f t="shared" si="3"/>
        <v>17</v>
      </c>
    </row>
    <row r="26" spans="1:11" s="129" customFormat="1" ht="25.5" customHeight="1">
      <c r="A26" s="118">
        <f t="shared" si="0"/>
        <v>22</v>
      </c>
      <c r="B26" s="119" t="str">
        <f>[6]원데이터!A7</f>
        <v>서울광진</v>
      </c>
      <c r="C26" s="120">
        <f>[6]목표!B8</f>
        <v>7022000000</v>
      </c>
      <c r="D26" s="120">
        <f>[6]목표!AX8</f>
        <v>0</v>
      </c>
      <c r="E26" s="120">
        <f>[6]원데이터!J7</f>
        <v>507127000</v>
      </c>
      <c r="F26" s="120">
        <f>[6]원데이터!B7</f>
        <v>1498581770</v>
      </c>
      <c r="G26" s="121" t="e">
        <f t="shared" si="1"/>
        <v>#DIV/0!</v>
      </c>
      <c r="H26" s="121">
        <f t="shared" si="2"/>
        <v>21.341238536029621</v>
      </c>
      <c r="I26" s="122">
        <f>(F26/[6]원데이터!F7-1)*100</f>
        <v>0.70842241247037752</v>
      </c>
      <c r="J26" s="123">
        <f t="shared" si="3"/>
        <v>8</v>
      </c>
    </row>
    <row r="27" spans="1:11" s="129" customFormat="1" ht="25.5" customHeight="1">
      <c r="A27" s="118">
        <f t="shared" si="0"/>
        <v>23</v>
      </c>
      <c r="B27" s="119" t="str">
        <f>[6]원데이터!A20</f>
        <v>서울동작</v>
      </c>
      <c r="C27" s="120">
        <f>[6]목표!B21</f>
        <v>3365000000</v>
      </c>
      <c r="D27" s="120">
        <f>[6]목표!AX21</f>
        <v>0</v>
      </c>
      <c r="E27" s="120">
        <f>[6]원데이터!J20</f>
        <v>223107740</v>
      </c>
      <c r="F27" s="120">
        <f>[6]원데이터!B20</f>
        <v>697158050</v>
      </c>
      <c r="G27" s="121" t="e">
        <f t="shared" si="1"/>
        <v>#DIV/0!</v>
      </c>
      <c r="H27" s="121">
        <f t="shared" si="2"/>
        <v>20.717921248142645</v>
      </c>
      <c r="I27" s="122">
        <f>(F27/[6]원데이터!F20-1)*100</f>
        <v>-44.450633788918402</v>
      </c>
      <c r="J27" s="123">
        <f t="shared" si="3"/>
        <v>22</v>
      </c>
    </row>
    <row r="28" spans="1:11" s="117" customFormat="1" ht="25.5" customHeight="1">
      <c r="A28" s="118"/>
      <c r="B28" s="119" t="str">
        <f>[6]원데이터!A27</f>
        <v>국제우편물류센터</v>
      </c>
      <c r="C28" s="126">
        <f>[6]목표!B28</f>
        <v>7685000000</v>
      </c>
      <c r="D28" s="126">
        <f>[6]목표!AX28</f>
        <v>0</v>
      </c>
      <c r="E28" s="120">
        <f>[6]원데이터!J27</f>
        <v>754460490</v>
      </c>
      <c r="F28" s="120">
        <f>[6]원데이터!B27</f>
        <v>2270955040</v>
      </c>
      <c r="G28" s="127" t="e">
        <f t="shared" si="1"/>
        <v>#DIV/0!</v>
      </c>
      <c r="H28" s="127">
        <f t="shared" si="2"/>
        <v>29.550488484059855</v>
      </c>
      <c r="I28" s="122">
        <f>(F28/[6]원데이터!F27-1)*100</f>
        <v>420.85319598499791</v>
      </c>
      <c r="J28" s="130"/>
    </row>
    <row r="29" spans="1:11" s="138" customFormat="1" ht="25.5" customHeight="1" thickBot="1">
      <c r="A29" s="131" t="s">
        <v>54</v>
      </c>
      <c r="B29" s="132"/>
      <c r="C29" s="133">
        <f>SUM(C5:C28)+C30</f>
        <v>104539000000</v>
      </c>
      <c r="D29" s="134">
        <f>SUM(D5:D28)</f>
        <v>0</v>
      </c>
      <c r="E29" s="133">
        <f>SUM(E5:E28)</f>
        <v>8825852860</v>
      </c>
      <c r="F29" s="133">
        <f>SUM(F5:F28)</f>
        <v>26073549320</v>
      </c>
      <c r="G29" s="135" t="e">
        <f t="shared" si="1"/>
        <v>#DIV/0!</v>
      </c>
      <c r="H29" s="135">
        <f t="shared" si="2"/>
        <v>24.941456604712116</v>
      </c>
      <c r="I29" s="136">
        <f>(F29/[6]원데이터!F28-1)*100</f>
        <v>2.3204415692886116</v>
      </c>
      <c r="J29" s="137"/>
    </row>
    <row r="30" spans="1:11" ht="28.5" customHeight="1" thickBot="1">
      <c r="A30" s="139"/>
      <c r="B30" s="140" t="s">
        <v>55</v>
      </c>
      <c r="C30" s="141">
        <v>1695000000</v>
      </c>
      <c r="D30" s="142"/>
      <c r="E30" s="143"/>
      <c r="F30" s="144"/>
      <c r="G30" s="145"/>
      <c r="H30" s="145"/>
      <c r="I30" s="146"/>
      <c r="J30" s="147"/>
      <c r="K30" s="148"/>
    </row>
  </sheetData>
  <mergeCells count="8">
    <mergeCell ref="A1:J1"/>
    <mergeCell ref="A3:A4"/>
    <mergeCell ref="B3:B4"/>
    <mergeCell ref="C3:D3"/>
    <mergeCell ref="E3:F3"/>
    <mergeCell ref="G3:H3"/>
    <mergeCell ref="I3:I4"/>
    <mergeCell ref="J3:J4"/>
  </mergeCells>
  <phoneticPr fontId="4" type="noConversion"/>
  <printOptions horizontalCentered="1" verticalCentered="1"/>
  <pageMargins left="0.35433070866141736" right="0.35433070866141736" top="0.59055118110236227" bottom="0.39370078740157483" header="0.51181102362204722" footer="0.51181102362204722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6"/>
  <sheetViews>
    <sheetView workbookViewId="0">
      <selection activeCell="E8" sqref="E8"/>
    </sheetView>
  </sheetViews>
  <sheetFormatPr defaultRowHeight="16.5"/>
  <cols>
    <col min="2" max="6" width="10.125" customWidth="1"/>
  </cols>
  <sheetData>
    <row r="1" spans="1:7" ht="36.75" customHeight="1">
      <c r="A1" s="270" t="s">
        <v>118</v>
      </c>
      <c r="B1" s="270"/>
      <c r="C1" s="270"/>
      <c r="D1" s="270"/>
      <c r="E1" s="270"/>
      <c r="F1" s="270"/>
      <c r="G1" s="270"/>
    </row>
    <row r="2" spans="1:7">
      <c r="A2" s="271" t="s">
        <v>119</v>
      </c>
      <c r="B2" s="271" t="s">
        <v>120</v>
      </c>
      <c r="C2" s="271"/>
      <c r="D2" s="271"/>
      <c r="E2" s="271"/>
      <c r="F2" s="271"/>
      <c r="G2" s="271" t="s">
        <v>121</v>
      </c>
    </row>
    <row r="3" spans="1:7">
      <c r="A3" s="271"/>
      <c r="B3" s="272" t="s">
        <v>122</v>
      </c>
      <c r="C3" s="272" t="s">
        <v>123</v>
      </c>
      <c r="D3" s="272" t="s">
        <v>124</v>
      </c>
      <c r="E3" s="272" t="s">
        <v>125</v>
      </c>
      <c r="F3" s="272" t="s">
        <v>126</v>
      </c>
      <c r="G3" s="271"/>
    </row>
    <row r="4" spans="1:7" ht="21.75" customHeight="1">
      <c r="A4" s="276" t="s">
        <v>75</v>
      </c>
      <c r="B4" s="277">
        <v>101.51516519681594</v>
      </c>
      <c r="C4" s="277">
        <v>100.69941276973719</v>
      </c>
      <c r="D4" s="277">
        <v>163.47256457032253</v>
      </c>
      <c r="E4" s="277">
        <v>116.10329624186437</v>
      </c>
      <c r="F4" s="277">
        <f>SUM(B4:E4)</f>
        <v>481.79043877874</v>
      </c>
      <c r="G4" s="278">
        <f>RANK(F4,$F$4:$F$26,0)</f>
        <v>1</v>
      </c>
    </row>
    <row r="5" spans="1:7" ht="21.75" customHeight="1">
      <c r="A5" s="273" t="s">
        <v>26</v>
      </c>
      <c r="B5" s="274">
        <v>104.7772660637641</v>
      </c>
      <c r="C5" s="274">
        <v>109.71252296713195</v>
      </c>
      <c r="D5" s="274">
        <v>160.86387245689389</v>
      </c>
      <c r="E5" s="274">
        <v>78.435214211076271</v>
      </c>
      <c r="F5" s="274">
        <f>SUM(B5:E5)</f>
        <v>453.78887569886626</v>
      </c>
      <c r="G5" s="275">
        <f>RANK(F5,$F$4:$F$26,0)</f>
        <v>2</v>
      </c>
    </row>
    <row r="6" spans="1:7" ht="21.75" customHeight="1">
      <c r="A6" s="273" t="s">
        <v>31</v>
      </c>
      <c r="B6" s="274">
        <v>100.13831534365265</v>
      </c>
      <c r="C6" s="274">
        <v>101.84144711197656</v>
      </c>
      <c r="D6" s="274">
        <v>160.78802844077461</v>
      </c>
      <c r="E6" s="274">
        <v>72.053872053872041</v>
      </c>
      <c r="F6" s="274">
        <f>SUM(B6:E6)</f>
        <v>434.82166295027588</v>
      </c>
      <c r="G6" s="275">
        <f>RANK(F6,$F$4:$F$26,0)</f>
        <v>3</v>
      </c>
    </row>
    <row r="7" spans="1:7" ht="21.75" customHeight="1">
      <c r="A7" s="273" t="s">
        <v>34</v>
      </c>
      <c r="B7" s="274">
        <v>100.75963333283433</v>
      </c>
      <c r="C7" s="274">
        <v>104.03663366104341</v>
      </c>
      <c r="D7" s="274">
        <v>160.60448677273126</v>
      </c>
      <c r="E7" s="274">
        <v>66.060606060606062</v>
      </c>
      <c r="F7" s="274">
        <f>SUM(B7:E7)</f>
        <v>431.46135982721506</v>
      </c>
      <c r="G7" s="275">
        <f>RANK(F7,$F$4:$F$26,0)</f>
        <v>4</v>
      </c>
    </row>
    <row r="8" spans="1:7" ht="21.75" customHeight="1">
      <c r="A8" s="273" t="s">
        <v>25</v>
      </c>
      <c r="B8" s="274">
        <v>102.04604859199453</v>
      </c>
      <c r="C8" s="274">
        <v>106.35775308560696</v>
      </c>
      <c r="D8" s="274">
        <v>159.95342977669281</v>
      </c>
      <c r="E8" s="274">
        <v>62.209588367134963</v>
      </c>
      <c r="F8" s="274">
        <f>SUM(B8:E8)</f>
        <v>430.56681982142931</v>
      </c>
      <c r="G8" s="275">
        <f>RANK(F8,$F$4:$F$26,0)</f>
        <v>5</v>
      </c>
    </row>
    <row r="9" spans="1:7" ht="21.75" customHeight="1">
      <c r="A9" s="273" t="s">
        <v>33</v>
      </c>
      <c r="B9" s="274">
        <v>103.32855675564743</v>
      </c>
      <c r="C9" s="274">
        <v>98.210120328445754</v>
      </c>
      <c r="D9" s="274">
        <v>156.96063991132888</v>
      </c>
      <c r="E9" s="274">
        <v>72.027972027972027</v>
      </c>
      <c r="F9" s="274">
        <f>SUM(B9:E9)</f>
        <v>430.52728902339413</v>
      </c>
      <c r="G9" s="275">
        <f>RANK(F9,$F$4:$F$26,0)</f>
        <v>6</v>
      </c>
    </row>
    <row r="10" spans="1:7" ht="21.75" customHeight="1">
      <c r="A10" s="273" t="s">
        <v>18</v>
      </c>
      <c r="B10" s="274">
        <v>105.38985826916567</v>
      </c>
      <c r="C10" s="274">
        <v>104.83753892533925</v>
      </c>
      <c r="D10" s="274">
        <v>160.57383418145284</v>
      </c>
      <c r="E10" s="274">
        <v>52.755534620819589</v>
      </c>
      <c r="F10" s="274">
        <f>SUM(B10:E10)</f>
        <v>423.55676599677736</v>
      </c>
      <c r="G10" s="275">
        <f>RANK(F10,$F$4:$F$26,0)</f>
        <v>7</v>
      </c>
    </row>
    <row r="11" spans="1:7" ht="21.75" customHeight="1">
      <c r="A11" s="273" t="s">
        <v>86</v>
      </c>
      <c r="B11" s="274">
        <v>102.04254436900608</v>
      </c>
      <c r="C11" s="274">
        <v>106.52954521096096</v>
      </c>
      <c r="D11" s="274">
        <v>159.5857852820192</v>
      </c>
      <c r="E11" s="274">
        <v>52.816264515428855</v>
      </c>
      <c r="F11" s="274">
        <f>SUM(B11:E11)</f>
        <v>420.9741393774151</v>
      </c>
      <c r="G11" s="275">
        <f>RANK(F11,$F$4:$F$26,0)</f>
        <v>8</v>
      </c>
    </row>
    <row r="12" spans="1:7" ht="21.75" customHeight="1">
      <c r="A12" s="273" t="s">
        <v>23</v>
      </c>
      <c r="B12" s="274">
        <v>100.44044385551653</v>
      </c>
      <c r="C12" s="274">
        <v>102.06955360639405</v>
      </c>
      <c r="D12" s="274">
        <v>163.66496763816909</v>
      </c>
      <c r="E12" s="274">
        <v>54.274084124830381</v>
      </c>
      <c r="F12" s="274">
        <f>SUM(B12:E12)</f>
        <v>420.44904922491008</v>
      </c>
      <c r="G12" s="275">
        <f>RANK(F12,$F$4:$F$26,0)</f>
        <v>9</v>
      </c>
    </row>
    <row r="13" spans="1:7" ht="21.75" customHeight="1">
      <c r="A13" s="273" t="s">
        <v>21</v>
      </c>
      <c r="B13" s="274">
        <v>100.84506472504277</v>
      </c>
      <c r="C13" s="274">
        <v>103.79887602240443</v>
      </c>
      <c r="D13" s="274">
        <v>160.24220467577496</v>
      </c>
      <c r="E13" s="274">
        <v>55.207319447148137</v>
      </c>
      <c r="F13" s="274">
        <f>SUM(B13:E13)</f>
        <v>420.09346487037033</v>
      </c>
      <c r="G13" s="275">
        <f>RANK(F13,$F$4:$F$26,0)</f>
        <v>10</v>
      </c>
    </row>
    <row r="14" spans="1:7" ht="21.75" customHeight="1">
      <c r="A14" s="273" t="s">
        <v>32</v>
      </c>
      <c r="B14" s="274">
        <v>103.7982498754042</v>
      </c>
      <c r="C14" s="274">
        <v>94.07396541710655</v>
      </c>
      <c r="D14" s="274">
        <v>159.7393897401306</v>
      </c>
      <c r="E14" s="274">
        <v>62.335658941906523</v>
      </c>
      <c r="F14" s="274">
        <f>SUM(B14:E14)</f>
        <v>419.94726397454787</v>
      </c>
      <c r="G14" s="275">
        <f>RANK(F14,$F$4:$F$26,0)</f>
        <v>11</v>
      </c>
    </row>
    <row r="15" spans="1:7" ht="21.75" customHeight="1">
      <c r="A15" s="273" t="s">
        <v>38</v>
      </c>
      <c r="B15" s="274">
        <v>99.54532078096949</v>
      </c>
      <c r="C15" s="274">
        <v>98.000526416552802</v>
      </c>
      <c r="D15" s="274">
        <v>162.12992772507346</v>
      </c>
      <c r="E15" s="274">
        <v>57.422795485551283</v>
      </c>
      <c r="F15" s="274">
        <f>SUM(B15:E15)</f>
        <v>417.098570408147</v>
      </c>
      <c r="G15" s="275">
        <f>RANK(F15,$F$4:$F$26,0)</f>
        <v>12</v>
      </c>
    </row>
    <row r="16" spans="1:7" ht="21.75" customHeight="1">
      <c r="A16" s="273" t="s">
        <v>35</v>
      </c>
      <c r="B16" s="274">
        <v>99.269121811569931</v>
      </c>
      <c r="C16" s="274">
        <v>99.544047788740002</v>
      </c>
      <c r="D16" s="274">
        <v>166.42866414609367</v>
      </c>
      <c r="E16" s="274">
        <v>50.733366399773253</v>
      </c>
      <c r="F16" s="274">
        <f>SUM(B16:E16)</f>
        <v>415.97520014617686</v>
      </c>
      <c r="G16" s="275">
        <f>RANK(F16,$F$4:$F$26,0)</f>
        <v>13</v>
      </c>
    </row>
    <row r="17" spans="1:7" ht="21.75" customHeight="1">
      <c r="A17" s="273" t="s">
        <v>127</v>
      </c>
      <c r="B17" s="274">
        <v>103.1112485056638</v>
      </c>
      <c r="C17" s="274">
        <v>102.64411051715602</v>
      </c>
      <c r="D17" s="274">
        <v>164.14201681530699</v>
      </c>
      <c r="E17" s="274">
        <v>43.413464653664221</v>
      </c>
      <c r="F17" s="274">
        <f>SUM(B17:E17)</f>
        <v>413.310840491791</v>
      </c>
      <c r="G17" s="275">
        <f>RANK(F17,$F$4:$F$26,0)</f>
        <v>14</v>
      </c>
    </row>
    <row r="18" spans="1:7" ht="21.75" customHeight="1">
      <c r="A18" s="273" t="s">
        <v>24</v>
      </c>
      <c r="B18" s="274">
        <v>103.60283155032342</v>
      </c>
      <c r="C18" s="274">
        <v>99.822730885320951</v>
      </c>
      <c r="D18" s="274">
        <v>160.60964465180587</v>
      </c>
      <c r="E18" s="274">
        <v>38.996658854036795</v>
      </c>
      <c r="F18" s="274">
        <f>SUM(B18:E18)</f>
        <v>403.03186594148701</v>
      </c>
      <c r="G18" s="275">
        <f>RANK(F18,$F$4:$F$26,0)</f>
        <v>15</v>
      </c>
    </row>
    <row r="19" spans="1:7" ht="21.75" customHeight="1">
      <c r="A19" s="273" t="s">
        <v>17</v>
      </c>
      <c r="B19" s="274">
        <v>99.198294005010567</v>
      </c>
      <c r="C19" s="274">
        <v>96.917877983006022</v>
      </c>
      <c r="D19" s="274">
        <v>159.31103158128107</v>
      </c>
      <c r="E19" s="274">
        <v>45.295055821371605</v>
      </c>
      <c r="F19" s="274">
        <f>SUM(B19:E19)</f>
        <v>400.72225939066925</v>
      </c>
      <c r="G19" s="275">
        <f>RANK(F19,$F$4:$F$26,0)</f>
        <v>16</v>
      </c>
    </row>
    <row r="20" spans="1:7" ht="21.75" customHeight="1">
      <c r="A20" s="273" t="s">
        <v>30</v>
      </c>
      <c r="B20" s="274">
        <v>99.528564987292853</v>
      </c>
      <c r="C20" s="274">
        <v>87.833663760058329</v>
      </c>
      <c r="D20" s="274">
        <v>160.01869622109606</v>
      </c>
      <c r="E20" s="274">
        <v>51.850405233863874</v>
      </c>
      <c r="F20" s="274">
        <f>SUM(B20:E20)</f>
        <v>399.23133020231114</v>
      </c>
      <c r="G20" s="275">
        <f>RANK(F20,$F$4:$F$26,0)</f>
        <v>17</v>
      </c>
    </row>
    <row r="21" spans="1:7" ht="21.75" customHeight="1">
      <c r="A21" s="273" t="s">
        <v>36</v>
      </c>
      <c r="B21" s="274">
        <v>100.29082784536266</v>
      </c>
      <c r="C21" s="274">
        <v>104.734555349137</v>
      </c>
      <c r="D21" s="274">
        <v>161.44311166154344</v>
      </c>
      <c r="E21" s="274">
        <v>32.17004164871463</v>
      </c>
      <c r="F21" s="274">
        <f>SUM(B21:E21)</f>
        <v>398.63853650475772</v>
      </c>
      <c r="G21" s="275">
        <f>RANK(F21,$F$4:$F$26,0)</f>
        <v>18</v>
      </c>
    </row>
    <row r="22" spans="1:7" ht="21.75" customHeight="1">
      <c r="A22" s="273" t="s">
        <v>22</v>
      </c>
      <c r="B22" s="274">
        <v>96.556730643375531</v>
      </c>
      <c r="C22" s="274">
        <v>92.577431257430945</v>
      </c>
      <c r="D22" s="274">
        <v>158.21262256204028</v>
      </c>
      <c r="E22" s="274">
        <v>48.923909208514637</v>
      </c>
      <c r="F22" s="274">
        <f>SUM(B22:E22)</f>
        <v>396.27069367136141</v>
      </c>
      <c r="G22" s="275">
        <f>RANK(F22,$F$4:$F$26,0)</f>
        <v>19</v>
      </c>
    </row>
    <row r="23" spans="1:7" ht="21.75" customHeight="1">
      <c r="A23" s="273" t="s">
        <v>37</v>
      </c>
      <c r="B23" s="274">
        <v>100.59403363324786</v>
      </c>
      <c r="C23" s="274">
        <v>96.22457275878979</v>
      </c>
      <c r="D23" s="274">
        <v>161.72982874622355</v>
      </c>
      <c r="E23" s="274">
        <v>36.927984296405349</v>
      </c>
      <c r="F23" s="274">
        <f>SUM(B23:E23)</f>
        <v>395.47641943466652</v>
      </c>
      <c r="G23" s="275">
        <f>RANK(F23,$F$4:$F$26,0)</f>
        <v>20</v>
      </c>
    </row>
    <row r="24" spans="1:7" ht="21.75" customHeight="1">
      <c r="A24" s="273" t="s">
        <v>20</v>
      </c>
      <c r="B24" s="274">
        <v>100.15579153473082</v>
      </c>
      <c r="C24" s="274">
        <v>104.90968163380663</v>
      </c>
      <c r="D24" s="274">
        <v>154.93857413242219</v>
      </c>
      <c r="E24" s="274">
        <v>33.787994184033785</v>
      </c>
      <c r="F24" s="274">
        <f>SUM(B24:E24)</f>
        <v>393.79204148499343</v>
      </c>
      <c r="G24" s="275">
        <f>RANK(F24,$F$4:$F$26,0)</f>
        <v>21</v>
      </c>
    </row>
    <row r="25" spans="1:7" ht="21.75" customHeight="1">
      <c r="A25" s="273" t="s">
        <v>29</v>
      </c>
      <c r="B25" s="274">
        <v>95.38889916908748</v>
      </c>
      <c r="C25" s="274">
        <v>79.83152339877816</v>
      </c>
      <c r="D25" s="274">
        <v>158.4707571095783</v>
      </c>
      <c r="E25" s="274">
        <v>54.635020152261525</v>
      </c>
      <c r="F25" s="274">
        <f>SUM(B25:E25)</f>
        <v>388.32619982970544</v>
      </c>
      <c r="G25" s="275">
        <f>RANK(F25,$F$4:$F$26,0)</f>
        <v>22</v>
      </c>
    </row>
    <row r="26" spans="1:7" ht="21.75" customHeight="1">
      <c r="A26" s="273" t="s">
        <v>28</v>
      </c>
      <c r="B26" s="274">
        <v>59.426314421629613</v>
      </c>
      <c r="C26" s="274">
        <v>108.124808827294</v>
      </c>
      <c r="D26" s="274">
        <v>160.63915237908319</v>
      </c>
      <c r="E26" s="274">
        <v>59.432526777456204</v>
      </c>
      <c r="F26" s="274">
        <f>SUM(B26:E26)</f>
        <v>387.62280240546301</v>
      </c>
      <c r="G26" s="275">
        <f>RANK(F26,$F$4:$F$26,0)</f>
        <v>23</v>
      </c>
    </row>
  </sheetData>
  <sortState ref="A4:G26">
    <sortCondition ref="G4:G26"/>
  </sortState>
  <mergeCells count="4">
    <mergeCell ref="A1:G1"/>
    <mergeCell ref="A2:A3"/>
    <mergeCell ref="B2:F2"/>
    <mergeCell ref="G2:G3"/>
  </mergeCells>
  <phoneticPr fontId="4" type="noConversion"/>
  <conditionalFormatting sqref="A4:A26">
    <cfRule type="expression" dxfId="0" priority="1" stopIfTrue="1">
      <formula>$E4&gt;=100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B1:XFA28"/>
  <sheetViews>
    <sheetView showGridLines="0" workbookViewId="0">
      <pane xSplit="1" ySplit="5" topLeftCell="B6" activePane="bottomRight" state="frozen"/>
      <selection pane="topRight"/>
      <selection pane="bottomLeft"/>
      <selection pane="bottomRight" activeCell="B2" sqref="B2"/>
    </sheetView>
  </sheetViews>
  <sheetFormatPr defaultColWidth="0" defaultRowHeight="16.5"/>
  <cols>
    <col min="1" max="1" width="0.75" style="246" customWidth="1"/>
    <col min="2" max="2" width="11.25" style="246" customWidth="1"/>
    <col min="3" max="3" width="17.5" style="246" customWidth="1"/>
    <col min="4" max="4" width="17.5" style="247" customWidth="1"/>
    <col min="5" max="7" width="17.5" style="246" customWidth="1"/>
    <col min="8" max="8" width="1.5" style="246" customWidth="1"/>
    <col min="9" max="12" width="0" style="246" hidden="1" customWidth="1"/>
    <col min="13" max="16381" width="9" style="246" hidden="1"/>
    <col min="16382" max="16384" width="0" style="246" hidden="1"/>
  </cols>
  <sheetData>
    <row r="1" spans="2:8" ht="44.25" customHeight="1" thickBot="1">
      <c r="B1" s="245" t="s">
        <v>116</v>
      </c>
      <c r="C1" s="245"/>
      <c r="D1" s="245"/>
      <c r="E1" s="245"/>
      <c r="F1" s="245"/>
      <c r="G1" s="245"/>
    </row>
    <row r="2" spans="2:8" ht="14.25" customHeight="1">
      <c r="H2" s="248"/>
    </row>
    <row r="3" spans="2:8">
      <c r="B3" s="249"/>
      <c r="D3" s="250"/>
      <c r="G3" s="251" t="s">
        <v>111</v>
      </c>
    </row>
    <row r="4" spans="2:8" s="257" customFormat="1" ht="24.95" customHeight="1">
      <c r="B4" s="252" t="s">
        <v>112</v>
      </c>
      <c r="C4" s="253" t="s">
        <v>47</v>
      </c>
      <c r="D4" s="253" t="s">
        <v>113</v>
      </c>
      <c r="E4" s="254" t="s">
        <v>114</v>
      </c>
      <c r="F4" s="255" t="s">
        <v>50</v>
      </c>
      <c r="G4" s="256" t="s">
        <v>115</v>
      </c>
    </row>
    <row r="5" spans="2:8" ht="19.5" customHeight="1">
      <c r="B5" s="258" t="s">
        <v>41</v>
      </c>
      <c r="C5" s="259"/>
      <c r="D5" s="260">
        <f>SUM(D6:D28)</f>
        <v>1791666.6666666667</v>
      </c>
      <c r="E5" s="261">
        <f>SUM(E6:E28)</f>
        <v>3401497.17</v>
      </c>
      <c r="F5" s="262">
        <f t="shared" ref="F5:F28" si="0">E5/D5*100</f>
        <v>189.8510048372093</v>
      </c>
      <c r="G5" s="263"/>
    </row>
    <row r="6" spans="2:8" ht="19.5" customHeight="1">
      <c r="B6" s="264">
        <v>1</v>
      </c>
      <c r="C6" s="265" t="s">
        <v>20</v>
      </c>
      <c r="D6" s="266">
        <v>99416.666666666672</v>
      </c>
      <c r="E6" s="267">
        <f>VLOOKUP(C6,'[8]1-1. 2017 청별-&amp;gt;총괄국'!$D$12:$E$34,2,0)/1000</f>
        <v>271950.01</v>
      </c>
      <c r="F6" s="268">
        <f t="shared" si="0"/>
        <v>273.54569321039395</v>
      </c>
      <c r="G6" s="269" t="str">
        <f>IFERROR((#REF!/#REF!*100)-100,"")</f>
        <v/>
      </c>
    </row>
    <row r="7" spans="2:8" ht="19.5" customHeight="1">
      <c r="B7" s="264">
        <v>2</v>
      </c>
      <c r="C7" s="265" t="s">
        <v>22</v>
      </c>
      <c r="D7" s="266">
        <v>95000</v>
      </c>
      <c r="E7" s="267">
        <f>VLOOKUP(C7,'[8]1-1. 2017 청별-&amp;gt;총괄국'!$D$12:$E$34,2,0)/1000</f>
        <v>217368.48499999999</v>
      </c>
      <c r="F7" s="268">
        <f t="shared" si="0"/>
        <v>228.80893157894735</v>
      </c>
      <c r="G7" s="269" t="str">
        <f>IFERROR((#REF!/#REF!*100)-100,"")</f>
        <v/>
      </c>
    </row>
    <row r="8" spans="2:8" ht="19.5" customHeight="1">
      <c r="B8" s="264">
        <v>3</v>
      </c>
      <c r="C8" s="265" t="s">
        <v>37</v>
      </c>
      <c r="D8" s="266">
        <v>74500</v>
      </c>
      <c r="E8" s="267">
        <f>VLOOKUP(C8,'[8]1-1. 2017 청별-&amp;gt;총괄국'!$D$12:$E$34,2,0)/1000</f>
        <v>163331.12100000001</v>
      </c>
      <c r="F8" s="268">
        <f t="shared" si="0"/>
        <v>219.23640402684566</v>
      </c>
      <c r="G8" s="269" t="str">
        <f>IFERROR((#REF!/#REF!*100)-100,"")</f>
        <v/>
      </c>
    </row>
    <row r="9" spans="2:8" ht="19.5" customHeight="1">
      <c r="B9" s="264">
        <v>4</v>
      </c>
      <c r="C9" s="265" t="s">
        <v>18</v>
      </c>
      <c r="D9" s="266">
        <v>85500</v>
      </c>
      <c r="E9" s="267">
        <f>VLOOKUP(C9,'[8]1-1. 2017 청별-&amp;gt;총괄국'!$D$12:$E$34,2,0)/1000</f>
        <v>185832.49100000001</v>
      </c>
      <c r="F9" s="268">
        <f t="shared" si="0"/>
        <v>217.34794269005852</v>
      </c>
      <c r="G9" s="269" t="str">
        <f>IFERROR((#REF!/#REF!*100)-100,"")</f>
        <v/>
      </c>
    </row>
    <row r="10" spans="2:8" ht="19.5" customHeight="1">
      <c r="B10" s="264">
        <v>5</v>
      </c>
      <c r="C10" s="265" t="s">
        <v>28</v>
      </c>
      <c r="D10" s="266">
        <v>103333.33333333333</v>
      </c>
      <c r="E10" s="267">
        <f>VLOOKUP(C10,'[8]1-1. 2017 청별-&amp;gt;총괄국'!$D$12:$E$34,2,0)/1000</f>
        <v>219223.06700000001</v>
      </c>
      <c r="F10" s="268">
        <f t="shared" si="0"/>
        <v>212.15135516129035</v>
      </c>
      <c r="G10" s="269" t="str">
        <f>IFERROR((#REF!/#REF!*100)-100,"")</f>
        <v/>
      </c>
    </row>
    <row r="11" spans="2:8" ht="19.5" customHeight="1">
      <c r="B11" s="264">
        <v>6</v>
      </c>
      <c r="C11" s="265" t="s">
        <v>31</v>
      </c>
      <c r="D11" s="266">
        <v>62166.666666666664</v>
      </c>
      <c r="E11" s="267">
        <f>VLOOKUP(C11,'[8]1-1. 2017 청별-&amp;gt;총괄국'!$D$12:$E$34,2,0)/1000</f>
        <v>130920.254</v>
      </c>
      <c r="F11" s="268">
        <f t="shared" si="0"/>
        <v>210.59558284182307</v>
      </c>
      <c r="G11" s="269" t="str">
        <f>IFERROR((#REF!/#REF!*100)-100,"")</f>
        <v/>
      </c>
    </row>
    <row r="12" spans="2:8" ht="19.5" customHeight="1">
      <c r="B12" s="264">
        <v>7</v>
      </c>
      <c r="C12" s="265" t="s">
        <v>30</v>
      </c>
      <c r="D12" s="266">
        <v>64250</v>
      </c>
      <c r="E12" s="267">
        <f>VLOOKUP(C12,'[8]1-1. 2017 청별-&amp;gt;총괄국'!$D$12:$E$34,2,0)/1000</f>
        <v>135223.288</v>
      </c>
      <c r="F12" s="268">
        <f t="shared" si="0"/>
        <v>210.46426147859921</v>
      </c>
      <c r="G12" s="269" t="str">
        <f>IFERROR((#REF!/#REF!*100)-100,"")</f>
        <v/>
      </c>
    </row>
    <row r="13" spans="2:8" ht="19.5" customHeight="1">
      <c r="B13" s="264">
        <v>8</v>
      </c>
      <c r="C13" s="265" t="s">
        <v>24</v>
      </c>
      <c r="D13" s="266">
        <v>62083.333333333336</v>
      </c>
      <c r="E13" s="267">
        <f>VLOOKUP(C13,'[8]1-1. 2017 청별-&amp;gt;총괄국'!$D$12:$E$34,2,0)/1000</f>
        <v>128305.60400000001</v>
      </c>
      <c r="F13" s="268">
        <f t="shared" si="0"/>
        <v>206.66674469798659</v>
      </c>
      <c r="G13" s="269" t="str">
        <f>IFERROR((#REF!/#REF!*100)-100,"")</f>
        <v/>
      </c>
    </row>
    <row r="14" spans="2:8" ht="19.5" customHeight="1">
      <c r="B14" s="264">
        <v>9</v>
      </c>
      <c r="C14" s="265" t="s">
        <v>38</v>
      </c>
      <c r="D14" s="266">
        <v>72833.333333333328</v>
      </c>
      <c r="E14" s="267">
        <f>VLOOKUP(C14,'[8]1-1. 2017 청별-&amp;gt;총괄국'!$D$12:$E$34,2,0)/1000</f>
        <v>146968.859</v>
      </c>
      <c r="F14" s="268">
        <f t="shared" si="0"/>
        <v>201.7879070938215</v>
      </c>
      <c r="G14" s="269" t="str">
        <f>IFERROR((#REF!/#REF!*100)-100,"")</f>
        <v/>
      </c>
    </row>
    <row r="15" spans="2:8" ht="19.5" customHeight="1">
      <c r="B15" s="264">
        <v>10</v>
      </c>
      <c r="C15" s="265" t="s">
        <v>26</v>
      </c>
      <c r="D15" s="266">
        <v>104833.33333333333</v>
      </c>
      <c r="E15" s="267">
        <f>VLOOKUP(C15,'[8]1-1. 2017 청별-&amp;gt;총괄국'!$D$12:$E$34,2,0)/1000</f>
        <v>208926.541</v>
      </c>
      <c r="F15" s="268">
        <f t="shared" si="0"/>
        <v>199.29399777424484</v>
      </c>
      <c r="G15" s="269" t="str">
        <f>IFERROR((#REF!/#REF!*100)-100,"")</f>
        <v/>
      </c>
    </row>
    <row r="16" spans="2:8" ht="19.5" customHeight="1">
      <c r="B16" s="264">
        <v>11</v>
      </c>
      <c r="C16" s="265" t="s">
        <v>34</v>
      </c>
      <c r="D16" s="266">
        <v>64916.666666666664</v>
      </c>
      <c r="E16" s="267">
        <f>VLOOKUP(C16,'[8]1-1. 2017 청별-&amp;gt;총괄국'!$D$12:$E$34,2,0)/1000</f>
        <v>115149.402</v>
      </c>
      <c r="F16" s="268">
        <f t="shared" si="0"/>
        <v>177.38033684210529</v>
      </c>
      <c r="G16" s="269" t="str">
        <f>IFERROR((#REF!/#REF!*100)-100,"")</f>
        <v/>
      </c>
    </row>
    <row r="17" spans="2:7" ht="19.5" customHeight="1">
      <c r="B17" s="264">
        <v>12</v>
      </c>
      <c r="C17" s="265" t="s">
        <v>21</v>
      </c>
      <c r="D17" s="266">
        <v>81416.666666666672</v>
      </c>
      <c r="E17" s="267">
        <f>VLOOKUP(C17,'[8]1-1. 2017 청별-&amp;gt;총괄국'!$D$12:$E$34,2,0)/1000</f>
        <v>142882.89499999999</v>
      </c>
      <c r="F17" s="268">
        <f t="shared" si="0"/>
        <v>175.49587922210847</v>
      </c>
      <c r="G17" s="269" t="str">
        <f>IFERROR((#REF!/#REF!*100)-100,"")</f>
        <v/>
      </c>
    </row>
    <row r="18" spans="2:7" ht="19.5" customHeight="1">
      <c r="B18" s="264">
        <v>13</v>
      </c>
      <c r="C18" s="265" t="s">
        <v>17</v>
      </c>
      <c r="D18" s="266">
        <v>68916.666666666672</v>
      </c>
      <c r="E18" s="267">
        <f>VLOOKUP(C18,'[8]1-1. 2017 청별-&amp;gt;총괄국'!$D$12:$E$34,2,0)/1000</f>
        <v>120773.935</v>
      </c>
      <c r="F18" s="268">
        <f t="shared" si="0"/>
        <v>175.24633857315598</v>
      </c>
      <c r="G18" s="269" t="str">
        <f>IFERROR((#REF!/#REF!*100)-100,"")</f>
        <v/>
      </c>
    </row>
    <row r="19" spans="2:7" ht="19.5" customHeight="1">
      <c r="B19" s="264">
        <v>14</v>
      </c>
      <c r="C19" s="265" t="s">
        <v>33</v>
      </c>
      <c r="D19" s="266">
        <v>64583.333333333336</v>
      </c>
      <c r="E19" s="267">
        <f>VLOOKUP(C19,'[8]1-1. 2017 청별-&amp;gt;총괄국'!$D$12:$E$34,2,0)/1000</f>
        <v>113095.58900000001</v>
      </c>
      <c r="F19" s="268">
        <f t="shared" si="0"/>
        <v>175.11575070967743</v>
      </c>
      <c r="G19" s="269" t="str">
        <f>IFERROR((#REF!/#REF!*100)-100,"")</f>
        <v/>
      </c>
    </row>
    <row r="20" spans="2:7" ht="19.5" customHeight="1">
      <c r="B20" s="264">
        <v>15</v>
      </c>
      <c r="C20" s="265" t="s">
        <v>75</v>
      </c>
      <c r="D20" s="266">
        <v>106000</v>
      </c>
      <c r="E20" s="267">
        <f>VLOOKUP(C20,'[8]1-1. 2017 청별-&amp;gt;총괄국'!$D$12:$E$34,2,0)/1000</f>
        <v>179120.4</v>
      </c>
      <c r="F20" s="268">
        <f t="shared" si="0"/>
        <v>168.98150943396226</v>
      </c>
      <c r="G20" s="269" t="str">
        <f>IFERROR((#REF!/#REF!*100)-100,"")</f>
        <v/>
      </c>
    </row>
    <row r="21" spans="2:7" ht="19.5" customHeight="1">
      <c r="B21" s="264">
        <v>16</v>
      </c>
      <c r="C21" s="265" t="s">
        <v>29</v>
      </c>
      <c r="D21" s="266">
        <v>75583.333333333328</v>
      </c>
      <c r="E21" s="267">
        <f>VLOOKUP(C21,'[8]1-1. 2017 청별-&amp;gt;총괄국'!$D$12:$E$34,2,0)/1000</f>
        <v>126897.34299999999</v>
      </c>
      <c r="F21" s="268">
        <f t="shared" si="0"/>
        <v>167.89064123484013</v>
      </c>
      <c r="G21" s="269" t="str">
        <f>IFERROR((#REF!/#REF!*100)-100,"")</f>
        <v/>
      </c>
    </row>
    <row r="22" spans="2:7" ht="19.5" customHeight="1">
      <c r="B22" s="264">
        <v>17</v>
      </c>
      <c r="C22" s="265" t="s">
        <v>36</v>
      </c>
      <c r="D22" s="266">
        <v>55666.666666666664</v>
      </c>
      <c r="E22" s="267">
        <f>VLOOKUP(C22,'[8]1-1. 2017 청별-&amp;gt;총괄국'!$D$12:$E$34,2,0)/1000</f>
        <v>90336.784</v>
      </c>
      <c r="F22" s="268">
        <f t="shared" si="0"/>
        <v>162.28164790419163</v>
      </c>
      <c r="G22" s="269" t="str">
        <f>IFERROR((#REF!/#REF!*100)-100,"")</f>
        <v/>
      </c>
    </row>
    <row r="23" spans="2:7" ht="19.5" customHeight="1">
      <c r="B23" s="264">
        <v>18</v>
      </c>
      <c r="C23" s="265" t="s">
        <v>32</v>
      </c>
      <c r="D23" s="266">
        <v>96333.333333333328</v>
      </c>
      <c r="E23" s="267">
        <f>VLOOKUP(C23,'[8]1-1. 2017 청별-&amp;gt;총괄국'!$D$12:$E$34,2,0)/1000</f>
        <v>155302.31899999999</v>
      </c>
      <c r="F23" s="268">
        <f t="shared" si="0"/>
        <v>161.21347993079584</v>
      </c>
      <c r="G23" s="269" t="str">
        <f>IFERROR((#REF!/#REF!*100)-100,"")</f>
        <v/>
      </c>
    </row>
    <row r="24" spans="2:7" ht="19.5" customHeight="1">
      <c r="B24" s="264">
        <v>19</v>
      </c>
      <c r="C24" s="265" t="s">
        <v>23</v>
      </c>
      <c r="D24" s="266">
        <v>75416.666666666672</v>
      </c>
      <c r="E24" s="267">
        <f>VLOOKUP(C24,'[8]1-1. 2017 청별-&amp;gt;총괄국'!$D$12:$E$34,2,0)/1000</f>
        <v>121476.09</v>
      </c>
      <c r="F24" s="268">
        <f t="shared" si="0"/>
        <v>161.07326850828727</v>
      </c>
      <c r="G24" s="269" t="str">
        <f>IFERROR((#REF!/#REF!*100)-100,"")</f>
        <v/>
      </c>
    </row>
    <row r="25" spans="2:7" ht="19.5" customHeight="1">
      <c r="B25" s="264">
        <v>20</v>
      </c>
      <c r="C25" s="265" t="s">
        <v>25</v>
      </c>
      <c r="D25" s="266">
        <v>72500</v>
      </c>
      <c r="E25" s="267">
        <f>VLOOKUP(C25,'[8]1-1. 2017 청별-&amp;gt;총괄국'!$D$12:$E$34,2,0)/1000</f>
        <v>115675.68399999999</v>
      </c>
      <c r="F25" s="268">
        <f t="shared" si="0"/>
        <v>159.55266758620689</v>
      </c>
      <c r="G25" s="269" t="str">
        <f>IFERROR((#REF!/#REF!*100)-100,"")</f>
        <v/>
      </c>
    </row>
    <row r="26" spans="2:7" ht="19.5" customHeight="1">
      <c r="B26" s="264">
        <v>21</v>
      </c>
      <c r="C26" s="265" t="s">
        <v>86</v>
      </c>
      <c r="D26" s="266">
        <v>125166.66666666667</v>
      </c>
      <c r="E26" s="267">
        <f>VLOOKUP(C26,'[8]1-1. 2017 청별-&amp;gt;총괄국'!$D$12:$E$34,2,0)/1000</f>
        <v>198959.59899999999</v>
      </c>
      <c r="F26" s="268">
        <f t="shared" si="0"/>
        <v>158.95573821571236</v>
      </c>
      <c r="G26" s="269" t="str">
        <f>IFERROR((#REF!/#REF!*100)-100,"")</f>
        <v/>
      </c>
    </row>
    <row r="27" spans="2:7" ht="17.25">
      <c r="B27" s="264">
        <v>22</v>
      </c>
      <c r="C27" s="265" t="s">
        <v>35</v>
      </c>
      <c r="D27" s="266">
        <v>60416.666666666664</v>
      </c>
      <c r="E27" s="267">
        <f>VLOOKUP(C27,'[8]1-1. 2017 청별-&amp;gt;총괄국'!$D$12:$E$34,2,0)/1000</f>
        <v>86076.131999999998</v>
      </c>
      <c r="F27" s="268">
        <f t="shared" si="0"/>
        <v>142.47083917241378</v>
      </c>
      <c r="G27" s="269" t="str">
        <f>IFERROR((#REF!/#REF!*100)-100,"")</f>
        <v/>
      </c>
    </row>
    <row r="28" spans="2:7" ht="19.5" customHeight="1">
      <c r="B28" s="264">
        <v>23</v>
      </c>
      <c r="C28" s="265" t="s">
        <v>79</v>
      </c>
      <c r="D28" s="266">
        <v>20833.333333333332</v>
      </c>
      <c r="E28" s="267">
        <f>VLOOKUP(C28,'[8]1-1. 2017 청별-&amp;gt;총괄국'!$D$12:$E$34,2,0)/1000</f>
        <v>27701.277999999998</v>
      </c>
      <c r="F28" s="268">
        <f t="shared" si="0"/>
        <v>132.96613440000002</v>
      </c>
      <c r="G28" s="269" t="str">
        <f>IFERROR((#REF!/#REF!*100)-100,"")</f>
        <v/>
      </c>
    </row>
  </sheetData>
  <mergeCells count="2">
    <mergeCell ref="B1:G1"/>
    <mergeCell ref="B5:C5"/>
  </mergeCells>
  <phoneticPr fontId="4" type="noConversion"/>
  <conditionalFormatting sqref="C6:C28">
    <cfRule type="cellIs" dxfId="2" priority="1" operator="lessThanOrEqual">
      <formula>0.15</formula>
    </cfRule>
  </conditionalFormatting>
  <printOptions horizontalCentered="1"/>
  <pageMargins left="0.19666667282581329" right="0.11777777969837189" top="0.59041666984558105" bottom="0.39347222447395325" header="0.19666667282581329" footer="0.19666667282581329"/>
  <pageSetup paperSize="9" scale="91" orientation="landscape" r:id="rId1"/>
  <rowBreaks count="1" manualBreakCount="1">
    <brk id="28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3</vt:i4>
      </vt:variant>
    </vt:vector>
  </HeadingPairs>
  <TitlesOfParts>
    <vt:vector size="8" baseType="lpstr">
      <vt:lpstr>통상</vt:lpstr>
      <vt:lpstr>소포</vt:lpstr>
      <vt:lpstr>EMS</vt:lpstr>
      <vt:lpstr>예금</vt:lpstr>
      <vt:lpstr>보험</vt:lpstr>
      <vt:lpstr>보험!Print_Area</vt:lpstr>
      <vt:lpstr>통상!Print_Area</vt:lpstr>
      <vt:lpstr>통상!Print_Titles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2017-04-20T08:40:01Z</cp:lastPrinted>
  <dcterms:created xsi:type="dcterms:W3CDTF">2017-04-20T05:07:01Z</dcterms:created>
  <dcterms:modified xsi:type="dcterms:W3CDTF">2017-04-20T08:40:16Z</dcterms:modified>
</cp:coreProperties>
</file>