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18315" windowHeight="11205"/>
  </bookViews>
  <sheets>
    <sheet name="배정내역" sheetId="9" r:id="rId1"/>
  </sheets>
  <externalReferences>
    <externalReference r:id="rId2"/>
  </externalReferences>
  <definedNames>
    <definedName name="_xlnm._FilterDatabase" localSheetId="0" hidden="1">배정내역!$A$7:$L$31</definedName>
    <definedName name="_xlnm.Consolidate_Area" localSheetId="0">#REF!</definedName>
    <definedName name="_xlnm.Consolidate_Area">#REF!</definedName>
    <definedName name="_xlnm.Print_Area" localSheetId="0">#REF!</definedName>
    <definedName name="_xlnm.Print_Area">#REF!</definedName>
  </definedNames>
  <calcPr calcId="125725"/>
</workbook>
</file>

<file path=xl/calcChain.xml><?xml version="1.0" encoding="utf-8"?>
<calcChain xmlns="http://schemas.openxmlformats.org/spreadsheetml/2006/main">
  <c r="C31" i="9"/>
  <c r="N26"/>
  <c r="N27"/>
  <c r="N28"/>
  <c r="N30"/>
  <c r="N9"/>
  <c r="N10"/>
  <c r="N11"/>
  <c r="N12"/>
  <c r="N13"/>
  <c r="N14"/>
  <c r="N15"/>
  <c r="N16"/>
  <c r="N17"/>
  <c r="N18"/>
  <c r="N19"/>
  <c r="N20"/>
  <c r="N21"/>
  <c r="N22"/>
  <c r="N23"/>
  <c r="N24"/>
  <c r="N25"/>
  <c r="N8"/>
  <c r="H20"/>
  <c r="H21"/>
  <c r="H22"/>
  <c r="H23"/>
  <c r="H24"/>
  <c r="H25"/>
  <c r="H26"/>
  <c r="H27"/>
  <c r="H28"/>
  <c r="H29"/>
  <c r="H30"/>
  <c r="H9"/>
  <c r="H10"/>
  <c r="H11"/>
  <c r="H12"/>
  <c r="H13"/>
  <c r="H14"/>
  <c r="H15"/>
  <c r="H16"/>
  <c r="H17"/>
  <c r="H18"/>
  <c r="H19"/>
  <c r="H8"/>
  <c r="J9"/>
  <c r="J10"/>
  <c r="J31" s="1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8"/>
  <c r="D28"/>
  <c r="D29"/>
  <c r="D30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8"/>
  <c r="B31"/>
  <c r="D31" l="1"/>
  <c r="E26" s="1"/>
  <c r="H31"/>
  <c r="F31"/>
  <c r="G10" s="1"/>
  <c r="E22"/>
  <c r="E19"/>
  <c r="E25"/>
  <c r="E21"/>
  <c r="E12"/>
  <c r="E28"/>
  <c r="E20"/>
  <c r="E17"/>
  <c r="E14"/>
  <c r="E31"/>
  <c r="E27"/>
  <c r="E23"/>
  <c r="E10"/>
  <c r="K28"/>
  <c r="K24"/>
  <c r="K20"/>
  <c r="K17"/>
  <c r="K14"/>
  <c r="K11"/>
  <c r="K16"/>
  <c r="K8"/>
  <c r="K27"/>
  <c r="K23"/>
  <c r="K10"/>
  <c r="K26"/>
  <c r="K22"/>
  <c r="K19"/>
  <c r="K15"/>
  <c r="K13"/>
  <c r="K9"/>
  <c r="K31"/>
  <c r="K25"/>
  <c r="K21"/>
  <c r="K18"/>
  <c r="K12"/>
  <c r="K30"/>
  <c r="E29"/>
  <c r="K29"/>
  <c r="E18" l="1"/>
  <c r="E15"/>
  <c r="E9"/>
  <c r="E30"/>
  <c r="E16"/>
  <c r="E11"/>
  <c r="E24"/>
  <c r="E8"/>
  <c r="E13"/>
  <c r="I30"/>
  <c r="I12"/>
  <c r="I16"/>
  <c r="I20"/>
  <c r="I24"/>
  <c r="I28"/>
  <c r="I29"/>
  <c r="I11"/>
  <c r="I15"/>
  <c r="I19"/>
  <c r="I23"/>
  <c r="I27"/>
  <c r="I31"/>
  <c r="I10"/>
  <c r="L10" s="1"/>
  <c r="M10" s="1"/>
  <c r="I14"/>
  <c r="I18"/>
  <c r="I22"/>
  <c r="I26"/>
  <c r="I9"/>
  <c r="I13"/>
  <c r="I17"/>
  <c r="I21"/>
  <c r="I25"/>
  <c r="I8"/>
  <c r="G14"/>
  <c r="G26"/>
  <c r="L26" s="1"/>
  <c r="M26" s="1"/>
  <c r="G29"/>
  <c r="L29" s="1"/>
  <c r="M29" s="1"/>
  <c r="G11"/>
  <c r="G18"/>
  <c r="G15"/>
  <c r="L15" s="1"/>
  <c r="M15" s="1"/>
  <c r="G22"/>
  <c r="L22" s="1"/>
  <c r="M22" s="1"/>
  <c r="G27"/>
  <c r="L27" s="1"/>
  <c r="M27" s="1"/>
  <c r="G21"/>
  <c r="G28"/>
  <c r="L28" s="1"/>
  <c r="M28" s="1"/>
  <c r="G24"/>
  <c r="G19"/>
  <c r="L19" s="1"/>
  <c r="M19" s="1"/>
  <c r="G23"/>
  <c r="L23" s="1"/>
  <c r="M23" s="1"/>
  <c r="G20"/>
  <c r="L20" s="1"/>
  <c r="M20" s="1"/>
  <c r="G12"/>
  <c r="L12" s="1"/>
  <c r="M12" s="1"/>
  <c r="G9"/>
  <c r="G13"/>
  <c r="G16"/>
  <c r="G30"/>
  <c r="G17"/>
  <c r="L17" s="1"/>
  <c r="M17" s="1"/>
  <c r="G8"/>
  <c r="G25"/>
  <c r="G31"/>
  <c r="L31" s="1"/>
  <c r="L9" l="1"/>
  <c r="M9" s="1"/>
  <c r="L21"/>
  <c r="M21" s="1"/>
  <c r="L18"/>
  <c r="M18" s="1"/>
  <c r="L14"/>
  <c r="M14" s="1"/>
  <c r="L25"/>
  <c r="M25" s="1"/>
  <c r="L24"/>
  <c r="M24" s="1"/>
  <c r="L8"/>
  <c r="M8" s="1"/>
  <c r="L30"/>
  <c r="M30" s="1"/>
  <c r="L13"/>
  <c r="M13" s="1"/>
  <c r="L16"/>
  <c r="M16" s="1"/>
  <c r="L11"/>
  <c r="M11" s="1"/>
  <c r="N31" s="1"/>
  <c r="O15" s="1"/>
  <c r="O22" l="1"/>
  <c r="O27"/>
  <c r="O10"/>
  <c r="O19"/>
  <c r="O13"/>
  <c r="O31"/>
  <c r="O14"/>
  <c r="O8"/>
  <c r="O24"/>
  <c r="O17"/>
  <c r="O11"/>
  <c r="O20"/>
  <c r="O16"/>
  <c r="O21"/>
  <c r="O26"/>
  <c r="O30"/>
  <c r="O25"/>
  <c r="O18"/>
  <c r="O28"/>
  <c r="O12"/>
  <c r="O23"/>
  <c r="O9"/>
  <c r="O29"/>
</calcChain>
</file>

<file path=xl/sharedStrings.xml><?xml version="1.0" encoding="utf-8"?>
<sst xmlns="http://schemas.openxmlformats.org/spreadsheetml/2006/main" count="48" uniqueCount="44">
  <si>
    <t>국 명</t>
    <phoneticPr fontId="4" type="noConversion"/>
  </si>
  <si>
    <t>합  계</t>
  </si>
  <si>
    <t>서울중앙</t>
  </si>
  <si>
    <t>서울광진</t>
  </si>
  <si>
    <t>서울마포</t>
  </si>
  <si>
    <t>서울관악</t>
  </si>
  <si>
    <t>서울은평</t>
  </si>
  <si>
    <t>서울강남</t>
  </si>
  <si>
    <t>서울금천</t>
  </si>
  <si>
    <t>서울성북</t>
  </si>
  <si>
    <t>서울강동</t>
  </si>
  <si>
    <t>서울송파</t>
  </si>
  <si>
    <t>서울양천</t>
  </si>
  <si>
    <t>서울강서</t>
  </si>
  <si>
    <t>서울동작</t>
  </si>
  <si>
    <t>서울서초</t>
  </si>
  <si>
    <t>서울용산</t>
  </si>
  <si>
    <t>서울노원</t>
  </si>
  <si>
    <t>서울중랑</t>
  </si>
  <si>
    <t>서울도봉</t>
  </si>
  <si>
    <t>점유비</t>
    <phoneticPr fontId="4" type="noConversion"/>
  </si>
  <si>
    <t>총 실적
점유비</t>
    <phoneticPr fontId="4" type="noConversion"/>
  </si>
  <si>
    <t>광화문</t>
  </si>
  <si>
    <t>서대문</t>
  </si>
  <si>
    <t>동대문</t>
  </si>
  <si>
    <t>여의도</t>
  </si>
  <si>
    <t>기본배정</t>
    <phoneticPr fontId="4" type="noConversion"/>
  </si>
  <si>
    <t>(단위 : 천원)</t>
    <phoneticPr fontId="4" type="noConversion"/>
  </si>
  <si>
    <t>배정액
(천원)</t>
    <phoneticPr fontId="4" type="noConversion"/>
  </si>
  <si>
    <t>배정액
합   계
(천원)</t>
    <phoneticPr fontId="4" type="noConversion"/>
  </si>
  <si>
    <t>점유비</t>
    <phoneticPr fontId="4" type="noConversion"/>
  </si>
  <si>
    <t>서울구로</t>
    <phoneticPr fontId="4" type="noConversion"/>
  </si>
  <si>
    <t>사업실적별</t>
    <phoneticPr fontId="4" type="noConversion"/>
  </si>
  <si>
    <t>실적(백만원)</t>
    <phoneticPr fontId="4" type="noConversion"/>
  </si>
  <si>
    <t>실적(명)</t>
    <phoneticPr fontId="4" type="noConversion"/>
  </si>
  <si>
    <t>실적(억원)</t>
    <phoneticPr fontId="4" type="noConversion"/>
  </si>
  <si>
    <t>총수신고(20%)</t>
    <phoneticPr fontId="4" type="noConversion"/>
  </si>
  <si>
    <t>스마트금융(20%)</t>
    <phoneticPr fontId="4" type="noConversion"/>
  </si>
  <si>
    <t>요구불(40%)</t>
    <phoneticPr fontId="4" type="noConversion"/>
  </si>
  <si>
    <t>체크카드(20%)</t>
    <phoneticPr fontId="4" type="noConversion"/>
  </si>
  <si>
    <t>* 배정기준(2017.3.28 기준) : 사업실적별 규모 및 기본경비 예산 배정</t>
    <phoneticPr fontId="4" type="noConversion"/>
  </si>
  <si>
    <t>아파트관리비
유치 시범관서</t>
    <phoneticPr fontId="4" type="noConversion"/>
  </si>
  <si>
    <t>2분기 예금마케팅 기본경비 예산 배정</t>
    <phoneticPr fontId="4" type="noConversion"/>
  </si>
  <si>
    <t>* 예산과목 : 5231-362-210-01(수용비)</t>
    <phoneticPr fontId="4" type="noConversion"/>
  </si>
</sst>
</file>

<file path=xl/styles.xml><?xml version="1.0" encoding="utf-8"?>
<styleSheet xmlns="http://schemas.openxmlformats.org/spreadsheetml/2006/main">
  <numFmts count="4">
    <numFmt numFmtId="41" formatCode="_-* #,##0_-;\-* #,##0_-;_-* &quot;-&quot;_-;_-@_-"/>
    <numFmt numFmtId="176" formatCode="#,##0_ "/>
    <numFmt numFmtId="177" formatCode="#,##0_);[Red]\(#,##0\)"/>
    <numFmt numFmtId="178" formatCode="0.0%"/>
  </numFmts>
  <fonts count="15">
    <font>
      <sz val="11"/>
      <color rgb="FF000000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b/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0"/>
      <color rgb="FF000000"/>
      <name val="바탕"/>
      <family val="1"/>
      <charset val="129"/>
    </font>
    <font>
      <sz val="10"/>
      <color rgb="FF000000"/>
      <name val="돋움"/>
      <family val="3"/>
      <charset val="129"/>
    </font>
    <font>
      <b/>
      <sz val="10"/>
      <color rgb="FF000000"/>
      <name val="돋움"/>
      <family val="3"/>
      <charset val="129"/>
    </font>
    <font>
      <b/>
      <sz val="10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9"/>
      <color rgb="FF000000"/>
      <name val="HY헤드라인M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rgb="FFCCCC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CC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rgb="FF0000FF"/>
      </left>
      <right style="thick">
        <color rgb="FF0000FF"/>
      </right>
      <top style="thick">
        <color rgb="FF0000FF"/>
      </top>
      <bottom style="thin">
        <color indexed="64"/>
      </bottom>
      <diagonal/>
    </border>
    <border>
      <left style="thick">
        <color rgb="FF0000FF"/>
      </left>
      <right style="thick">
        <color rgb="FF0000FF"/>
      </right>
      <top style="thin">
        <color indexed="64"/>
      </top>
      <bottom style="thin">
        <color indexed="64"/>
      </bottom>
      <diagonal/>
    </border>
    <border>
      <left style="thick">
        <color rgb="FF0000FF"/>
      </left>
      <right style="thick">
        <color rgb="FF0000FF"/>
      </right>
      <top style="thin">
        <color indexed="64"/>
      </top>
      <bottom style="thick">
        <color rgb="FF0000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4">
    <xf numFmtId="0" fontId="0" fillId="0" borderId="0"/>
    <xf numFmtId="41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>
      <alignment vertical="center"/>
    </xf>
    <xf numFmtId="41" fontId="3" fillId="0" borderId="0">
      <alignment vertical="center"/>
    </xf>
    <xf numFmtId="41" fontId="6" fillId="0" borderId="0">
      <alignment vertical="center"/>
    </xf>
    <xf numFmtId="0" fontId="7" fillId="0" borderId="0"/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8">
    <xf numFmtId="0" fontId="0" fillId="0" borderId="0" xfId="0"/>
    <xf numFmtId="0" fontId="0" fillId="0" borderId="0" xfId="0" applyNumberFormat="1" applyAlignment="1">
      <alignment vertical="center"/>
    </xf>
    <xf numFmtId="0" fontId="5" fillId="0" borderId="0" xfId="0" applyNumberFormat="1" applyFont="1" applyAlignment="1">
      <alignment vertical="center"/>
    </xf>
    <xf numFmtId="0" fontId="8" fillId="0" borderId="0" xfId="0" applyNumberFormat="1" applyFont="1" applyAlignment="1">
      <alignment horizontal="center" vertical="center"/>
    </xf>
    <xf numFmtId="0" fontId="8" fillId="0" borderId="0" xfId="0" applyNumberFormat="1" applyFont="1" applyAlignment="1">
      <alignment vertical="center"/>
    </xf>
    <xf numFmtId="176" fontId="10" fillId="4" borderId="1" xfId="0" applyNumberFormat="1" applyFont="1" applyFill="1" applyBorder="1" applyAlignment="1" applyProtection="1">
      <alignment horizontal="center" vertical="center"/>
    </xf>
    <xf numFmtId="176" fontId="10" fillId="4" borderId="1" xfId="0" applyNumberFormat="1" applyFont="1" applyFill="1" applyBorder="1" applyAlignment="1">
      <alignment horizontal="center" vertical="center"/>
    </xf>
    <xf numFmtId="176" fontId="11" fillId="0" borderId="1" xfId="0" applyNumberFormat="1" applyFont="1" applyFill="1" applyBorder="1" applyAlignment="1">
      <alignment horizontal="center" vertical="center"/>
    </xf>
    <xf numFmtId="41" fontId="13" fillId="4" borderId="1" xfId="0" applyNumberFormat="1" applyFont="1" applyFill="1" applyBorder="1" applyAlignment="1">
      <alignment vertical="center"/>
    </xf>
    <xf numFmtId="176" fontId="12" fillId="0" borderId="1" xfId="0" applyNumberFormat="1" applyFont="1" applyFill="1" applyBorder="1" applyAlignment="1">
      <alignment horizontal="center" vertical="center"/>
    </xf>
    <xf numFmtId="41" fontId="9" fillId="0" borderId="0" xfId="13" applyFont="1" applyAlignment="1">
      <alignment horizontal="right" vertical="center"/>
    </xf>
    <xf numFmtId="41" fontId="12" fillId="0" borderId="1" xfId="13" applyFont="1" applyFill="1" applyBorder="1" applyAlignment="1">
      <alignment vertical="center"/>
    </xf>
    <xf numFmtId="178" fontId="12" fillId="0" borderId="1" xfId="10" applyNumberFormat="1" applyFont="1" applyFill="1" applyBorder="1" applyAlignment="1">
      <alignment vertical="center"/>
    </xf>
    <xf numFmtId="178" fontId="11" fillId="0" borderId="1" xfId="10" applyNumberFormat="1" applyFont="1" applyFill="1" applyBorder="1" applyAlignment="1">
      <alignment vertical="center"/>
    </xf>
    <xf numFmtId="41" fontId="11" fillId="0" borderId="2" xfId="13" applyFont="1" applyFill="1" applyBorder="1" applyAlignment="1">
      <alignment vertical="center"/>
    </xf>
    <xf numFmtId="41" fontId="11" fillId="0" borderId="5" xfId="13" applyFont="1" applyBorder="1" applyAlignment="1">
      <alignment vertical="center"/>
    </xf>
    <xf numFmtId="41" fontId="13" fillId="4" borderId="2" xfId="0" applyNumberFormat="1" applyFont="1" applyFill="1" applyBorder="1" applyAlignment="1">
      <alignment vertical="center"/>
    </xf>
    <xf numFmtId="41" fontId="10" fillId="4" borderId="6" xfId="13" applyFont="1" applyFill="1" applyBorder="1" applyAlignment="1">
      <alignment vertical="center"/>
    </xf>
    <xf numFmtId="41" fontId="0" fillId="0" borderId="0" xfId="13" applyFont="1" applyAlignment="1">
      <alignment vertical="center"/>
    </xf>
    <xf numFmtId="0" fontId="8" fillId="0" borderId="0" xfId="0" applyNumberFormat="1" applyFont="1" applyAlignment="1">
      <alignment horizontal="right" vertical="center"/>
    </xf>
    <xf numFmtId="178" fontId="8" fillId="0" borderId="0" xfId="10" applyNumberFormat="1" applyFont="1" applyAlignment="1">
      <alignment vertical="center"/>
    </xf>
    <xf numFmtId="178" fontId="12" fillId="4" borderId="1" xfId="10" applyNumberFormat="1" applyFont="1" applyFill="1" applyBorder="1" applyAlignment="1">
      <alignment vertical="center"/>
    </xf>
    <xf numFmtId="41" fontId="12" fillId="4" borderId="1" xfId="13" applyFont="1" applyFill="1" applyBorder="1" applyAlignment="1">
      <alignment vertical="center"/>
    </xf>
    <xf numFmtId="178" fontId="11" fillId="4" borderId="1" xfId="10" applyNumberFormat="1" applyFont="1" applyFill="1" applyBorder="1" applyAlignment="1">
      <alignment vertical="center"/>
    </xf>
    <xf numFmtId="177" fontId="10" fillId="3" borderId="1" xfId="4" applyNumberFormat="1" applyFont="1" applyFill="1" applyBorder="1" applyAlignment="1" applyProtection="1">
      <alignment horizontal="center" vertical="center" wrapText="1"/>
    </xf>
    <xf numFmtId="177" fontId="10" fillId="3" borderId="1" xfId="4" applyNumberFormat="1" applyFont="1" applyFill="1" applyBorder="1" applyAlignment="1" applyProtection="1">
      <alignment horizontal="center" vertical="center" wrapText="1"/>
    </xf>
    <xf numFmtId="41" fontId="10" fillId="3" borderId="2" xfId="13" applyFont="1" applyFill="1" applyBorder="1" applyAlignment="1" applyProtection="1">
      <alignment horizontal="center" vertical="center" wrapText="1"/>
    </xf>
    <xf numFmtId="176" fontId="14" fillId="2" borderId="0" xfId="0" applyNumberFormat="1" applyFont="1" applyFill="1" applyBorder="1" applyAlignment="1" applyProtection="1">
      <alignment horizontal="center" vertical="center"/>
    </xf>
    <xf numFmtId="176" fontId="10" fillId="3" borderId="1" xfId="0" applyNumberFormat="1" applyFont="1" applyFill="1" applyBorder="1" applyAlignment="1" applyProtection="1">
      <alignment horizontal="center" vertical="center"/>
    </xf>
    <xf numFmtId="177" fontId="10" fillId="3" borderId="3" xfId="4" applyNumberFormat="1" applyFont="1" applyFill="1" applyBorder="1" applyAlignment="1" applyProtection="1">
      <alignment horizontal="center" vertical="center" wrapText="1"/>
    </xf>
    <xf numFmtId="41" fontId="10" fillId="3" borderId="4" xfId="13" applyFont="1" applyFill="1" applyBorder="1" applyAlignment="1" applyProtection="1">
      <alignment horizontal="center" vertical="center" wrapText="1"/>
    </xf>
    <xf numFmtId="41" fontId="10" fillId="3" borderId="5" xfId="13" applyFont="1" applyFill="1" applyBorder="1" applyAlignment="1" applyProtection="1">
      <alignment horizontal="center" vertical="center" wrapText="1"/>
    </xf>
    <xf numFmtId="176" fontId="10" fillId="3" borderId="7" xfId="0" applyNumberFormat="1" applyFont="1" applyFill="1" applyBorder="1" applyAlignment="1" applyProtection="1">
      <alignment horizontal="center" vertical="center" wrapText="1"/>
    </xf>
    <xf numFmtId="176" fontId="10" fillId="3" borderId="8" xfId="0" applyNumberFormat="1" applyFont="1" applyFill="1" applyBorder="1" applyAlignment="1" applyProtection="1">
      <alignment horizontal="center" vertical="center" wrapText="1"/>
    </xf>
    <xf numFmtId="176" fontId="10" fillId="3" borderId="9" xfId="0" applyNumberFormat="1" applyFont="1" applyFill="1" applyBorder="1" applyAlignment="1" applyProtection="1">
      <alignment horizontal="center" vertical="center" wrapText="1"/>
    </xf>
    <xf numFmtId="177" fontId="10" fillId="3" borderId="10" xfId="4" applyNumberFormat="1" applyFont="1" applyFill="1" applyBorder="1" applyAlignment="1" applyProtection="1">
      <alignment horizontal="center" vertical="center" wrapText="1"/>
    </xf>
    <xf numFmtId="177" fontId="10" fillId="3" borderId="10" xfId="4" applyNumberFormat="1" applyFont="1" applyFill="1" applyBorder="1" applyAlignment="1" applyProtection="1">
      <alignment horizontal="center" vertical="center" wrapText="1"/>
    </xf>
    <xf numFmtId="41" fontId="12" fillId="0" borderId="1" xfId="0" applyNumberFormat="1" applyFont="1" applyFill="1" applyBorder="1" applyAlignment="1">
      <alignment horizontal="center" vertical="center"/>
    </xf>
  </cellXfs>
  <cellStyles count="14">
    <cellStyle name="백분율" xfId="10" builtinId="5"/>
    <cellStyle name="백분율 2" xfId="5"/>
    <cellStyle name="쉼표 [0] 2" xfId="1"/>
    <cellStyle name="쉼표 [0] 3" xfId="6"/>
    <cellStyle name="쉼표 [0] 4" xfId="7"/>
    <cellStyle name="쉼표 [0] 5" xfId="11"/>
    <cellStyle name="쉼표 [0] 6" xfId="13"/>
    <cellStyle name="표준" xfId="0" builtinId="0"/>
    <cellStyle name="표준 2" xfId="2"/>
    <cellStyle name="표준 2 2" xfId="4"/>
    <cellStyle name="표준 2 3" xfId="8"/>
    <cellStyle name="표준 3" xfId="3"/>
    <cellStyle name="표준 3 2" xfId="12"/>
    <cellStyle name="표준 4" xfId="9"/>
  </cellStyles>
  <dxfs count="0"/>
  <tableStyles count="0" defaultTableStyle="TableStyleMedium9" defaultPivotStyle="PivotStyleLight16"/>
  <colors>
    <mruColors>
      <color rgb="FFFFFFCC"/>
      <color rgb="FF0000FF"/>
      <color rgb="FFCC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AppData\Local\Temp\jxtmp\downtemp\&#50696;&#44552;&#49324;&#50629;&#49892;&#51201;%20(2017.03.28.)_&#49688;&#51221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총괄(청)"/>
      <sheetName val="총괄(상세)"/>
      <sheetName val="조달마진"/>
      <sheetName val="수신고"/>
      <sheetName val="요구불"/>
      <sheetName val="체크카드"/>
      <sheetName val="스마트"/>
      <sheetName val="인센티브"/>
      <sheetName val="Data"/>
    </sheetNames>
    <sheetDataSet>
      <sheetData sheetId="0" refreshError="1"/>
      <sheetData sheetId="1" refreshError="1"/>
      <sheetData sheetId="2" refreshError="1"/>
      <sheetData sheetId="3">
        <row r="16">
          <cell r="B16" t="str">
            <v>서울중앙</v>
          </cell>
          <cell r="C16">
            <v>7274</v>
          </cell>
          <cell r="D16">
            <v>8860.6575221300009</v>
          </cell>
          <cell r="E16">
            <v>121.81272370263956</v>
          </cell>
          <cell r="F16">
            <v>116.29956195396724</v>
          </cell>
          <cell r="G16">
            <v>4</v>
          </cell>
          <cell r="H16">
            <v>1</v>
          </cell>
          <cell r="I16">
            <v>10</v>
          </cell>
          <cell r="J16">
            <v>1</v>
          </cell>
          <cell r="K16">
            <v>10.815</v>
          </cell>
          <cell r="L16">
            <v>1</v>
          </cell>
        </row>
        <row r="17">
          <cell r="B17" t="str">
            <v>광화문</v>
          </cell>
          <cell r="C17">
            <v>6986</v>
          </cell>
          <cell r="D17">
            <v>6905.8596825599998</v>
          </cell>
          <cell r="E17">
            <v>98.852844010306328</v>
          </cell>
          <cell r="F17">
            <v>97.983479690240358</v>
          </cell>
          <cell r="G17">
            <v>3.992</v>
          </cell>
          <cell r="H17">
            <v>20</v>
          </cell>
          <cell r="I17">
            <v>9.98</v>
          </cell>
          <cell r="J17">
            <v>20</v>
          </cell>
          <cell r="K17">
            <v>9.8789999999999996</v>
          </cell>
          <cell r="L17">
            <v>20</v>
          </cell>
        </row>
        <row r="18">
          <cell r="B18" t="str">
            <v>서대문</v>
          </cell>
          <cell r="C18">
            <v>3757</v>
          </cell>
          <cell r="D18">
            <v>3781.0518861599999</v>
          </cell>
          <cell r="E18">
            <v>100.64018861219057</v>
          </cell>
          <cell r="F18">
            <v>98.415490319085691</v>
          </cell>
          <cell r="G18">
            <v>4</v>
          </cell>
          <cell r="H18">
            <v>1</v>
          </cell>
          <cell r="I18">
            <v>10</v>
          </cell>
          <cell r="J18">
            <v>1</v>
          </cell>
          <cell r="K18">
            <v>9.9209999999999994</v>
          </cell>
          <cell r="L18">
            <v>18</v>
          </cell>
        </row>
        <row r="19">
          <cell r="B19" t="str">
            <v>동대문</v>
          </cell>
          <cell r="C19">
            <v>4392</v>
          </cell>
          <cell r="D19">
            <v>4297.5516939500003</v>
          </cell>
          <cell r="E19">
            <v>97.849537658242269</v>
          </cell>
          <cell r="F19">
            <v>96.278393440185823</v>
          </cell>
          <cell r="G19">
            <v>3.988</v>
          </cell>
          <cell r="H19">
            <v>21</v>
          </cell>
          <cell r="I19">
            <v>9.9700000000000006</v>
          </cell>
          <cell r="J19">
            <v>21</v>
          </cell>
          <cell r="K19">
            <v>9.7840000000000007</v>
          </cell>
          <cell r="L19">
            <v>21</v>
          </cell>
        </row>
        <row r="20">
          <cell r="B20" t="str">
            <v>서울광진</v>
          </cell>
          <cell r="C20">
            <v>6773</v>
          </cell>
          <cell r="D20">
            <v>6844.4634336299996</v>
          </cell>
          <cell r="E20">
            <v>101.05512230370589</v>
          </cell>
          <cell r="F20">
            <v>101.69791936398195</v>
          </cell>
          <cell r="G20">
            <v>4</v>
          </cell>
          <cell r="H20">
            <v>1</v>
          </cell>
          <cell r="I20">
            <v>10</v>
          </cell>
          <cell r="J20">
            <v>1</v>
          </cell>
          <cell r="K20">
            <v>10.085000000000001</v>
          </cell>
          <cell r="L20">
            <v>6</v>
          </cell>
        </row>
        <row r="21">
          <cell r="B21" t="str">
            <v>서울마포</v>
          </cell>
          <cell r="C21">
            <v>4555</v>
          </cell>
          <cell r="D21">
            <v>4526.4880587899997</v>
          </cell>
          <cell r="E21">
            <v>99.374051784632272</v>
          </cell>
          <cell r="F21">
            <v>85.325617262412294</v>
          </cell>
          <cell r="G21">
            <v>3.996</v>
          </cell>
          <cell r="H21">
            <v>18</v>
          </cell>
          <cell r="I21">
            <v>9.99</v>
          </cell>
          <cell r="J21">
            <v>18</v>
          </cell>
          <cell r="K21">
            <v>9.2560000000000002</v>
          </cell>
          <cell r="L21">
            <v>22</v>
          </cell>
        </row>
        <row r="22">
          <cell r="B22" t="str">
            <v>서울관악</v>
          </cell>
          <cell r="C22">
            <v>2818</v>
          </cell>
          <cell r="D22">
            <v>2919.1123508999999</v>
          </cell>
          <cell r="E22">
            <v>103.58808910220014</v>
          </cell>
          <cell r="F22">
            <v>101.24215654570064</v>
          </cell>
          <cell r="G22">
            <v>4</v>
          </cell>
          <cell r="H22">
            <v>1</v>
          </cell>
          <cell r="I22">
            <v>10</v>
          </cell>
          <cell r="J22">
            <v>1</v>
          </cell>
          <cell r="K22">
            <v>10.061999999999999</v>
          </cell>
          <cell r="L22">
            <v>9</v>
          </cell>
        </row>
        <row r="23">
          <cell r="B23" t="str">
            <v>서울은평</v>
          </cell>
          <cell r="C23">
            <v>2953</v>
          </cell>
          <cell r="D23">
            <v>2996.7585969299998</v>
          </cell>
          <cell r="E23">
            <v>101.48183531764307</v>
          </cell>
          <cell r="F23">
            <v>100.92652686244305</v>
          </cell>
          <cell r="G23">
            <v>4</v>
          </cell>
          <cell r="H23">
            <v>1</v>
          </cell>
          <cell r="I23">
            <v>10</v>
          </cell>
          <cell r="J23">
            <v>1</v>
          </cell>
          <cell r="K23">
            <v>10.045999999999999</v>
          </cell>
          <cell r="L23">
            <v>13</v>
          </cell>
        </row>
        <row r="24">
          <cell r="B24" t="str">
            <v>여의도</v>
          </cell>
          <cell r="C24">
            <v>6829</v>
          </cell>
          <cell r="D24">
            <v>7371.4715641000003</v>
          </cell>
          <cell r="E24">
            <v>107.9436456889735</v>
          </cell>
          <cell r="F24">
            <v>105.0596398813354</v>
          </cell>
          <cell r="G24">
            <v>4</v>
          </cell>
          <cell r="H24">
            <v>1</v>
          </cell>
          <cell r="I24">
            <v>10</v>
          </cell>
          <cell r="J24">
            <v>1</v>
          </cell>
          <cell r="K24">
            <v>10.253</v>
          </cell>
          <cell r="L24">
            <v>3</v>
          </cell>
        </row>
        <row r="25">
          <cell r="B25" t="str">
            <v>서울강남</v>
          </cell>
          <cell r="C25">
            <v>13524</v>
          </cell>
          <cell r="D25">
            <v>11757.726762349999</v>
          </cell>
          <cell r="E25">
            <v>86.939712824238384</v>
          </cell>
          <cell r="F25">
            <v>85.819742414094009</v>
          </cell>
          <cell r="G25">
            <v>3.4780000000000002</v>
          </cell>
          <cell r="H25">
            <v>23</v>
          </cell>
          <cell r="I25">
            <v>8.6940000000000008</v>
          </cell>
          <cell r="J25">
            <v>23</v>
          </cell>
          <cell r="K25">
            <v>8.6379999999999999</v>
          </cell>
          <cell r="L25">
            <v>23</v>
          </cell>
        </row>
        <row r="26">
          <cell r="B26" t="str">
            <v>서울금천</v>
          </cell>
          <cell r="C26">
            <v>1823</v>
          </cell>
          <cell r="D26">
            <v>1941.25163965</v>
          </cell>
          <cell r="E26">
            <v>106.48665055677455</v>
          </cell>
          <cell r="F26">
            <v>100.30132922768351</v>
          </cell>
          <cell r="G26">
            <v>4</v>
          </cell>
          <cell r="H26">
            <v>1</v>
          </cell>
          <cell r="I26">
            <v>10</v>
          </cell>
          <cell r="J26">
            <v>1</v>
          </cell>
          <cell r="K26">
            <v>10.015000000000001</v>
          </cell>
          <cell r="L26">
            <v>16</v>
          </cell>
        </row>
        <row r="27">
          <cell r="B27" t="str">
            <v>서울구로</v>
          </cell>
          <cell r="C27">
            <v>2145</v>
          </cell>
          <cell r="D27">
            <v>2085.1672255499998</v>
          </cell>
          <cell r="E27">
            <v>97.210593265734261</v>
          </cell>
          <cell r="F27">
            <v>102.62226087587634</v>
          </cell>
          <cell r="G27">
            <v>3.988</v>
          </cell>
          <cell r="H27">
            <v>21</v>
          </cell>
          <cell r="I27">
            <v>9.9700000000000006</v>
          </cell>
          <cell r="J27">
            <v>21</v>
          </cell>
          <cell r="K27">
            <v>10.101000000000001</v>
          </cell>
          <cell r="L27">
            <v>5</v>
          </cell>
        </row>
        <row r="28">
          <cell r="B28" t="str">
            <v>서울성북</v>
          </cell>
          <cell r="C28">
            <v>4593</v>
          </cell>
          <cell r="D28">
            <v>4622.5466499000004</v>
          </cell>
          <cell r="E28">
            <v>100.64329740692359</v>
          </cell>
          <cell r="F28">
            <v>100.73421453637859</v>
          </cell>
          <cell r="G28">
            <v>4</v>
          </cell>
          <cell r="H28">
            <v>1</v>
          </cell>
          <cell r="I28">
            <v>10</v>
          </cell>
          <cell r="J28">
            <v>1</v>
          </cell>
          <cell r="K28">
            <v>10.037000000000001</v>
          </cell>
          <cell r="L28">
            <v>14</v>
          </cell>
        </row>
        <row r="29">
          <cell r="B29" t="str">
            <v>서울강동</v>
          </cell>
          <cell r="C29">
            <v>3478</v>
          </cell>
          <cell r="D29">
            <v>3617.4061070500002</v>
          </cell>
          <cell r="E29">
            <v>104.00822619465211</v>
          </cell>
          <cell r="F29">
            <v>101.00373692650415</v>
          </cell>
          <cell r="G29">
            <v>4</v>
          </cell>
          <cell r="H29">
            <v>1</v>
          </cell>
          <cell r="I29">
            <v>10</v>
          </cell>
          <cell r="J29">
            <v>1</v>
          </cell>
          <cell r="K29">
            <v>10.050000000000001</v>
          </cell>
          <cell r="L29">
            <v>12</v>
          </cell>
        </row>
        <row r="30">
          <cell r="B30" t="str">
            <v>서울송파</v>
          </cell>
          <cell r="C30">
            <v>6262</v>
          </cell>
          <cell r="D30">
            <v>6398.2567419999996</v>
          </cell>
          <cell r="E30">
            <v>102.17593008623442</v>
          </cell>
          <cell r="F30">
            <v>101.15926118778982</v>
          </cell>
          <cell r="G30">
            <v>4</v>
          </cell>
          <cell r="H30">
            <v>1</v>
          </cell>
          <cell r="I30">
            <v>10</v>
          </cell>
          <cell r="J30">
            <v>1</v>
          </cell>
          <cell r="K30">
            <v>10.058</v>
          </cell>
          <cell r="L30">
            <v>10</v>
          </cell>
        </row>
        <row r="31">
          <cell r="B31" t="str">
            <v>서울양천</v>
          </cell>
          <cell r="C31">
            <v>3895</v>
          </cell>
          <cell r="D31">
            <v>4002.9721924</v>
          </cell>
          <cell r="E31">
            <v>102.77207169191271</v>
          </cell>
          <cell r="F31">
            <v>101.59433818987607</v>
          </cell>
          <cell r="G31">
            <v>4</v>
          </cell>
          <cell r="H31">
            <v>1</v>
          </cell>
          <cell r="I31">
            <v>10</v>
          </cell>
          <cell r="J31">
            <v>1</v>
          </cell>
          <cell r="K31">
            <v>10.08</v>
          </cell>
          <cell r="L31">
            <v>7</v>
          </cell>
        </row>
        <row r="32">
          <cell r="B32" t="str">
            <v>서울강서</v>
          </cell>
          <cell r="C32">
            <v>3477</v>
          </cell>
          <cell r="D32">
            <v>3478.14785132</v>
          </cell>
          <cell r="E32">
            <v>100.03301269255105</v>
          </cell>
          <cell r="F32">
            <v>101.1471947463864</v>
          </cell>
          <cell r="G32">
            <v>4</v>
          </cell>
          <cell r="H32">
            <v>1</v>
          </cell>
          <cell r="I32">
            <v>10</v>
          </cell>
          <cell r="J32">
            <v>1</v>
          </cell>
          <cell r="K32">
            <v>10.057</v>
          </cell>
          <cell r="L32">
            <v>11</v>
          </cell>
        </row>
        <row r="33">
          <cell r="B33" t="str">
            <v>서울동작</v>
          </cell>
          <cell r="C33">
            <v>2915</v>
          </cell>
          <cell r="D33">
            <v>2948.6907442800002</v>
          </cell>
          <cell r="E33">
            <v>101.15577167341338</v>
          </cell>
          <cell r="F33">
            <v>101.26022687411738</v>
          </cell>
          <cell r="G33">
            <v>4</v>
          </cell>
          <cell r="H33">
            <v>1</v>
          </cell>
          <cell r="I33">
            <v>10</v>
          </cell>
          <cell r="J33">
            <v>1</v>
          </cell>
          <cell r="K33">
            <v>10.063000000000001</v>
          </cell>
          <cell r="L33">
            <v>8</v>
          </cell>
        </row>
        <row r="34">
          <cell r="B34" t="str">
            <v>서울서초</v>
          </cell>
          <cell r="C34">
            <v>5089</v>
          </cell>
          <cell r="D34">
            <v>5632.3682671400002</v>
          </cell>
          <cell r="E34">
            <v>110.67730923835724</v>
          </cell>
          <cell r="F34">
            <v>105.26564967187414</v>
          </cell>
          <cell r="G34">
            <v>4</v>
          </cell>
          <cell r="H34">
            <v>1</v>
          </cell>
          <cell r="I34">
            <v>10</v>
          </cell>
          <cell r="J34">
            <v>1</v>
          </cell>
          <cell r="K34">
            <v>10.263</v>
          </cell>
          <cell r="L34">
            <v>2</v>
          </cell>
        </row>
        <row r="35">
          <cell r="B35" t="str">
            <v>서울용산</v>
          </cell>
          <cell r="C35">
            <v>5611</v>
          </cell>
          <cell r="D35">
            <v>5949.2448852199996</v>
          </cell>
          <cell r="E35">
            <v>106.02824603849581</v>
          </cell>
          <cell r="F35">
            <v>104.47225072834469</v>
          </cell>
          <cell r="G35">
            <v>4</v>
          </cell>
          <cell r="H35">
            <v>1</v>
          </cell>
          <cell r="I35">
            <v>10</v>
          </cell>
          <cell r="J35">
            <v>1</v>
          </cell>
          <cell r="K35">
            <v>10.224</v>
          </cell>
          <cell r="L35">
            <v>4</v>
          </cell>
        </row>
        <row r="36">
          <cell r="B36" t="str">
            <v>서울노원</v>
          </cell>
          <cell r="C36">
            <v>4701</v>
          </cell>
          <cell r="D36">
            <v>4757.94217381</v>
          </cell>
          <cell r="E36">
            <v>101.21127789427781</v>
          </cell>
          <cell r="F36">
            <v>100.61946191400428</v>
          </cell>
          <cell r="G36">
            <v>4</v>
          </cell>
          <cell r="H36">
            <v>1</v>
          </cell>
          <cell r="I36">
            <v>10</v>
          </cell>
          <cell r="J36">
            <v>1</v>
          </cell>
          <cell r="K36">
            <v>10.031000000000001</v>
          </cell>
          <cell r="L36">
            <v>15</v>
          </cell>
        </row>
        <row r="37">
          <cell r="B37" t="str">
            <v>서울중랑</v>
          </cell>
          <cell r="C37">
            <v>2965</v>
          </cell>
          <cell r="D37">
            <v>2967.0465858900002</v>
          </cell>
          <cell r="E37">
            <v>100.06902481922428</v>
          </cell>
          <cell r="F37">
            <v>100.12735039624441</v>
          </cell>
          <cell r="G37">
            <v>4</v>
          </cell>
          <cell r="H37">
            <v>1</v>
          </cell>
          <cell r="I37">
            <v>10</v>
          </cell>
          <cell r="J37">
            <v>1</v>
          </cell>
          <cell r="K37">
            <v>10.006</v>
          </cell>
          <cell r="L37">
            <v>17</v>
          </cell>
        </row>
        <row r="38">
          <cell r="B38" t="str">
            <v>서울도봉</v>
          </cell>
          <cell r="C38">
            <v>5186</v>
          </cell>
          <cell r="D38">
            <v>5135.5713988799998</v>
          </cell>
          <cell r="E38">
            <v>99.027601212495171</v>
          </cell>
          <cell r="F38">
            <v>98.542199786106465</v>
          </cell>
          <cell r="G38">
            <v>3.996</v>
          </cell>
          <cell r="H38">
            <v>18</v>
          </cell>
          <cell r="I38">
            <v>9.99</v>
          </cell>
          <cell r="J38">
            <v>18</v>
          </cell>
          <cell r="K38">
            <v>9.9169999999999998</v>
          </cell>
          <cell r="L38">
            <v>19</v>
          </cell>
        </row>
      </sheetData>
      <sheetData sheetId="4">
        <row r="16">
          <cell r="B16" t="str">
            <v>서울중앙</v>
          </cell>
          <cell r="C16">
            <v>1001</v>
          </cell>
          <cell r="D16">
            <v>1135.35851149</v>
          </cell>
          <cell r="E16">
            <v>113.42242872027973</v>
          </cell>
          <cell r="F16">
            <v>106.78715270407871</v>
          </cell>
          <cell r="G16">
            <v>6.03</v>
          </cell>
          <cell r="H16">
            <v>1</v>
          </cell>
          <cell r="I16">
            <v>40.200000000000003</v>
          </cell>
          <cell r="J16">
            <v>1</v>
          </cell>
          <cell r="K16">
            <v>41.557000000000002</v>
          </cell>
          <cell r="L16">
            <v>14</v>
          </cell>
        </row>
        <row r="17">
          <cell r="B17" t="str">
            <v>광화문</v>
          </cell>
          <cell r="C17">
            <v>1135</v>
          </cell>
          <cell r="D17">
            <v>1204.03397434</v>
          </cell>
          <cell r="E17">
            <v>106.08228848810572</v>
          </cell>
          <cell r="F17">
            <v>103.61125283962413</v>
          </cell>
          <cell r="G17">
            <v>6.0179999999999998</v>
          </cell>
          <cell r="H17">
            <v>20</v>
          </cell>
          <cell r="I17">
            <v>40.119999999999997</v>
          </cell>
          <cell r="J17">
            <v>20</v>
          </cell>
          <cell r="K17">
            <v>40.841999999999999</v>
          </cell>
          <cell r="L17">
            <v>18</v>
          </cell>
        </row>
        <row r="18">
          <cell r="B18" t="str">
            <v>서대문</v>
          </cell>
          <cell r="C18">
            <v>446</v>
          </cell>
          <cell r="D18">
            <v>523.9511311</v>
          </cell>
          <cell r="E18">
            <v>117.4778320852018</v>
          </cell>
          <cell r="F18">
            <v>106.61789338918628</v>
          </cell>
          <cell r="G18">
            <v>6.03</v>
          </cell>
          <cell r="H18">
            <v>1</v>
          </cell>
          <cell r="I18">
            <v>40.200000000000003</v>
          </cell>
          <cell r="J18">
            <v>1</v>
          </cell>
          <cell r="K18">
            <v>41.524000000000001</v>
          </cell>
          <cell r="L18">
            <v>15</v>
          </cell>
        </row>
        <row r="19">
          <cell r="B19" t="str">
            <v>동대문</v>
          </cell>
          <cell r="C19">
            <v>746</v>
          </cell>
          <cell r="D19">
            <v>810.82351285000004</v>
          </cell>
          <cell r="E19">
            <v>108.68947893431636</v>
          </cell>
          <cell r="F19">
            <v>96.037339285055722</v>
          </cell>
          <cell r="G19">
            <v>6.0179999999999998</v>
          </cell>
          <cell r="H19">
            <v>20</v>
          </cell>
          <cell r="I19">
            <v>40.119999999999997</v>
          </cell>
          <cell r="J19">
            <v>20</v>
          </cell>
          <cell r="K19">
            <v>39.326999999999998</v>
          </cell>
          <cell r="L19">
            <v>23</v>
          </cell>
        </row>
        <row r="20">
          <cell r="B20" t="str">
            <v>서울광진</v>
          </cell>
          <cell r="C20">
            <v>1477</v>
          </cell>
          <cell r="D20">
            <v>1550.04965677</v>
          </cell>
          <cell r="E20">
            <v>104.94581291604604</v>
          </cell>
          <cell r="F20">
            <v>99.422376424807382</v>
          </cell>
          <cell r="G20">
            <v>6.0119999999999996</v>
          </cell>
          <cell r="H20">
            <v>22</v>
          </cell>
          <cell r="I20">
            <v>40.08</v>
          </cell>
          <cell r="J20">
            <v>22</v>
          </cell>
          <cell r="K20">
            <v>39.963999999999999</v>
          </cell>
          <cell r="L20">
            <v>22</v>
          </cell>
        </row>
        <row r="21">
          <cell r="B21" t="str">
            <v>서울마포</v>
          </cell>
          <cell r="C21">
            <v>660</v>
          </cell>
          <cell r="D21">
            <v>727.87756682999998</v>
          </cell>
          <cell r="E21">
            <v>110.28447982272726</v>
          </cell>
          <cell r="F21">
            <v>102.57340760712057</v>
          </cell>
          <cell r="G21">
            <v>6.024</v>
          </cell>
          <cell r="H21">
            <v>18</v>
          </cell>
          <cell r="I21">
            <v>40.159999999999997</v>
          </cell>
          <cell r="J21">
            <v>18</v>
          </cell>
          <cell r="K21">
            <v>40.674999999999997</v>
          </cell>
          <cell r="L21">
            <v>20</v>
          </cell>
        </row>
        <row r="22">
          <cell r="B22" t="str">
            <v>서울관악</v>
          </cell>
          <cell r="C22">
            <v>522</v>
          </cell>
          <cell r="D22">
            <v>635.74705184000004</v>
          </cell>
          <cell r="E22">
            <v>121.79062295785441</v>
          </cell>
          <cell r="F22">
            <v>106.14562764402331</v>
          </cell>
          <cell r="G22">
            <v>6.03</v>
          </cell>
          <cell r="H22">
            <v>1</v>
          </cell>
          <cell r="I22">
            <v>40.200000000000003</v>
          </cell>
          <cell r="J22">
            <v>1</v>
          </cell>
          <cell r="K22">
            <v>41.429000000000002</v>
          </cell>
          <cell r="L22">
            <v>16</v>
          </cell>
        </row>
        <row r="23">
          <cell r="B23" t="str">
            <v>서울은평</v>
          </cell>
          <cell r="C23">
            <v>497</v>
          </cell>
          <cell r="D23">
            <v>636.14071228</v>
          </cell>
          <cell r="E23">
            <v>127.99611917102615</v>
          </cell>
          <cell r="F23">
            <v>111.39182799408893</v>
          </cell>
          <cell r="G23">
            <v>6.03</v>
          </cell>
          <cell r="H23">
            <v>1</v>
          </cell>
          <cell r="I23">
            <v>40.200000000000003</v>
          </cell>
          <cell r="J23">
            <v>1</v>
          </cell>
          <cell r="K23">
            <v>42.478000000000002</v>
          </cell>
          <cell r="L23">
            <v>9</v>
          </cell>
        </row>
        <row r="24">
          <cell r="B24" t="str">
            <v>여의도</v>
          </cell>
          <cell r="C24">
            <v>931</v>
          </cell>
          <cell r="D24">
            <v>1172.41079294</v>
          </cell>
          <cell r="E24">
            <v>125.93026777013962</v>
          </cell>
          <cell r="F24">
            <v>111.78923426154503</v>
          </cell>
          <cell r="G24">
            <v>6.03</v>
          </cell>
          <cell r="H24">
            <v>1</v>
          </cell>
          <cell r="I24">
            <v>40.200000000000003</v>
          </cell>
          <cell r="J24">
            <v>1</v>
          </cell>
          <cell r="K24">
            <v>42.558</v>
          </cell>
          <cell r="L24">
            <v>6</v>
          </cell>
        </row>
        <row r="25">
          <cell r="B25" t="str">
            <v>서울강남</v>
          </cell>
          <cell r="C25">
            <v>1259</v>
          </cell>
          <cell r="D25">
            <v>1265.19380991</v>
          </cell>
          <cell r="E25">
            <v>100.49196266163622</v>
          </cell>
          <cell r="F25">
            <v>106.21893445443766</v>
          </cell>
          <cell r="G25">
            <v>6.0060000000000002</v>
          </cell>
          <cell r="H25">
            <v>23</v>
          </cell>
          <cell r="I25">
            <v>40.04</v>
          </cell>
          <cell r="J25">
            <v>23</v>
          </cell>
          <cell r="K25">
            <v>41.283999999999999</v>
          </cell>
          <cell r="L25">
            <v>17</v>
          </cell>
        </row>
        <row r="26">
          <cell r="B26" t="str">
            <v>서울금천</v>
          </cell>
          <cell r="C26">
            <v>391</v>
          </cell>
          <cell r="D26">
            <v>508.56993039000002</v>
          </cell>
          <cell r="E26">
            <v>130.06903590537084</v>
          </cell>
          <cell r="F26">
            <v>108.46922473614353</v>
          </cell>
          <cell r="G26">
            <v>6.03</v>
          </cell>
          <cell r="H26">
            <v>1</v>
          </cell>
          <cell r="I26">
            <v>40.200000000000003</v>
          </cell>
          <cell r="J26">
            <v>1</v>
          </cell>
          <cell r="K26">
            <v>41.893999999999998</v>
          </cell>
          <cell r="L26">
            <v>12</v>
          </cell>
        </row>
        <row r="27">
          <cell r="B27" t="str">
            <v>서울구로</v>
          </cell>
          <cell r="C27">
            <v>385</v>
          </cell>
          <cell r="D27">
            <v>434.08251594000001</v>
          </cell>
          <cell r="E27">
            <v>112.74870543896105</v>
          </cell>
          <cell r="F27">
            <v>103.30397973105032</v>
          </cell>
          <cell r="G27">
            <v>6.024</v>
          </cell>
          <cell r="H27">
            <v>18</v>
          </cell>
          <cell r="I27">
            <v>40.159999999999997</v>
          </cell>
          <cell r="J27">
            <v>18</v>
          </cell>
          <cell r="K27">
            <v>40.820999999999998</v>
          </cell>
          <cell r="L27">
            <v>19</v>
          </cell>
        </row>
        <row r="28">
          <cell r="B28" t="str">
            <v>서울성북</v>
          </cell>
          <cell r="C28">
            <v>670</v>
          </cell>
          <cell r="D28">
            <v>759.83507741000005</v>
          </cell>
          <cell r="E28">
            <v>113.40822050895522</v>
          </cell>
          <cell r="F28">
            <v>110.22513389231446</v>
          </cell>
          <cell r="G28">
            <v>6.03</v>
          </cell>
          <cell r="H28">
            <v>1</v>
          </cell>
          <cell r="I28">
            <v>40.200000000000003</v>
          </cell>
          <cell r="J28">
            <v>1</v>
          </cell>
          <cell r="K28">
            <v>42.244999999999997</v>
          </cell>
          <cell r="L28">
            <v>10</v>
          </cell>
        </row>
        <row r="29">
          <cell r="B29" t="str">
            <v>서울강동</v>
          </cell>
          <cell r="C29">
            <v>634</v>
          </cell>
          <cell r="D29">
            <v>739.30153771000005</v>
          </cell>
          <cell r="E29">
            <v>116.60907534858045</v>
          </cell>
          <cell r="F29">
            <v>100.38383856804023</v>
          </cell>
          <cell r="G29">
            <v>6.03</v>
          </cell>
          <cell r="H29">
            <v>1</v>
          </cell>
          <cell r="I29">
            <v>40.200000000000003</v>
          </cell>
          <cell r="J29">
            <v>1</v>
          </cell>
          <cell r="K29">
            <v>40.277000000000001</v>
          </cell>
          <cell r="L29">
            <v>21</v>
          </cell>
        </row>
        <row r="30">
          <cell r="B30" t="str">
            <v>서울송파</v>
          </cell>
          <cell r="C30">
            <v>1178</v>
          </cell>
          <cell r="D30">
            <v>1510.8539651000001</v>
          </cell>
          <cell r="E30">
            <v>128.25585442275042</v>
          </cell>
          <cell r="F30">
            <v>112.36997186128109</v>
          </cell>
          <cell r="G30">
            <v>6.03</v>
          </cell>
          <cell r="H30">
            <v>1</v>
          </cell>
          <cell r="I30">
            <v>40.200000000000003</v>
          </cell>
          <cell r="J30">
            <v>1</v>
          </cell>
          <cell r="K30">
            <v>42.673999999999999</v>
          </cell>
          <cell r="L30">
            <v>5</v>
          </cell>
        </row>
        <row r="31">
          <cell r="B31" t="str">
            <v>서울양천</v>
          </cell>
          <cell r="C31">
            <v>584</v>
          </cell>
          <cell r="D31">
            <v>786.89684485999999</v>
          </cell>
          <cell r="E31">
            <v>134.74261042123288</v>
          </cell>
          <cell r="F31">
            <v>116.76953087044402</v>
          </cell>
          <cell r="G31">
            <v>6.03</v>
          </cell>
          <cell r="H31">
            <v>1</v>
          </cell>
          <cell r="I31">
            <v>40.200000000000003</v>
          </cell>
          <cell r="J31">
            <v>1</v>
          </cell>
          <cell r="K31">
            <v>43.554000000000002</v>
          </cell>
          <cell r="L31">
            <v>3</v>
          </cell>
        </row>
        <row r="32">
          <cell r="B32" t="str">
            <v>서울강서</v>
          </cell>
          <cell r="C32">
            <v>646</v>
          </cell>
          <cell r="D32">
            <v>787.78304965999996</v>
          </cell>
          <cell r="E32">
            <v>121.94784050464395</v>
          </cell>
          <cell r="F32">
            <v>108.38084494635984</v>
          </cell>
          <cell r="G32">
            <v>6.03</v>
          </cell>
          <cell r="H32">
            <v>1</v>
          </cell>
          <cell r="I32">
            <v>40.200000000000003</v>
          </cell>
          <cell r="J32">
            <v>1</v>
          </cell>
          <cell r="K32">
            <v>41.875999999999998</v>
          </cell>
          <cell r="L32">
            <v>13</v>
          </cell>
        </row>
        <row r="33">
          <cell r="B33" t="str">
            <v>서울동작</v>
          </cell>
          <cell r="C33">
            <v>481</v>
          </cell>
          <cell r="D33">
            <v>612.32889665000005</v>
          </cell>
          <cell r="E33">
            <v>127.30330491683992</v>
          </cell>
          <cell r="F33">
            <v>111.59453591785027</v>
          </cell>
          <cell r="G33">
            <v>6.03</v>
          </cell>
          <cell r="H33">
            <v>1</v>
          </cell>
          <cell r="I33">
            <v>40.200000000000003</v>
          </cell>
          <cell r="J33">
            <v>1</v>
          </cell>
          <cell r="K33">
            <v>42.518999999999998</v>
          </cell>
          <cell r="L33">
            <v>8</v>
          </cell>
        </row>
        <row r="34">
          <cell r="B34" t="str">
            <v>서울서초</v>
          </cell>
          <cell r="C34">
            <v>661</v>
          </cell>
          <cell r="D34">
            <v>884.25295853</v>
          </cell>
          <cell r="E34">
            <v>133.77503154765506</v>
          </cell>
          <cell r="F34">
            <v>120.16410845383625</v>
          </cell>
          <cell r="G34">
            <v>6.03</v>
          </cell>
          <cell r="H34">
            <v>1</v>
          </cell>
          <cell r="I34">
            <v>40.200000000000003</v>
          </cell>
          <cell r="J34">
            <v>1</v>
          </cell>
          <cell r="K34">
            <v>44.232999999999997</v>
          </cell>
          <cell r="L34">
            <v>2</v>
          </cell>
        </row>
        <row r="35">
          <cell r="B35" t="str">
            <v>서울용산</v>
          </cell>
          <cell r="C35">
            <v>820</v>
          </cell>
          <cell r="D35">
            <v>1009.90157422</v>
          </cell>
          <cell r="E35">
            <v>123.15872856341463</v>
          </cell>
          <cell r="F35">
            <v>128.7258883882503</v>
          </cell>
          <cell r="G35">
            <v>6.03</v>
          </cell>
          <cell r="H35">
            <v>1</v>
          </cell>
          <cell r="I35">
            <v>40.200000000000003</v>
          </cell>
          <cell r="J35">
            <v>1</v>
          </cell>
          <cell r="K35">
            <v>45.945</v>
          </cell>
          <cell r="L35">
            <v>1</v>
          </cell>
        </row>
        <row r="36">
          <cell r="B36" t="str">
            <v>서울노원</v>
          </cell>
          <cell r="C36">
            <v>934</v>
          </cell>
          <cell r="D36">
            <v>1158.2709463599999</v>
          </cell>
          <cell r="E36">
            <v>124.01187862526766</v>
          </cell>
          <cell r="F36">
            <v>111.70437218382492</v>
          </cell>
          <cell r="G36">
            <v>6.03</v>
          </cell>
          <cell r="H36">
            <v>1</v>
          </cell>
          <cell r="I36">
            <v>40.200000000000003</v>
          </cell>
          <cell r="J36">
            <v>1</v>
          </cell>
          <cell r="K36">
            <v>42.540999999999997</v>
          </cell>
          <cell r="L36">
            <v>7</v>
          </cell>
        </row>
        <row r="37">
          <cell r="B37" t="str">
            <v>서울중랑</v>
          </cell>
          <cell r="C37">
            <v>566</v>
          </cell>
          <cell r="D37">
            <v>706.42321576999996</v>
          </cell>
          <cell r="E37">
            <v>124.80975543639575</v>
          </cell>
          <cell r="F37">
            <v>113.15320494513156</v>
          </cell>
          <cell r="G37">
            <v>6.03</v>
          </cell>
          <cell r="H37">
            <v>1</v>
          </cell>
          <cell r="I37">
            <v>40.200000000000003</v>
          </cell>
          <cell r="J37">
            <v>1</v>
          </cell>
          <cell r="K37">
            <v>42.831000000000003</v>
          </cell>
          <cell r="L37">
            <v>4</v>
          </cell>
        </row>
        <row r="38">
          <cell r="B38" t="str">
            <v>서울도봉</v>
          </cell>
          <cell r="C38">
            <v>1019</v>
          </cell>
          <cell r="D38">
            <v>1198.25289352</v>
          </cell>
          <cell r="E38">
            <v>117.59105922669283</v>
          </cell>
          <cell r="F38">
            <v>108.79303761385017</v>
          </cell>
          <cell r="G38">
            <v>6.03</v>
          </cell>
          <cell r="H38">
            <v>1</v>
          </cell>
          <cell r="I38">
            <v>40.200000000000003</v>
          </cell>
          <cell r="J38">
            <v>1</v>
          </cell>
          <cell r="K38">
            <v>41.959000000000003</v>
          </cell>
          <cell r="L38">
            <v>11</v>
          </cell>
        </row>
      </sheetData>
      <sheetData sheetId="5">
        <row r="16">
          <cell r="B16" t="str">
            <v>서울중앙</v>
          </cell>
          <cell r="C16">
            <v>172</v>
          </cell>
          <cell r="D16">
            <v>47.592860000000002</v>
          </cell>
          <cell r="E16">
            <v>27.670267441860467</v>
          </cell>
          <cell r="F16">
            <v>107.46448285345652</v>
          </cell>
          <cell r="G16">
            <v>1.107</v>
          </cell>
          <cell r="H16">
            <v>9</v>
          </cell>
          <cell r="I16">
            <v>6.9180000000000001</v>
          </cell>
          <cell r="J16">
            <v>9</v>
          </cell>
          <cell r="K16">
            <v>16.891999999999999</v>
          </cell>
          <cell r="L16">
            <v>1</v>
          </cell>
        </row>
        <row r="17">
          <cell r="B17" t="str">
            <v>광화문</v>
          </cell>
          <cell r="C17">
            <v>211</v>
          </cell>
          <cell r="D17">
            <v>54.716687</v>
          </cell>
          <cell r="E17">
            <v>25.932079146919428</v>
          </cell>
          <cell r="F17">
            <v>100.17105169477914</v>
          </cell>
          <cell r="G17">
            <v>1.0369999999999999</v>
          </cell>
          <cell r="H17">
            <v>19</v>
          </cell>
          <cell r="I17">
            <v>6.4829999999999997</v>
          </cell>
          <cell r="J17">
            <v>19</v>
          </cell>
          <cell r="K17">
            <v>15.763</v>
          </cell>
          <cell r="L17">
            <v>14</v>
          </cell>
        </row>
        <row r="18">
          <cell r="B18" t="str">
            <v>서대문</v>
          </cell>
          <cell r="C18">
            <v>115</v>
          </cell>
          <cell r="D18">
            <v>31.09346</v>
          </cell>
          <cell r="E18">
            <v>27.037791304347824</v>
          </cell>
          <cell r="F18">
            <v>106.04324316249811</v>
          </cell>
          <cell r="G18">
            <v>1.0820000000000001</v>
          </cell>
          <cell r="H18">
            <v>17</v>
          </cell>
          <cell r="I18">
            <v>6.7590000000000003</v>
          </cell>
          <cell r="J18">
            <v>17</v>
          </cell>
          <cell r="K18">
            <v>16.635000000000002</v>
          </cell>
          <cell r="L18">
            <v>3</v>
          </cell>
        </row>
        <row r="19">
          <cell r="B19" t="str">
            <v>동대문</v>
          </cell>
          <cell r="C19">
            <v>165</v>
          </cell>
          <cell r="D19">
            <v>41.626950999999998</v>
          </cell>
          <cell r="E19">
            <v>25.228455151515149</v>
          </cell>
          <cell r="F19">
            <v>95.222340893499407</v>
          </cell>
          <cell r="G19">
            <v>1.0089999999999999</v>
          </cell>
          <cell r="H19">
            <v>21</v>
          </cell>
          <cell r="I19">
            <v>6.3070000000000004</v>
          </cell>
          <cell r="J19">
            <v>21</v>
          </cell>
          <cell r="K19">
            <v>15.055999999999999</v>
          </cell>
          <cell r="L19">
            <v>23</v>
          </cell>
        </row>
        <row r="20">
          <cell r="B20" t="str">
            <v>서울광진</v>
          </cell>
          <cell r="C20">
            <v>267</v>
          </cell>
          <cell r="D20">
            <v>74.318054000000004</v>
          </cell>
          <cell r="E20">
            <v>27.834477153558051</v>
          </cell>
          <cell r="F20">
            <v>97.858238937996461</v>
          </cell>
          <cell r="G20">
            <v>1.113</v>
          </cell>
          <cell r="H20">
            <v>7</v>
          </cell>
          <cell r="I20">
            <v>6.9589999999999996</v>
          </cell>
          <cell r="J20">
            <v>7</v>
          </cell>
          <cell r="K20">
            <v>15.712</v>
          </cell>
          <cell r="L20">
            <v>18</v>
          </cell>
        </row>
        <row r="21">
          <cell r="B21" t="str">
            <v>서울마포</v>
          </cell>
          <cell r="C21">
            <v>142</v>
          </cell>
          <cell r="D21">
            <v>39.471580000000003</v>
          </cell>
          <cell r="E21">
            <v>27.796887323943665</v>
          </cell>
          <cell r="F21">
            <v>104.76813976311988</v>
          </cell>
          <cell r="G21">
            <v>1.1120000000000001</v>
          </cell>
          <cell r="H21">
            <v>8</v>
          </cell>
          <cell r="I21">
            <v>6.9489999999999998</v>
          </cell>
          <cell r="J21">
            <v>8</v>
          </cell>
          <cell r="K21">
            <v>16.571000000000002</v>
          </cell>
          <cell r="L21">
            <v>4</v>
          </cell>
        </row>
        <row r="22">
          <cell r="B22" t="str">
            <v>서울관악</v>
          </cell>
          <cell r="C22">
            <v>131</v>
          </cell>
          <cell r="D22">
            <v>36.192582000000002</v>
          </cell>
          <cell r="E22">
            <v>27.627925190839697</v>
          </cell>
          <cell r="F22">
            <v>100.53865596656854</v>
          </cell>
          <cell r="G22">
            <v>1.105</v>
          </cell>
          <cell r="H22">
            <v>10</v>
          </cell>
          <cell r="I22">
            <v>6.907</v>
          </cell>
          <cell r="J22">
            <v>10</v>
          </cell>
          <cell r="K22">
            <v>16.021000000000001</v>
          </cell>
          <cell r="L22">
            <v>11</v>
          </cell>
        </row>
        <row r="23">
          <cell r="B23" t="str">
            <v>서울은평</v>
          </cell>
          <cell r="C23">
            <v>136</v>
          </cell>
          <cell r="D23">
            <v>39.608097999999998</v>
          </cell>
          <cell r="E23">
            <v>29.123601470588234</v>
          </cell>
          <cell r="F23">
            <v>101.52676831417074</v>
          </cell>
          <cell r="G23">
            <v>1.165</v>
          </cell>
          <cell r="H23">
            <v>2</v>
          </cell>
          <cell r="I23">
            <v>7.2809999999999997</v>
          </cell>
          <cell r="J23">
            <v>2</v>
          </cell>
          <cell r="K23">
            <v>16.331</v>
          </cell>
          <cell r="L23">
            <v>7</v>
          </cell>
        </row>
        <row r="24">
          <cell r="B24" t="str">
            <v>여의도</v>
          </cell>
          <cell r="C24">
            <v>228</v>
          </cell>
          <cell r="D24">
            <v>63.671570000000003</v>
          </cell>
          <cell r="E24">
            <v>27.926127192982459</v>
          </cell>
          <cell r="F24">
            <v>99.314365625517368</v>
          </cell>
          <cell r="G24">
            <v>1.117</v>
          </cell>
          <cell r="H24">
            <v>6</v>
          </cell>
          <cell r="I24">
            <v>6.9820000000000002</v>
          </cell>
          <cell r="J24">
            <v>6</v>
          </cell>
          <cell r="K24">
            <v>15.904999999999999</v>
          </cell>
          <cell r="L24">
            <v>12</v>
          </cell>
        </row>
        <row r="25">
          <cell r="B25" t="str">
            <v>서울강남</v>
          </cell>
          <cell r="C25">
            <v>253</v>
          </cell>
          <cell r="D25">
            <v>69.018923999999998</v>
          </cell>
          <cell r="E25">
            <v>27.280207114624506</v>
          </cell>
          <cell r="F25">
            <v>101.19842236501819</v>
          </cell>
          <cell r="G25">
            <v>1.091</v>
          </cell>
          <cell r="H25">
            <v>15</v>
          </cell>
          <cell r="I25">
            <v>6.82</v>
          </cell>
          <cell r="J25">
            <v>15</v>
          </cell>
          <cell r="K25">
            <v>16.059999999999999</v>
          </cell>
          <cell r="L25">
            <v>10</v>
          </cell>
        </row>
        <row r="26">
          <cell r="B26" t="str">
            <v>서울금천</v>
          </cell>
          <cell r="C26">
            <v>98</v>
          </cell>
          <cell r="D26">
            <v>29.435466000000002</v>
          </cell>
          <cell r="E26">
            <v>30.036189795918368</v>
          </cell>
          <cell r="F26">
            <v>96.000487642794994</v>
          </cell>
          <cell r="G26">
            <v>1.2010000000000001</v>
          </cell>
          <cell r="H26">
            <v>1</v>
          </cell>
          <cell r="I26">
            <v>7.5090000000000003</v>
          </cell>
          <cell r="J26">
            <v>1</v>
          </cell>
          <cell r="K26">
            <v>15.755000000000001</v>
          </cell>
          <cell r="L26">
            <v>15</v>
          </cell>
        </row>
        <row r="27">
          <cell r="B27" t="str">
            <v>서울구로</v>
          </cell>
          <cell r="C27">
            <v>112</v>
          </cell>
          <cell r="D27">
            <v>27.576122999999999</v>
          </cell>
          <cell r="E27">
            <v>24.621538392857143</v>
          </cell>
          <cell r="F27">
            <v>101.89966873886863</v>
          </cell>
          <cell r="G27">
            <v>0.98499999999999999</v>
          </cell>
          <cell r="H27">
            <v>23</v>
          </cell>
          <cell r="I27">
            <v>6.1550000000000002</v>
          </cell>
          <cell r="J27">
            <v>23</v>
          </cell>
          <cell r="K27">
            <v>15.815</v>
          </cell>
          <cell r="L27">
            <v>13</v>
          </cell>
        </row>
        <row r="28">
          <cell r="B28" t="str">
            <v>서울성북</v>
          </cell>
          <cell r="C28">
            <v>133</v>
          </cell>
          <cell r="D28">
            <v>35.413685999999998</v>
          </cell>
          <cell r="E28">
            <v>26.626831578947368</v>
          </cell>
          <cell r="F28">
            <v>97.497799507407919</v>
          </cell>
          <cell r="G28">
            <v>1.0649999999999999</v>
          </cell>
          <cell r="H28">
            <v>18</v>
          </cell>
          <cell r="I28">
            <v>6.657</v>
          </cell>
          <cell r="J28">
            <v>18</v>
          </cell>
          <cell r="K28">
            <v>15.516</v>
          </cell>
          <cell r="L28">
            <v>21</v>
          </cell>
        </row>
        <row r="29">
          <cell r="B29" t="str">
            <v>서울강동</v>
          </cell>
          <cell r="C29">
            <v>171</v>
          </cell>
          <cell r="D29">
            <v>48.432347999999998</v>
          </cell>
          <cell r="E29">
            <v>28.323010526315791</v>
          </cell>
          <cell r="F29">
            <v>102.84870518844545</v>
          </cell>
          <cell r="G29">
            <v>1.133</v>
          </cell>
          <cell r="H29">
            <v>5</v>
          </cell>
          <cell r="I29">
            <v>7.0810000000000004</v>
          </cell>
          <cell r="J29">
            <v>5</v>
          </cell>
          <cell r="K29">
            <v>16.396000000000001</v>
          </cell>
          <cell r="L29">
            <v>6</v>
          </cell>
        </row>
        <row r="30">
          <cell r="B30" t="str">
            <v>서울송파</v>
          </cell>
          <cell r="C30">
            <v>242</v>
          </cell>
          <cell r="D30">
            <v>65.883328000000006</v>
          </cell>
          <cell r="E30">
            <v>27.224515702479341</v>
          </cell>
          <cell r="F30">
            <v>97.954229347528582</v>
          </cell>
          <cell r="G30">
            <v>1.089</v>
          </cell>
          <cell r="H30">
            <v>16</v>
          </cell>
          <cell r="I30">
            <v>6.806</v>
          </cell>
          <cell r="J30">
            <v>16</v>
          </cell>
          <cell r="K30">
            <v>15.647</v>
          </cell>
          <cell r="L30">
            <v>19</v>
          </cell>
        </row>
        <row r="31">
          <cell r="B31" t="str">
            <v>서울양천</v>
          </cell>
          <cell r="C31">
            <v>133</v>
          </cell>
          <cell r="D31">
            <v>38.260074000000003</v>
          </cell>
          <cell r="E31">
            <v>28.76697293233083</v>
          </cell>
          <cell r="F31">
            <v>105.2530988257012</v>
          </cell>
          <cell r="G31">
            <v>1.151</v>
          </cell>
          <cell r="H31">
            <v>3</v>
          </cell>
          <cell r="I31">
            <v>7.1920000000000002</v>
          </cell>
          <cell r="J31">
            <v>3</v>
          </cell>
          <cell r="K31">
            <v>16.753</v>
          </cell>
          <cell r="L31">
            <v>2</v>
          </cell>
        </row>
        <row r="32">
          <cell r="B32" t="str">
            <v>서울강서</v>
          </cell>
          <cell r="C32">
            <v>166</v>
          </cell>
          <cell r="D32">
            <v>47.313921999999998</v>
          </cell>
          <cell r="E32">
            <v>28.502362650602407</v>
          </cell>
          <cell r="F32">
            <v>101.81196284573792</v>
          </cell>
          <cell r="G32">
            <v>1.1399999999999999</v>
          </cell>
          <cell r="H32">
            <v>4</v>
          </cell>
          <cell r="I32">
            <v>7.1260000000000003</v>
          </cell>
          <cell r="J32">
            <v>4</v>
          </cell>
          <cell r="K32">
            <v>16.289000000000001</v>
          </cell>
          <cell r="L32">
            <v>8</v>
          </cell>
        </row>
        <row r="33">
          <cell r="B33" t="str">
            <v>서울동작</v>
          </cell>
          <cell r="C33">
            <v>105</v>
          </cell>
          <cell r="D33">
            <v>26.322092000000001</v>
          </cell>
          <cell r="E33">
            <v>25.068659047619047</v>
          </cell>
          <cell r="F33">
            <v>104.94737717996196</v>
          </cell>
          <cell r="G33">
            <v>1.0029999999999999</v>
          </cell>
          <cell r="H33">
            <v>22</v>
          </cell>
          <cell r="I33">
            <v>6.2670000000000003</v>
          </cell>
          <cell r="J33">
            <v>22</v>
          </cell>
          <cell r="K33">
            <v>16.251999999999999</v>
          </cell>
          <cell r="L33">
            <v>9</v>
          </cell>
        </row>
        <row r="34">
          <cell r="B34" t="str">
            <v>서울서초</v>
          </cell>
          <cell r="C34">
            <v>152</v>
          </cell>
          <cell r="D34">
            <v>41.931750000000001</v>
          </cell>
          <cell r="E34">
            <v>27.586677631578947</v>
          </cell>
          <cell r="F34">
            <v>104.73830765994737</v>
          </cell>
          <cell r="G34">
            <v>1.103</v>
          </cell>
          <cell r="H34">
            <v>11</v>
          </cell>
          <cell r="I34">
            <v>6.8970000000000002</v>
          </cell>
          <cell r="J34">
            <v>11</v>
          </cell>
          <cell r="K34">
            <v>16.541</v>
          </cell>
          <cell r="L34">
            <v>5</v>
          </cell>
        </row>
        <row r="35">
          <cell r="B35" t="str">
            <v>서울용산</v>
          </cell>
          <cell r="C35">
            <v>180</v>
          </cell>
          <cell r="D35">
            <v>46.613078000000002</v>
          </cell>
          <cell r="E35">
            <v>25.896154444444448</v>
          </cell>
          <cell r="F35">
            <v>98.034709482775398</v>
          </cell>
          <cell r="G35">
            <v>1.036</v>
          </cell>
          <cell r="H35">
            <v>20</v>
          </cell>
          <cell r="I35">
            <v>6.4740000000000002</v>
          </cell>
          <cell r="J35">
            <v>20</v>
          </cell>
          <cell r="K35">
            <v>15.491</v>
          </cell>
          <cell r="L35">
            <v>22</v>
          </cell>
        </row>
        <row r="36">
          <cell r="B36" t="str">
            <v>서울노원</v>
          </cell>
          <cell r="C36">
            <v>236</v>
          </cell>
          <cell r="D36">
            <v>64.615955</v>
          </cell>
          <cell r="E36">
            <v>27.379641949152543</v>
          </cell>
          <cell r="F36">
            <v>96.945773898130383</v>
          </cell>
          <cell r="G36">
            <v>1.095</v>
          </cell>
          <cell r="H36">
            <v>13</v>
          </cell>
          <cell r="I36">
            <v>6.8449999999999998</v>
          </cell>
          <cell r="J36">
            <v>14</v>
          </cell>
          <cell r="K36">
            <v>15.541</v>
          </cell>
          <cell r="L36">
            <v>20</v>
          </cell>
        </row>
        <row r="37">
          <cell r="B37" t="str">
            <v>서울중랑</v>
          </cell>
          <cell r="C37">
            <v>130</v>
          </cell>
          <cell r="D37">
            <v>35.603701999999998</v>
          </cell>
          <cell r="E37">
            <v>27.387463076923073</v>
          </cell>
          <cell r="F37">
            <v>98.596718571610594</v>
          </cell>
          <cell r="G37">
            <v>1.095</v>
          </cell>
          <cell r="H37">
            <v>13</v>
          </cell>
          <cell r="I37">
            <v>6.8470000000000004</v>
          </cell>
          <cell r="J37">
            <v>13</v>
          </cell>
          <cell r="K37">
            <v>15.747999999999999</v>
          </cell>
          <cell r="L37">
            <v>17</v>
          </cell>
        </row>
        <row r="38">
          <cell r="B38" t="str">
            <v>서울도봉</v>
          </cell>
          <cell r="C38">
            <v>227</v>
          </cell>
          <cell r="D38">
            <v>62.242457999999999</v>
          </cell>
          <cell r="E38">
            <v>27.419585022026432</v>
          </cell>
          <cell r="F38">
            <v>98.60454572133925</v>
          </cell>
          <cell r="G38">
            <v>1.097</v>
          </cell>
          <cell r="H38">
            <v>12</v>
          </cell>
          <cell r="I38">
            <v>6.8550000000000004</v>
          </cell>
          <cell r="J38">
            <v>12</v>
          </cell>
          <cell r="K38">
            <v>15.753</v>
          </cell>
          <cell r="L38">
            <v>16</v>
          </cell>
        </row>
      </sheetData>
      <sheetData sheetId="6">
        <row r="16">
          <cell r="B16" t="str">
            <v>서울중앙</v>
          </cell>
          <cell r="C16">
            <v>16028</v>
          </cell>
          <cell r="D16">
            <v>2319</v>
          </cell>
          <cell r="E16">
            <v>15238</v>
          </cell>
          <cell r="F16">
            <v>95.071125530321936</v>
          </cell>
          <cell r="G16">
            <v>119.87925830099179</v>
          </cell>
          <cell r="H16">
            <v>4263</v>
          </cell>
          <cell r="I16">
            <v>3191</v>
          </cell>
          <cell r="J16">
            <v>74.853389631714748</v>
          </cell>
          <cell r="K16">
            <v>2467</v>
          </cell>
          <cell r="L16">
            <v>2017</v>
          </cell>
          <cell r="M16">
            <v>81.759221726793669</v>
          </cell>
          <cell r="N16">
            <v>3.8029999999999999</v>
          </cell>
          <cell r="O16">
            <v>11</v>
          </cell>
          <cell r="P16">
            <v>23.768000000000001</v>
          </cell>
          <cell r="Q16">
            <v>11</v>
          </cell>
          <cell r="R16">
            <v>26.869</v>
          </cell>
          <cell r="S16">
            <v>9</v>
          </cell>
        </row>
        <row r="17">
          <cell r="B17" t="str">
            <v>광화문</v>
          </cell>
          <cell r="C17">
            <v>18382</v>
          </cell>
          <cell r="D17">
            <v>2509</v>
          </cell>
          <cell r="E17">
            <v>17463</v>
          </cell>
          <cell r="F17">
            <v>95.000544010444997</v>
          </cell>
          <cell r="G17">
            <v>115.22156599876807</v>
          </cell>
          <cell r="H17">
            <v>4771</v>
          </cell>
          <cell r="I17">
            <v>3500</v>
          </cell>
          <cell r="J17">
            <v>73.359882624187804</v>
          </cell>
          <cell r="K17">
            <v>2864</v>
          </cell>
          <cell r="L17">
            <v>2608</v>
          </cell>
          <cell r="M17">
            <v>91.061452513966472</v>
          </cell>
          <cell r="N17">
            <v>3.8</v>
          </cell>
          <cell r="O17">
            <v>13</v>
          </cell>
          <cell r="P17">
            <v>23.75</v>
          </cell>
          <cell r="Q17">
            <v>13</v>
          </cell>
          <cell r="R17">
            <v>26.277999999999999</v>
          </cell>
          <cell r="S17">
            <v>12</v>
          </cell>
        </row>
        <row r="18">
          <cell r="B18" t="str">
            <v>서대문</v>
          </cell>
          <cell r="C18">
            <v>12425</v>
          </cell>
          <cell r="D18">
            <v>1620</v>
          </cell>
          <cell r="E18">
            <v>11829</v>
          </cell>
          <cell r="F18">
            <v>95.203219315895367</v>
          </cell>
          <cell r="G18">
            <v>114.92704826038158</v>
          </cell>
          <cell r="H18">
            <v>2515</v>
          </cell>
          <cell r="I18">
            <v>1905</v>
          </cell>
          <cell r="J18">
            <v>75.7455268389662</v>
          </cell>
          <cell r="K18">
            <v>1744</v>
          </cell>
          <cell r="L18">
            <v>1503</v>
          </cell>
          <cell r="M18">
            <v>86.181192660550451</v>
          </cell>
          <cell r="N18">
            <v>3.8079999999999998</v>
          </cell>
          <cell r="O18">
            <v>10</v>
          </cell>
          <cell r="P18">
            <v>23.800999999999998</v>
          </cell>
          <cell r="Q18">
            <v>10</v>
          </cell>
          <cell r="R18">
            <v>26.265999999999998</v>
          </cell>
          <cell r="S18">
            <v>13</v>
          </cell>
        </row>
        <row r="19">
          <cell r="B19" t="str">
            <v>동대문</v>
          </cell>
          <cell r="C19">
            <v>15876</v>
          </cell>
          <cell r="D19">
            <v>2080</v>
          </cell>
          <cell r="E19">
            <v>14867</v>
          </cell>
          <cell r="F19">
            <v>93.644494834971027</v>
          </cell>
          <cell r="G19">
            <v>93.61888111888112</v>
          </cell>
          <cell r="H19">
            <v>3618</v>
          </cell>
          <cell r="I19">
            <v>2625</v>
          </cell>
          <cell r="J19">
            <v>72.553897180762846</v>
          </cell>
          <cell r="K19">
            <v>2331</v>
          </cell>
          <cell r="L19">
            <v>1994</v>
          </cell>
          <cell r="M19">
            <v>85.542685542685547</v>
          </cell>
          <cell r="N19">
            <v>3.746</v>
          </cell>
          <cell r="O19">
            <v>20</v>
          </cell>
          <cell r="P19">
            <v>23.411000000000001</v>
          </cell>
          <cell r="Q19">
            <v>20</v>
          </cell>
          <cell r="R19">
            <v>23.408000000000001</v>
          </cell>
          <cell r="S19">
            <v>22</v>
          </cell>
        </row>
        <row r="20">
          <cell r="B20" t="str">
            <v>서울광진</v>
          </cell>
          <cell r="C20">
            <v>20962</v>
          </cell>
          <cell r="D20">
            <v>2784</v>
          </cell>
          <cell r="E20">
            <v>20000</v>
          </cell>
          <cell r="F20">
            <v>95.410743249689915</v>
          </cell>
          <cell r="G20">
            <v>118.99164054336468</v>
          </cell>
          <cell r="H20">
            <v>5311</v>
          </cell>
          <cell r="I20">
            <v>3953</v>
          </cell>
          <cell r="J20">
            <v>74.430427414799468</v>
          </cell>
          <cell r="K20">
            <v>3249</v>
          </cell>
          <cell r="L20">
            <v>2923</v>
          </cell>
          <cell r="M20">
            <v>89.966143428747301</v>
          </cell>
          <cell r="N20">
            <v>3.8159999999999998</v>
          </cell>
          <cell r="O20">
            <v>9</v>
          </cell>
          <cell r="P20">
            <v>23.853000000000002</v>
          </cell>
          <cell r="Q20">
            <v>9</v>
          </cell>
          <cell r="R20">
            <v>26.8</v>
          </cell>
          <cell r="S20">
            <v>10</v>
          </cell>
        </row>
        <row r="21">
          <cell r="B21" t="str">
            <v>서울마포</v>
          </cell>
          <cell r="C21">
            <v>13097</v>
          </cell>
          <cell r="D21">
            <v>1823</v>
          </cell>
          <cell r="E21">
            <v>12392</v>
          </cell>
          <cell r="F21">
            <v>94.617087882721222</v>
          </cell>
          <cell r="G21">
            <v>111.50451304044282</v>
          </cell>
          <cell r="H21">
            <v>3114</v>
          </cell>
          <cell r="I21">
            <v>2412</v>
          </cell>
          <cell r="J21">
            <v>77.456647398843927</v>
          </cell>
          <cell r="K21">
            <v>1975</v>
          </cell>
          <cell r="L21">
            <v>1664</v>
          </cell>
          <cell r="M21">
            <v>84.25316455696202</v>
          </cell>
          <cell r="N21">
            <v>3.7850000000000001</v>
          </cell>
          <cell r="O21">
            <v>15</v>
          </cell>
          <cell r="P21">
            <v>23.654</v>
          </cell>
          <cell r="Q21">
            <v>15</v>
          </cell>
          <cell r="R21">
            <v>25.765000000000001</v>
          </cell>
          <cell r="S21">
            <v>16</v>
          </cell>
        </row>
        <row r="22">
          <cell r="B22" t="str">
            <v>서울관악</v>
          </cell>
          <cell r="C22">
            <v>10902</v>
          </cell>
          <cell r="D22">
            <v>1466</v>
          </cell>
          <cell r="E22">
            <v>10359</v>
          </cell>
          <cell r="F22">
            <v>95.019262520638421</v>
          </cell>
          <cell r="G22">
            <v>114.47352102195212</v>
          </cell>
          <cell r="H22">
            <v>3046</v>
          </cell>
          <cell r="I22">
            <v>2331</v>
          </cell>
          <cell r="J22">
            <v>76.526592252133952</v>
          </cell>
          <cell r="K22">
            <v>1566</v>
          </cell>
          <cell r="L22">
            <v>1260</v>
          </cell>
          <cell r="M22">
            <v>80.459770114942529</v>
          </cell>
          <cell r="N22">
            <v>3.8010000000000002</v>
          </cell>
          <cell r="O22">
            <v>12</v>
          </cell>
          <cell r="P22">
            <v>23.754999999999999</v>
          </cell>
          <cell r="Q22">
            <v>12</v>
          </cell>
          <cell r="R22">
            <v>26.187000000000001</v>
          </cell>
          <cell r="S22">
            <v>14</v>
          </cell>
        </row>
        <row r="23">
          <cell r="B23" t="str">
            <v>서울은평</v>
          </cell>
          <cell r="C23">
            <v>8505</v>
          </cell>
          <cell r="D23">
            <v>1266</v>
          </cell>
          <cell r="E23">
            <v>8182</v>
          </cell>
          <cell r="F23">
            <v>96.202233980011755</v>
          </cell>
          <cell r="G23">
            <v>135.43013069079419</v>
          </cell>
          <cell r="H23">
            <v>2573</v>
          </cell>
          <cell r="I23">
            <v>1993</v>
          </cell>
          <cell r="J23">
            <v>77.458219976680923</v>
          </cell>
          <cell r="K23">
            <v>1400</v>
          </cell>
          <cell r="L23">
            <v>1275</v>
          </cell>
          <cell r="M23">
            <v>91.071428571428569</v>
          </cell>
          <cell r="N23">
            <v>3.8479999999999999</v>
          </cell>
          <cell r="O23">
            <v>4</v>
          </cell>
          <cell r="P23">
            <v>24.050999999999998</v>
          </cell>
          <cell r="Q23">
            <v>4</v>
          </cell>
          <cell r="R23">
            <v>27.024999999999999</v>
          </cell>
          <cell r="S23">
            <v>4</v>
          </cell>
        </row>
        <row r="24">
          <cell r="B24" t="str">
            <v>여의도</v>
          </cell>
          <cell r="C24">
            <v>17754</v>
          </cell>
          <cell r="D24">
            <v>2593</v>
          </cell>
          <cell r="E24">
            <v>16668</v>
          </cell>
          <cell r="F24">
            <v>93.883068604258185</v>
          </cell>
          <cell r="G24">
            <v>105.66910913999227</v>
          </cell>
          <cell r="H24">
            <v>5151</v>
          </cell>
          <cell r="I24">
            <v>3908</v>
          </cell>
          <cell r="J24">
            <v>75.868763346922933</v>
          </cell>
          <cell r="K24">
            <v>2811</v>
          </cell>
          <cell r="L24">
            <v>2371</v>
          </cell>
          <cell r="M24">
            <v>84.347207399501954</v>
          </cell>
          <cell r="N24">
            <v>3.7549999999999999</v>
          </cell>
          <cell r="O24">
            <v>19</v>
          </cell>
          <cell r="P24">
            <v>23.471</v>
          </cell>
          <cell r="Q24">
            <v>19</v>
          </cell>
          <cell r="R24">
            <v>24.943999999999999</v>
          </cell>
          <cell r="S24">
            <v>18</v>
          </cell>
        </row>
        <row r="25">
          <cell r="B25" t="str">
            <v>서울강남</v>
          </cell>
          <cell r="C25">
            <v>21306</v>
          </cell>
          <cell r="D25">
            <v>3047</v>
          </cell>
          <cell r="E25">
            <v>19860</v>
          </cell>
          <cell r="F25">
            <v>93.213179386088427</v>
          </cell>
          <cell r="G25">
            <v>95.53360980994718</v>
          </cell>
          <cell r="H25">
            <v>5565</v>
          </cell>
          <cell r="I25">
            <v>4154</v>
          </cell>
          <cell r="J25">
            <v>74.645103324348611</v>
          </cell>
          <cell r="K25">
            <v>3304</v>
          </cell>
          <cell r="L25">
            <v>2734</v>
          </cell>
          <cell r="M25">
            <v>82.74818401937047</v>
          </cell>
          <cell r="N25">
            <v>3.7290000000000001</v>
          </cell>
          <cell r="O25">
            <v>22</v>
          </cell>
          <cell r="P25">
            <v>23.303000000000001</v>
          </cell>
          <cell r="Q25">
            <v>22</v>
          </cell>
          <cell r="R25">
            <v>23.593</v>
          </cell>
          <cell r="S25">
            <v>21</v>
          </cell>
        </row>
        <row r="26">
          <cell r="B26" t="str">
            <v>서울금천</v>
          </cell>
          <cell r="C26">
            <v>5817</v>
          </cell>
          <cell r="D26">
            <v>812</v>
          </cell>
          <cell r="E26">
            <v>5483</v>
          </cell>
          <cell r="F26">
            <v>94.258208698641909</v>
          </cell>
          <cell r="G26">
            <v>107.0309001343484</v>
          </cell>
          <cell r="H26">
            <v>1713</v>
          </cell>
          <cell r="I26">
            <v>1273</v>
          </cell>
          <cell r="J26">
            <v>74.314068884997084</v>
          </cell>
          <cell r="K26">
            <v>907</v>
          </cell>
          <cell r="L26">
            <v>745</v>
          </cell>
          <cell r="M26">
            <v>82.138919514884236</v>
          </cell>
          <cell r="N26">
            <v>3.77</v>
          </cell>
          <cell r="O26">
            <v>18</v>
          </cell>
          <cell r="P26">
            <v>23.565000000000001</v>
          </cell>
          <cell r="Q26">
            <v>18</v>
          </cell>
          <cell r="R26">
            <v>25.161000000000001</v>
          </cell>
          <cell r="S26">
            <v>17</v>
          </cell>
        </row>
        <row r="27">
          <cell r="B27" t="str">
            <v>서울구로</v>
          </cell>
          <cell r="C27">
            <v>9882</v>
          </cell>
          <cell r="D27">
            <v>1403</v>
          </cell>
          <cell r="E27">
            <v>9039</v>
          </cell>
          <cell r="F27">
            <v>91.469338190649665</v>
          </cell>
          <cell r="G27">
            <v>72.571761809110342</v>
          </cell>
          <cell r="H27">
            <v>2208</v>
          </cell>
          <cell r="I27">
            <v>1597</v>
          </cell>
          <cell r="J27">
            <v>72.32789855072464</v>
          </cell>
          <cell r="K27">
            <v>1469</v>
          </cell>
          <cell r="L27">
            <v>967</v>
          </cell>
          <cell r="M27">
            <v>65.827093260721583</v>
          </cell>
          <cell r="N27">
            <v>3.6589999999999998</v>
          </cell>
          <cell r="O27">
            <v>23</v>
          </cell>
          <cell r="P27">
            <v>22.867000000000001</v>
          </cell>
          <cell r="Q27">
            <v>23</v>
          </cell>
          <cell r="R27">
            <v>20.504999999999999</v>
          </cell>
          <cell r="S27">
            <v>23</v>
          </cell>
        </row>
        <row r="28">
          <cell r="B28" t="str">
            <v>서울성북</v>
          </cell>
          <cell r="C28">
            <v>12658</v>
          </cell>
          <cell r="D28">
            <v>1663</v>
          </cell>
          <cell r="E28">
            <v>11940</v>
          </cell>
          <cell r="F28">
            <v>94.327697898562178</v>
          </cell>
          <cell r="G28">
            <v>103.31820915104137</v>
          </cell>
          <cell r="H28">
            <v>2605</v>
          </cell>
          <cell r="I28">
            <v>1960</v>
          </cell>
          <cell r="J28">
            <v>75.239923224568145</v>
          </cell>
          <cell r="K28">
            <v>1781</v>
          </cell>
          <cell r="L28">
            <v>1509</v>
          </cell>
          <cell r="M28">
            <v>84.727681078046047</v>
          </cell>
          <cell r="N28">
            <v>3.7730000000000001</v>
          </cell>
          <cell r="O28">
            <v>16</v>
          </cell>
          <cell r="P28">
            <v>23.582000000000001</v>
          </cell>
          <cell r="Q28">
            <v>16</v>
          </cell>
          <cell r="R28">
            <v>24.706</v>
          </cell>
          <cell r="S28">
            <v>19</v>
          </cell>
        </row>
        <row r="29">
          <cell r="B29" t="str">
            <v>서울강동</v>
          </cell>
          <cell r="C29">
            <v>10542</v>
          </cell>
          <cell r="D29">
            <v>1425</v>
          </cell>
          <cell r="E29">
            <v>10228</v>
          </cell>
          <cell r="F29">
            <v>97.021438057294631</v>
          </cell>
          <cell r="G29">
            <v>141.75438596491225</v>
          </cell>
          <cell r="H29">
            <v>2933</v>
          </cell>
          <cell r="I29">
            <v>2325</v>
          </cell>
          <cell r="J29">
            <v>79.27037163314013</v>
          </cell>
          <cell r="K29">
            <v>1646</v>
          </cell>
          <cell r="L29">
            <v>1612</v>
          </cell>
          <cell r="M29">
            <v>97.934386391251522</v>
          </cell>
          <cell r="N29">
            <v>3.8809999999999998</v>
          </cell>
          <cell r="O29">
            <v>2</v>
          </cell>
          <cell r="P29">
            <v>24.254999999999999</v>
          </cell>
          <cell r="Q29">
            <v>2</v>
          </cell>
          <cell r="R29">
            <v>27.128</v>
          </cell>
          <cell r="S29">
            <v>2</v>
          </cell>
        </row>
        <row r="30">
          <cell r="B30" t="str">
            <v>서울송파</v>
          </cell>
          <cell r="C30">
            <v>17591</v>
          </cell>
          <cell r="D30">
            <v>2626</v>
          </cell>
          <cell r="E30">
            <v>16687</v>
          </cell>
          <cell r="F30">
            <v>94.861008470240463</v>
          </cell>
          <cell r="G30">
            <v>119.22730734611922</v>
          </cell>
          <cell r="H30">
            <v>4806</v>
          </cell>
          <cell r="I30">
            <v>3583</v>
          </cell>
          <cell r="J30">
            <v>74.552642530170615</v>
          </cell>
          <cell r="K30">
            <v>2931</v>
          </cell>
          <cell r="L30">
            <v>2552</v>
          </cell>
          <cell r="M30">
            <v>87.069259638348683</v>
          </cell>
          <cell r="N30">
            <v>3.794</v>
          </cell>
          <cell r="O30">
            <v>14</v>
          </cell>
          <cell r="P30">
            <v>23.715</v>
          </cell>
          <cell r="Q30">
            <v>14</v>
          </cell>
          <cell r="R30">
            <v>26.760999999999999</v>
          </cell>
          <cell r="S30">
            <v>11</v>
          </cell>
        </row>
        <row r="31">
          <cell r="B31" t="str">
            <v>서울양천</v>
          </cell>
          <cell r="C31">
            <v>9992</v>
          </cell>
          <cell r="D31">
            <v>1482</v>
          </cell>
          <cell r="E31">
            <v>9539</v>
          </cell>
          <cell r="F31">
            <v>95.466373098478783</v>
          </cell>
          <cell r="G31">
            <v>126.24217887375781</v>
          </cell>
          <cell r="H31">
            <v>2881</v>
          </cell>
          <cell r="I31">
            <v>2240</v>
          </cell>
          <cell r="J31">
            <v>77.750780978826796</v>
          </cell>
          <cell r="K31">
            <v>1647</v>
          </cell>
          <cell r="L31">
            <v>1570</v>
          </cell>
          <cell r="M31">
            <v>95.324833029751062</v>
          </cell>
          <cell r="N31">
            <v>3.819</v>
          </cell>
          <cell r="O31">
            <v>8</v>
          </cell>
          <cell r="P31">
            <v>23.867000000000001</v>
          </cell>
          <cell r="Q31">
            <v>8</v>
          </cell>
          <cell r="R31">
            <v>26.933</v>
          </cell>
          <cell r="S31">
            <v>7</v>
          </cell>
        </row>
        <row r="32">
          <cell r="B32" t="str">
            <v>서울강서</v>
          </cell>
          <cell r="C32">
            <v>12068</v>
          </cell>
          <cell r="D32">
            <v>1732</v>
          </cell>
          <cell r="E32">
            <v>11752</v>
          </cell>
          <cell r="F32">
            <v>97.381504806098775</v>
          </cell>
          <cell r="G32">
            <v>148.64581146336343</v>
          </cell>
          <cell r="H32">
            <v>3575</v>
          </cell>
          <cell r="I32">
            <v>2893</v>
          </cell>
          <cell r="J32">
            <v>80.92307692307692</v>
          </cell>
          <cell r="K32">
            <v>1864</v>
          </cell>
          <cell r="L32">
            <v>1910</v>
          </cell>
          <cell r="M32">
            <v>102.46781115879828</v>
          </cell>
          <cell r="N32">
            <v>3.8969999999999998</v>
          </cell>
          <cell r="O32">
            <v>1</v>
          </cell>
          <cell r="P32">
            <v>24.37</v>
          </cell>
          <cell r="Q32">
            <v>1</v>
          </cell>
          <cell r="R32">
            <v>27.198</v>
          </cell>
          <cell r="S32">
            <v>1</v>
          </cell>
        </row>
        <row r="33">
          <cell r="B33" t="str">
            <v>서울동작</v>
          </cell>
          <cell r="C33">
            <v>10259</v>
          </cell>
          <cell r="D33">
            <v>1283</v>
          </cell>
          <cell r="E33">
            <v>9818</v>
          </cell>
          <cell r="F33">
            <v>95.701335412808263</v>
          </cell>
          <cell r="G33">
            <v>119.32261035924323</v>
          </cell>
          <cell r="H33">
            <v>2168</v>
          </cell>
          <cell r="I33">
            <v>1682</v>
          </cell>
          <cell r="J33">
            <v>77.583025830258308</v>
          </cell>
          <cell r="K33">
            <v>1337</v>
          </cell>
          <cell r="L33">
            <v>1053</v>
          </cell>
          <cell r="M33">
            <v>78.758414360508596</v>
          </cell>
          <cell r="N33">
            <v>3.8279999999999998</v>
          </cell>
          <cell r="O33">
            <v>7</v>
          </cell>
          <cell r="P33">
            <v>23.925000000000001</v>
          </cell>
          <cell r="Q33">
            <v>7</v>
          </cell>
          <cell r="R33">
            <v>26.878</v>
          </cell>
          <cell r="S33">
            <v>8</v>
          </cell>
        </row>
        <row r="34">
          <cell r="B34" t="str">
            <v>서울서초</v>
          </cell>
          <cell r="C34">
            <v>12353</v>
          </cell>
          <cell r="D34">
            <v>1862</v>
          </cell>
          <cell r="E34">
            <v>11550</v>
          </cell>
          <cell r="F34">
            <v>93.499554764024921</v>
          </cell>
          <cell r="G34">
            <v>103.40787032516354</v>
          </cell>
          <cell r="H34">
            <v>3384</v>
          </cell>
          <cell r="I34">
            <v>2530</v>
          </cell>
          <cell r="J34">
            <v>74.763593380614651</v>
          </cell>
          <cell r="K34">
            <v>1978</v>
          </cell>
          <cell r="L34">
            <v>1486</v>
          </cell>
          <cell r="M34">
            <v>75.126390293225469</v>
          </cell>
          <cell r="N34">
            <v>3.74</v>
          </cell>
          <cell r="O34">
            <v>21</v>
          </cell>
          <cell r="P34">
            <v>23.375</v>
          </cell>
          <cell r="Q34">
            <v>21</v>
          </cell>
          <cell r="R34">
            <v>24.613</v>
          </cell>
          <cell r="S34">
            <v>20</v>
          </cell>
        </row>
        <row r="35">
          <cell r="B35" t="str">
            <v>서울용산</v>
          </cell>
          <cell r="C35">
            <v>14938</v>
          </cell>
          <cell r="D35">
            <v>2100</v>
          </cell>
          <cell r="E35">
            <v>14367</v>
          </cell>
          <cell r="F35">
            <v>96.177533806399779</v>
          </cell>
          <cell r="G35">
            <v>132.38095238095238</v>
          </cell>
          <cell r="H35">
            <v>3362</v>
          </cell>
          <cell r="I35">
            <v>2576</v>
          </cell>
          <cell r="J35">
            <v>76.621058893515766</v>
          </cell>
          <cell r="K35">
            <v>2254</v>
          </cell>
          <cell r="L35">
            <v>1970</v>
          </cell>
          <cell r="M35">
            <v>87.400177462289264</v>
          </cell>
          <cell r="N35">
            <v>3.847</v>
          </cell>
          <cell r="O35">
            <v>5</v>
          </cell>
          <cell r="P35">
            <v>24.044</v>
          </cell>
          <cell r="Q35">
            <v>5</v>
          </cell>
          <cell r="R35">
            <v>27.021999999999998</v>
          </cell>
          <cell r="S35">
            <v>5</v>
          </cell>
        </row>
        <row r="36">
          <cell r="B36" t="str">
            <v>서울노원</v>
          </cell>
          <cell r="C36">
            <v>18705</v>
          </cell>
          <cell r="D36">
            <v>2335</v>
          </cell>
          <cell r="E36">
            <v>18074</v>
          </cell>
          <cell r="F36">
            <v>96.626570435712381</v>
          </cell>
          <cell r="G36">
            <v>132.6844461748102</v>
          </cell>
          <cell r="H36">
            <v>5143</v>
          </cell>
          <cell r="I36">
            <v>3928</v>
          </cell>
          <cell r="J36">
            <v>76.375656231771345</v>
          </cell>
          <cell r="K36">
            <v>2650</v>
          </cell>
          <cell r="L36">
            <v>2504</v>
          </cell>
          <cell r="M36">
            <v>94.490566037735846</v>
          </cell>
          <cell r="N36">
            <v>3.8650000000000002</v>
          </cell>
          <cell r="O36">
            <v>3</v>
          </cell>
          <cell r="P36">
            <v>24.157</v>
          </cell>
          <cell r="Q36">
            <v>3</v>
          </cell>
          <cell r="R36">
            <v>27.077999999999999</v>
          </cell>
          <cell r="S36">
            <v>3</v>
          </cell>
        </row>
        <row r="37">
          <cell r="B37" t="str">
            <v>서울중랑</v>
          </cell>
          <cell r="C37">
            <v>9527</v>
          </cell>
          <cell r="D37">
            <v>1340</v>
          </cell>
          <cell r="E37">
            <v>9124</v>
          </cell>
          <cell r="F37">
            <v>95.769917077778942</v>
          </cell>
          <cell r="G37">
            <v>127.13704206241519</v>
          </cell>
          <cell r="H37">
            <v>2974</v>
          </cell>
          <cell r="I37">
            <v>2272</v>
          </cell>
          <cell r="J37">
            <v>76.395427034297242</v>
          </cell>
          <cell r="K37">
            <v>1600</v>
          </cell>
          <cell r="L37">
            <v>1489</v>
          </cell>
          <cell r="M37">
            <v>93.0625</v>
          </cell>
          <cell r="N37">
            <v>3.831</v>
          </cell>
          <cell r="O37">
            <v>6</v>
          </cell>
          <cell r="P37">
            <v>23.942</v>
          </cell>
          <cell r="Q37">
            <v>6</v>
          </cell>
          <cell r="R37">
            <v>26.971</v>
          </cell>
          <cell r="S37">
            <v>6</v>
          </cell>
        </row>
        <row r="38">
          <cell r="B38" t="str">
            <v>서울도봉</v>
          </cell>
          <cell r="C38">
            <v>16303</v>
          </cell>
          <cell r="D38">
            <v>2513</v>
          </cell>
          <cell r="E38">
            <v>15371</v>
          </cell>
          <cell r="F38">
            <v>94.283260749555296</v>
          </cell>
          <cell r="G38">
            <v>114.38700575190825</v>
          </cell>
          <cell r="H38">
            <v>4272</v>
          </cell>
          <cell r="I38">
            <v>3334</v>
          </cell>
          <cell r="J38">
            <v>78.043071161048687</v>
          </cell>
          <cell r="K38">
            <v>2821</v>
          </cell>
          <cell r="L38">
            <v>2296</v>
          </cell>
          <cell r="M38">
            <v>81.389578163771716</v>
          </cell>
          <cell r="N38">
            <v>3.7709999999999999</v>
          </cell>
          <cell r="O38">
            <v>17</v>
          </cell>
          <cell r="P38">
            <v>23.571000000000002</v>
          </cell>
          <cell r="Q38">
            <v>17</v>
          </cell>
          <cell r="R38">
            <v>26.084</v>
          </cell>
          <cell r="S38">
            <v>15</v>
          </cell>
        </row>
      </sheetData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32"/>
  <sheetViews>
    <sheetView tabSelected="1" zoomScale="90" zoomScaleNormal="90" workbookViewId="0">
      <pane xSplit="1" ySplit="7" topLeftCell="B8" activePane="bottomRight" state="frozen"/>
      <selection activeCell="S28" sqref="S28"/>
      <selection pane="topRight" activeCell="S28" sqref="S28"/>
      <selection pane="bottomLeft" activeCell="S28" sqref="S28"/>
      <selection pane="bottomRight" activeCell="A4" sqref="A4"/>
    </sheetView>
  </sheetViews>
  <sheetFormatPr defaultColWidth="8.88671875" defaultRowHeight="13.5"/>
  <cols>
    <col min="1" max="1" width="10.88671875" style="2" customWidth="1"/>
    <col min="2" max="2" width="9.44140625" style="2" customWidth="1"/>
    <col min="3" max="3" width="10.5546875" style="2" customWidth="1"/>
    <col min="4" max="4" width="10.44140625" style="1" customWidth="1"/>
    <col min="5" max="5" width="9.109375" style="1" customWidth="1"/>
    <col min="6" max="6" width="10.6640625" style="1" customWidth="1"/>
    <col min="7" max="7" width="8.33203125" style="1" customWidth="1"/>
    <col min="8" max="8" width="9.77734375" style="1" customWidth="1"/>
    <col min="9" max="9" width="8.5546875" style="1" customWidth="1"/>
    <col min="10" max="10" width="9.77734375" style="1" customWidth="1"/>
    <col min="11" max="11" width="8.5546875" style="1" customWidth="1"/>
    <col min="12" max="12" width="9.5546875" style="1" customWidth="1"/>
    <col min="13" max="13" width="9.44140625" style="18" customWidth="1"/>
    <col min="14" max="14" width="11.6640625" style="18" customWidth="1"/>
    <col min="15" max="15" width="8" style="1" hidden="1" customWidth="1"/>
    <col min="16" max="16384" width="8.88671875" style="1"/>
  </cols>
  <sheetData>
    <row r="1" spans="1:15" ht="29.25" customHeight="1">
      <c r="A1" s="27" t="s">
        <v>42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5" ht="9" customHeight="1">
      <c r="A2" s="1"/>
      <c r="L2" s="10"/>
      <c r="M2" s="1"/>
      <c r="N2" s="19"/>
    </row>
    <row r="3" spans="1:15" ht="21.75" customHeight="1">
      <c r="A3" s="1" t="s">
        <v>40</v>
      </c>
      <c r="L3" s="10"/>
      <c r="M3" s="1"/>
      <c r="N3" s="19"/>
    </row>
    <row r="4" spans="1:15" ht="21.75" customHeight="1" thickBot="1">
      <c r="A4" s="1" t="s">
        <v>43</v>
      </c>
      <c r="L4" s="10"/>
      <c r="M4" s="1"/>
      <c r="N4" s="19" t="s">
        <v>27</v>
      </c>
    </row>
    <row r="5" spans="1:15" s="3" customFormat="1" ht="17.25" customHeight="1" thickTop="1">
      <c r="A5" s="28" t="s">
        <v>0</v>
      </c>
      <c r="B5" s="32" t="s">
        <v>26</v>
      </c>
      <c r="C5" s="32" t="s">
        <v>41</v>
      </c>
      <c r="D5" s="29" t="s">
        <v>32</v>
      </c>
      <c r="E5" s="29"/>
      <c r="F5" s="29"/>
      <c r="G5" s="29"/>
      <c r="H5" s="29"/>
      <c r="I5" s="29"/>
      <c r="J5" s="29"/>
      <c r="K5" s="29"/>
      <c r="L5" s="29"/>
      <c r="M5" s="29"/>
      <c r="N5" s="30" t="s">
        <v>29</v>
      </c>
    </row>
    <row r="6" spans="1:15" s="3" customFormat="1" ht="18" customHeight="1">
      <c r="A6" s="28"/>
      <c r="B6" s="33"/>
      <c r="C6" s="33"/>
      <c r="D6" s="35" t="s">
        <v>38</v>
      </c>
      <c r="E6" s="25"/>
      <c r="F6" s="25" t="s">
        <v>36</v>
      </c>
      <c r="G6" s="25"/>
      <c r="H6" s="25" t="s">
        <v>37</v>
      </c>
      <c r="I6" s="25"/>
      <c r="J6" s="25" t="s">
        <v>39</v>
      </c>
      <c r="K6" s="25"/>
      <c r="L6" s="25" t="s">
        <v>21</v>
      </c>
      <c r="M6" s="26" t="s">
        <v>28</v>
      </c>
      <c r="N6" s="31"/>
    </row>
    <row r="7" spans="1:15" s="3" customFormat="1" ht="20.25" customHeight="1">
      <c r="A7" s="28"/>
      <c r="B7" s="34"/>
      <c r="C7" s="34"/>
      <c r="D7" s="36" t="s">
        <v>35</v>
      </c>
      <c r="E7" s="24" t="s">
        <v>20</v>
      </c>
      <c r="F7" s="24" t="s">
        <v>34</v>
      </c>
      <c r="G7" s="24" t="s">
        <v>20</v>
      </c>
      <c r="H7" s="24" t="s">
        <v>33</v>
      </c>
      <c r="I7" s="24" t="s">
        <v>20</v>
      </c>
      <c r="J7" s="24" t="s">
        <v>33</v>
      </c>
      <c r="K7" s="24" t="s">
        <v>20</v>
      </c>
      <c r="L7" s="25"/>
      <c r="M7" s="26"/>
      <c r="N7" s="31"/>
      <c r="O7" s="3" t="s">
        <v>30</v>
      </c>
    </row>
    <row r="8" spans="1:15" s="4" customFormat="1" ht="18.75" customHeight="1">
      <c r="A8" s="7" t="s">
        <v>2</v>
      </c>
      <c r="B8" s="9">
        <v>4000</v>
      </c>
      <c r="C8" s="37">
        <v>0</v>
      </c>
      <c r="D8" s="11">
        <f>VLOOKUP(A8,[1]요구불!B$16:L$38,3,FALSE)</f>
        <v>1135.35851149</v>
      </c>
      <c r="E8" s="12">
        <f t="shared" ref="E8:E31" si="0">D8/$D$31</f>
        <v>5.4694089439369348E-2</v>
      </c>
      <c r="F8" s="11">
        <f>VLOOKUP(A8,[1]수신고!B$16:L$38,3,FALSE)</f>
        <v>8860.6575221300009</v>
      </c>
      <c r="G8" s="12">
        <f>F8/$F$31</f>
        <v>7.7863202124305336E-2</v>
      </c>
      <c r="H8" s="11">
        <f>VLOOKUP(A8,[1]스마트!B$16:S$38,4,FALSE)</f>
        <v>15238</v>
      </c>
      <c r="I8" s="12">
        <f>H8/$H$31</f>
        <v>5.0822132541773674E-2</v>
      </c>
      <c r="J8" s="11">
        <f>VLOOKUP(A8,[1]체크카드!B$16:L$38,3,FALSE)</f>
        <v>47.592860000000002</v>
      </c>
      <c r="K8" s="12">
        <f t="shared" ref="K8:K31" si="1">J8/$J$31</f>
        <v>4.4606259158799871E-2</v>
      </c>
      <c r="L8" s="13">
        <f>E8*40%+G8*20%+I8*20%+K8*20%</f>
        <v>5.6535954540723521E-2</v>
      </c>
      <c r="M8" s="14">
        <f>L8*$M$31</f>
        <v>6105.8830903981407</v>
      </c>
      <c r="N8" s="15">
        <f>ROUND(SUM(B8,C8,M8),0)</f>
        <v>10106</v>
      </c>
      <c r="O8" s="20">
        <f t="shared" ref="O8:O31" si="2">N8/$N$31</f>
        <v>4.9783251231527097E-2</v>
      </c>
    </row>
    <row r="9" spans="1:15" s="4" customFormat="1" ht="18.75" customHeight="1">
      <c r="A9" s="7" t="s">
        <v>22</v>
      </c>
      <c r="B9" s="9">
        <v>4000</v>
      </c>
      <c r="C9" s="37">
        <v>0</v>
      </c>
      <c r="D9" s="11">
        <f>VLOOKUP(A9,[1]요구불!B$16:L$38,3,FALSE)</f>
        <v>1204.03397434</v>
      </c>
      <c r="E9" s="12">
        <f t="shared" si="0"/>
        <v>5.8002420569488386E-2</v>
      </c>
      <c r="F9" s="11">
        <f>VLOOKUP(A9,[1]수신고!B$16:L$38,3,FALSE)</f>
        <v>6905.8596825599998</v>
      </c>
      <c r="G9" s="12">
        <f t="shared" ref="G9:G30" si="3">F9/$F$31</f>
        <v>6.0685377689216953E-2</v>
      </c>
      <c r="H9" s="11">
        <f>VLOOKUP(A9,[1]스마트!B$16:S$38,4,FALSE)</f>
        <v>17463</v>
      </c>
      <c r="I9" s="12">
        <f t="shared" ref="I9:I31" si="4">H9/$H$31</f>
        <v>5.8243004369142516E-2</v>
      </c>
      <c r="J9" s="11">
        <f>VLOOKUP(A9,[1]체크카드!B$16:L$38,3,FALSE)</f>
        <v>54.716687</v>
      </c>
      <c r="K9" s="12">
        <f t="shared" si="1"/>
        <v>5.1283043730360724E-2</v>
      </c>
      <c r="L9" s="13">
        <f t="shared" ref="L9:L30" si="5">E9*40%+G9*20%+I9*20%+K9*20%</f>
        <v>5.72432533855394E-2</v>
      </c>
      <c r="M9" s="14">
        <f t="shared" ref="M9:M30" si="6">L9*$M$31</f>
        <v>6182.2713656382548</v>
      </c>
      <c r="N9" s="15">
        <f t="shared" ref="N9:N30" si="7">ROUND(SUM(B9,C9,M9),0)</f>
        <v>10182</v>
      </c>
      <c r="O9" s="20">
        <f t="shared" si="2"/>
        <v>5.0157635467980292E-2</v>
      </c>
    </row>
    <row r="10" spans="1:15" s="4" customFormat="1" ht="18.75" customHeight="1">
      <c r="A10" s="7" t="s">
        <v>23</v>
      </c>
      <c r="B10" s="9">
        <v>4000</v>
      </c>
      <c r="C10" s="37">
        <v>0</v>
      </c>
      <c r="D10" s="11">
        <f>VLOOKUP(A10,[1]요구불!B$16:L$38,3,FALSE)</f>
        <v>523.9511311</v>
      </c>
      <c r="E10" s="12">
        <f t="shared" si="0"/>
        <v>2.524051190547184E-2</v>
      </c>
      <c r="F10" s="11">
        <f>VLOOKUP(A10,[1]수신고!B$16:L$38,3,FALSE)</f>
        <v>3781.0518861599999</v>
      </c>
      <c r="G10" s="12">
        <f t="shared" si="3"/>
        <v>3.3226067762947509E-2</v>
      </c>
      <c r="H10" s="11">
        <f>VLOOKUP(A10,[1]스마트!B$16:S$38,4,FALSE)</f>
        <v>11829</v>
      </c>
      <c r="I10" s="12">
        <f t="shared" si="4"/>
        <v>3.9452356335256643E-2</v>
      </c>
      <c r="J10" s="11">
        <f>VLOOKUP(A10,[1]체크카드!B$16:L$38,3,FALSE)</f>
        <v>31.09346</v>
      </c>
      <c r="K10" s="12">
        <f t="shared" si="1"/>
        <v>2.914224812091094E-2</v>
      </c>
      <c r="L10" s="13">
        <f t="shared" si="5"/>
        <v>3.0460339206011756E-2</v>
      </c>
      <c r="M10" s="14">
        <f t="shared" si="6"/>
        <v>3289.7166342492696</v>
      </c>
      <c r="N10" s="15">
        <f t="shared" si="7"/>
        <v>7290</v>
      </c>
      <c r="O10" s="20">
        <f t="shared" si="2"/>
        <v>3.5911330049261087E-2</v>
      </c>
    </row>
    <row r="11" spans="1:15" s="4" customFormat="1" ht="18.75" customHeight="1">
      <c r="A11" s="7" t="s">
        <v>24</v>
      </c>
      <c r="B11" s="9">
        <v>4000</v>
      </c>
      <c r="C11" s="37">
        <v>0</v>
      </c>
      <c r="D11" s="11">
        <f>VLOOKUP(A11,[1]요구불!B$16:L$38,3,FALSE)</f>
        <v>810.82351285000004</v>
      </c>
      <c r="E11" s="12">
        <f t="shared" si="0"/>
        <v>3.9060132356925695E-2</v>
      </c>
      <c r="F11" s="11">
        <f>VLOOKUP(A11,[1]수신고!B$16:L$38,3,FALSE)</f>
        <v>4297.5516939500003</v>
      </c>
      <c r="G11" s="12">
        <f t="shared" si="3"/>
        <v>3.7764819975260766E-2</v>
      </c>
      <c r="H11" s="11">
        <f>VLOOKUP(A11,[1]스마트!B$16:S$38,4,FALSE)</f>
        <v>14867</v>
      </c>
      <c r="I11" s="12">
        <f t="shared" si="4"/>
        <v>4.9584764699996668E-2</v>
      </c>
      <c r="J11" s="11">
        <f>VLOOKUP(A11,[1]체크카드!B$16:L$38,3,FALSE)</f>
        <v>41.626950999999998</v>
      </c>
      <c r="K11" s="12">
        <f t="shared" si="1"/>
        <v>3.9014729610632001E-2</v>
      </c>
      <c r="L11" s="13">
        <f t="shared" si="5"/>
        <v>4.0896915799948169E-2</v>
      </c>
      <c r="M11" s="14">
        <f t="shared" si="6"/>
        <v>4416.8669063944026</v>
      </c>
      <c r="N11" s="15">
        <f t="shared" si="7"/>
        <v>8417</v>
      </c>
      <c r="O11" s="20">
        <f t="shared" si="2"/>
        <v>4.1463054187192115E-2</v>
      </c>
    </row>
    <row r="12" spans="1:15" s="4" customFormat="1" ht="18.75" customHeight="1">
      <c r="A12" s="7" t="s">
        <v>3</v>
      </c>
      <c r="B12" s="9">
        <v>4000</v>
      </c>
      <c r="C12" s="37">
        <v>0</v>
      </c>
      <c r="D12" s="11">
        <f>VLOOKUP(A12,[1]요구불!B$16:L$38,3,FALSE)</f>
        <v>1550.04965677</v>
      </c>
      <c r="E12" s="12">
        <f t="shared" si="0"/>
        <v>7.467117540835809E-2</v>
      </c>
      <c r="F12" s="11">
        <f>VLOOKUP(A12,[1]수신고!B$16:L$38,3,FALSE)</f>
        <v>6844.4634336299996</v>
      </c>
      <c r="G12" s="12">
        <f t="shared" si="3"/>
        <v>6.0145856945054213E-2</v>
      </c>
      <c r="H12" s="11">
        <f>VLOOKUP(A12,[1]스마트!B$16:S$38,4,FALSE)</f>
        <v>20000</v>
      </c>
      <c r="I12" s="12">
        <f t="shared" si="4"/>
        <v>6.6704465863989593E-2</v>
      </c>
      <c r="J12" s="11">
        <f>VLOOKUP(A12,[1]체크카드!B$16:L$38,3,FALSE)</f>
        <v>74.318054000000004</v>
      </c>
      <c r="K12" s="12">
        <f t="shared" si="1"/>
        <v>6.965436363567315E-2</v>
      </c>
      <c r="L12" s="13">
        <f t="shared" si="5"/>
        <v>6.9169407452286627E-2</v>
      </c>
      <c r="M12" s="14">
        <f t="shared" si="6"/>
        <v>7470.2960048469558</v>
      </c>
      <c r="N12" s="15">
        <f t="shared" si="7"/>
        <v>11470</v>
      </c>
      <c r="O12" s="20">
        <f t="shared" si="2"/>
        <v>5.6502463054187192E-2</v>
      </c>
    </row>
    <row r="13" spans="1:15" s="4" customFormat="1" ht="18.75" customHeight="1">
      <c r="A13" s="7" t="s">
        <v>4</v>
      </c>
      <c r="B13" s="9">
        <v>4000</v>
      </c>
      <c r="C13" s="37">
        <v>0</v>
      </c>
      <c r="D13" s="11">
        <f>VLOOKUP(A13,[1]요구불!B$16:L$38,3,FALSE)</f>
        <v>727.87756682999998</v>
      </c>
      <c r="E13" s="12">
        <f t="shared" si="0"/>
        <v>3.5064343410668303E-2</v>
      </c>
      <c r="F13" s="11">
        <f>VLOOKUP(A13,[1]수신고!B$16:L$38,3,FALSE)</f>
        <v>4526.4880587899997</v>
      </c>
      <c r="G13" s="12">
        <f t="shared" si="3"/>
        <v>3.9776602780839228E-2</v>
      </c>
      <c r="H13" s="11">
        <f>VLOOKUP(A13,[1]스마트!B$16:S$38,4,FALSE)</f>
        <v>12392</v>
      </c>
      <c r="I13" s="12">
        <f t="shared" si="4"/>
        <v>4.1330087049327953E-2</v>
      </c>
      <c r="J13" s="11">
        <f>VLOOKUP(A13,[1]체크카드!B$16:L$38,3,FALSE)</f>
        <v>39.471580000000003</v>
      </c>
      <c r="K13" s="12">
        <f t="shared" si="1"/>
        <v>3.6994614883142173E-2</v>
      </c>
      <c r="L13" s="13">
        <f t="shared" si="5"/>
        <v>3.764599830692919E-2</v>
      </c>
      <c r="M13" s="14">
        <f t="shared" si="6"/>
        <v>4065.7678171483526</v>
      </c>
      <c r="N13" s="15">
        <f t="shared" si="7"/>
        <v>8066</v>
      </c>
      <c r="O13" s="20">
        <f t="shared" si="2"/>
        <v>3.9733990147783255E-2</v>
      </c>
    </row>
    <row r="14" spans="1:15" s="4" customFormat="1" ht="18.75" customHeight="1">
      <c r="A14" s="7" t="s">
        <v>5</v>
      </c>
      <c r="B14" s="9">
        <v>4000</v>
      </c>
      <c r="C14" s="37">
        <v>0</v>
      </c>
      <c r="D14" s="11">
        <f>VLOOKUP(A14,[1]요구불!B$16:L$38,3,FALSE)</f>
        <v>635.74705184000004</v>
      </c>
      <c r="E14" s="12">
        <f t="shared" si="0"/>
        <v>3.0626102470945014E-2</v>
      </c>
      <c r="F14" s="11">
        <f>VLOOKUP(A14,[1]수신고!B$16:L$38,3,FALSE)</f>
        <v>2919.1123508999999</v>
      </c>
      <c r="G14" s="12">
        <f t="shared" si="3"/>
        <v>2.5651757156171469E-2</v>
      </c>
      <c r="H14" s="11">
        <f>VLOOKUP(A14,[1]스마트!B$16:S$38,4,FALSE)</f>
        <v>10359</v>
      </c>
      <c r="I14" s="12">
        <f t="shared" si="4"/>
        <v>3.4549578094253408E-2</v>
      </c>
      <c r="J14" s="11">
        <f>VLOOKUP(A14,[1]체크카드!B$16:L$38,3,FALSE)</f>
        <v>36.192582000000002</v>
      </c>
      <c r="K14" s="12">
        <f t="shared" si="1"/>
        <v>3.3921384264742976E-2</v>
      </c>
      <c r="L14" s="13">
        <f t="shared" si="5"/>
        <v>3.1074984891411576E-2</v>
      </c>
      <c r="M14" s="14">
        <f t="shared" si="6"/>
        <v>3356.0983682724504</v>
      </c>
      <c r="N14" s="15">
        <f t="shared" si="7"/>
        <v>7356</v>
      </c>
      <c r="O14" s="20">
        <f t="shared" si="2"/>
        <v>3.6236453201970442E-2</v>
      </c>
    </row>
    <row r="15" spans="1:15" s="4" customFormat="1" ht="18.75" customHeight="1">
      <c r="A15" s="7" t="s">
        <v>6</v>
      </c>
      <c r="B15" s="9">
        <v>4000</v>
      </c>
      <c r="C15" s="37">
        <v>0</v>
      </c>
      <c r="D15" s="11">
        <f>VLOOKUP(A15,[1]요구불!B$16:L$38,3,FALSE)</f>
        <v>636.14071228</v>
      </c>
      <c r="E15" s="12">
        <f t="shared" si="0"/>
        <v>3.0645066436156183E-2</v>
      </c>
      <c r="F15" s="11">
        <f>VLOOKUP(A15,[1]수신고!B$16:L$38,3,FALSE)</f>
        <v>2996.7585969299998</v>
      </c>
      <c r="G15" s="12">
        <f t="shared" si="3"/>
        <v>2.6334075069230148E-2</v>
      </c>
      <c r="H15" s="11">
        <f>VLOOKUP(A15,[1]스마트!B$16:S$38,4,FALSE)</f>
        <v>8182</v>
      </c>
      <c r="I15" s="12">
        <f t="shared" si="4"/>
        <v>2.7288796984958143E-2</v>
      </c>
      <c r="J15" s="11">
        <f>VLOOKUP(A15,[1]체크카드!B$16:L$38,3,FALSE)</f>
        <v>39.608097999999998</v>
      </c>
      <c r="K15" s="12">
        <f t="shared" si="1"/>
        <v>3.7122565951597415E-2</v>
      </c>
      <c r="L15" s="13">
        <f t="shared" si="5"/>
        <v>3.0407114175619619E-2</v>
      </c>
      <c r="M15" s="14">
        <f t="shared" si="6"/>
        <v>3283.968330966919</v>
      </c>
      <c r="N15" s="15">
        <f t="shared" si="7"/>
        <v>7284</v>
      </c>
      <c r="O15" s="20">
        <f t="shared" si="2"/>
        <v>3.5881773399014778E-2</v>
      </c>
    </row>
    <row r="16" spans="1:15" s="4" customFormat="1" ht="18.75" customHeight="1">
      <c r="A16" s="7" t="s">
        <v>25</v>
      </c>
      <c r="B16" s="9">
        <v>4000</v>
      </c>
      <c r="C16" s="37">
        <v>0</v>
      </c>
      <c r="D16" s="11">
        <f>VLOOKUP(A16,[1]요구불!B$16:L$38,3,FALSE)</f>
        <v>1172.41079294</v>
      </c>
      <c r="E16" s="12">
        <f t="shared" si="0"/>
        <v>5.6479024131847612E-2</v>
      </c>
      <c r="F16" s="11">
        <f>VLOOKUP(A16,[1]수신고!B$16:L$38,3,FALSE)</f>
        <v>7371.4715641000003</v>
      </c>
      <c r="G16" s="12">
        <f t="shared" si="3"/>
        <v>6.4776951249450002E-2</v>
      </c>
      <c r="H16" s="11">
        <f>VLOOKUP(A16,[1]스마트!B$16:S$38,4,FALSE)</f>
        <v>16668</v>
      </c>
      <c r="I16" s="12">
        <f t="shared" si="4"/>
        <v>5.5591501851048927E-2</v>
      </c>
      <c r="J16" s="11">
        <f>VLOOKUP(A16,[1]체크카드!B$16:L$38,3,FALSE)</f>
        <v>63.671570000000003</v>
      </c>
      <c r="K16" s="12">
        <f t="shared" si="1"/>
        <v>5.9675979810157806E-2</v>
      </c>
      <c r="L16" s="13">
        <f t="shared" si="5"/>
        <v>5.8600496234870396E-2</v>
      </c>
      <c r="M16" s="14">
        <f t="shared" si="6"/>
        <v>6328.8535933660023</v>
      </c>
      <c r="N16" s="15">
        <f t="shared" si="7"/>
        <v>10329</v>
      </c>
      <c r="O16" s="20">
        <f t="shared" si="2"/>
        <v>5.0881773399014778E-2</v>
      </c>
    </row>
    <row r="17" spans="1:15" s="4" customFormat="1" ht="18.75" customHeight="1">
      <c r="A17" s="7" t="s">
        <v>7</v>
      </c>
      <c r="B17" s="9">
        <v>4000</v>
      </c>
      <c r="C17" s="37">
        <v>0</v>
      </c>
      <c r="D17" s="11">
        <f>VLOOKUP(A17,[1]요구불!B$16:L$38,3,FALSE)</f>
        <v>1265.19380991</v>
      </c>
      <c r="E17" s="12">
        <f t="shared" si="0"/>
        <v>6.094869831604155E-2</v>
      </c>
      <c r="F17" s="11">
        <f>VLOOKUP(A17,[1]수신고!B$16:L$38,3,FALSE)</f>
        <v>11757.726762349999</v>
      </c>
      <c r="G17" s="12">
        <f t="shared" si="3"/>
        <v>0.10332125501213794</v>
      </c>
      <c r="H17" s="11">
        <f>VLOOKUP(A17,[1]스마트!B$16:S$38,4,FALSE)</f>
        <v>19860</v>
      </c>
      <c r="I17" s="12">
        <f t="shared" si="4"/>
        <v>6.623753460294167E-2</v>
      </c>
      <c r="J17" s="11">
        <f>VLOOKUP(A17,[1]체크카드!B$16:L$38,3,FALSE)</f>
        <v>69.018923999999998</v>
      </c>
      <c r="K17" s="12">
        <f t="shared" si="1"/>
        <v>6.4687770619490229E-2</v>
      </c>
      <c r="L17" s="13">
        <f t="shared" si="5"/>
        <v>7.1228791373330588E-2</v>
      </c>
      <c r="M17" s="14">
        <f t="shared" si="6"/>
        <v>7692.7094683197038</v>
      </c>
      <c r="N17" s="15">
        <f t="shared" si="7"/>
        <v>11693</v>
      </c>
      <c r="O17" s="20">
        <f t="shared" si="2"/>
        <v>5.760098522167488E-2</v>
      </c>
    </row>
    <row r="18" spans="1:15" s="4" customFormat="1" ht="18.75" customHeight="1">
      <c r="A18" s="7" t="s">
        <v>9</v>
      </c>
      <c r="B18" s="9">
        <v>4000</v>
      </c>
      <c r="C18" s="37">
        <v>0</v>
      </c>
      <c r="D18" s="11">
        <f>VLOOKUP(A18,[1]요구불!B$16:L$38,3,FALSE)</f>
        <v>759.83507741000005</v>
      </c>
      <c r="E18" s="12">
        <f t="shared" si="0"/>
        <v>3.6603845624491725E-2</v>
      </c>
      <c r="F18" s="11">
        <f>VLOOKUP(A18,[1]수신고!B$16:L$38,3,FALSE)</f>
        <v>4622.5466499000004</v>
      </c>
      <c r="G18" s="12">
        <f t="shared" si="3"/>
        <v>4.0620719538167191E-2</v>
      </c>
      <c r="H18" s="11">
        <f>VLOOKUP(A18,[1]스마트!B$16:S$38,4,FALSE)</f>
        <v>11940</v>
      </c>
      <c r="I18" s="12">
        <f t="shared" si="4"/>
        <v>3.9822566120801789E-2</v>
      </c>
      <c r="J18" s="11">
        <f>VLOOKUP(A18,[1]체크카드!B$16:L$38,3,FALSE)</f>
        <v>35.413685999999998</v>
      </c>
      <c r="K18" s="12">
        <f t="shared" si="1"/>
        <v>3.3191366425223502E-2</v>
      </c>
      <c r="L18" s="13">
        <f t="shared" si="5"/>
        <v>3.7368468666635193E-2</v>
      </c>
      <c r="M18" s="14">
        <f t="shared" si="6"/>
        <v>4035.7946159966009</v>
      </c>
      <c r="N18" s="15">
        <f t="shared" si="7"/>
        <v>8036</v>
      </c>
      <c r="O18" s="20">
        <f t="shared" si="2"/>
        <v>3.9586206896551727E-2</v>
      </c>
    </row>
    <row r="19" spans="1:15" s="4" customFormat="1" ht="18.75" customHeight="1">
      <c r="A19" s="7" t="s">
        <v>10</v>
      </c>
      <c r="B19" s="9">
        <v>4000</v>
      </c>
      <c r="C19" s="37">
        <v>0</v>
      </c>
      <c r="D19" s="11">
        <f>VLOOKUP(A19,[1]요구불!B$16:L$38,3,FALSE)</f>
        <v>739.30153771000005</v>
      </c>
      <c r="E19" s="12">
        <f t="shared" si="0"/>
        <v>3.5614675027281176E-2</v>
      </c>
      <c r="F19" s="11">
        <f>VLOOKUP(A19,[1]수신고!B$16:L$38,3,FALSE)</f>
        <v>3617.4061070500002</v>
      </c>
      <c r="G19" s="12">
        <f t="shared" si="3"/>
        <v>3.1788027262701621E-2</v>
      </c>
      <c r="H19" s="11">
        <f>VLOOKUP(A19,[1]스마트!B$16:S$38,4,FALSE)</f>
        <v>10228</v>
      </c>
      <c r="I19" s="12">
        <f t="shared" si="4"/>
        <v>3.4112663842844282E-2</v>
      </c>
      <c r="J19" s="11">
        <f>VLOOKUP(A19,[1]체크카드!B$16:L$38,3,FALSE)</f>
        <v>48.432347999999998</v>
      </c>
      <c r="K19" s="12">
        <f t="shared" si="1"/>
        <v>4.539306666078026E-2</v>
      </c>
      <c r="L19" s="13">
        <f t="shared" si="5"/>
        <v>3.6504621564177706E-2</v>
      </c>
      <c r="M19" s="14">
        <f t="shared" si="6"/>
        <v>3942.499128931192</v>
      </c>
      <c r="N19" s="15">
        <f t="shared" si="7"/>
        <v>7942</v>
      </c>
      <c r="O19" s="20">
        <f t="shared" si="2"/>
        <v>3.9123152709359607E-2</v>
      </c>
    </row>
    <row r="20" spans="1:15" s="4" customFormat="1" ht="18.75" customHeight="1">
      <c r="A20" s="7" t="s">
        <v>11</v>
      </c>
      <c r="B20" s="9">
        <v>4000</v>
      </c>
      <c r="C20" s="37">
        <v>0</v>
      </c>
      <c r="D20" s="11">
        <f>VLOOKUP(A20,[1]요구불!B$16:L$38,3,FALSE)</f>
        <v>1510.8539651000001</v>
      </c>
      <c r="E20" s="12">
        <f t="shared" si="0"/>
        <v>7.2782985339633885E-2</v>
      </c>
      <c r="F20" s="11">
        <f>VLOOKUP(A20,[1]수신고!B$16:L$38,3,FALSE)</f>
        <v>6398.2567419999996</v>
      </c>
      <c r="G20" s="12">
        <f t="shared" si="3"/>
        <v>5.6224806872547578E-2</v>
      </c>
      <c r="H20" s="11">
        <f>VLOOKUP(A20,[1]스마트!B$16:S$38,4,FALSE)</f>
        <v>16687</v>
      </c>
      <c r="I20" s="12">
        <f t="shared" si="4"/>
        <v>5.5654871093619718E-2</v>
      </c>
      <c r="J20" s="11">
        <f>VLOOKUP(A20,[1]체크카드!B$16:L$38,3,FALSE)</f>
        <v>65.883328000000006</v>
      </c>
      <c r="K20" s="12">
        <f t="shared" si="1"/>
        <v>6.1748943077012307E-2</v>
      </c>
      <c r="L20" s="13">
        <f t="shared" si="5"/>
        <v>6.3838918344489473E-2</v>
      </c>
      <c r="M20" s="14">
        <f t="shared" si="6"/>
        <v>6894.6031812048632</v>
      </c>
      <c r="N20" s="15">
        <f t="shared" si="7"/>
        <v>10895</v>
      </c>
      <c r="O20" s="20">
        <f t="shared" si="2"/>
        <v>5.3669950738916256E-2</v>
      </c>
    </row>
    <row r="21" spans="1:15" s="4" customFormat="1" ht="18.75" customHeight="1">
      <c r="A21" s="7" t="s">
        <v>12</v>
      </c>
      <c r="B21" s="9">
        <v>4000</v>
      </c>
      <c r="C21" s="37">
        <v>0</v>
      </c>
      <c r="D21" s="11">
        <f>VLOOKUP(A21,[1]요구불!B$16:L$38,3,FALSE)</f>
        <v>786.89684485999999</v>
      </c>
      <c r="E21" s="12">
        <f t="shared" si="0"/>
        <v>3.7907503204294653E-2</v>
      </c>
      <c r="F21" s="11">
        <f>VLOOKUP(A21,[1]수신고!B$16:L$38,3,FALSE)</f>
        <v>4002.9721924</v>
      </c>
      <c r="G21" s="12">
        <f t="shared" si="3"/>
        <v>3.5176196815683895E-2</v>
      </c>
      <c r="H21" s="11">
        <f>VLOOKUP(A21,[1]스마트!B$16:S$38,4,FALSE)</f>
        <v>9539</v>
      </c>
      <c r="I21" s="12">
        <f t="shared" si="4"/>
        <v>3.1814694993829835E-2</v>
      </c>
      <c r="J21" s="11">
        <f>VLOOKUP(A21,[1]체크카드!B$16:L$38,3,FALSE)</f>
        <v>38.260074000000003</v>
      </c>
      <c r="K21" s="12">
        <f t="shared" si="1"/>
        <v>3.5859134674378908E-2</v>
      </c>
      <c r="L21" s="13">
        <f t="shared" si="5"/>
        <v>3.5733006578496394E-2</v>
      </c>
      <c r="M21" s="14">
        <f t="shared" si="6"/>
        <v>3859.1647104776107</v>
      </c>
      <c r="N21" s="15">
        <f t="shared" si="7"/>
        <v>7859</v>
      </c>
      <c r="O21" s="20">
        <f t="shared" si="2"/>
        <v>3.8714285714285715E-2</v>
      </c>
    </row>
    <row r="22" spans="1:15" s="4" customFormat="1" ht="18.75" customHeight="1">
      <c r="A22" s="7" t="s">
        <v>13</v>
      </c>
      <c r="B22" s="9">
        <v>4000</v>
      </c>
      <c r="C22" s="37">
        <v>0</v>
      </c>
      <c r="D22" s="11">
        <f>VLOOKUP(A22,[1]요구불!B$16:L$38,3,FALSE)</f>
        <v>787.78304965999996</v>
      </c>
      <c r="E22" s="12">
        <f t="shared" si="0"/>
        <v>3.7950194710195451E-2</v>
      </c>
      <c r="F22" s="11">
        <f>VLOOKUP(A22,[1]수신고!B$16:L$38,3,FALSE)</f>
        <v>3478.14785132</v>
      </c>
      <c r="G22" s="12">
        <f t="shared" si="3"/>
        <v>3.0564292603473233E-2</v>
      </c>
      <c r="H22" s="11">
        <f>VLOOKUP(A22,[1]스마트!B$16:S$38,4,FALSE)</f>
        <v>11752</v>
      </c>
      <c r="I22" s="12">
        <f t="shared" si="4"/>
        <v>3.9195544141680284E-2</v>
      </c>
      <c r="J22" s="11">
        <f>VLOOKUP(A22,[1]체크카드!B$16:L$38,3,FALSE)</f>
        <v>47.313921999999998</v>
      </c>
      <c r="K22" s="12">
        <f t="shared" si="1"/>
        <v>4.4344825390851536E-2</v>
      </c>
      <c r="L22" s="13">
        <f t="shared" si="5"/>
        <v>3.8001010311279192E-2</v>
      </c>
      <c r="M22" s="14">
        <f t="shared" si="6"/>
        <v>4104.1091136181531</v>
      </c>
      <c r="N22" s="15">
        <f t="shared" si="7"/>
        <v>8104</v>
      </c>
      <c r="O22" s="20">
        <f t="shared" si="2"/>
        <v>3.9921182266009853E-2</v>
      </c>
    </row>
    <row r="23" spans="1:15" s="4" customFormat="1" ht="18.75" customHeight="1">
      <c r="A23" s="7" t="s">
        <v>14</v>
      </c>
      <c r="B23" s="9">
        <v>4000</v>
      </c>
      <c r="C23" s="37">
        <v>0</v>
      </c>
      <c r="D23" s="11">
        <f>VLOOKUP(A23,[1]요구불!B$16:L$38,3,FALSE)</f>
        <v>612.32889665000005</v>
      </c>
      <c r="E23" s="12">
        <f t="shared" si="0"/>
        <v>2.9497970113187839E-2</v>
      </c>
      <c r="F23" s="11">
        <f>VLOOKUP(A23,[1]수신고!B$16:L$38,3,FALSE)</f>
        <v>2948.6907442800002</v>
      </c>
      <c r="G23" s="12">
        <f t="shared" si="3"/>
        <v>2.5911677869336056E-2</v>
      </c>
      <c r="H23" s="11">
        <f>VLOOKUP(A23,[1]스마트!B$16:S$38,4,FALSE)</f>
        <v>9818</v>
      </c>
      <c r="I23" s="12">
        <f t="shared" si="4"/>
        <v>3.2745222292632492E-2</v>
      </c>
      <c r="J23" s="11">
        <f>VLOOKUP(A23,[1]체크카드!B$16:L$38,3,FALSE)</f>
        <v>26.322092000000001</v>
      </c>
      <c r="K23" s="12">
        <f t="shared" si="1"/>
        <v>2.4670298388324904E-2</v>
      </c>
      <c r="L23" s="13">
        <f t="shared" si="5"/>
        <v>2.8464627755333826E-2</v>
      </c>
      <c r="M23" s="14">
        <f t="shared" si="6"/>
        <v>3074.1797975760533</v>
      </c>
      <c r="N23" s="15">
        <f t="shared" si="7"/>
        <v>7074</v>
      </c>
      <c r="O23" s="20">
        <f t="shared" si="2"/>
        <v>3.4847290640394088E-2</v>
      </c>
    </row>
    <row r="24" spans="1:15" s="4" customFormat="1" ht="18.75" customHeight="1">
      <c r="A24" s="7" t="s">
        <v>15</v>
      </c>
      <c r="B24" s="9">
        <v>4000</v>
      </c>
      <c r="C24" s="37">
        <v>0</v>
      </c>
      <c r="D24" s="11">
        <f>VLOOKUP(A24,[1]요구불!B$16:L$38,3,FALSE)</f>
        <v>884.25295853</v>
      </c>
      <c r="E24" s="12">
        <f t="shared" si="0"/>
        <v>4.2597479044215319E-2</v>
      </c>
      <c r="F24" s="11">
        <f>VLOOKUP(A24,[1]수신고!B$16:L$38,3,FALSE)</f>
        <v>5632.3682671400002</v>
      </c>
      <c r="G24" s="12">
        <f t="shared" si="3"/>
        <v>4.9494546846837364E-2</v>
      </c>
      <c r="H24" s="11">
        <f>VLOOKUP(A24,[1]스마트!B$16:S$38,4,FALSE)</f>
        <v>11550</v>
      </c>
      <c r="I24" s="12">
        <f t="shared" si="4"/>
        <v>3.8521829036453993E-2</v>
      </c>
      <c r="J24" s="11">
        <f>VLOOKUP(A24,[1]체크카드!B$16:L$38,3,FALSE)</f>
        <v>41.931750000000001</v>
      </c>
      <c r="K24" s="12">
        <f t="shared" si="1"/>
        <v>3.9300401519934004E-2</v>
      </c>
      <c r="L24" s="13">
        <f t="shared" si="5"/>
        <v>4.25023470983312E-2</v>
      </c>
      <c r="M24" s="14">
        <f t="shared" si="6"/>
        <v>4590.2534866197693</v>
      </c>
      <c r="N24" s="15">
        <f t="shared" si="7"/>
        <v>8590</v>
      </c>
      <c r="O24" s="20">
        <f t="shared" si="2"/>
        <v>4.2315270935960589E-2</v>
      </c>
    </row>
    <row r="25" spans="1:15" s="4" customFormat="1" ht="18.75" customHeight="1">
      <c r="A25" s="7" t="s">
        <v>16</v>
      </c>
      <c r="B25" s="9">
        <v>4000</v>
      </c>
      <c r="C25" s="37">
        <v>0</v>
      </c>
      <c r="D25" s="11">
        <f>VLOOKUP(A25,[1]요구불!B$16:L$38,3,FALSE)</f>
        <v>1009.90157422</v>
      </c>
      <c r="E25" s="12">
        <f t="shared" si="0"/>
        <v>4.8650401143212008E-2</v>
      </c>
      <c r="F25" s="11">
        <f>VLOOKUP(A25,[1]수신고!B$16:L$38,3,FALSE)</f>
        <v>5949.2448852199996</v>
      </c>
      <c r="G25" s="12">
        <f t="shared" si="3"/>
        <v>5.2279106356152218E-2</v>
      </c>
      <c r="H25" s="11">
        <f>VLOOKUP(A25,[1]스마트!B$16:S$38,4,FALSE)</f>
        <v>14367</v>
      </c>
      <c r="I25" s="12">
        <f t="shared" si="4"/>
        <v>4.7917153053396923E-2</v>
      </c>
      <c r="J25" s="11">
        <f>VLOOKUP(A25,[1]체크카드!B$16:L$38,3,FALSE)</f>
        <v>46.613078000000002</v>
      </c>
      <c r="K25" s="12">
        <f t="shared" si="1"/>
        <v>4.3687961544176014E-2</v>
      </c>
      <c r="L25" s="13">
        <f>E25*40%+G25*20%+I25*20%+K25*20%</f>
        <v>4.8237004648029838E-2</v>
      </c>
      <c r="M25" s="14">
        <f>L25*$M$31</f>
        <v>5209.5965019872228</v>
      </c>
      <c r="N25" s="15">
        <f t="shared" si="7"/>
        <v>9210</v>
      </c>
      <c r="O25" s="20">
        <f t="shared" si="2"/>
        <v>4.536945812807882E-2</v>
      </c>
    </row>
    <row r="26" spans="1:15" s="4" customFormat="1" ht="18.75" customHeight="1">
      <c r="A26" s="7" t="s">
        <v>17</v>
      </c>
      <c r="B26" s="9">
        <v>4000</v>
      </c>
      <c r="C26" s="37">
        <v>0</v>
      </c>
      <c r="D26" s="11">
        <f>VLOOKUP(A26,[1]요구불!B$16:L$38,3,FALSE)</f>
        <v>1158.2709463599999</v>
      </c>
      <c r="E26" s="12">
        <f t="shared" si="0"/>
        <v>5.5797859525532602E-2</v>
      </c>
      <c r="F26" s="11">
        <f>VLOOKUP(A26,[1]수신고!B$16:L$38,3,FALSE)</f>
        <v>4757.94217381</v>
      </c>
      <c r="G26" s="12">
        <f t="shared" si="3"/>
        <v>4.1810510365608657E-2</v>
      </c>
      <c r="H26" s="11">
        <f>VLOOKUP(A26,[1]스마트!B$16:S$38,4,FALSE)</f>
        <v>18074</v>
      </c>
      <c r="I26" s="12">
        <f t="shared" si="4"/>
        <v>6.0280825801287394E-2</v>
      </c>
      <c r="J26" s="11">
        <f>VLOOKUP(A26,[1]체크카드!B$16:L$38,3,FALSE)</f>
        <v>64.615955</v>
      </c>
      <c r="K26" s="12">
        <f t="shared" si="1"/>
        <v>6.0561101697257744E-2</v>
      </c>
      <c r="L26" s="13">
        <f t="shared" si="5"/>
        <v>5.4849631383043808E-2</v>
      </c>
      <c r="M26" s="14">
        <f t="shared" si="6"/>
        <v>5923.7601893687315</v>
      </c>
      <c r="N26" s="15">
        <f>ROUND(SUM(B26,C26,M26),0)</f>
        <v>9924</v>
      </c>
      <c r="O26" s="20">
        <f t="shared" si="2"/>
        <v>4.8886699507389164E-2</v>
      </c>
    </row>
    <row r="27" spans="1:15" s="4" customFormat="1" ht="18.75" customHeight="1">
      <c r="A27" s="7" t="s">
        <v>18</v>
      </c>
      <c r="B27" s="9">
        <v>4000</v>
      </c>
      <c r="C27" s="37">
        <v>0</v>
      </c>
      <c r="D27" s="11">
        <f>VLOOKUP(A27,[1]요구불!B$16:L$38,3,FALSE)</f>
        <v>706.42321576999996</v>
      </c>
      <c r="E27" s="12">
        <f t="shared" si="0"/>
        <v>3.4030814191603122E-2</v>
      </c>
      <c r="F27" s="11">
        <f>VLOOKUP(A27,[1]수신고!B$16:L$38,3,FALSE)</f>
        <v>2967.0465858900002</v>
      </c>
      <c r="G27" s="12">
        <f t="shared" si="3"/>
        <v>2.6072980188252177E-2</v>
      </c>
      <c r="H27" s="11">
        <f>VLOOKUP(A27,[1]스마트!B$16:S$38,4,FALSE)</f>
        <v>9124</v>
      </c>
      <c r="I27" s="12">
        <f t="shared" si="4"/>
        <v>3.0430577327152052E-2</v>
      </c>
      <c r="J27" s="11">
        <f>VLOOKUP(A27,[1]체크카드!B$16:L$38,3,FALSE)</f>
        <v>35.603701999999998</v>
      </c>
      <c r="K27" s="12">
        <f t="shared" si="1"/>
        <v>3.336945832683056E-2</v>
      </c>
      <c r="L27" s="13">
        <f t="shared" si="5"/>
        <v>3.1586928845088208E-2</v>
      </c>
      <c r="M27" s="14">
        <f t="shared" si="6"/>
        <v>3411.3883152695266</v>
      </c>
      <c r="N27" s="15">
        <f t="shared" si="7"/>
        <v>7411</v>
      </c>
      <c r="O27" s="20">
        <f t="shared" si="2"/>
        <v>3.6507389162561577E-2</v>
      </c>
    </row>
    <row r="28" spans="1:15" s="4" customFormat="1" ht="18.75" customHeight="1">
      <c r="A28" s="7" t="s">
        <v>19</v>
      </c>
      <c r="B28" s="9">
        <v>4000</v>
      </c>
      <c r="C28" s="37">
        <v>0</v>
      </c>
      <c r="D28" s="11">
        <f>VLOOKUP(A28,[1]요구불!B$16:L$38,3,FALSE)</f>
        <v>1198.25289352</v>
      </c>
      <c r="E28" s="12">
        <f t="shared" si="0"/>
        <v>5.772392620121141E-2</v>
      </c>
      <c r="F28" s="11">
        <f>VLOOKUP(A28,[1]수신고!B$16:L$38,3,FALSE)</f>
        <v>5135.5713988799998</v>
      </c>
      <c r="G28" s="12">
        <f t="shared" si="3"/>
        <v>4.5128934602888277E-2</v>
      </c>
      <c r="H28" s="11">
        <f>VLOOKUP(A28,[1]스마트!B$16:S$38,4,FALSE)</f>
        <v>15371</v>
      </c>
      <c r="I28" s="12">
        <f t="shared" si="4"/>
        <v>5.12657172397692E-2</v>
      </c>
      <c r="J28" s="11">
        <f>VLOOKUP(A28,[1]체크카드!B$16:L$38,3,FALSE)</f>
        <v>62.242457999999999</v>
      </c>
      <c r="K28" s="12">
        <f t="shared" si="1"/>
        <v>5.833654905859232E-2</v>
      </c>
      <c r="L28" s="13">
        <f t="shared" si="5"/>
        <v>5.4035810660734526E-2</v>
      </c>
      <c r="M28" s="14">
        <f t="shared" si="6"/>
        <v>5835.8675513593289</v>
      </c>
      <c r="N28" s="15">
        <f t="shared" si="7"/>
        <v>9836</v>
      </c>
      <c r="O28" s="20">
        <f t="shared" si="2"/>
        <v>4.8453201970443352E-2</v>
      </c>
    </row>
    <row r="29" spans="1:15" s="4" customFormat="1" ht="18.75" customHeight="1">
      <c r="A29" s="7" t="s">
        <v>31</v>
      </c>
      <c r="B29" s="9">
        <v>4000</v>
      </c>
      <c r="C29" s="9">
        <v>3000</v>
      </c>
      <c r="D29" s="11">
        <f>VLOOKUP(A29,[1]요구불!B$16:L$38,3,FALSE)</f>
        <v>434.08251594000001</v>
      </c>
      <c r="E29" s="12">
        <f t="shared" si="0"/>
        <v>2.0911234390387484E-2</v>
      </c>
      <c r="F29" s="11">
        <f>VLOOKUP(A29,[1]수신고!B$16:L$38,3,FALSE)</f>
        <v>2085.1672255499998</v>
      </c>
      <c r="G29" s="12">
        <f t="shared" si="3"/>
        <v>1.8323447976685555E-2</v>
      </c>
      <c r="H29" s="11">
        <f>VLOOKUP(A29,[1]스마트!B$16:S$38,4,FALSE)</f>
        <v>9039</v>
      </c>
      <c r="I29" s="12">
        <f>H29/$H$31</f>
        <v>3.0147083347230097E-2</v>
      </c>
      <c r="J29" s="11">
        <f>VLOOKUP(A29,[1]체크카드!B$16:L$38,3,FALSE)</f>
        <v>27.576122999999999</v>
      </c>
      <c r="K29" s="12">
        <f t="shared" si="1"/>
        <v>2.5845635020314846E-2</v>
      </c>
      <c r="L29" s="13">
        <f t="shared" si="5"/>
        <v>2.3227727025001095E-2</v>
      </c>
      <c r="M29" s="14">
        <f t="shared" si="6"/>
        <v>2508.5945187001184</v>
      </c>
      <c r="N29" s="15">
        <v>9508</v>
      </c>
      <c r="O29" s="20">
        <f t="shared" si="2"/>
        <v>4.6837438423645322E-2</v>
      </c>
    </row>
    <row r="30" spans="1:15" s="4" customFormat="1" ht="18.75" customHeight="1">
      <c r="A30" s="7" t="s">
        <v>8</v>
      </c>
      <c r="B30" s="9">
        <v>4000</v>
      </c>
      <c r="C30" s="37">
        <v>0</v>
      </c>
      <c r="D30" s="11">
        <f>VLOOKUP(A30,[1]요구불!B$16:L$38,3,FALSE)</f>
        <v>508.56993039000002</v>
      </c>
      <c r="E30" s="12">
        <f t="shared" si="0"/>
        <v>2.4499547039481106E-2</v>
      </c>
      <c r="F30" s="11">
        <f>VLOOKUP(A30,[1]수신고!B$16:L$38,3,FALSE)</f>
        <v>1941.25163965</v>
      </c>
      <c r="G30" s="12">
        <f t="shared" si="3"/>
        <v>1.7058786937052484E-2</v>
      </c>
      <c r="H30" s="11">
        <f>VLOOKUP(A30,[1]스마트!B$16:S$38,4,FALSE)</f>
        <v>5483</v>
      </c>
      <c r="I30" s="12">
        <f t="shared" si="4"/>
        <v>1.8287029316612746E-2</v>
      </c>
      <c r="J30" s="11">
        <f>VLOOKUP(A30,[1]체크카드!B$16:L$38,3,FALSE)</f>
        <v>29.435466000000002</v>
      </c>
      <c r="K30" s="12">
        <f t="shared" si="1"/>
        <v>2.7588298430815929E-2</v>
      </c>
      <c r="L30" s="13">
        <f t="shared" si="5"/>
        <v>2.2386641752688678E-2</v>
      </c>
      <c r="M30" s="14">
        <f t="shared" si="6"/>
        <v>2417.7573092903772</v>
      </c>
      <c r="N30" s="15">
        <f t="shared" si="7"/>
        <v>6418</v>
      </c>
      <c r="O30" s="20">
        <f t="shared" si="2"/>
        <v>3.1615763546798029E-2</v>
      </c>
    </row>
    <row r="31" spans="1:15" s="4" customFormat="1" ht="18.75" customHeight="1" thickBot="1">
      <c r="A31" s="5" t="s">
        <v>1</v>
      </c>
      <c r="B31" s="6">
        <f>SUM(B8:B30)</f>
        <v>92000</v>
      </c>
      <c r="C31" s="6">
        <f>SUM(C8:C30)</f>
        <v>3000</v>
      </c>
      <c r="D31" s="8">
        <f>SUM(D8:D30)</f>
        <v>20758.340126470004</v>
      </c>
      <c r="E31" s="21">
        <f t="shared" si="0"/>
        <v>1</v>
      </c>
      <c r="F31" s="8">
        <f>SUM(F8:F30)</f>
        <v>113797.75401459001</v>
      </c>
      <c r="G31" s="21">
        <f>F31/$F$31</f>
        <v>1</v>
      </c>
      <c r="H31" s="22">
        <f>SUM(H8:H30)</f>
        <v>299830</v>
      </c>
      <c r="I31" s="21">
        <f t="shared" si="4"/>
        <v>1</v>
      </c>
      <c r="J31" s="22">
        <f>SUM(J8:J30)</f>
        <v>1066.9547479999999</v>
      </c>
      <c r="K31" s="21">
        <f t="shared" si="1"/>
        <v>1</v>
      </c>
      <c r="L31" s="23">
        <f>E31*40%+G31*40%+K31*20%</f>
        <v>1</v>
      </c>
      <c r="M31" s="16">
        <v>108000</v>
      </c>
      <c r="N31" s="17">
        <f>SUM(N8:N30)</f>
        <v>203000</v>
      </c>
      <c r="O31" s="20">
        <f t="shared" si="2"/>
        <v>1</v>
      </c>
    </row>
    <row r="32" spans="1:15" ht="15" customHeight="1" thickTop="1">
      <c r="A32" s="4"/>
    </row>
  </sheetData>
  <autoFilter ref="A7:L31">
    <filterColumn colId="1"/>
    <filterColumn colId="2"/>
    <filterColumn colId="3"/>
    <filterColumn colId="4"/>
    <filterColumn colId="5"/>
    <filterColumn colId="6"/>
    <filterColumn colId="7"/>
    <filterColumn colId="8"/>
    <filterColumn colId="9"/>
    <filterColumn colId="10"/>
    <filterColumn colId="11"/>
  </autoFilter>
  <mergeCells count="12">
    <mergeCell ref="H6:I6"/>
    <mergeCell ref="C5:C7"/>
    <mergeCell ref="A1:N1"/>
    <mergeCell ref="A5:A7"/>
    <mergeCell ref="B5:B7"/>
    <mergeCell ref="D5:M5"/>
    <mergeCell ref="N5:N7"/>
    <mergeCell ref="D6:E6"/>
    <mergeCell ref="F6:G6"/>
    <mergeCell ref="J6:K6"/>
    <mergeCell ref="L6:L7"/>
    <mergeCell ref="M6:M7"/>
  </mergeCells>
  <phoneticPr fontId="4" type="noConversion"/>
  <printOptions horizontalCentered="1"/>
  <pageMargins left="0.19" right="0.27" top="0.54" bottom="0.26" header="0.33" footer="0.18"/>
  <pageSetup paperSize="9" scale="90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배정내역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2017-03-31T06:32:35Z</cp:lastPrinted>
  <dcterms:created xsi:type="dcterms:W3CDTF">2015-10-23T04:52:09Z</dcterms:created>
  <dcterms:modified xsi:type="dcterms:W3CDTF">2017-03-31T07:06:02Z</dcterms:modified>
</cp:coreProperties>
</file>