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물품구입관서" sheetId="2" r:id="rId1"/>
    <sheet name="물품구입-교체 목록" sheetId="8" r:id="rId2"/>
    <sheet name="Sheet6" sheetId="9" r:id="rId3"/>
  </sheets>
  <definedNames>
    <definedName name="_xlnm._FilterDatabase" localSheetId="1" hidden="1">'물품구입-교체 목록'!$A$3:$K$104</definedName>
    <definedName name="_xlnm.Print_Titles" localSheetId="0">물품구입관서!$3:$3</definedName>
    <definedName name="_xlnm.Print_Titles" localSheetId="1">'물품구입-교체 목록'!$3:$3</definedName>
  </definedNames>
  <calcPr calcId="125725"/>
</workbook>
</file>

<file path=xl/calcChain.xml><?xml version="1.0" encoding="utf-8"?>
<calcChain xmlns="http://schemas.openxmlformats.org/spreadsheetml/2006/main">
  <c r="N229" i="2"/>
  <c r="N189"/>
  <c r="N79"/>
  <c r="F283"/>
  <c r="E283"/>
  <c r="J103" i="8"/>
  <c r="H102"/>
  <c r="N279" i="2" l="1"/>
  <c r="H103" i="8" l="1"/>
  <c r="H104" s="1"/>
  <c r="H119" s="1"/>
  <c r="H118"/>
  <c r="G104"/>
  <c r="H101"/>
  <c r="H100"/>
  <c r="H99"/>
  <c r="H98"/>
  <c r="H117"/>
  <c r="H116"/>
  <c r="H115"/>
  <c r="H114"/>
  <c r="H113"/>
  <c r="H97"/>
  <c r="H96"/>
  <c r="H95"/>
  <c r="H94"/>
  <c r="H93"/>
  <c r="H92"/>
  <c r="H91"/>
  <c r="H90"/>
  <c r="H89"/>
  <c r="H75"/>
  <c r="H74"/>
  <c r="H73"/>
  <c r="H70"/>
  <c r="H69"/>
  <c r="H68"/>
  <c r="H64"/>
  <c r="H63"/>
  <c r="H62"/>
  <c r="H61"/>
  <c r="H55"/>
  <c r="H54"/>
  <c r="H53"/>
  <c r="H52"/>
  <c r="H51"/>
  <c r="H50"/>
  <c r="H49"/>
  <c r="H48"/>
  <c r="H47"/>
  <c r="H46"/>
  <c r="H45"/>
  <c r="H44"/>
  <c r="H35"/>
  <c r="H33"/>
  <c r="H31"/>
  <c r="H30"/>
  <c r="H29"/>
  <c r="H28"/>
  <c r="H27"/>
  <c r="H26"/>
  <c r="H25"/>
  <c r="H24"/>
  <c r="H23"/>
  <c r="H22"/>
  <c r="H21"/>
  <c r="H20"/>
  <c r="H19"/>
  <c r="H18"/>
  <c r="H17"/>
  <c r="H107"/>
  <c r="H106"/>
  <c r="H105"/>
  <c r="H6"/>
  <c r="H5"/>
  <c r="H4"/>
  <c r="E278" i="2"/>
  <c r="E273"/>
  <c r="E268"/>
  <c r="F278"/>
  <c r="N274" s="1"/>
  <c r="F273"/>
  <c r="F268"/>
  <c r="E263"/>
  <c r="F263"/>
  <c r="F258"/>
  <c r="E258"/>
  <c r="F253"/>
  <c r="E253"/>
  <c r="F248"/>
  <c r="E243"/>
  <c r="E238"/>
  <c r="N224"/>
  <c r="N219"/>
  <c r="J208"/>
  <c r="E208"/>
  <c r="N214"/>
  <c r="N209"/>
  <c r="N254" l="1"/>
  <c r="N259"/>
  <c r="N244"/>
  <c r="N249"/>
  <c r="N269"/>
  <c r="N264"/>
  <c r="N204"/>
  <c r="E203"/>
  <c r="N199" s="1"/>
  <c r="N194"/>
  <c r="N184"/>
  <c r="N179"/>
  <c r="N174"/>
  <c r="N169"/>
  <c r="N164"/>
  <c r="N159"/>
  <c r="N154"/>
  <c r="N149" l="1"/>
  <c r="N144"/>
  <c r="N139"/>
  <c r="N134"/>
  <c r="N129"/>
  <c r="N124"/>
  <c r="N119"/>
  <c r="N114"/>
  <c r="N109"/>
  <c r="N104"/>
  <c r="E98"/>
  <c r="N94" s="1"/>
  <c r="N89"/>
  <c r="N84"/>
  <c r="N74"/>
  <c r="N69"/>
  <c r="N64"/>
  <c r="N59"/>
  <c r="N54"/>
  <c r="N29"/>
  <c r="N49"/>
  <c r="N44"/>
  <c r="N39"/>
  <c r="N34"/>
  <c r="N24"/>
  <c r="N19"/>
  <c r="F18"/>
  <c r="E18"/>
  <c r="N9"/>
  <c r="N14" l="1"/>
  <c r="G8"/>
  <c r="F8"/>
  <c r="E8"/>
  <c r="N4" l="1"/>
  <c r="N284" s="1"/>
</calcChain>
</file>

<file path=xl/sharedStrings.xml><?xml version="1.0" encoding="utf-8"?>
<sst xmlns="http://schemas.openxmlformats.org/spreadsheetml/2006/main" count="1495" uniqueCount="366">
  <si>
    <t>종로5가
T.764-2005</t>
  </si>
  <si>
    <t>광화문</t>
  </si>
  <si>
    <t>총괄국</t>
  </si>
  <si>
    <t>비고</t>
  </si>
  <si>
    <t>수량</t>
  </si>
  <si>
    <t>품명</t>
  </si>
  <si>
    <t>품목명</t>
  </si>
  <si>
    <t>청 명</t>
  </si>
  <si>
    <t>금액</t>
  </si>
  <si>
    <t>단가</t>
  </si>
  <si>
    <t>규격</t>
  </si>
  <si>
    <t>조달</t>
  </si>
  <si>
    <t>서울청</t>
  </si>
  <si>
    <t>600*430*720</t>
  </si>
  <si>
    <t>800*500*720</t>
  </si>
  <si>
    <t>423*560*598</t>
  </si>
  <si>
    <t>비품 신규 구입</t>
  </si>
  <si>
    <t>(단위 : 천원)</t>
  </si>
  <si>
    <t>(단위 : 개, 원)</t>
  </si>
  <si>
    <t>물품 구입 목록</t>
  </si>
  <si>
    <t>신규설치</t>
  </si>
  <si>
    <t>비품 교체</t>
  </si>
  <si>
    <t>구입년도</t>
  </si>
  <si>
    <t>교체사유</t>
  </si>
  <si>
    <t>총괄국명</t>
  </si>
  <si>
    <t>구입사유</t>
  </si>
  <si>
    <t>소요예산</t>
  </si>
  <si>
    <t>해당국명</t>
  </si>
  <si>
    <t>이동서랍</t>
  </si>
  <si>
    <t>서울종로5가</t>
  </si>
  <si>
    <t>사이드캐비넷</t>
  </si>
  <si>
    <t>식별번호</t>
  </si>
  <si>
    <t>구매방법</t>
  </si>
  <si>
    <t>서대문</t>
  </si>
  <si>
    <t>서울연희동
T.324-2005</t>
  </si>
  <si>
    <t>디지털 캐비닛</t>
  </si>
  <si>
    <t>800*1880*410</t>
  </si>
  <si>
    <t>일반</t>
  </si>
  <si>
    <t>카운터 서랍장</t>
  </si>
  <si>
    <t>380*600*560</t>
  </si>
  <si>
    <t>고객용 대기의자</t>
  </si>
  <si>
    <t>3인용</t>
  </si>
  <si>
    <t>옷장</t>
  </si>
  <si>
    <t>노후</t>
  </si>
  <si>
    <t>서울연희동</t>
  </si>
  <si>
    <t>캐비닛</t>
  </si>
  <si>
    <t>서랍장</t>
  </si>
  <si>
    <t>대기의자</t>
  </si>
  <si>
    <t>이화여대</t>
  </si>
  <si>
    <t>신촌</t>
  </si>
  <si>
    <t>서울강남</t>
  </si>
  <si>
    <t>컴퓨터테이블</t>
  </si>
  <si>
    <t>800*636*720</t>
  </si>
  <si>
    <t>블록파티션</t>
  </si>
  <si>
    <t>600*65*1157</t>
  </si>
  <si>
    <t>1200*65*1157</t>
  </si>
  <si>
    <t>포스트</t>
  </si>
  <si>
    <t>H:1157</t>
  </si>
  <si>
    <t>엔드바</t>
  </si>
  <si>
    <t>안전각</t>
  </si>
  <si>
    <t>375*75*130</t>
  </si>
  <si>
    <t>다용도장</t>
  </si>
  <si>
    <t>1000*450*800</t>
  </si>
  <si>
    <t>커피메이커</t>
  </si>
  <si>
    <t>파티션</t>
  </si>
  <si>
    <t>상담테이블</t>
  </si>
  <si>
    <t>신규</t>
  </si>
  <si>
    <t>서울강서</t>
  </si>
  <si>
    <t>회전의자</t>
  </si>
  <si>
    <t>726*606*1175</t>
  </si>
  <si>
    <t>서울동작</t>
  </si>
  <si>
    <t>서울서초</t>
  </si>
  <si>
    <t>서울관악</t>
  </si>
  <si>
    <t>서울봉천동
T.878-2005</t>
  </si>
  <si>
    <t>책상</t>
  </si>
  <si>
    <t>1600*1200*750</t>
  </si>
  <si>
    <t>접이식의자</t>
  </si>
  <si>
    <t>555*548*839</t>
  </si>
  <si>
    <t>작업용의자</t>
  </si>
  <si>
    <t>640*540*984</t>
  </si>
  <si>
    <t>원형탁자</t>
  </si>
  <si>
    <t>700*700*720</t>
  </si>
  <si>
    <t>OA파티션</t>
  </si>
  <si>
    <t>1200*66-1170</t>
  </si>
  <si>
    <t>600*66*1170</t>
  </si>
  <si>
    <t>연결포스트</t>
  </si>
  <si>
    <t>66*66*1170</t>
  </si>
  <si>
    <t>마감커버</t>
  </si>
  <si>
    <t>의자</t>
  </si>
  <si>
    <t>응접탁자</t>
  </si>
  <si>
    <t>서울광진</t>
  </si>
  <si>
    <t>서울마장동
T.2299-2005</t>
  </si>
  <si>
    <t>1998년</t>
  </si>
  <si>
    <t>응접의자</t>
  </si>
  <si>
    <t>2005년</t>
  </si>
  <si>
    <t>서울구로</t>
  </si>
  <si>
    <t>서울구로
T.6950-0530</t>
  </si>
  <si>
    <t>서울금천</t>
  </si>
  <si>
    <t>2010년</t>
  </si>
  <si>
    <t>서울도봉</t>
  </si>
  <si>
    <t>서울강북
T.980-0100</t>
  </si>
  <si>
    <t>서울송천동
T.982-0114</t>
  </si>
  <si>
    <t>서울창5동
T.900-0267</t>
  </si>
  <si>
    <t>북부지방법원
T.972-0100</t>
  </si>
  <si>
    <t>595*555*830</t>
  </si>
  <si>
    <t>630*590*1020</t>
  </si>
  <si>
    <t>서울강북</t>
  </si>
  <si>
    <t>서울송천동</t>
  </si>
  <si>
    <t>서울창5동</t>
  </si>
  <si>
    <t>북부지방법원</t>
  </si>
  <si>
    <t>고장</t>
  </si>
  <si>
    <t>흑석동우체국</t>
  </si>
  <si>
    <t>서울마포</t>
  </si>
  <si>
    <t>서울서교동
T.332-0288</t>
  </si>
  <si>
    <t>서울창전동
T.333-6118</t>
  </si>
  <si>
    <t>서울성산2동
T.306-2006</t>
  </si>
  <si>
    <t>서울서교동</t>
  </si>
  <si>
    <t>서울창전동</t>
  </si>
  <si>
    <t>서울성산2동</t>
  </si>
  <si>
    <t>원탁</t>
  </si>
  <si>
    <t>900*720</t>
  </si>
  <si>
    <t>보조협탁</t>
  </si>
  <si>
    <t>400*750*720</t>
  </si>
  <si>
    <t>유리블럭파티션</t>
  </si>
  <si>
    <t>450*60*1224</t>
  </si>
  <si>
    <t>800*60*1224</t>
  </si>
  <si>
    <t>1000*60*1224</t>
  </si>
  <si>
    <t>1200*60*1224</t>
  </si>
  <si>
    <t>1000*60*1544</t>
  </si>
  <si>
    <t>1200*60*1544</t>
  </si>
  <si>
    <t>60*60*1210</t>
  </si>
  <si>
    <t>60*60*1530</t>
  </si>
  <si>
    <t>마감바</t>
  </si>
  <si>
    <t>60*1581194</t>
  </si>
  <si>
    <t>60*15*1514</t>
  </si>
  <si>
    <t>750*60*1560</t>
  </si>
  <si>
    <t>블럭파티션</t>
  </si>
  <si>
    <t>1000*60*1560</t>
  </si>
  <si>
    <t>사각바</t>
  </si>
  <si>
    <t>60*1560</t>
  </si>
  <si>
    <t>서울서초1동
T. 583-0205</t>
  </si>
  <si>
    <t>고객의자</t>
  </si>
  <si>
    <t>2004년</t>
  </si>
  <si>
    <t>서울서초1동</t>
  </si>
  <si>
    <t>서울송파</t>
  </si>
  <si>
    <t xml:space="preserve">조달 </t>
  </si>
  <si>
    <t>서울삼전동
T.417-0800</t>
  </si>
  <si>
    <t>580*580*870~1,000</t>
  </si>
  <si>
    <t>서울방이동
T.417-0789</t>
  </si>
  <si>
    <t>서울삼전동</t>
  </si>
  <si>
    <t xml:space="preserve">서울방이동 </t>
  </si>
  <si>
    <t xml:space="preserve">신규설치 </t>
  </si>
  <si>
    <t>서울양천</t>
  </si>
  <si>
    <t>-</t>
  </si>
  <si>
    <t>서울신정3동
T.2698-0204</t>
  </si>
  <si>
    <t>카운터의자</t>
  </si>
  <si>
    <t>서울신정1동
T.2654-2005</t>
  </si>
  <si>
    <t xml:space="preserve">2005년 </t>
  </si>
  <si>
    <t>신정3동</t>
  </si>
  <si>
    <t>신정1동</t>
  </si>
  <si>
    <t>2006년</t>
  </si>
  <si>
    <t>서울용산</t>
  </si>
  <si>
    <t>서울숙명여대
T.713-0205</t>
  </si>
  <si>
    <t>서울숙명여대</t>
  </si>
  <si>
    <t>서울중랑</t>
  </si>
  <si>
    <t>서울중화동</t>
  </si>
  <si>
    <t>서울중앙</t>
  </si>
  <si>
    <t>신당동</t>
  </si>
  <si>
    <t>여의도</t>
  </si>
  <si>
    <t>서울문래동
T.2676-0340</t>
  </si>
  <si>
    <t>상담용탁자</t>
  </si>
  <si>
    <t>상담용의자</t>
  </si>
  <si>
    <t>서울신길동
T.843-1005</t>
  </si>
  <si>
    <t>600*1200*720</t>
  </si>
  <si>
    <t>서울신길5동
T.848-0114</t>
  </si>
  <si>
    <t>1000*60*1340</t>
  </si>
  <si>
    <t>1200*60*1340</t>
  </si>
  <si>
    <t>3방향포스트</t>
  </si>
  <si>
    <t>60*1340</t>
  </si>
  <si>
    <t>마감</t>
  </si>
  <si>
    <t>당산동</t>
  </si>
  <si>
    <t>600*530*1870</t>
  </si>
  <si>
    <t>서울문래동</t>
  </si>
  <si>
    <t>신길동</t>
  </si>
  <si>
    <t>U형테이블</t>
  </si>
  <si>
    <t>신길5동</t>
  </si>
  <si>
    <t>한화생명</t>
  </si>
  <si>
    <t>서울강동</t>
  </si>
  <si>
    <t>파티션(2T)</t>
  </si>
  <si>
    <t>1000*65*1170</t>
  </si>
  <si>
    <t>800*65*1170</t>
  </si>
  <si>
    <t>ㄱ포스트</t>
  </si>
  <si>
    <t>E bar</t>
  </si>
  <si>
    <t>안정각</t>
  </si>
  <si>
    <t>파티션(2T,G)</t>
  </si>
  <si>
    <t>1200*65*1570</t>
  </si>
  <si>
    <t>800*865*1570</t>
  </si>
  <si>
    <t>블라인드설치</t>
  </si>
  <si>
    <t>320*200</t>
  </si>
  <si>
    <t>블라인드 설치</t>
  </si>
  <si>
    <t>150*196*2</t>
  </si>
  <si>
    <t>330*266</t>
  </si>
  <si>
    <t>118*140</t>
  </si>
  <si>
    <t>서울성내동</t>
  </si>
  <si>
    <t>블라인드</t>
  </si>
  <si>
    <t>서울상일동</t>
  </si>
  <si>
    <t>서울성산동</t>
    <phoneticPr fontId="6" type="noConversion"/>
  </si>
  <si>
    <t>동대문</t>
    <phoneticPr fontId="6" type="noConversion"/>
  </si>
  <si>
    <t>영업과
T.390-9113</t>
    <phoneticPr fontId="6" type="noConversion"/>
  </si>
  <si>
    <t>이화여자대학교
T.363-0205</t>
    <phoneticPr fontId="6" type="noConversion"/>
  </si>
  <si>
    <t>신촌
T.362-0205</t>
    <phoneticPr fontId="6" type="noConversion"/>
  </si>
  <si>
    <t>서울역삼1동
T.508-3731</t>
    <phoneticPr fontId="6" type="noConversion"/>
  </si>
  <si>
    <t>서울역삼1동
T.508-3731</t>
    <phoneticPr fontId="6" type="noConversion"/>
  </si>
  <si>
    <t>서울역삼1동
T.508-3731</t>
    <phoneticPr fontId="6" type="noConversion"/>
  </si>
  <si>
    <t>영업과
T.2040-4045</t>
    <phoneticPr fontId="6" type="noConversion"/>
  </si>
  <si>
    <t>서울현대아파트
T.544-0002</t>
    <phoneticPr fontId="6" type="noConversion"/>
  </si>
  <si>
    <t>서울역삼동
T.557-2054</t>
    <phoneticPr fontId="6" type="noConversion"/>
  </si>
  <si>
    <t>서울무역센터
T.551-1608</t>
    <phoneticPr fontId="6" type="noConversion"/>
  </si>
  <si>
    <t>영업과
T.2660-8917</t>
    <phoneticPr fontId="6" type="noConversion"/>
  </si>
  <si>
    <t>서울발산동
T.2663-2530</t>
    <phoneticPr fontId="6" type="noConversion"/>
  </si>
  <si>
    <t>옷장</t>
    <phoneticPr fontId="6" type="noConversion"/>
  </si>
  <si>
    <t>서울강서</t>
    <phoneticPr fontId="6" type="noConversion"/>
  </si>
  <si>
    <t>서울가양동
T.2668-0100</t>
    <phoneticPr fontId="6" type="noConversion"/>
  </si>
  <si>
    <t>영업과
T.2049-0563</t>
    <phoneticPr fontId="6" type="noConversion"/>
  </si>
  <si>
    <t>의자</t>
    <phoneticPr fontId="6" type="noConversion"/>
  </si>
  <si>
    <t>영업과
T: 838-8306</t>
    <phoneticPr fontId="6" type="noConversion"/>
  </si>
  <si>
    <t>영업과
T.821-0100</t>
    <phoneticPr fontId="6" type="noConversion"/>
  </si>
  <si>
    <t>서울흑석동
T.812-9053</t>
    <phoneticPr fontId="6" type="noConversion"/>
  </si>
  <si>
    <t>서울성산동
T.333-6117</t>
    <phoneticPr fontId="6" type="noConversion"/>
  </si>
  <si>
    <t>서울송파</t>
    <phoneticPr fontId="6" type="noConversion"/>
  </si>
  <si>
    <t>서울송파</t>
    <phoneticPr fontId="6" type="noConversion"/>
  </si>
  <si>
    <t>접이식의자</t>
    <phoneticPr fontId="6" type="noConversion"/>
  </si>
  <si>
    <t>동대문</t>
    <phoneticPr fontId="6" type="noConversion"/>
  </si>
  <si>
    <t>조달</t>
    <phoneticPr fontId="6" type="noConversion"/>
  </si>
  <si>
    <t>450*520*1800</t>
    <phoneticPr fontId="6" type="noConversion"/>
  </si>
  <si>
    <t>서울성산동
T.333-6117</t>
    <phoneticPr fontId="6" type="noConversion"/>
  </si>
  <si>
    <t>서울성산동
T.333-6117</t>
    <phoneticPr fontId="6" type="noConversion"/>
  </si>
  <si>
    <t>영업과
T. 3498-8021</t>
    <phoneticPr fontId="6" type="noConversion"/>
  </si>
  <si>
    <t>영업과
T.405-8734</t>
    <phoneticPr fontId="6" type="noConversion"/>
  </si>
  <si>
    <t>영업과
T.405-8734</t>
    <phoneticPr fontId="6" type="noConversion"/>
  </si>
  <si>
    <t>영업과
T.797-0861</t>
    <phoneticPr fontId="6" type="noConversion"/>
  </si>
  <si>
    <t>서울중화동
T.435-2005</t>
    <phoneticPr fontId="6" type="noConversion"/>
  </si>
  <si>
    <t>신당동
T.2236-0606</t>
    <phoneticPr fontId="6" type="noConversion"/>
  </si>
  <si>
    <t>U형 테이블</t>
    <phoneticPr fontId="6" type="noConversion"/>
  </si>
  <si>
    <t>한화생명빌딩
T.784-2835</t>
    <phoneticPr fontId="6" type="noConversion"/>
  </si>
  <si>
    <t>라운지용의자</t>
    <phoneticPr fontId="6" type="noConversion"/>
  </si>
  <si>
    <t>서울당산동
T.2675-0140</t>
    <phoneticPr fontId="6" type="noConversion"/>
  </si>
  <si>
    <t>서울성내동
T.470-1141</t>
    <phoneticPr fontId="6" type="noConversion"/>
  </si>
  <si>
    <t>서울성내동
T.470-1141</t>
    <phoneticPr fontId="6" type="noConversion"/>
  </si>
  <si>
    <t>서울장안동
T.2244-2005</t>
    <phoneticPr fontId="6" type="noConversion"/>
  </si>
  <si>
    <t>서울이문동
T.965-2005</t>
    <phoneticPr fontId="6" type="noConversion"/>
  </si>
  <si>
    <t>서울답십리
T.2247-2005</t>
    <phoneticPr fontId="6" type="noConversion"/>
  </si>
  <si>
    <t>서울장안2동
T.2247-5018</t>
    <phoneticPr fontId="6" type="noConversion"/>
  </si>
  <si>
    <t xml:space="preserve">상담용의자 </t>
    <phoneticPr fontId="6" type="noConversion"/>
  </si>
  <si>
    <t xml:space="preserve">상담용의자 </t>
    <phoneticPr fontId="6" type="noConversion"/>
  </si>
  <si>
    <t>조달수수료(0.54%)</t>
    <phoneticPr fontId="6" type="noConversion"/>
  </si>
  <si>
    <t>소  계(조달)</t>
    <phoneticPr fontId="6" type="noConversion"/>
  </si>
  <si>
    <t>서울역삼1동
T.508-3731</t>
    <phoneticPr fontId="6" type="noConversion"/>
  </si>
  <si>
    <t>영업과
T.2040-4045</t>
    <phoneticPr fontId="6" type="noConversion"/>
  </si>
  <si>
    <t>HD7436/00데일리</t>
    <phoneticPr fontId="6" type="noConversion"/>
  </si>
  <si>
    <t>영업과
T.2649-6672</t>
    <phoneticPr fontId="6" type="noConversion"/>
  </si>
  <si>
    <t>VIP실 쇼파</t>
    <phoneticPr fontId="6" type="noConversion"/>
  </si>
  <si>
    <t>620*640*430</t>
    <phoneticPr fontId="6" type="noConversion"/>
  </si>
  <si>
    <t>영업과
T.2649-6673</t>
    <phoneticPr fontId="6" type="noConversion"/>
  </si>
  <si>
    <t>커피머신</t>
    <phoneticPr fontId="6" type="noConversion"/>
  </si>
  <si>
    <t>325*200*455</t>
    <phoneticPr fontId="6" type="noConversion"/>
  </si>
  <si>
    <t>서울성내동
T.470-1141</t>
    <phoneticPr fontId="6" type="noConversion"/>
  </si>
  <si>
    <t>영업과
T.440-2813</t>
    <phoneticPr fontId="6" type="noConversion"/>
  </si>
  <si>
    <t>비규격 맞춤 실측제작</t>
    <phoneticPr fontId="6" type="noConversion"/>
  </si>
  <si>
    <t>서울상일동
T.426-2505</t>
    <phoneticPr fontId="6" type="noConversion"/>
  </si>
  <si>
    <t>소  계(일반)</t>
    <phoneticPr fontId="6" type="noConversion"/>
  </si>
  <si>
    <t>합  계(일반)</t>
    <phoneticPr fontId="6" type="noConversion"/>
  </si>
  <si>
    <t>조달구매액</t>
    <phoneticPr fontId="6" type="noConversion"/>
  </si>
  <si>
    <t>500*400*1900</t>
    <phoneticPr fontId="6" type="noConversion"/>
  </si>
  <si>
    <t>800*550*1880</t>
    <phoneticPr fontId="6" type="noConversion"/>
  </si>
  <si>
    <t>300*600*1880</t>
    <phoneticPr fontId="6" type="noConversion"/>
  </si>
  <si>
    <t>600*530*1870</t>
    <phoneticPr fontId="6" type="noConversion"/>
  </si>
  <si>
    <t>400*520*1900</t>
    <phoneticPr fontId="6" type="noConversion"/>
  </si>
  <si>
    <t>590*555*840</t>
    <phoneticPr fontId="6" type="noConversion"/>
  </si>
  <si>
    <t>400*550*1900</t>
    <phoneticPr fontId="6" type="noConversion"/>
  </si>
  <si>
    <t>500*410*1870</t>
    <phoneticPr fontId="6" type="noConversion"/>
  </si>
  <si>
    <t>450-520-1800</t>
    <phoneticPr fontId="6" type="noConversion"/>
  </si>
  <si>
    <t>800*550*1900</t>
    <phoneticPr fontId="6" type="noConversion"/>
  </si>
  <si>
    <t>500*410*1870</t>
    <phoneticPr fontId="6" type="noConversion"/>
  </si>
  <si>
    <t>590*645*880</t>
    <phoneticPr fontId="6" type="noConversion"/>
  </si>
  <si>
    <t>900*540*1900</t>
    <phoneticPr fontId="6" type="noConversion"/>
  </si>
  <si>
    <t>1200*500*1900</t>
    <phoneticPr fontId="6" type="noConversion"/>
  </si>
  <si>
    <t>500*400*1900</t>
    <phoneticPr fontId="6" type="noConversion"/>
  </si>
  <si>
    <t>555*548*839</t>
    <phoneticPr fontId="6" type="noConversion"/>
  </si>
  <si>
    <t>630*650*1140</t>
    <phoneticPr fontId="6" type="noConversion"/>
  </si>
  <si>
    <t>450*520*1800</t>
    <phoneticPr fontId="6" type="noConversion"/>
  </si>
  <si>
    <t>400*550*1900</t>
    <phoneticPr fontId="6" type="noConversion"/>
  </si>
  <si>
    <t>800*600*1800</t>
    <phoneticPr fontId="6" type="noConversion"/>
  </si>
  <si>
    <t>원형900*740</t>
    <phoneticPr fontId="6" type="noConversion"/>
  </si>
  <si>
    <t>465*503*775</t>
    <phoneticPr fontId="6" type="noConversion"/>
  </si>
  <si>
    <t>1640*640*850</t>
    <phoneticPr fontId="6" type="noConversion"/>
  </si>
  <si>
    <t>1000*430*1880</t>
    <phoneticPr fontId="6" type="noConversion"/>
  </si>
  <si>
    <t>900*530*1870</t>
    <phoneticPr fontId="6" type="noConversion"/>
  </si>
  <si>
    <t>800*530*1900</t>
    <phoneticPr fontId="6" type="noConversion"/>
  </si>
  <si>
    <t>서울성북</t>
    <phoneticPr fontId="6" type="noConversion"/>
  </si>
  <si>
    <t>서울석관동
T.915-6800</t>
    <phoneticPr fontId="6" type="noConversion"/>
  </si>
  <si>
    <t>서울서초</t>
    <phoneticPr fontId="6" type="noConversion"/>
  </si>
  <si>
    <t>서울성북</t>
    <phoneticPr fontId="6" type="noConversion"/>
  </si>
  <si>
    <t>서울석관동</t>
    <phoneticPr fontId="6" type="noConversion"/>
  </si>
  <si>
    <t>사이드캐비닛</t>
    <phoneticPr fontId="6" type="noConversion"/>
  </si>
  <si>
    <t>1999년</t>
    <phoneticPr fontId="6" type="noConversion"/>
  </si>
  <si>
    <t>1999년</t>
    <phoneticPr fontId="6" type="noConversion"/>
  </si>
  <si>
    <t>2000년</t>
    <phoneticPr fontId="6" type="noConversion"/>
  </si>
  <si>
    <t>서울강남</t>
    <phoneticPr fontId="6" type="noConversion"/>
  </si>
  <si>
    <t>역삼1동</t>
    <phoneticPr fontId="6" type="noConversion"/>
  </si>
  <si>
    <t>1995년</t>
    <phoneticPr fontId="6" type="noConversion"/>
  </si>
  <si>
    <t>우수고객접대</t>
    <phoneticPr fontId="6" type="noConversion"/>
  </si>
  <si>
    <t>노후</t>
    <phoneticPr fontId="6" type="noConversion"/>
  </si>
  <si>
    <t>현대아파트</t>
    <phoneticPr fontId="6" type="noConversion"/>
  </si>
  <si>
    <t>1987년</t>
    <phoneticPr fontId="6" type="noConversion"/>
  </si>
  <si>
    <t>역삼동</t>
    <phoneticPr fontId="6" type="noConversion"/>
  </si>
  <si>
    <t>서울무역센터</t>
    <phoneticPr fontId="6" type="noConversion"/>
  </si>
  <si>
    <t>1998년</t>
    <phoneticPr fontId="6" type="noConversion"/>
  </si>
  <si>
    <t>신규</t>
    <phoneticPr fontId="6" type="noConversion"/>
  </si>
  <si>
    <t>서울강서</t>
    <phoneticPr fontId="6" type="noConversion"/>
  </si>
  <si>
    <t>서울발산동</t>
    <phoneticPr fontId="6" type="noConversion"/>
  </si>
  <si>
    <t>서울가양동</t>
    <phoneticPr fontId="6" type="noConversion"/>
  </si>
  <si>
    <t>서울관악</t>
    <phoneticPr fontId="6" type="noConversion"/>
  </si>
  <si>
    <t>서울봉천동</t>
    <phoneticPr fontId="6" type="noConversion"/>
  </si>
  <si>
    <t>옷장</t>
    <phoneticPr fontId="6" type="noConversion"/>
  </si>
  <si>
    <t>서울마장동</t>
    <phoneticPr fontId="6" type="noConversion"/>
  </si>
  <si>
    <t>2001년</t>
    <phoneticPr fontId="6" type="noConversion"/>
  </si>
  <si>
    <t>1996년</t>
    <phoneticPr fontId="6" type="noConversion"/>
  </si>
  <si>
    <t>원탁</t>
    <phoneticPr fontId="6" type="noConversion"/>
  </si>
  <si>
    <t>보조협탁</t>
    <phoneticPr fontId="6" type="noConversion"/>
  </si>
  <si>
    <t>파티션 등</t>
    <phoneticPr fontId="6" type="noConversion"/>
  </si>
  <si>
    <t>고객응대</t>
    <phoneticPr fontId="6" type="noConversion"/>
  </si>
  <si>
    <t>신규설치</t>
    <phoneticPr fontId="6" type="noConversion"/>
  </si>
  <si>
    <t>내용년수경과</t>
    <phoneticPr fontId="6" type="noConversion"/>
  </si>
  <si>
    <t>유리블럭파티션외</t>
    <phoneticPr fontId="6" type="noConversion"/>
  </si>
  <si>
    <t>서울청</t>
    <phoneticPr fontId="6" type="noConversion"/>
  </si>
  <si>
    <t>서울송파</t>
    <phoneticPr fontId="6" type="noConversion"/>
  </si>
  <si>
    <t xml:space="preserve">상담의자 </t>
    <phoneticPr fontId="6" type="noConversion"/>
  </si>
  <si>
    <t xml:space="preserve">상담의자
</t>
    <phoneticPr fontId="6" type="noConversion"/>
  </si>
  <si>
    <t>상담의자</t>
    <phoneticPr fontId="6" type="noConversion"/>
  </si>
  <si>
    <t>노후/파손</t>
    <phoneticPr fontId="6" type="noConversion"/>
  </si>
  <si>
    <t>커피머신(VIP실)</t>
    <phoneticPr fontId="6" type="noConversion"/>
  </si>
  <si>
    <t>VIP실고객응대</t>
    <phoneticPr fontId="6" type="noConversion"/>
  </si>
  <si>
    <t>노후/고장</t>
    <phoneticPr fontId="6" type="noConversion"/>
  </si>
  <si>
    <t>2004년</t>
    <phoneticPr fontId="6" type="noConversion"/>
  </si>
  <si>
    <t>신규설치</t>
    <phoneticPr fontId="6" type="noConversion"/>
  </si>
  <si>
    <t>상담탁자</t>
    <phoneticPr fontId="6" type="noConversion"/>
  </si>
  <si>
    <t>상담의자</t>
    <phoneticPr fontId="6" type="noConversion"/>
  </si>
  <si>
    <t>노후/고장</t>
    <phoneticPr fontId="6" type="noConversion"/>
  </si>
  <si>
    <t>파티션 등</t>
    <phoneticPr fontId="6" type="noConversion"/>
  </si>
  <si>
    <t>-</t>
    <phoneticPr fontId="6" type="noConversion"/>
  </si>
  <si>
    <t>서울장안동</t>
    <phoneticPr fontId="6" type="noConversion"/>
  </si>
  <si>
    <t>서울이문동</t>
    <phoneticPr fontId="6" type="noConversion"/>
  </si>
  <si>
    <t>서울답십리</t>
    <phoneticPr fontId="6" type="noConversion"/>
  </si>
  <si>
    <t>서울장안2동</t>
    <phoneticPr fontId="6" type="noConversion"/>
  </si>
  <si>
    <t>합  계</t>
    <phoneticPr fontId="6" type="noConversion"/>
  </si>
  <si>
    <t>2단장 Stopper</t>
    <phoneticPr fontId="6" type="noConversion"/>
  </si>
  <si>
    <t>하부door 2단장
 Stopper</t>
    <phoneticPr fontId="6" type="noConversion"/>
  </si>
  <si>
    <t>고객상담의자</t>
    <phoneticPr fontId="6" type="noConversion"/>
  </si>
  <si>
    <t>노후/고장</t>
    <phoneticPr fontId="6" type="noConversion"/>
  </si>
  <si>
    <t>노후</t>
    <phoneticPr fontId="6" type="noConversion"/>
  </si>
  <si>
    <t>2017년도 금융고객상담실 물품 신규구입 및 교체 대상관서</t>
    <phoneticPr fontId="6" type="noConversion"/>
  </si>
  <si>
    <t>조달수수료 별도</t>
    <phoneticPr fontId="6" type="noConversion"/>
  </si>
  <si>
    <t>400*400*750</t>
  </si>
  <si>
    <t>진공청소기</t>
    <phoneticPr fontId="6" type="noConversion"/>
  </si>
  <si>
    <t>진공청소기</t>
    <phoneticPr fontId="6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</si>
</sst>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 "/>
  </numFmts>
  <fonts count="2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000000"/>
      <name val="한컴바탕"/>
      <family val="3"/>
      <charset val="129"/>
    </font>
    <font>
      <sz val="12"/>
      <color rgb="FF000000"/>
      <name val="맑은 고딕"/>
      <family val="3"/>
      <charset val="129"/>
    </font>
    <font>
      <sz val="9.5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.5"/>
      <color rgb="FF000000"/>
      <name val="맑은 고딕"/>
      <family val="3"/>
      <charset val="129"/>
    </font>
    <font>
      <b/>
      <sz val="8.5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9"/>
      <color rgb="FF00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8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8" fillId="0" borderId="0"/>
  </cellStyleXfs>
  <cellXfs count="98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  <xf numFmtId="0" fontId="4" fillId="0" borderId="0" xfId="2" applyNumberFormat="1" applyFont="1">
      <alignment vertical="center"/>
    </xf>
    <xf numFmtId="41" fontId="4" fillId="0" borderId="0" xfId="3" applyNumberFormat="1" applyFont="1">
      <alignment vertical="center"/>
    </xf>
    <xf numFmtId="0" fontId="4" fillId="0" borderId="0" xfId="2" applyNumberFormat="1" applyFont="1" applyAlignment="1">
      <alignment horizontal="center" vertical="center"/>
    </xf>
    <xf numFmtId="0" fontId="7" fillId="0" borderId="0" xfId="2" applyNumberFormat="1" applyFont="1" applyFill="1">
      <alignment vertical="center"/>
    </xf>
    <xf numFmtId="0" fontId="7" fillId="0" borderId="0" xfId="2" applyNumberFormat="1" applyFont="1">
      <alignment vertical="center"/>
    </xf>
    <xf numFmtId="0" fontId="7" fillId="0" borderId="0" xfId="2" applyNumberFormat="1" applyFont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41" fontId="7" fillId="0" borderId="0" xfId="2" applyNumberFormat="1" applyFont="1" applyFill="1">
      <alignment vertical="center"/>
    </xf>
    <xf numFmtId="41" fontId="7" fillId="0" borderId="0" xfId="2" applyNumberFormat="1" applyFont="1">
      <alignment vertical="center"/>
    </xf>
    <xf numFmtId="0" fontId="4" fillId="0" borderId="0" xfId="2" applyNumberFormat="1" applyFont="1" applyAlignment="1">
      <alignment horizontal="right" vertical="center"/>
    </xf>
    <xf numFmtId="41" fontId="17" fillId="0" borderId="0" xfId="2" applyNumberFormat="1" applyFont="1">
      <alignment vertical="center"/>
    </xf>
    <xf numFmtId="0" fontId="18" fillId="0" borderId="0" xfId="0" applyNumberFormat="1" applyFont="1">
      <alignment vertical="center"/>
    </xf>
    <xf numFmtId="0" fontId="19" fillId="5" borderId="1" xfId="0" applyNumberFormat="1" applyFont="1" applyFill="1" applyBorder="1" applyAlignment="1">
      <alignment horizontal="center" vertical="center"/>
    </xf>
    <xf numFmtId="0" fontId="19" fillId="5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41" fontId="18" fillId="0" borderId="1" xfId="1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1" fontId="18" fillId="0" borderId="1" xfId="1" applyNumberFormat="1" applyFont="1" applyFill="1" applyBorder="1" applyAlignment="1" applyProtection="1">
      <alignment vertical="center"/>
    </xf>
    <xf numFmtId="0" fontId="18" fillId="0" borderId="1" xfId="0" applyNumberFormat="1" applyFont="1" applyFill="1" applyBorder="1" applyAlignment="1">
      <alignment vertical="center"/>
    </xf>
    <xf numFmtId="41" fontId="18" fillId="0" borderId="1" xfId="1" applyNumberFormat="1" applyFont="1" applyFill="1" applyBorder="1" applyAlignment="1">
      <alignment vertical="center"/>
    </xf>
    <xf numFmtId="0" fontId="18" fillId="0" borderId="1" xfId="0" applyNumberFormat="1" applyFont="1" applyFill="1" applyBorder="1" applyAlignment="1">
      <alignment horizontal="left" vertical="center"/>
    </xf>
    <xf numFmtId="176" fontId="18" fillId="0" borderId="1" xfId="2" applyNumberFormat="1" applyFont="1" applyFill="1" applyBorder="1" applyAlignment="1">
      <alignment horizontal="left" vertical="center"/>
    </xf>
    <xf numFmtId="0" fontId="18" fillId="0" borderId="1" xfId="5" applyNumberFormat="1" applyFont="1" applyFill="1" applyBorder="1" applyAlignment="1" applyProtection="1">
      <alignment horizontal="left" vertical="center" wrapText="1"/>
    </xf>
    <xf numFmtId="0" fontId="18" fillId="0" borderId="1" xfId="0" applyNumberFormat="1" applyFont="1" applyFill="1" applyBorder="1" applyAlignment="1" applyProtection="1">
      <alignment horizontal="center" vertical="center"/>
    </xf>
    <xf numFmtId="41" fontId="18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5" fillId="0" borderId="0" xfId="0" applyNumberFormat="1" applyFont="1" applyAlignment="1">
      <alignment horizontal="right" vertical="center"/>
    </xf>
    <xf numFmtId="0" fontId="11" fillId="5" borderId="1" xfId="2" applyNumberFormat="1" applyFont="1" applyFill="1" applyBorder="1" applyAlignment="1">
      <alignment horizontal="center" vertical="center"/>
    </xf>
    <xf numFmtId="0" fontId="11" fillId="5" borderId="1" xfId="4" applyNumberFormat="1" applyFont="1" applyFill="1" applyBorder="1" applyAlignment="1">
      <alignment horizontal="center" vertical="center"/>
    </xf>
    <xf numFmtId="41" fontId="11" fillId="5" borderId="1" xfId="3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 wrapText="1"/>
    </xf>
    <xf numFmtId="176" fontId="10" fillId="0" borderId="1" xfId="2" applyNumberFormat="1" applyFont="1" applyFill="1" applyBorder="1" applyAlignment="1">
      <alignment horizontal="center" vertical="center"/>
    </xf>
    <xf numFmtId="176" fontId="15" fillId="0" borderId="1" xfId="2" applyNumberFormat="1" applyFont="1" applyFill="1" applyBorder="1" applyAlignment="1">
      <alignment horizontal="center" vertical="center"/>
    </xf>
    <xf numFmtId="41" fontId="10" fillId="0" borderId="1" xfId="3" applyNumberFormat="1" applyFont="1" applyFill="1" applyBorder="1">
      <alignment vertical="center"/>
    </xf>
    <xf numFmtId="41" fontId="10" fillId="0" borderId="1" xfId="3" applyNumberFormat="1" applyFont="1" applyFill="1" applyBorder="1" applyAlignment="1" applyProtection="1">
      <alignment vertical="center"/>
    </xf>
    <xf numFmtId="0" fontId="10" fillId="0" borderId="1" xfId="2" applyNumberFormat="1" applyFont="1" applyBorder="1" applyAlignment="1">
      <alignment horizontal="center" vertical="center"/>
    </xf>
    <xf numFmtId="0" fontId="10" fillId="0" borderId="1" xfId="2" applyNumberFormat="1" applyFont="1" applyFill="1" applyBorder="1">
      <alignment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10" fillId="0" borderId="1" xfId="5" applyNumberFormat="1" applyFont="1" applyFill="1" applyBorder="1" applyAlignment="1" applyProtection="1">
      <alignment horizontal="center" vertical="center"/>
    </xf>
    <xf numFmtId="41" fontId="10" fillId="0" borderId="1" xfId="3" applyNumberFormat="1" applyFont="1" applyFill="1" applyBorder="1" applyAlignment="1">
      <alignment vertical="center"/>
    </xf>
    <xf numFmtId="41" fontId="10" fillId="0" borderId="1" xfId="3" applyNumberFormat="1" applyFont="1" applyFill="1" applyBorder="1" applyAlignment="1" applyProtection="1">
      <alignment horizontal="center" vertical="center"/>
    </xf>
    <xf numFmtId="176" fontId="10" fillId="0" borderId="1" xfId="2" applyNumberFormat="1" applyFont="1" applyFill="1" applyBorder="1" applyAlignment="1">
      <alignment vertical="center"/>
    </xf>
    <xf numFmtId="41" fontId="10" fillId="0" borderId="1" xfId="2" applyNumberFormat="1" applyFont="1" applyFill="1" applyBorder="1" applyAlignment="1">
      <alignment horizontal="right" vertical="center"/>
    </xf>
    <xf numFmtId="0" fontId="15" fillId="0" borderId="1" xfId="4" applyNumberFormat="1" applyFont="1" applyFill="1" applyBorder="1" applyAlignment="1">
      <alignment horizontal="center" vertical="center" wrapText="1"/>
    </xf>
    <xf numFmtId="0" fontId="10" fillId="0" borderId="1" xfId="4" applyNumberFormat="1" applyFont="1" applyFill="1" applyBorder="1" applyAlignment="1">
      <alignment horizontal="center" vertical="center"/>
    </xf>
    <xf numFmtId="41" fontId="10" fillId="0" borderId="1" xfId="3" applyNumberFormat="1" applyFont="1" applyFill="1" applyBorder="1" applyAlignment="1">
      <alignment horizontal="center" vertical="center"/>
    </xf>
    <xf numFmtId="0" fontId="15" fillId="0" borderId="1" xfId="5" applyNumberFormat="1" applyFont="1" applyFill="1" applyBorder="1" applyAlignment="1" applyProtection="1">
      <alignment horizontal="center" vertical="center"/>
    </xf>
    <xf numFmtId="177" fontId="15" fillId="0" borderId="1" xfId="0" applyNumberFormat="1" applyFont="1" applyFill="1" applyBorder="1" applyAlignment="1" applyProtection="1">
      <alignment horizontal="center" vertical="center"/>
    </xf>
    <xf numFmtId="0" fontId="10" fillId="0" borderId="1" xfId="2" applyNumberFormat="1" applyFont="1" applyFill="1" applyBorder="1" applyAlignment="1" applyProtection="1">
      <alignment horizontal="center" vertical="center"/>
    </xf>
    <xf numFmtId="0" fontId="10" fillId="0" borderId="1" xfId="2" applyNumberFormat="1" applyFont="1" applyFill="1" applyBorder="1" applyAlignment="1" applyProtection="1">
      <alignment horizontal="center" vertical="center" wrapText="1"/>
    </xf>
    <xf numFmtId="0" fontId="10" fillId="0" borderId="1" xfId="4" applyNumberFormat="1" applyFont="1" applyBorder="1" applyAlignment="1">
      <alignment horizontal="center" vertical="center"/>
    </xf>
    <xf numFmtId="0" fontId="15" fillId="0" borderId="1" xfId="4" applyNumberFormat="1" applyFont="1" applyBorder="1" applyAlignment="1">
      <alignment horizontal="center" vertical="center"/>
    </xf>
    <xf numFmtId="41" fontId="10" fillId="0" borderId="1" xfId="3" applyNumberFormat="1" applyFont="1" applyBorder="1" applyAlignment="1">
      <alignment horizontal="center" vertical="center"/>
    </xf>
    <xf numFmtId="41" fontId="10" fillId="0" borderId="1" xfId="4" applyNumberFormat="1" applyFont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/>
    </xf>
    <xf numFmtId="0" fontId="15" fillId="0" borderId="1" xfId="2" applyNumberFormat="1" applyFont="1" applyBorder="1" applyAlignment="1">
      <alignment horizontal="center" vertical="center"/>
    </xf>
    <xf numFmtId="0" fontId="10" fillId="0" borderId="1" xfId="3" applyNumberFormat="1" applyFont="1" applyFill="1" applyBorder="1" applyAlignment="1" applyProtection="1">
      <alignment horizontal="center" vertical="center"/>
    </xf>
    <xf numFmtId="0" fontId="10" fillId="0" borderId="1" xfId="3" applyNumberFormat="1" applyFont="1" applyFill="1" applyBorder="1" applyAlignment="1" applyProtection="1">
      <alignment vertical="center"/>
    </xf>
    <xf numFmtId="0" fontId="10" fillId="0" borderId="1" xfId="5" applyNumberFormat="1" applyFont="1" applyFill="1" applyBorder="1" applyAlignment="1" applyProtection="1">
      <alignment horizontal="center" vertical="center" wrapText="1"/>
    </xf>
    <xf numFmtId="176" fontId="15" fillId="0" borderId="1" xfId="2" applyNumberFormat="1" applyFont="1" applyFill="1" applyBorder="1" applyAlignment="1">
      <alignment horizontal="center" vertical="center" wrapText="1"/>
    </xf>
    <xf numFmtId="10" fontId="9" fillId="0" borderId="1" xfId="2" applyNumberFormat="1" applyFont="1" applyFill="1" applyBorder="1" applyAlignment="1">
      <alignment vertical="center" wrapText="1"/>
    </xf>
    <xf numFmtId="41" fontId="14" fillId="0" borderId="1" xfId="1" applyFont="1" applyBorder="1" applyAlignment="1">
      <alignment horizontal="left" vertical="center"/>
    </xf>
    <xf numFmtId="0" fontId="11" fillId="4" borderId="1" xfId="2" applyNumberFormat="1" applyFont="1" applyFill="1" applyBorder="1" applyAlignment="1">
      <alignment horizontal="center" vertical="center"/>
    </xf>
    <xf numFmtId="0" fontId="16" fillId="4" borderId="1" xfId="2" applyNumberFormat="1" applyFont="1" applyFill="1" applyBorder="1" applyAlignment="1">
      <alignment horizontal="center" vertical="center"/>
    </xf>
    <xf numFmtId="41" fontId="11" fillId="4" borderId="1" xfId="3" applyNumberFormat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1" fillId="4" borderId="1" xfId="2" applyNumberFormat="1" applyFont="1" applyFill="1" applyBorder="1">
      <alignment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176" fontId="10" fillId="0" borderId="1" xfId="2" applyNumberFormat="1" applyFont="1" applyFill="1" applyBorder="1" applyAlignment="1">
      <alignment horizontal="left" vertical="center"/>
    </xf>
    <xf numFmtId="0" fontId="9" fillId="0" borderId="1" xfId="5" applyNumberFormat="1" applyFont="1" applyFill="1" applyBorder="1" applyAlignment="1" applyProtection="1">
      <alignment horizontal="center" vertical="center" wrapText="1"/>
    </xf>
    <xf numFmtId="0" fontId="11" fillId="2" borderId="1" xfId="2" applyNumberFormat="1" applyFont="1" applyFill="1" applyBorder="1" applyAlignment="1">
      <alignment horizontal="center" vertical="center"/>
    </xf>
    <xf numFmtId="41" fontId="11" fillId="2" borderId="1" xfId="3" applyNumberFormat="1" applyFont="1" applyFill="1" applyBorder="1">
      <alignment vertical="center"/>
    </xf>
    <xf numFmtId="0" fontId="11" fillId="2" borderId="1" xfId="2" applyNumberFormat="1" applyFont="1" applyFill="1" applyBorder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41" fontId="18" fillId="0" borderId="1" xfId="0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41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9" fillId="5" borderId="1" xfId="0" applyNumberFormat="1" applyFont="1" applyFill="1" applyBorder="1" applyAlignment="1">
      <alignment horizontal="center" vertical="center"/>
    </xf>
    <xf numFmtId="0" fontId="20" fillId="0" borderId="0" xfId="2" applyNumberFormat="1" applyFont="1" applyAlignment="1">
      <alignment horizontal="center" vertical="center"/>
    </xf>
    <xf numFmtId="0" fontId="11" fillId="4" borderId="1" xfId="2" applyNumberFormat="1" applyFont="1" applyFill="1" applyBorder="1" applyAlignment="1">
      <alignment horizontal="center" vertical="center"/>
    </xf>
    <xf numFmtId="0" fontId="11" fillId="2" borderId="1" xfId="2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</cellXfs>
  <cellStyles count="8">
    <cellStyle name="쉼표 [0]" xfId="1" builtinId="6"/>
    <cellStyle name="쉼표 [0] 2" xfId="3"/>
    <cellStyle name="통화 [0] 2" xfId="7"/>
    <cellStyle name="표준" xfId="0" builtinId="0"/>
    <cellStyle name="표준 2" xfId="2"/>
    <cellStyle name="표준 3" xfId="6"/>
    <cellStyle name="표준_Sheet2" xfId="5"/>
    <cellStyle name="표준_수합" xfId="4"/>
  </cellStyles>
  <dxfs count="0"/>
  <tableStyles count="0" defaultTableStyle="TableStyleMedium9" defaultPivotStyle="PivotStyleLight16"/>
  <colors>
    <mruColors>
      <color rgb="FFFFFFCC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rgb="FF4A452A"/>
  </sheetPr>
  <dimension ref="A1:N285"/>
  <sheetViews>
    <sheetView tabSelected="1" zoomScale="80" zoomScaleNormal="80" workbookViewId="0">
      <pane xSplit="4" ySplit="3" topLeftCell="E4" activePane="bottomRight" state="frozen"/>
      <selection pane="topRight" activeCell="E1" sqref="E1"/>
      <selection pane="bottomLeft" activeCell="A6" sqref="A6"/>
      <selection pane="bottomRight" activeCell="M11" sqref="M11"/>
    </sheetView>
  </sheetViews>
  <sheetFormatPr defaultColWidth="8.88671875" defaultRowHeight="13.5"/>
  <cols>
    <col min="1" max="1" width="7.5546875" customWidth="1"/>
    <col min="2" max="2" width="8.77734375" customWidth="1"/>
    <col min="3" max="3" width="8.6640625" customWidth="1"/>
    <col min="4" max="4" width="7.33203125" customWidth="1"/>
    <col min="5" max="5" width="10.33203125" customWidth="1"/>
    <col min="6" max="6" width="8.6640625" customWidth="1"/>
    <col min="7" max="7" width="10.33203125" customWidth="1"/>
    <col min="8" max="8" width="9.21875" customWidth="1"/>
    <col min="9" max="9" width="8" style="2" customWidth="1"/>
    <col min="10" max="10" width="10.6640625" customWidth="1"/>
    <col min="11" max="11" width="9.44140625" bestFit="1" customWidth="1"/>
    <col min="12" max="12" width="7.77734375" bestFit="1" customWidth="1"/>
    <col min="13" max="13" width="7.88671875" bestFit="1" customWidth="1"/>
    <col min="14" max="14" width="8.6640625" customWidth="1"/>
  </cols>
  <sheetData>
    <row r="1" spans="1:14" s="1" customFormat="1" ht="42" customHeight="1">
      <c r="A1" s="92" t="s">
        <v>361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s="3" customFormat="1" ht="21" customHeight="1">
      <c r="I2" s="4"/>
      <c r="N2" s="5" t="s">
        <v>17</v>
      </c>
    </row>
    <row r="3" spans="1:14" s="17" customFormat="1" ht="19.5" customHeight="1">
      <c r="A3" s="18" t="s">
        <v>7</v>
      </c>
      <c r="B3" s="18" t="s">
        <v>24</v>
      </c>
      <c r="C3" s="18" t="s">
        <v>27</v>
      </c>
      <c r="D3" s="93" t="s">
        <v>16</v>
      </c>
      <c r="E3" s="93"/>
      <c r="F3" s="93"/>
      <c r="G3" s="93"/>
      <c r="H3" s="18"/>
      <c r="I3" s="93" t="s">
        <v>21</v>
      </c>
      <c r="J3" s="93"/>
      <c r="K3" s="93"/>
      <c r="L3" s="93"/>
      <c r="M3" s="93"/>
      <c r="N3" s="19" t="s">
        <v>26</v>
      </c>
    </row>
    <row r="4" spans="1:14" s="17" customFormat="1" ht="16.5" customHeight="1">
      <c r="A4" s="86" t="s">
        <v>12</v>
      </c>
      <c r="B4" s="86" t="s">
        <v>1</v>
      </c>
      <c r="C4" s="86" t="s">
        <v>29</v>
      </c>
      <c r="D4" s="20" t="s">
        <v>5</v>
      </c>
      <c r="E4" s="20" t="s">
        <v>304</v>
      </c>
      <c r="F4" s="20" t="s">
        <v>304</v>
      </c>
      <c r="G4" s="20" t="s">
        <v>28</v>
      </c>
      <c r="H4" s="20"/>
      <c r="I4" s="20" t="s">
        <v>5</v>
      </c>
      <c r="J4" s="20"/>
      <c r="K4" s="20"/>
      <c r="L4" s="20"/>
      <c r="M4" s="20"/>
      <c r="N4" s="89">
        <f>E8+F8+G8</f>
        <v>883</v>
      </c>
    </row>
    <row r="5" spans="1:14" s="17" customFormat="1" ht="16.5" customHeight="1">
      <c r="A5" s="86"/>
      <c r="B5" s="86"/>
      <c r="C5" s="86"/>
      <c r="D5" s="20" t="s">
        <v>4</v>
      </c>
      <c r="E5" s="21">
        <v>3</v>
      </c>
      <c r="F5" s="21">
        <v>1</v>
      </c>
      <c r="G5" s="21">
        <v>1</v>
      </c>
      <c r="H5" s="21"/>
      <c r="I5" s="20" t="s">
        <v>22</v>
      </c>
      <c r="J5" s="20"/>
      <c r="K5" s="20"/>
      <c r="L5" s="20"/>
      <c r="M5" s="22"/>
      <c r="N5" s="90"/>
    </row>
    <row r="6" spans="1:14" s="17" customFormat="1" ht="16.5" customHeight="1">
      <c r="A6" s="86"/>
      <c r="B6" s="86"/>
      <c r="C6" s="86"/>
      <c r="D6" s="20" t="s">
        <v>25</v>
      </c>
      <c r="E6" s="20" t="s">
        <v>20</v>
      </c>
      <c r="F6" s="20" t="s">
        <v>20</v>
      </c>
      <c r="G6" s="20" t="s">
        <v>20</v>
      </c>
      <c r="H6" s="20"/>
      <c r="I6" s="20" t="s">
        <v>23</v>
      </c>
      <c r="J6" s="20"/>
      <c r="K6" s="20"/>
      <c r="L6" s="20"/>
      <c r="M6" s="22"/>
      <c r="N6" s="90"/>
    </row>
    <row r="7" spans="1:14" s="17" customFormat="1" ht="16.5" customHeight="1">
      <c r="A7" s="86"/>
      <c r="B7" s="86"/>
      <c r="C7" s="86"/>
      <c r="D7" s="20" t="s">
        <v>9</v>
      </c>
      <c r="E7" s="22">
        <v>154</v>
      </c>
      <c r="F7" s="22">
        <v>270</v>
      </c>
      <c r="G7" s="22">
        <v>151</v>
      </c>
      <c r="H7" s="22"/>
      <c r="I7" s="20" t="s">
        <v>9</v>
      </c>
      <c r="J7" s="22"/>
      <c r="K7" s="22"/>
      <c r="L7" s="22"/>
      <c r="M7" s="22"/>
      <c r="N7" s="90"/>
    </row>
    <row r="8" spans="1:14" s="17" customFormat="1" ht="16.5" customHeight="1">
      <c r="A8" s="86"/>
      <c r="B8" s="86"/>
      <c r="C8" s="86"/>
      <c r="D8" s="20" t="s">
        <v>8</v>
      </c>
      <c r="E8" s="22">
        <f>E5*E7</f>
        <v>462</v>
      </c>
      <c r="F8" s="22">
        <f>F5*F7</f>
        <v>270</v>
      </c>
      <c r="G8" s="22">
        <f>G5*G7</f>
        <v>151</v>
      </c>
      <c r="H8" s="22"/>
      <c r="I8" s="20" t="s">
        <v>8</v>
      </c>
      <c r="J8" s="22"/>
      <c r="K8" s="22"/>
      <c r="L8" s="22"/>
      <c r="M8" s="22"/>
      <c r="N8" s="90"/>
    </row>
    <row r="9" spans="1:14" s="17" customFormat="1" ht="16.5" customHeight="1">
      <c r="A9" s="86" t="s">
        <v>12</v>
      </c>
      <c r="B9" s="86" t="s">
        <v>33</v>
      </c>
      <c r="C9" s="86" t="s">
        <v>33</v>
      </c>
      <c r="D9" s="20" t="s">
        <v>5</v>
      </c>
      <c r="E9" s="20"/>
      <c r="F9" s="20"/>
      <c r="G9" s="20"/>
      <c r="H9" s="20"/>
      <c r="I9" s="20" t="s">
        <v>5</v>
      </c>
      <c r="J9" s="20" t="s">
        <v>42</v>
      </c>
      <c r="K9" s="20"/>
      <c r="L9" s="20"/>
      <c r="M9" s="20"/>
      <c r="N9" s="89">
        <f>E13+F13+G13+H13+J13+K13+L13+M13</f>
        <v>2860</v>
      </c>
    </row>
    <row r="10" spans="1:14" s="17" customFormat="1" ht="16.5" customHeight="1">
      <c r="A10" s="86"/>
      <c r="B10" s="86"/>
      <c r="C10" s="86"/>
      <c r="D10" s="20" t="s">
        <v>4</v>
      </c>
      <c r="E10" s="20"/>
      <c r="F10" s="20"/>
      <c r="G10" s="22"/>
      <c r="H10" s="22"/>
      <c r="I10" s="20" t="s">
        <v>22</v>
      </c>
      <c r="J10" s="22" t="s">
        <v>305</v>
      </c>
      <c r="K10" s="20"/>
      <c r="L10" s="20"/>
      <c r="M10" s="22"/>
      <c r="N10" s="90"/>
    </row>
    <row r="11" spans="1:14" s="17" customFormat="1" ht="16.5" customHeight="1">
      <c r="A11" s="86"/>
      <c r="B11" s="86"/>
      <c r="C11" s="86"/>
      <c r="D11" s="20" t="s">
        <v>25</v>
      </c>
      <c r="E11" s="20"/>
      <c r="F11" s="20"/>
      <c r="G11" s="22"/>
      <c r="H11" s="22"/>
      <c r="I11" s="20" t="s">
        <v>23</v>
      </c>
      <c r="J11" s="22" t="s">
        <v>43</v>
      </c>
      <c r="K11" s="20"/>
      <c r="L11" s="20"/>
      <c r="M11" s="22"/>
      <c r="N11" s="90"/>
    </row>
    <row r="12" spans="1:14" s="17" customFormat="1" ht="16.5" customHeight="1">
      <c r="A12" s="86"/>
      <c r="B12" s="86"/>
      <c r="C12" s="86"/>
      <c r="D12" s="20" t="s">
        <v>9</v>
      </c>
      <c r="E12" s="22"/>
      <c r="F12" s="22"/>
      <c r="G12" s="22"/>
      <c r="H12" s="22"/>
      <c r="I12" s="20" t="s">
        <v>9</v>
      </c>
      <c r="J12" s="22">
        <v>220</v>
      </c>
      <c r="K12" s="22"/>
      <c r="L12" s="22"/>
      <c r="M12" s="22"/>
      <c r="N12" s="90"/>
    </row>
    <row r="13" spans="1:14" s="17" customFormat="1" ht="16.5" customHeight="1">
      <c r="A13" s="86"/>
      <c r="B13" s="86"/>
      <c r="C13" s="86"/>
      <c r="D13" s="20" t="s">
        <v>8</v>
      </c>
      <c r="E13" s="22"/>
      <c r="F13" s="22"/>
      <c r="G13" s="22"/>
      <c r="H13" s="22"/>
      <c r="I13" s="20" t="s">
        <v>8</v>
      </c>
      <c r="J13" s="22">
        <v>2860</v>
      </c>
      <c r="K13" s="22"/>
      <c r="L13" s="22"/>
      <c r="M13" s="22"/>
      <c r="N13" s="90"/>
    </row>
    <row r="14" spans="1:14" s="17" customFormat="1" ht="16.5" customHeight="1">
      <c r="A14" s="86" t="s">
        <v>12</v>
      </c>
      <c r="B14" s="86" t="s">
        <v>33</v>
      </c>
      <c r="C14" s="86" t="s">
        <v>44</v>
      </c>
      <c r="D14" s="20" t="s">
        <v>5</v>
      </c>
      <c r="E14" s="20"/>
      <c r="F14" s="20"/>
      <c r="G14" s="20"/>
      <c r="H14" s="20"/>
      <c r="I14" s="20" t="s">
        <v>5</v>
      </c>
      <c r="J14" s="20" t="s">
        <v>45</v>
      </c>
      <c r="K14" s="20" t="s">
        <v>46</v>
      </c>
      <c r="L14" s="20" t="s">
        <v>47</v>
      </c>
      <c r="M14" s="20" t="s">
        <v>42</v>
      </c>
      <c r="N14" s="89">
        <f>E18+F18+G18+H18+J18+K18+L18+M18</f>
        <v>3120</v>
      </c>
    </row>
    <row r="15" spans="1:14" s="17" customFormat="1" ht="16.5" customHeight="1">
      <c r="A15" s="86"/>
      <c r="B15" s="86"/>
      <c r="C15" s="86"/>
      <c r="D15" s="20" t="s">
        <v>4</v>
      </c>
      <c r="E15" s="21"/>
      <c r="F15" s="21"/>
      <c r="G15" s="21"/>
      <c r="H15" s="21"/>
      <c r="I15" s="20" t="s">
        <v>22</v>
      </c>
      <c r="J15" s="20" t="s">
        <v>306</v>
      </c>
      <c r="K15" s="20" t="s">
        <v>306</v>
      </c>
      <c r="L15" s="20" t="s">
        <v>306</v>
      </c>
      <c r="M15" s="20" t="s">
        <v>306</v>
      </c>
      <c r="N15" s="90"/>
    </row>
    <row r="16" spans="1:14" s="17" customFormat="1" ht="16.5" customHeight="1">
      <c r="A16" s="86"/>
      <c r="B16" s="86"/>
      <c r="C16" s="86"/>
      <c r="D16" s="20" t="s">
        <v>25</v>
      </c>
      <c r="E16" s="20"/>
      <c r="F16" s="20"/>
      <c r="G16" s="20"/>
      <c r="H16" s="20"/>
      <c r="I16" s="20" t="s">
        <v>23</v>
      </c>
      <c r="J16" s="20" t="s">
        <v>43</v>
      </c>
      <c r="K16" s="20" t="s">
        <v>43</v>
      </c>
      <c r="L16" s="20" t="s">
        <v>43</v>
      </c>
      <c r="M16" s="20" t="s">
        <v>43</v>
      </c>
      <c r="N16" s="90"/>
    </row>
    <row r="17" spans="1:14" s="17" customFormat="1" ht="16.5" customHeight="1">
      <c r="A17" s="86"/>
      <c r="B17" s="86"/>
      <c r="C17" s="86"/>
      <c r="D17" s="20" t="s">
        <v>9</v>
      </c>
      <c r="E17" s="22"/>
      <c r="F17" s="22"/>
      <c r="G17" s="22"/>
      <c r="H17" s="22"/>
      <c r="I17" s="20" t="s">
        <v>9</v>
      </c>
      <c r="J17" s="22">
        <v>3</v>
      </c>
      <c r="K17" s="22">
        <v>4</v>
      </c>
      <c r="L17" s="22">
        <v>2</v>
      </c>
      <c r="M17" s="22">
        <v>220</v>
      </c>
      <c r="N17" s="90"/>
    </row>
    <row r="18" spans="1:14" s="17" customFormat="1" ht="16.5" customHeight="1">
      <c r="A18" s="86"/>
      <c r="B18" s="86"/>
      <c r="C18" s="86"/>
      <c r="D18" s="20" t="s">
        <v>8</v>
      </c>
      <c r="E18" s="22">
        <f>E15*E17</f>
        <v>0</v>
      </c>
      <c r="F18" s="22">
        <f>F15*F17</f>
        <v>0</v>
      </c>
      <c r="G18" s="22"/>
      <c r="H18" s="22"/>
      <c r="I18" s="20" t="s">
        <v>8</v>
      </c>
      <c r="J18" s="22">
        <v>720</v>
      </c>
      <c r="K18" s="22">
        <v>800</v>
      </c>
      <c r="L18" s="22">
        <v>500</v>
      </c>
      <c r="M18" s="22">
        <v>1100</v>
      </c>
      <c r="N18" s="90"/>
    </row>
    <row r="19" spans="1:14" s="17" customFormat="1" ht="16.5" customHeight="1">
      <c r="A19" s="86" t="s">
        <v>12</v>
      </c>
      <c r="B19" s="86" t="s">
        <v>33</v>
      </c>
      <c r="C19" s="86" t="s">
        <v>48</v>
      </c>
      <c r="D19" s="20" t="s">
        <v>5</v>
      </c>
      <c r="E19" s="20"/>
      <c r="F19" s="20"/>
      <c r="G19" s="20"/>
      <c r="H19" s="20"/>
      <c r="I19" s="20" t="s">
        <v>5</v>
      </c>
      <c r="J19" s="20" t="s">
        <v>42</v>
      </c>
      <c r="K19" s="20"/>
      <c r="L19" s="20"/>
      <c r="M19" s="20"/>
      <c r="N19" s="89">
        <f>E23+F23+G23+H23+J23+K23+L23+M23</f>
        <v>660</v>
      </c>
    </row>
    <row r="20" spans="1:14" s="17" customFormat="1" ht="16.5" customHeight="1">
      <c r="A20" s="86"/>
      <c r="B20" s="86"/>
      <c r="C20" s="86"/>
      <c r="D20" s="20" t="s">
        <v>4</v>
      </c>
      <c r="E20" s="20"/>
      <c r="F20" s="20"/>
      <c r="G20" s="22"/>
      <c r="H20" s="22"/>
      <c r="I20" s="20" t="s">
        <v>22</v>
      </c>
      <c r="J20" s="22" t="s">
        <v>307</v>
      </c>
      <c r="K20" s="20"/>
      <c r="L20" s="20"/>
      <c r="M20" s="22"/>
      <c r="N20" s="90"/>
    </row>
    <row r="21" spans="1:14" s="17" customFormat="1" ht="16.5" customHeight="1">
      <c r="A21" s="86"/>
      <c r="B21" s="86"/>
      <c r="C21" s="86"/>
      <c r="D21" s="20" t="s">
        <v>25</v>
      </c>
      <c r="E21" s="20"/>
      <c r="F21" s="20"/>
      <c r="G21" s="22"/>
      <c r="H21" s="22"/>
      <c r="I21" s="20" t="s">
        <v>23</v>
      </c>
      <c r="J21" s="22" t="s">
        <v>43</v>
      </c>
      <c r="K21" s="20"/>
      <c r="L21" s="20"/>
      <c r="M21" s="22"/>
      <c r="N21" s="90"/>
    </row>
    <row r="22" spans="1:14" s="17" customFormat="1" ht="16.5" customHeight="1">
      <c r="A22" s="86"/>
      <c r="B22" s="86"/>
      <c r="C22" s="86"/>
      <c r="D22" s="20" t="s">
        <v>9</v>
      </c>
      <c r="E22" s="22"/>
      <c r="F22" s="22"/>
      <c r="G22" s="22"/>
      <c r="H22" s="22"/>
      <c r="I22" s="20" t="s">
        <v>9</v>
      </c>
      <c r="J22" s="22">
        <v>220</v>
      </c>
      <c r="K22" s="22"/>
      <c r="L22" s="22"/>
      <c r="M22" s="22"/>
      <c r="N22" s="90"/>
    </row>
    <row r="23" spans="1:14" s="17" customFormat="1" ht="16.5" customHeight="1">
      <c r="A23" s="86"/>
      <c r="B23" s="86"/>
      <c r="C23" s="86"/>
      <c r="D23" s="20" t="s">
        <v>8</v>
      </c>
      <c r="E23" s="22"/>
      <c r="F23" s="22"/>
      <c r="G23" s="22"/>
      <c r="H23" s="22"/>
      <c r="I23" s="20" t="s">
        <v>8</v>
      </c>
      <c r="J23" s="22">
        <v>660</v>
      </c>
      <c r="K23" s="22"/>
      <c r="L23" s="22"/>
      <c r="M23" s="22"/>
      <c r="N23" s="90"/>
    </row>
    <row r="24" spans="1:14" s="17" customFormat="1" ht="16.5" customHeight="1">
      <c r="A24" s="86" t="s">
        <v>12</v>
      </c>
      <c r="B24" s="86" t="s">
        <v>33</v>
      </c>
      <c r="C24" s="86" t="s">
        <v>49</v>
      </c>
      <c r="D24" s="20" t="s">
        <v>5</v>
      </c>
      <c r="E24" s="20"/>
      <c r="F24" s="20"/>
      <c r="G24" s="20"/>
      <c r="H24" s="20"/>
      <c r="I24" s="20" t="s">
        <v>5</v>
      </c>
      <c r="J24" s="20" t="s">
        <v>42</v>
      </c>
      <c r="K24" s="20"/>
      <c r="L24" s="20"/>
      <c r="M24" s="20"/>
      <c r="N24" s="89">
        <f>E28+F28+G28+H28+J28+K28+L28+M28</f>
        <v>1540</v>
      </c>
    </row>
    <row r="25" spans="1:14" s="17" customFormat="1" ht="16.5" customHeight="1">
      <c r="A25" s="86"/>
      <c r="B25" s="86"/>
      <c r="C25" s="86"/>
      <c r="D25" s="20" t="s">
        <v>4</v>
      </c>
      <c r="E25" s="20"/>
      <c r="F25" s="20"/>
      <c r="G25" s="22"/>
      <c r="H25" s="22"/>
      <c r="I25" s="20" t="s">
        <v>22</v>
      </c>
      <c r="J25" s="22" t="s">
        <v>307</v>
      </c>
      <c r="K25" s="20"/>
      <c r="L25" s="20"/>
      <c r="M25" s="22"/>
      <c r="N25" s="90"/>
    </row>
    <row r="26" spans="1:14" s="17" customFormat="1" ht="16.5" customHeight="1">
      <c r="A26" s="86"/>
      <c r="B26" s="86"/>
      <c r="C26" s="86"/>
      <c r="D26" s="20" t="s">
        <v>25</v>
      </c>
      <c r="E26" s="20"/>
      <c r="F26" s="20"/>
      <c r="G26" s="22"/>
      <c r="H26" s="22"/>
      <c r="I26" s="20" t="s">
        <v>23</v>
      </c>
      <c r="J26" s="22" t="s">
        <v>43</v>
      </c>
      <c r="K26" s="20"/>
      <c r="L26" s="20"/>
      <c r="M26" s="22"/>
      <c r="N26" s="90"/>
    </row>
    <row r="27" spans="1:14" s="17" customFormat="1" ht="16.5" customHeight="1">
      <c r="A27" s="86"/>
      <c r="B27" s="86"/>
      <c r="C27" s="86"/>
      <c r="D27" s="20" t="s">
        <v>9</v>
      </c>
      <c r="E27" s="22"/>
      <c r="F27" s="22"/>
      <c r="G27" s="22"/>
      <c r="H27" s="22"/>
      <c r="I27" s="20" t="s">
        <v>9</v>
      </c>
      <c r="J27" s="22">
        <v>220</v>
      </c>
      <c r="K27" s="22"/>
      <c r="L27" s="22"/>
      <c r="M27" s="22"/>
      <c r="N27" s="90"/>
    </row>
    <row r="28" spans="1:14" s="17" customFormat="1" ht="16.5" customHeight="1">
      <c r="A28" s="86"/>
      <c r="B28" s="86"/>
      <c r="C28" s="86"/>
      <c r="D28" s="20" t="s">
        <v>8</v>
      </c>
      <c r="E28" s="22"/>
      <c r="F28" s="22"/>
      <c r="G28" s="22"/>
      <c r="H28" s="22"/>
      <c r="I28" s="20" t="s">
        <v>8</v>
      </c>
      <c r="J28" s="22">
        <v>1540</v>
      </c>
      <c r="K28" s="22"/>
      <c r="L28" s="22"/>
      <c r="M28" s="22"/>
      <c r="N28" s="90"/>
    </row>
    <row r="29" spans="1:14" s="17" customFormat="1" ht="16.5" customHeight="1">
      <c r="A29" s="86" t="s">
        <v>12</v>
      </c>
      <c r="B29" s="86" t="s">
        <v>308</v>
      </c>
      <c r="C29" s="86" t="s">
        <v>309</v>
      </c>
      <c r="D29" s="20" t="s">
        <v>5</v>
      </c>
      <c r="E29" s="20" t="s">
        <v>51</v>
      </c>
      <c r="F29" s="20" t="s">
        <v>64</v>
      </c>
      <c r="G29" s="20" t="s">
        <v>64</v>
      </c>
      <c r="H29" s="20" t="s">
        <v>56</v>
      </c>
      <c r="I29" s="20" t="s">
        <v>5</v>
      </c>
      <c r="J29" s="20"/>
      <c r="K29" s="20"/>
      <c r="L29" s="20"/>
      <c r="M29" s="20"/>
      <c r="N29" s="89">
        <f>E33+F33+G33+H33+J33+K33+L33+M33</f>
        <v>802</v>
      </c>
    </row>
    <row r="30" spans="1:14" s="17" customFormat="1" ht="16.5" customHeight="1">
      <c r="A30" s="86"/>
      <c r="B30" s="86"/>
      <c r="C30" s="86"/>
      <c r="D30" s="20" t="s">
        <v>4</v>
      </c>
      <c r="E30" s="20">
        <v>1</v>
      </c>
      <c r="F30" s="20">
        <v>1</v>
      </c>
      <c r="G30" s="22">
        <v>3</v>
      </c>
      <c r="H30" s="22">
        <v>1</v>
      </c>
      <c r="I30" s="20" t="s">
        <v>22</v>
      </c>
      <c r="J30" s="20"/>
      <c r="K30" s="20"/>
      <c r="L30" s="20"/>
      <c r="M30" s="22"/>
      <c r="N30" s="90"/>
    </row>
    <row r="31" spans="1:14" s="17" customFormat="1" ht="16.5" customHeight="1">
      <c r="A31" s="86"/>
      <c r="B31" s="86"/>
      <c r="C31" s="86"/>
      <c r="D31" s="20" t="s">
        <v>25</v>
      </c>
      <c r="E31" s="20" t="s">
        <v>20</v>
      </c>
      <c r="F31" s="20" t="s">
        <v>20</v>
      </c>
      <c r="G31" s="22" t="s">
        <v>20</v>
      </c>
      <c r="H31" s="22" t="s">
        <v>20</v>
      </c>
      <c r="I31" s="20" t="s">
        <v>23</v>
      </c>
      <c r="J31" s="20"/>
      <c r="K31" s="20"/>
      <c r="L31" s="20"/>
      <c r="M31" s="22"/>
      <c r="N31" s="90"/>
    </row>
    <row r="32" spans="1:14" s="17" customFormat="1" ht="16.5" customHeight="1">
      <c r="A32" s="86"/>
      <c r="B32" s="86"/>
      <c r="C32" s="86"/>
      <c r="D32" s="20" t="s">
        <v>9</v>
      </c>
      <c r="E32" s="22">
        <v>160</v>
      </c>
      <c r="F32" s="22">
        <v>110</v>
      </c>
      <c r="G32" s="22">
        <v>170</v>
      </c>
      <c r="H32" s="22">
        <v>22</v>
      </c>
      <c r="I32" s="20" t="s">
        <v>9</v>
      </c>
      <c r="J32" s="22"/>
      <c r="K32" s="22"/>
      <c r="L32" s="22"/>
      <c r="M32" s="22"/>
      <c r="N32" s="90"/>
    </row>
    <row r="33" spans="1:14" s="17" customFormat="1" ht="16.5" customHeight="1">
      <c r="A33" s="86"/>
      <c r="B33" s="86"/>
      <c r="C33" s="86"/>
      <c r="D33" s="20" t="s">
        <v>8</v>
      </c>
      <c r="E33" s="22">
        <v>160</v>
      </c>
      <c r="F33" s="22">
        <v>110</v>
      </c>
      <c r="G33" s="22">
        <v>510</v>
      </c>
      <c r="H33" s="22">
        <v>22</v>
      </c>
      <c r="I33" s="20" t="s">
        <v>8</v>
      </c>
      <c r="J33" s="22"/>
      <c r="K33" s="22"/>
      <c r="L33" s="22"/>
      <c r="M33" s="22"/>
      <c r="N33" s="90"/>
    </row>
    <row r="34" spans="1:14" s="17" customFormat="1" ht="16.5" customHeight="1">
      <c r="A34" s="86" t="s">
        <v>12</v>
      </c>
      <c r="B34" s="86" t="s">
        <v>308</v>
      </c>
      <c r="C34" s="86" t="s">
        <v>309</v>
      </c>
      <c r="D34" s="20" t="s">
        <v>5</v>
      </c>
      <c r="E34" s="20" t="s">
        <v>58</v>
      </c>
      <c r="F34" s="20" t="s">
        <v>59</v>
      </c>
      <c r="G34" s="20" t="s">
        <v>65</v>
      </c>
      <c r="H34" s="20"/>
      <c r="I34" s="20" t="s">
        <v>5</v>
      </c>
      <c r="J34" s="20"/>
      <c r="K34" s="20"/>
      <c r="L34" s="20"/>
      <c r="M34" s="20"/>
      <c r="N34" s="89">
        <f>E38+F38+G38+H38+J38+K38+L38+M38</f>
        <v>323</v>
      </c>
    </row>
    <row r="35" spans="1:14" s="17" customFormat="1" ht="16.5" customHeight="1">
      <c r="A35" s="86"/>
      <c r="B35" s="86"/>
      <c r="C35" s="86"/>
      <c r="D35" s="20" t="s">
        <v>4</v>
      </c>
      <c r="E35" s="20">
        <v>2</v>
      </c>
      <c r="F35" s="20">
        <v>1</v>
      </c>
      <c r="G35" s="22">
        <v>1</v>
      </c>
      <c r="H35" s="22"/>
      <c r="I35" s="20" t="s">
        <v>22</v>
      </c>
      <c r="J35" s="20"/>
      <c r="K35" s="20"/>
      <c r="L35" s="20"/>
      <c r="M35" s="22"/>
      <c r="N35" s="90"/>
    </row>
    <row r="36" spans="1:14" s="17" customFormat="1" ht="16.5" customHeight="1">
      <c r="A36" s="86"/>
      <c r="B36" s="86"/>
      <c r="C36" s="86"/>
      <c r="D36" s="20" t="s">
        <v>25</v>
      </c>
      <c r="E36" s="20" t="s">
        <v>20</v>
      </c>
      <c r="F36" s="20" t="s">
        <v>20</v>
      </c>
      <c r="G36" s="22" t="s">
        <v>20</v>
      </c>
      <c r="H36" s="22"/>
      <c r="I36" s="20" t="s">
        <v>23</v>
      </c>
      <c r="J36" s="20"/>
      <c r="K36" s="20"/>
      <c r="L36" s="20"/>
      <c r="M36" s="22"/>
      <c r="N36" s="90"/>
    </row>
    <row r="37" spans="1:14" s="17" customFormat="1" ht="16.5" customHeight="1">
      <c r="A37" s="86"/>
      <c r="B37" s="86"/>
      <c r="C37" s="86"/>
      <c r="D37" s="20" t="s">
        <v>9</v>
      </c>
      <c r="E37" s="22">
        <v>7</v>
      </c>
      <c r="F37" s="22">
        <v>19</v>
      </c>
      <c r="G37" s="22">
        <v>290</v>
      </c>
      <c r="H37" s="22"/>
      <c r="I37" s="20" t="s">
        <v>9</v>
      </c>
      <c r="J37" s="22"/>
      <c r="K37" s="22"/>
      <c r="L37" s="22"/>
      <c r="M37" s="22"/>
      <c r="N37" s="90"/>
    </row>
    <row r="38" spans="1:14" s="17" customFormat="1" ht="16.5" customHeight="1">
      <c r="A38" s="86"/>
      <c r="B38" s="86"/>
      <c r="C38" s="86"/>
      <c r="D38" s="20" t="s">
        <v>8</v>
      </c>
      <c r="E38" s="22">
        <v>14</v>
      </c>
      <c r="F38" s="22">
        <v>19</v>
      </c>
      <c r="G38" s="22">
        <v>290</v>
      </c>
      <c r="H38" s="22"/>
      <c r="I38" s="20" t="s">
        <v>8</v>
      </c>
      <c r="J38" s="22"/>
      <c r="K38" s="22"/>
      <c r="L38" s="22"/>
      <c r="M38" s="22"/>
      <c r="N38" s="90"/>
    </row>
    <row r="39" spans="1:14" s="17" customFormat="1" ht="16.5" customHeight="1">
      <c r="A39" s="86" t="s">
        <v>12</v>
      </c>
      <c r="B39" s="86" t="s">
        <v>308</v>
      </c>
      <c r="C39" s="86" t="s">
        <v>308</v>
      </c>
      <c r="D39" s="20" t="s">
        <v>5</v>
      </c>
      <c r="E39" s="20" t="s">
        <v>63</v>
      </c>
      <c r="F39" s="20"/>
      <c r="G39" s="20"/>
      <c r="H39" s="20"/>
      <c r="I39" s="20" t="s">
        <v>5</v>
      </c>
      <c r="J39" s="20" t="s">
        <v>42</v>
      </c>
      <c r="K39" s="20"/>
      <c r="L39" s="20"/>
      <c r="M39" s="20"/>
      <c r="N39" s="89">
        <f>E43+F43+G43+H43+J43+K43+L43+M43</f>
        <v>4674</v>
      </c>
    </row>
    <row r="40" spans="1:14" s="17" customFormat="1" ht="16.5" customHeight="1">
      <c r="A40" s="86"/>
      <c r="B40" s="86"/>
      <c r="C40" s="86"/>
      <c r="D40" s="20" t="s">
        <v>4</v>
      </c>
      <c r="E40" s="20">
        <v>1</v>
      </c>
      <c r="F40" s="20"/>
      <c r="G40" s="22"/>
      <c r="H40" s="22"/>
      <c r="I40" s="20" t="s">
        <v>22</v>
      </c>
      <c r="J40" s="20" t="s">
        <v>310</v>
      </c>
      <c r="K40" s="20"/>
      <c r="L40" s="20"/>
      <c r="M40" s="22"/>
      <c r="N40" s="90"/>
    </row>
    <row r="41" spans="1:14" s="17" customFormat="1" ht="16.5" customHeight="1">
      <c r="A41" s="86"/>
      <c r="B41" s="86"/>
      <c r="C41" s="86"/>
      <c r="D41" s="20" t="s">
        <v>25</v>
      </c>
      <c r="E41" s="23" t="s">
        <v>311</v>
      </c>
      <c r="F41" s="20"/>
      <c r="G41" s="22"/>
      <c r="H41" s="22"/>
      <c r="I41" s="20" t="s">
        <v>23</v>
      </c>
      <c r="J41" s="20" t="s">
        <v>312</v>
      </c>
      <c r="K41" s="20"/>
      <c r="L41" s="20"/>
      <c r="M41" s="22"/>
      <c r="N41" s="90"/>
    </row>
    <row r="42" spans="1:14" s="17" customFormat="1" ht="16.5" customHeight="1">
      <c r="A42" s="86"/>
      <c r="B42" s="86"/>
      <c r="C42" s="86"/>
      <c r="D42" s="20" t="s">
        <v>9</v>
      </c>
      <c r="E42" s="22">
        <v>110</v>
      </c>
      <c r="F42" s="22"/>
      <c r="G42" s="22"/>
      <c r="H42" s="22"/>
      <c r="I42" s="20" t="s">
        <v>9</v>
      </c>
      <c r="J42" s="22">
        <v>326</v>
      </c>
      <c r="K42" s="22"/>
      <c r="L42" s="22"/>
      <c r="M42" s="22"/>
      <c r="N42" s="90"/>
    </row>
    <row r="43" spans="1:14" s="17" customFormat="1" ht="16.5" customHeight="1">
      <c r="A43" s="86"/>
      <c r="B43" s="86"/>
      <c r="C43" s="86"/>
      <c r="D43" s="20" t="s">
        <v>8</v>
      </c>
      <c r="E43" s="22">
        <v>110</v>
      </c>
      <c r="F43" s="22"/>
      <c r="G43" s="22"/>
      <c r="H43" s="22"/>
      <c r="I43" s="20" t="s">
        <v>8</v>
      </c>
      <c r="J43" s="22">
        <v>4564</v>
      </c>
      <c r="K43" s="22"/>
      <c r="L43" s="22"/>
      <c r="M43" s="22"/>
      <c r="N43" s="90"/>
    </row>
    <row r="44" spans="1:14" s="17" customFormat="1" ht="16.5" customHeight="1">
      <c r="A44" s="86" t="s">
        <v>12</v>
      </c>
      <c r="B44" s="86" t="s">
        <v>308</v>
      </c>
      <c r="C44" s="86" t="s">
        <v>313</v>
      </c>
      <c r="D44" s="20" t="s">
        <v>5</v>
      </c>
      <c r="E44" s="20"/>
      <c r="F44" s="20"/>
      <c r="G44" s="20"/>
      <c r="H44" s="20"/>
      <c r="I44" s="20" t="s">
        <v>5</v>
      </c>
      <c r="J44" s="20" t="s">
        <v>42</v>
      </c>
      <c r="K44" s="20"/>
      <c r="L44" s="20"/>
      <c r="M44" s="20"/>
      <c r="N44" s="89">
        <f>E48+F48+G48+H48+J48+K48+L48+M48</f>
        <v>1100</v>
      </c>
    </row>
    <row r="45" spans="1:14" s="17" customFormat="1" ht="16.5" customHeight="1">
      <c r="A45" s="86"/>
      <c r="B45" s="86"/>
      <c r="C45" s="86"/>
      <c r="D45" s="20" t="s">
        <v>4</v>
      </c>
      <c r="E45" s="20"/>
      <c r="F45" s="20"/>
      <c r="G45" s="22"/>
      <c r="H45" s="22"/>
      <c r="I45" s="20" t="s">
        <v>22</v>
      </c>
      <c r="J45" s="20" t="s">
        <v>314</v>
      </c>
      <c r="K45" s="20"/>
      <c r="L45" s="20"/>
      <c r="M45" s="22"/>
      <c r="N45" s="90"/>
    </row>
    <row r="46" spans="1:14" s="17" customFormat="1" ht="16.5" customHeight="1">
      <c r="A46" s="86"/>
      <c r="B46" s="86"/>
      <c r="C46" s="86"/>
      <c r="D46" s="20" t="s">
        <v>25</v>
      </c>
      <c r="E46" s="20"/>
      <c r="F46" s="20"/>
      <c r="G46" s="22"/>
      <c r="H46" s="22"/>
      <c r="I46" s="20" t="s">
        <v>23</v>
      </c>
      <c r="J46" s="20" t="s">
        <v>312</v>
      </c>
      <c r="K46" s="20"/>
      <c r="L46" s="20"/>
      <c r="M46" s="22"/>
      <c r="N46" s="90"/>
    </row>
    <row r="47" spans="1:14" s="17" customFormat="1" ht="16.5" customHeight="1">
      <c r="A47" s="86"/>
      <c r="B47" s="86"/>
      <c r="C47" s="86"/>
      <c r="D47" s="20" t="s">
        <v>9</v>
      </c>
      <c r="E47" s="22"/>
      <c r="F47" s="22"/>
      <c r="G47" s="22"/>
      <c r="H47" s="22"/>
      <c r="I47" s="20" t="s">
        <v>9</v>
      </c>
      <c r="J47" s="22">
        <v>220</v>
      </c>
      <c r="K47" s="22"/>
      <c r="L47" s="22"/>
      <c r="M47" s="22"/>
      <c r="N47" s="90"/>
    </row>
    <row r="48" spans="1:14" s="17" customFormat="1" ht="16.5" customHeight="1">
      <c r="A48" s="86"/>
      <c r="B48" s="86"/>
      <c r="C48" s="86"/>
      <c r="D48" s="20" t="s">
        <v>8</v>
      </c>
      <c r="E48" s="22"/>
      <c r="F48" s="22"/>
      <c r="G48" s="22"/>
      <c r="H48" s="22"/>
      <c r="I48" s="20" t="s">
        <v>8</v>
      </c>
      <c r="J48" s="22">
        <v>1100</v>
      </c>
      <c r="K48" s="22"/>
      <c r="L48" s="22"/>
      <c r="M48" s="22"/>
      <c r="N48" s="90"/>
    </row>
    <row r="49" spans="1:14" s="17" customFormat="1" ht="16.5" customHeight="1">
      <c r="A49" s="86" t="s">
        <v>12</v>
      </c>
      <c r="B49" s="86" t="s">
        <v>308</v>
      </c>
      <c r="C49" s="86" t="s">
        <v>315</v>
      </c>
      <c r="D49" s="20" t="s">
        <v>5</v>
      </c>
      <c r="E49" s="20" t="s">
        <v>42</v>
      </c>
      <c r="F49" s="20"/>
      <c r="G49" s="20"/>
      <c r="H49" s="20"/>
      <c r="I49" s="20" t="s">
        <v>5</v>
      </c>
      <c r="J49" s="20"/>
      <c r="K49" s="20"/>
      <c r="L49" s="20"/>
      <c r="M49" s="20"/>
      <c r="N49" s="89">
        <f>E53+F53+G53+H53+J53+K53+L53+M53</f>
        <v>220</v>
      </c>
    </row>
    <row r="50" spans="1:14" s="17" customFormat="1" ht="16.5" customHeight="1">
      <c r="A50" s="86"/>
      <c r="B50" s="86"/>
      <c r="C50" s="86"/>
      <c r="D50" s="20" t="s">
        <v>4</v>
      </c>
      <c r="E50" s="20">
        <v>1</v>
      </c>
      <c r="F50" s="20"/>
      <c r="G50" s="22"/>
      <c r="H50" s="22"/>
      <c r="I50" s="20" t="s">
        <v>22</v>
      </c>
      <c r="J50" s="20"/>
      <c r="K50" s="20"/>
      <c r="L50" s="20"/>
      <c r="M50" s="22"/>
      <c r="N50" s="90"/>
    </row>
    <row r="51" spans="1:14" s="17" customFormat="1" ht="16.5" customHeight="1">
      <c r="A51" s="86"/>
      <c r="B51" s="86"/>
      <c r="C51" s="86"/>
      <c r="D51" s="20" t="s">
        <v>25</v>
      </c>
      <c r="E51" s="20" t="s">
        <v>66</v>
      </c>
      <c r="F51" s="20"/>
      <c r="G51" s="22"/>
      <c r="H51" s="22"/>
      <c r="I51" s="20" t="s">
        <v>23</v>
      </c>
      <c r="J51" s="20"/>
      <c r="K51" s="20"/>
      <c r="L51" s="20"/>
      <c r="M51" s="22"/>
      <c r="N51" s="90"/>
    </row>
    <row r="52" spans="1:14" s="17" customFormat="1" ht="16.5" customHeight="1">
      <c r="A52" s="86"/>
      <c r="B52" s="86"/>
      <c r="C52" s="86"/>
      <c r="D52" s="20" t="s">
        <v>9</v>
      </c>
      <c r="E52" s="22">
        <v>220</v>
      </c>
      <c r="F52" s="22"/>
      <c r="G52" s="22"/>
      <c r="H52" s="22"/>
      <c r="I52" s="20" t="s">
        <v>9</v>
      </c>
      <c r="J52" s="22"/>
      <c r="K52" s="22"/>
      <c r="L52" s="22"/>
      <c r="M52" s="22"/>
      <c r="N52" s="90"/>
    </row>
    <row r="53" spans="1:14" s="17" customFormat="1" ht="16.5" customHeight="1">
      <c r="A53" s="86"/>
      <c r="B53" s="86"/>
      <c r="C53" s="86"/>
      <c r="D53" s="20" t="s">
        <v>8</v>
      </c>
      <c r="E53" s="22">
        <v>220</v>
      </c>
      <c r="F53" s="22"/>
      <c r="G53" s="22"/>
      <c r="H53" s="22"/>
      <c r="I53" s="20" t="s">
        <v>8</v>
      </c>
      <c r="J53" s="22"/>
      <c r="K53" s="22"/>
      <c r="L53" s="22"/>
      <c r="M53" s="22"/>
      <c r="N53" s="90"/>
    </row>
    <row r="54" spans="1:14" s="17" customFormat="1" ht="16.5" customHeight="1">
      <c r="A54" s="86" t="s">
        <v>12</v>
      </c>
      <c r="B54" s="86" t="s">
        <v>308</v>
      </c>
      <c r="C54" s="86" t="s">
        <v>316</v>
      </c>
      <c r="D54" s="20" t="s">
        <v>5</v>
      </c>
      <c r="E54" s="20"/>
      <c r="F54" s="20"/>
      <c r="G54" s="20"/>
      <c r="H54" s="20"/>
      <c r="I54" s="20" t="s">
        <v>5</v>
      </c>
      <c r="J54" s="20" t="s">
        <v>42</v>
      </c>
      <c r="K54" s="20"/>
      <c r="L54" s="20"/>
      <c r="M54" s="20"/>
      <c r="N54" s="89">
        <f>E58+F58+G58+H58+J58+K58+L58+M58</f>
        <v>2640</v>
      </c>
    </row>
    <row r="55" spans="1:14" s="17" customFormat="1" ht="16.5" customHeight="1">
      <c r="A55" s="86"/>
      <c r="B55" s="86"/>
      <c r="C55" s="86"/>
      <c r="D55" s="20" t="s">
        <v>4</v>
      </c>
      <c r="E55" s="20"/>
      <c r="F55" s="20"/>
      <c r="G55" s="22"/>
      <c r="H55" s="22"/>
      <c r="I55" s="20" t="s">
        <v>22</v>
      </c>
      <c r="J55" s="20" t="s">
        <v>317</v>
      </c>
      <c r="K55" s="20"/>
      <c r="L55" s="20"/>
      <c r="M55" s="22"/>
      <c r="N55" s="90"/>
    </row>
    <row r="56" spans="1:14" s="17" customFormat="1" ht="16.5" customHeight="1">
      <c r="A56" s="86"/>
      <c r="B56" s="86"/>
      <c r="C56" s="86"/>
      <c r="D56" s="20" t="s">
        <v>25</v>
      </c>
      <c r="E56" s="20"/>
      <c r="F56" s="20"/>
      <c r="G56" s="22"/>
      <c r="H56" s="22"/>
      <c r="I56" s="20" t="s">
        <v>23</v>
      </c>
      <c r="J56" s="20" t="s">
        <v>312</v>
      </c>
      <c r="K56" s="20"/>
      <c r="L56" s="20"/>
      <c r="M56" s="22"/>
      <c r="N56" s="90"/>
    </row>
    <row r="57" spans="1:14" s="17" customFormat="1" ht="16.5" customHeight="1">
      <c r="A57" s="86"/>
      <c r="B57" s="86"/>
      <c r="C57" s="86"/>
      <c r="D57" s="20" t="s">
        <v>9</v>
      </c>
      <c r="E57" s="22"/>
      <c r="F57" s="22"/>
      <c r="G57" s="22"/>
      <c r="H57" s="22"/>
      <c r="I57" s="20" t="s">
        <v>9</v>
      </c>
      <c r="J57" s="22">
        <v>220</v>
      </c>
      <c r="K57" s="22"/>
      <c r="L57" s="22"/>
      <c r="M57" s="22"/>
      <c r="N57" s="90"/>
    </row>
    <row r="58" spans="1:14" s="17" customFormat="1" ht="16.5" customHeight="1">
      <c r="A58" s="86"/>
      <c r="B58" s="86"/>
      <c r="C58" s="86"/>
      <c r="D58" s="20" t="s">
        <v>8</v>
      </c>
      <c r="E58" s="22"/>
      <c r="F58" s="22"/>
      <c r="G58" s="22"/>
      <c r="H58" s="22"/>
      <c r="I58" s="20" t="s">
        <v>8</v>
      </c>
      <c r="J58" s="22">
        <v>2640</v>
      </c>
      <c r="K58" s="22"/>
      <c r="L58" s="22"/>
      <c r="M58" s="22"/>
      <c r="N58" s="90"/>
    </row>
    <row r="59" spans="1:14" s="17" customFormat="1" ht="16.5" customHeight="1">
      <c r="A59" s="86" t="s">
        <v>12</v>
      </c>
      <c r="B59" s="86" t="s">
        <v>67</v>
      </c>
      <c r="C59" s="86" t="s">
        <v>67</v>
      </c>
      <c r="D59" s="20" t="s">
        <v>5</v>
      </c>
      <c r="E59" s="20" t="s">
        <v>68</v>
      </c>
      <c r="F59" s="20"/>
      <c r="G59" s="20"/>
      <c r="H59" s="20"/>
      <c r="I59" s="20" t="s">
        <v>5</v>
      </c>
      <c r="J59" s="20"/>
      <c r="K59" s="20"/>
      <c r="L59" s="20"/>
      <c r="M59" s="20"/>
      <c r="N59" s="89">
        <f>E63+F63+G63+H63+J63+K63+L63+M63</f>
        <v>337</v>
      </c>
    </row>
    <row r="60" spans="1:14" s="17" customFormat="1" ht="16.5" customHeight="1">
      <c r="A60" s="86"/>
      <c r="B60" s="86"/>
      <c r="C60" s="86"/>
      <c r="D60" s="20" t="s">
        <v>4</v>
      </c>
      <c r="E60" s="20">
        <v>1</v>
      </c>
      <c r="F60" s="20"/>
      <c r="G60" s="21"/>
      <c r="H60" s="21"/>
      <c r="I60" s="20" t="s">
        <v>22</v>
      </c>
      <c r="J60" s="21"/>
      <c r="K60" s="20"/>
      <c r="L60" s="20"/>
      <c r="M60" s="22"/>
      <c r="N60" s="90"/>
    </row>
    <row r="61" spans="1:14" s="17" customFormat="1" ht="16.5" customHeight="1">
      <c r="A61" s="86"/>
      <c r="B61" s="86"/>
      <c r="C61" s="86"/>
      <c r="D61" s="20" t="s">
        <v>25</v>
      </c>
      <c r="E61" s="20" t="s">
        <v>318</v>
      </c>
      <c r="F61" s="20"/>
      <c r="G61" s="22"/>
      <c r="H61" s="22"/>
      <c r="I61" s="20" t="s">
        <v>23</v>
      </c>
      <c r="J61" s="20"/>
      <c r="K61" s="20"/>
      <c r="L61" s="20"/>
      <c r="M61" s="22"/>
      <c r="N61" s="90"/>
    </row>
    <row r="62" spans="1:14" s="17" customFormat="1" ht="16.5" customHeight="1">
      <c r="A62" s="86"/>
      <c r="B62" s="86"/>
      <c r="C62" s="86"/>
      <c r="D62" s="20" t="s">
        <v>9</v>
      </c>
      <c r="E62" s="22">
        <v>337</v>
      </c>
      <c r="F62" s="22"/>
      <c r="G62" s="22"/>
      <c r="H62" s="22"/>
      <c r="I62" s="20" t="s">
        <v>9</v>
      </c>
      <c r="J62" s="22"/>
      <c r="K62" s="22"/>
      <c r="L62" s="22"/>
      <c r="M62" s="22"/>
      <c r="N62" s="90"/>
    </row>
    <row r="63" spans="1:14" s="17" customFormat="1" ht="16.5" customHeight="1">
      <c r="A63" s="86"/>
      <c r="B63" s="86"/>
      <c r="C63" s="86"/>
      <c r="D63" s="20" t="s">
        <v>8</v>
      </c>
      <c r="E63" s="22">
        <v>337</v>
      </c>
      <c r="F63" s="22"/>
      <c r="G63" s="22"/>
      <c r="H63" s="22"/>
      <c r="I63" s="20" t="s">
        <v>8</v>
      </c>
      <c r="J63" s="22"/>
      <c r="K63" s="22"/>
      <c r="L63" s="22"/>
      <c r="M63" s="22"/>
      <c r="N63" s="90"/>
    </row>
    <row r="64" spans="1:14" s="17" customFormat="1" ht="16.5" customHeight="1">
      <c r="A64" s="86" t="s">
        <v>12</v>
      </c>
      <c r="B64" s="86" t="s">
        <v>319</v>
      </c>
      <c r="C64" s="86" t="s">
        <v>320</v>
      </c>
      <c r="D64" s="20" t="s">
        <v>5</v>
      </c>
      <c r="E64" s="20" t="s">
        <v>42</v>
      </c>
      <c r="F64" s="20"/>
      <c r="G64" s="20"/>
      <c r="H64" s="20"/>
      <c r="I64" s="20" t="s">
        <v>5</v>
      </c>
      <c r="J64" s="20"/>
      <c r="K64" s="20"/>
      <c r="L64" s="20"/>
      <c r="M64" s="20"/>
      <c r="N64" s="89">
        <f>E68+F68+G68+H68+J68+K68+L68+M68</f>
        <v>420</v>
      </c>
    </row>
    <row r="65" spans="1:14" s="17" customFormat="1" ht="16.5" customHeight="1">
      <c r="A65" s="86"/>
      <c r="B65" s="86"/>
      <c r="C65" s="86"/>
      <c r="D65" s="20" t="s">
        <v>4</v>
      </c>
      <c r="E65" s="21">
        <v>3</v>
      </c>
      <c r="F65" s="21"/>
      <c r="G65" s="21"/>
      <c r="H65" s="21"/>
      <c r="I65" s="20" t="s">
        <v>22</v>
      </c>
      <c r="J65" s="20"/>
      <c r="K65" s="20"/>
      <c r="L65" s="20"/>
      <c r="M65" s="22"/>
      <c r="N65" s="90"/>
    </row>
    <row r="66" spans="1:14" s="17" customFormat="1" ht="16.5" customHeight="1">
      <c r="A66" s="86"/>
      <c r="B66" s="86"/>
      <c r="C66" s="86"/>
      <c r="D66" s="20" t="s">
        <v>25</v>
      </c>
      <c r="E66" s="20" t="s">
        <v>318</v>
      </c>
      <c r="F66" s="20"/>
      <c r="G66" s="20"/>
      <c r="H66" s="20"/>
      <c r="I66" s="20" t="s">
        <v>23</v>
      </c>
      <c r="J66" s="20"/>
      <c r="K66" s="20"/>
      <c r="L66" s="20"/>
      <c r="M66" s="22"/>
      <c r="N66" s="90"/>
    </row>
    <row r="67" spans="1:14" s="17" customFormat="1" ht="16.5" customHeight="1">
      <c r="A67" s="86"/>
      <c r="B67" s="86"/>
      <c r="C67" s="86"/>
      <c r="D67" s="20" t="s">
        <v>9</v>
      </c>
      <c r="E67" s="22">
        <v>140</v>
      </c>
      <c r="F67" s="22"/>
      <c r="G67" s="22"/>
      <c r="H67" s="22"/>
      <c r="I67" s="20" t="s">
        <v>9</v>
      </c>
      <c r="J67" s="22"/>
      <c r="K67" s="22"/>
      <c r="L67" s="22"/>
      <c r="M67" s="22"/>
      <c r="N67" s="90"/>
    </row>
    <row r="68" spans="1:14" s="17" customFormat="1" ht="16.5" customHeight="1">
      <c r="A68" s="86"/>
      <c r="B68" s="86"/>
      <c r="C68" s="86"/>
      <c r="D68" s="20" t="s">
        <v>8</v>
      </c>
      <c r="E68" s="22">
        <v>420</v>
      </c>
      <c r="F68" s="22"/>
      <c r="G68" s="22"/>
      <c r="H68" s="22"/>
      <c r="I68" s="20" t="s">
        <v>8</v>
      </c>
      <c r="J68" s="22"/>
      <c r="K68" s="22"/>
      <c r="L68" s="22"/>
      <c r="M68" s="22"/>
      <c r="N68" s="90"/>
    </row>
    <row r="69" spans="1:14" s="17" customFormat="1" ht="16.5" customHeight="1">
      <c r="A69" s="86" t="s">
        <v>12</v>
      </c>
      <c r="B69" s="86" t="s">
        <v>319</v>
      </c>
      <c r="C69" s="86" t="s">
        <v>321</v>
      </c>
      <c r="D69" s="20" t="s">
        <v>5</v>
      </c>
      <c r="E69" s="20" t="s">
        <v>42</v>
      </c>
      <c r="F69" s="20"/>
      <c r="G69" s="20"/>
      <c r="H69" s="20"/>
      <c r="I69" s="20" t="s">
        <v>5</v>
      </c>
      <c r="J69" s="20"/>
      <c r="K69" s="20"/>
      <c r="L69" s="20"/>
      <c r="M69" s="20"/>
      <c r="N69" s="89">
        <f>E73+F73+G73+H73+J73+K73+L73+M73</f>
        <v>714</v>
      </c>
    </row>
    <row r="70" spans="1:14" s="17" customFormat="1" ht="16.5" customHeight="1">
      <c r="A70" s="86"/>
      <c r="B70" s="86"/>
      <c r="C70" s="86"/>
      <c r="D70" s="20" t="s">
        <v>4</v>
      </c>
      <c r="E70" s="20">
        <v>3</v>
      </c>
      <c r="F70" s="20"/>
      <c r="G70" s="22"/>
      <c r="H70" s="22"/>
      <c r="I70" s="20" t="s">
        <v>22</v>
      </c>
      <c r="J70" s="20"/>
      <c r="K70" s="20"/>
      <c r="L70" s="20"/>
      <c r="M70" s="22"/>
      <c r="N70" s="90"/>
    </row>
    <row r="71" spans="1:14" s="17" customFormat="1" ht="16.5" customHeight="1">
      <c r="A71" s="86"/>
      <c r="B71" s="86"/>
      <c r="C71" s="86"/>
      <c r="D71" s="20" t="s">
        <v>25</v>
      </c>
      <c r="E71" s="21" t="s">
        <v>318</v>
      </c>
      <c r="F71" s="20"/>
      <c r="G71" s="22"/>
      <c r="H71" s="22"/>
      <c r="I71" s="20" t="s">
        <v>23</v>
      </c>
      <c r="J71" s="20"/>
      <c r="K71" s="20"/>
      <c r="L71" s="20"/>
      <c r="M71" s="22"/>
      <c r="N71" s="90"/>
    </row>
    <row r="72" spans="1:14" s="17" customFormat="1" ht="16.5" customHeight="1">
      <c r="A72" s="86"/>
      <c r="B72" s="86"/>
      <c r="C72" s="86"/>
      <c r="D72" s="20" t="s">
        <v>9</v>
      </c>
      <c r="E72" s="22">
        <v>238</v>
      </c>
      <c r="F72" s="22"/>
      <c r="G72" s="22"/>
      <c r="H72" s="22"/>
      <c r="I72" s="20" t="s">
        <v>9</v>
      </c>
      <c r="J72" s="22"/>
      <c r="K72" s="22"/>
      <c r="L72" s="22"/>
      <c r="M72" s="22"/>
      <c r="N72" s="90"/>
    </row>
    <row r="73" spans="1:14" s="17" customFormat="1" ht="16.5" customHeight="1">
      <c r="A73" s="86"/>
      <c r="B73" s="86"/>
      <c r="C73" s="86"/>
      <c r="D73" s="20" t="s">
        <v>8</v>
      </c>
      <c r="E73" s="22">
        <v>714</v>
      </c>
      <c r="F73" s="22"/>
      <c r="G73" s="22"/>
      <c r="H73" s="22"/>
      <c r="I73" s="20" t="s">
        <v>8</v>
      </c>
      <c r="J73" s="22"/>
      <c r="K73" s="22"/>
      <c r="L73" s="22"/>
      <c r="M73" s="22"/>
      <c r="N73" s="90"/>
    </row>
    <row r="74" spans="1:14" s="17" customFormat="1" ht="16.5" customHeight="1">
      <c r="A74" s="86" t="s">
        <v>12</v>
      </c>
      <c r="B74" s="86" t="s">
        <v>322</v>
      </c>
      <c r="C74" s="90" t="s">
        <v>323</v>
      </c>
      <c r="D74" s="20" t="s">
        <v>5</v>
      </c>
      <c r="E74" s="20" t="s">
        <v>74</v>
      </c>
      <c r="F74" s="20" t="s">
        <v>76</v>
      </c>
      <c r="G74" s="20" t="s">
        <v>88</v>
      </c>
      <c r="H74" s="20" t="s">
        <v>89</v>
      </c>
      <c r="I74" s="20" t="s">
        <v>5</v>
      </c>
      <c r="J74" s="20"/>
      <c r="K74" s="20"/>
      <c r="L74" s="20"/>
      <c r="M74" s="20"/>
      <c r="N74" s="89">
        <f>E78+F78+G78+H78+J78+K78+L78+M78</f>
        <v>1327</v>
      </c>
    </row>
    <row r="75" spans="1:14" s="17" customFormat="1" ht="16.5" customHeight="1">
      <c r="A75" s="86"/>
      <c r="B75" s="86"/>
      <c r="C75" s="86"/>
      <c r="D75" s="20" t="s">
        <v>4</v>
      </c>
      <c r="E75" s="20">
        <v>1</v>
      </c>
      <c r="F75" s="20">
        <v>4</v>
      </c>
      <c r="G75" s="22">
        <v>1</v>
      </c>
      <c r="H75" s="22">
        <v>1</v>
      </c>
      <c r="I75" s="20" t="s">
        <v>22</v>
      </c>
      <c r="J75" s="20"/>
      <c r="K75" s="20"/>
      <c r="L75" s="20"/>
      <c r="M75" s="22"/>
      <c r="N75" s="90"/>
    </row>
    <row r="76" spans="1:14" s="17" customFormat="1" ht="16.5" customHeight="1">
      <c r="A76" s="86"/>
      <c r="B76" s="86"/>
      <c r="C76" s="86"/>
      <c r="D76" s="20" t="s">
        <v>25</v>
      </c>
      <c r="E76" s="20" t="s">
        <v>20</v>
      </c>
      <c r="F76" s="20" t="s">
        <v>20</v>
      </c>
      <c r="G76" s="22" t="s">
        <v>20</v>
      </c>
      <c r="H76" s="22" t="s">
        <v>20</v>
      </c>
      <c r="I76" s="20" t="s">
        <v>23</v>
      </c>
      <c r="J76" s="20"/>
      <c r="K76" s="20"/>
      <c r="L76" s="20"/>
      <c r="M76" s="22"/>
      <c r="N76" s="90"/>
    </row>
    <row r="77" spans="1:14" s="17" customFormat="1" ht="16.5" customHeight="1">
      <c r="A77" s="86"/>
      <c r="B77" s="86"/>
      <c r="C77" s="86"/>
      <c r="D77" s="20" t="s">
        <v>9</v>
      </c>
      <c r="E77" s="22">
        <v>375</v>
      </c>
      <c r="F77" s="22">
        <v>124</v>
      </c>
      <c r="G77" s="22">
        <v>261</v>
      </c>
      <c r="H77" s="22">
        <v>195</v>
      </c>
      <c r="I77" s="20" t="s">
        <v>9</v>
      </c>
      <c r="J77" s="22"/>
      <c r="K77" s="22"/>
      <c r="L77" s="22"/>
      <c r="M77" s="22"/>
      <c r="N77" s="90"/>
    </row>
    <row r="78" spans="1:14" s="17" customFormat="1" ht="16.5" customHeight="1">
      <c r="A78" s="86"/>
      <c r="B78" s="86"/>
      <c r="C78" s="86"/>
      <c r="D78" s="20" t="s">
        <v>8</v>
      </c>
      <c r="E78" s="22">
        <v>375</v>
      </c>
      <c r="F78" s="22">
        <v>496</v>
      </c>
      <c r="G78" s="22">
        <v>261</v>
      </c>
      <c r="H78" s="22">
        <v>195</v>
      </c>
      <c r="I78" s="20" t="s">
        <v>8</v>
      </c>
      <c r="J78" s="22"/>
      <c r="K78" s="22"/>
      <c r="L78" s="22"/>
      <c r="M78" s="22"/>
      <c r="N78" s="90"/>
    </row>
    <row r="79" spans="1:14" s="17" customFormat="1" ht="16.5" customHeight="1">
      <c r="A79" s="86" t="s">
        <v>12</v>
      </c>
      <c r="B79" s="86" t="s">
        <v>322</v>
      </c>
      <c r="C79" s="90" t="s">
        <v>323</v>
      </c>
      <c r="D79" s="20" t="s">
        <v>5</v>
      </c>
      <c r="E79" s="20" t="s">
        <v>64</v>
      </c>
      <c r="F79" s="20" t="s">
        <v>64</v>
      </c>
      <c r="G79" s="20" t="s">
        <v>85</v>
      </c>
      <c r="H79" s="20" t="s">
        <v>85</v>
      </c>
      <c r="I79" s="20" t="s">
        <v>5</v>
      </c>
      <c r="J79" s="20"/>
      <c r="K79" s="20"/>
      <c r="L79" s="20"/>
      <c r="M79" s="20"/>
      <c r="N79" s="89">
        <f>E83+F83+G83+H83+J83+K83+L83+M83</f>
        <v>581</v>
      </c>
    </row>
    <row r="80" spans="1:14" s="17" customFormat="1" ht="16.5" customHeight="1">
      <c r="A80" s="86"/>
      <c r="B80" s="86"/>
      <c r="C80" s="86"/>
      <c r="D80" s="20" t="s">
        <v>4</v>
      </c>
      <c r="E80" s="20">
        <v>2</v>
      </c>
      <c r="F80" s="20">
        <v>1</v>
      </c>
      <c r="G80" s="22">
        <v>1</v>
      </c>
      <c r="H80" s="22">
        <v>2</v>
      </c>
      <c r="I80" s="20" t="s">
        <v>22</v>
      </c>
      <c r="J80" s="20"/>
      <c r="K80" s="20"/>
      <c r="L80" s="20"/>
      <c r="M80" s="22"/>
      <c r="N80" s="90"/>
    </row>
    <row r="81" spans="1:14" s="17" customFormat="1" ht="16.5" customHeight="1">
      <c r="A81" s="86"/>
      <c r="B81" s="86"/>
      <c r="C81" s="86"/>
      <c r="D81" s="20" t="s">
        <v>25</v>
      </c>
      <c r="E81" s="20" t="s">
        <v>20</v>
      </c>
      <c r="F81" s="20" t="s">
        <v>20</v>
      </c>
      <c r="G81" s="22" t="s">
        <v>20</v>
      </c>
      <c r="H81" s="22" t="s">
        <v>20</v>
      </c>
      <c r="I81" s="20" t="s">
        <v>23</v>
      </c>
      <c r="J81" s="20"/>
      <c r="K81" s="20"/>
      <c r="L81" s="20"/>
      <c r="M81" s="22"/>
      <c r="N81" s="90"/>
    </row>
    <row r="82" spans="1:14" s="17" customFormat="1" ht="16.5" customHeight="1">
      <c r="A82" s="86"/>
      <c r="B82" s="86"/>
      <c r="C82" s="86"/>
      <c r="D82" s="20" t="s">
        <v>9</v>
      </c>
      <c r="E82" s="22">
        <v>194</v>
      </c>
      <c r="F82" s="22">
        <v>142</v>
      </c>
      <c r="G82" s="22">
        <v>29</v>
      </c>
      <c r="H82" s="22">
        <v>11</v>
      </c>
      <c r="I82" s="20" t="s">
        <v>9</v>
      </c>
      <c r="J82" s="22"/>
      <c r="K82" s="22"/>
      <c r="L82" s="22"/>
      <c r="M82" s="22"/>
      <c r="N82" s="90"/>
    </row>
    <row r="83" spans="1:14" s="17" customFormat="1" ht="16.5" customHeight="1">
      <c r="A83" s="86"/>
      <c r="B83" s="86"/>
      <c r="C83" s="86"/>
      <c r="D83" s="20" t="s">
        <v>8</v>
      </c>
      <c r="E83" s="22">
        <v>388</v>
      </c>
      <c r="F83" s="22">
        <v>142</v>
      </c>
      <c r="G83" s="22">
        <v>29</v>
      </c>
      <c r="H83" s="22">
        <v>22</v>
      </c>
      <c r="I83" s="20" t="s">
        <v>8</v>
      </c>
      <c r="J83" s="22"/>
      <c r="K83" s="22"/>
      <c r="L83" s="22"/>
      <c r="M83" s="22"/>
      <c r="N83" s="90"/>
    </row>
    <row r="84" spans="1:14" s="17" customFormat="1" ht="16.5" customHeight="1">
      <c r="A84" s="86" t="s">
        <v>12</v>
      </c>
      <c r="B84" s="86" t="s">
        <v>90</v>
      </c>
      <c r="C84" s="86" t="s">
        <v>90</v>
      </c>
      <c r="D84" s="20" t="s">
        <v>5</v>
      </c>
      <c r="E84" s="20"/>
      <c r="F84" s="20"/>
      <c r="G84" s="20"/>
      <c r="H84" s="20"/>
      <c r="I84" s="20" t="s">
        <v>5</v>
      </c>
      <c r="J84" s="20" t="s">
        <v>324</v>
      </c>
      <c r="K84" s="20"/>
      <c r="L84" s="20"/>
      <c r="M84" s="20"/>
      <c r="N84" s="89">
        <f>E88+F88+G88+H88+J88+K88+L88+M88</f>
        <v>3199</v>
      </c>
    </row>
    <row r="85" spans="1:14" s="17" customFormat="1" ht="16.5" customHeight="1">
      <c r="A85" s="86"/>
      <c r="B85" s="86"/>
      <c r="C85" s="86"/>
      <c r="D85" s="20" t="s">
        <v>4</v>
      </c>
      <c r="E85" s="20"/>
      <c r="F85" s="20"/>
      <c r="G85" s="21"/>
      <c r="H85" s="21"/>
      <c r="I85" s="20" t="s">
        <v>22</v>
      </c>
      <c r="J85" s="21" t="s">
        <v>92</v>
      </c>
      <c r="K85" s="20"/>
      <c r="L85" s="20"/>
      <c r="M85" s="22"/>
      <c r="N85" s="90"/>
    </row>
    <row r="86" spans="1:14" s="17" customFormat="1" ht="16.5" customHeight="1">
      <c r="A86" s="86"/>
      <c r="B86" s="86"/>
      <c r="C86" s="86"/>
      <c r="D86" s="20" t="s">
        <v>25</v>
      </c>
      <c r="E86" s="20"/>
      <c r="F86" s="20"/>
      <c r="G86" s="22"/>
      <c r="H86" s="22"/>
      <c r="I86" s="20" t="s">
        <v>23</v>
      </c>
      <c r="J86" s="20" t="s">
        <v>43</v>
      </c>
      <c r="K86" s="20"/>
      <c r="L86" s="20"/>
      <c r="M86" s="22"/>
      <c r="N86" s="90"/>
    </row>
    <row r="87" spans="1:14" s="17" customFormat="1" ht="16.5" customHeight="1">
      <c r="A87" s="86"/>
      <c r="B87" s="86"/>
      <c r="C87" s="86"/>
      <c r="D87" s="20" t="s">
        <v>9</v>
      </c>
      <c r="E87" s="22"/>
      <c r="F87" s="22"/>
      <c r="G87" s="22"/>
      <c r="H87" s="22"/>
      <c r="I87" s="20" t="s">
        <v>9</v>
      </c>
      <c r="J87" s="22">
        <v>188</v>
      </c>
      <c r="K87" s="22"/>
      <c r="L87" s="22"/>
      <c r="M87" s="22"/>
      <c r="N87" s="90"/>
    </row>
    <row r="88" spans="1:14" s="17" customFormat="1" ht="16.5" customHeight="1">
      <c r="A88" s="86"/>
      <c r="B88" s="86"/>
      <c r="C88" s="86"/>
      <c r="D88" s="20" t="s">
        <v>8</v>
      </c>
      <c r="E88" s="22"/>
      <c r="F88" s="22"/>
      <c r="G88" s="22"/>
      <c r="H88" s="22"/>
      <c r="I88" s="20" t="s">
        <v>8</v>
      </c>
      <c r="J88" s="22">
        <v>3199</v>
      </c>
      <c r="K88" s="22"/>
      <c r="L88" s="22"/>
      <c r="M88" s="22"/>
      <c r="N88" s="90"/>
    </row>
    <row r="89" spans="1:14" s="17" customFormat="1" ht="16.5" customHeight="1">
      <c r="A89" s="86" t="s">
        <v>12</v>
      </c>
      <c r="B89" s="86" t="s">
        <v>90</v>
      </c>
      <c r="C89" s="86" t="s">
        <v>325</v>
      </c>
      <c r="D89" s="20" t="s">
        <v>5</v>
      </c>
      <c r="E89" s="20" t="s">
        <v>93</v>
      </c>
      <c r="F89" s="20"/>
      <c r="G89" s="20"/>
      <c r="H89" s="20"/>
      <c r="I89" s="20" t="s">
        <v>5</v>
      </c>
      <c r="J89" s="20" t="s">
        <v>93</v>
      </c>
      <c r="K89" s="20"/>
      <c r="L89" s="20"/>
      <c r="M89" s="20"/>
      <c r="N89" s="89">
        <f>E93+F93+G93+H93+J93+K93+L93+M93</f>
        <v>1190</v>
      </c>
    </row>
    <row r="90" spans="1:14" s="17" customFormat="1" ht="16.5" customHeight="1">
      <c r="A90" s="86"/>
      <c r="B90" s="86"/>
      <c r="C90" s="86"/>
      <c r="D90" s="20" t="s">
        <v>4</v>
      </c>
      <c r="E90" s="21">
        <v>1</v>
      </c>
      <c r="F90" s="21"/>
      <c r="G90" s="21"/>
      <c r="H90" s="21"/>
      <c r="I90" s="20" t="s">
        <v>22</v>
      </c>
      <c r="J90" s="20" t="s">
        <v>94</v>
      </c>
      <c r="K90" s="20"/>
      <c r="L90" s="20"/>
      <c r="M90" s="22"/>
      <c r="N90" s="90"/>
    </row>
    <row r="91" spans="1:14" s="17" customFormat="1" ht="16.5" customHeight="1">
      <c r="A91" s="86"/>
      <c r="B91" s="86"/>
      <c r="C91" s="86"/>
      <c r="D91" s="20" t="s">
        <v>25</v>
      </c>
      <c r="E91" s="20" t="s">
        <v>20</v>
      </c>
      <c r="F91" s="20"/>
      <c r="G91" s="20"/>
      <c r="H91" s="20"/>
      <c r="I91" s="20" t="s">
        <v>23</v>
      </c>
      <c r="J91" s="20" t="s">
        <v>360</v>
      </c>
      <c r="K91" s="20"/>
      <c r="L91" s="20"/>
      <c r="M91" s="22"/>
      <c r="N91" s="90"/>
    </row>
    <row r="92" spans="1:14" s="17" customFormat="1" ht="16.5" customHeight="1">
      <c r="A92" s="86"/>
      <c r="B92" s="86"/>
      <c r="C92" s="86"/>
      <c r="D92" s="20" t="s">
        <v>9</v>
      </c>
      <c r="E92" s="22">
        <v>238</v>
      </c>
      <c r="F92" s="22"/>
      <c r="G92" s="22"/>
      <c r="H92" s="22"/>
      <c r="I92" s="20" t="s">
        <v>9</v>
      </c>
      <c r="J92" s="22">
        <v>238</v>
      </c>
      <c r="K92" s="22"/>
      <c r="L92" s="22"/>
      <c r="M92" s="22"/>
      <c r="N92" s="90"/>
    </row>
    <row r="93" spans="1:14" s="17" customFormat="1" ht="16.5" customHeight="1">
      <c r="A93" s="86"/>
      <c r="B93" s="86"/>
      <c r="C93" s="86"/>
      <c r="D93" s="20" t="s">
        <v>8</v>
      </c>
      <c r="E93" s="22">
        <v>238</v>
      </c>
      <c r="F93" s="22"/>
      <c r="G93" s="22"/>
      <c r="H93" s="22"/>
      <c r="I93" s="20" t="s">
        <v>8</v>
      </c>
      <c r="J93" s="22">
        <v>952</v>
      </c>
      <c r="K93" s="22"/>
      <c r="L93" s="22"/>
      <c r="M93" s="22"/>
      <c r="N93" s="90"/>
    </row>
    <row r="94" spans="1:14" s="17" customFormat="1" ht="16.5" customHeight="1">
      <c r="A94" s="86" t="s">
        <v>12</v>
      </c>
      <c r="B94" s="86" t="s">
        <v>95</v>
      </c>
      <c r="C94" s="86" t="s">
        <v>95</v>
      </c>
      <c r="D94" s="20" t="s">
        <v>5</v>
      </c>
      <c r="E94" s="20" t="s">
        <v>42</v>
      </c>
      <c r="F94" s="20"/>
      <c r="G94" s="20"/>
      <c r="H94" s="20"/>
      <c r="I94" s="20" t="s">
        <v>5</v>
      </c>
      <c r="J94" s="20"/>
      <c r="K94" s="20"/>
      <c r="L94" s="20"/>
      <c r="M94" s="20"/>
      <c r="N94" s="89">
        <f>E98+F98+G98+H98+J98+K98+L98+M98</f>
        <v>190</v>
      </c>
    </row>
    <row r="95" spans="1:14" s="17" customFormat="1" ht="16.5" customHeight="1">
      <c r="A95" s="86"/>
      <c r="B95" s="86"/>
      <c r="C95" s="86"/>
      <c r="D95" s="20" t="s">
        <v>4</v>
      </c>
      <c r="E95" s="21">
        <v>1</v>
      </c>
      <c r="F95" s="21"/>
      <c r="G95" s="21"/>
      <c r="H95" s="21"/>
      <c r="I95" s="20" t="s">
        <v>22</v>
      </c>
      <c r="J95" s="20"/>
      <c r="K95" s="20"/>
      <c r="L95" s="20"/>
      <c r="M95" s="22"/>
      <c r="N95" s="90"/>
    </row>
    <row r="96" spans="1:14" s="17" customFormat="1" ht="16.5" customHeight="1">
      <c r="A96" s="86"/>
      <c r="B96" s="86"/>
      <c r="C96" s="86"/>
      <c r="D96" s="20" t="s">
        <v>25</v>
      </c>
      <c r="E96" s="20" t="s">
        <v>20</v>
      </c>
      <c r="F96" s="20"/>
      <c r="G96" s="20"/>
      <c r="H96" s="20"/>
      <c r="I96" s="20" t="s">
        <v>23</v>
      </c>
      <c r="J96" s="20"/>
      <c r="K96" s="20"/>
      <c r="L96" s="20"/>
      <c r="M96" s="22"/>
      <c r="N96" s="90"/>
    </row>
    <row r="97" spans="1:14" s="17" customFormat="1" ht="16.5" customHeight="1">
      <c r="A97" s="86"/>
      <c r="B97" s="86"/>
      <c r="C97" s="86"/>
      <c r="D97" s="20" t="s">
        <v>9</v>
      </c>
      <c r="E97" s="22">
        <v>190</v>
      </c>
      <c r="F97" s="22"/>
      <c r="G97" s="22"/>
      <c r="H97" s="22"/>
      <c r="I97" s="20" t="s">
        <v>9</v>
      </c>
      <c r="J97" s="22"/>
      <c r="K97" s="22"/>
      <c r="L97" s="22"/>
      <c r="M97" s="22"/>
      <c r="N97" s="90"/>
    </row>
    <row r="98" spans="1:14" s="17" customFormat="1" ht="16.5" customHeight="1">
      <c r="A98" s="86"/>
      <c r="B98" s="86"/>
      <c r="C98" s="86"/>
      <c r="D98" s="20" t="s">
        <v>8</v>
      </c>
      <c r="E98" s="22">
        <f>E95*E97</f>
        <v>190</v>
      </c>
      <c r="F98" s="22"/>
      <c r="G98" s="22"/>
      <c r="H98" s="22"/>
      <c r="I98" s="20" t="s">
        <v>8</v>
      </c>
      <c r="J98" s="22"/>
      <c r="K98" s="22"/>
      <c r="L98" s="22"/>
      <c r="M98" s="22"/>
      <c r="N98" s="90"/>
    </row>
    <row r="99" spans="1:14" s="17" customFormat="1" ht="16.5" customHeight="1">
      <c r="A99" s="86" t="s">
        <v>12</v>
      </c>
      <c r="B99" s="86" t="s">
        <v>97</v>
      </c>
      <c r="C99" s="86" t="s">
        <v>97</v>
      </c>
      <c r="D99" s="20" t="s">
        <v>5</v>
      </c>
      <c r="E99" s="20"/>
      <c r="F99" s="20"/>
      <c r="G99" s="20"/>
      <c r="H99" s="20"/>
      <c r="I99" s="20" t="s">
        <v>5</v>
      </c>
      <c r="J99" s="20" t="s">
        <v>42</v>
      </c>
      <c r="K99" s="20"/>
      <c r="L99" s="20"/>
      <c r="M99" s="20"/>
      <c r="N99" s="89">
        <v>1062</v>
      </c>
    </row>
    <row r="100" spans="1:14" s="17" customFormat="1" ht="16.5" customHeight="1">
      <c r="A100" s="86"/>
      <c r="B100" s="86"/>
      <c r="C100" s="86"/>
      <c r="D100" s="20" t="s">
        <v>4</v>
      </c>
      <c r="E100" s="20"/>
      <c r="F100" s="20"/>
      <c r="G100" s="21"/>
      <c r="H100" s="21"/>
      <c r="I100" s="20" t="s">
        <v>22</v>
      </c>
      <c r="J100" s="21" t="s">
        <v>98</v>
      </c>
      <c r="K100" s="20"/>
      <c r="L100" s="20"/>
      <c r="M100" s="22"/>
      <c r="N100" s="90"/>
    </row>
    <row r="101" spans="1:14" s="17" customFormat="1" ht="16.5" customHeight="1">
      <c r="A101" s="86"/>
      <c r="B101" s="86"/>
      <c r="C101" s="86"/>
      <c r="D101" s="20" t="s">
        <v>25</v>
      </c>
      <c r="E101" s="20"/>
      <c r="F101" s="20"/>
      <c r="G101" s="22"/>
      <c r="H101" s="22"/>
      <c r="I101" s="20" t="s">
        <v>23</v>
      </c>
      <c r="J101" s="20" t="s">
        <v>359</v>
      </c>
      <c r="K101" s="20"/>
      <c r="L101" s="20"/>
      <c r="M101" s="22"/>
      <c r="N101" s="90"/>
    </row>
    <row r="102" spans="1:14" s="17" customFormat="1" ht="16.5" customHeight="1">
      <c r="A102" s="86"/>
      <c r="B102" s="86"/>
      <c r="C102" s="86"/>
      <c r="D102" s="20" t="s">
        <v>9</v>
      </c>
      <c r="E102" s="22"/>
      <c r="F102" s="22"/>
      <c r="G102" s="22"/>
      <c r="H102" s="22"/>
      <c r="I102" s="20" t="s">
        <v>9</v>
      </c>
      <c r="J102" s="22">
        <v>212</v>
      </c>
      <c r="K102" s="22"/>
      <c r="L102" s="22"/>
      <c r="M102" s="22"/>
      <c r="N102" s="90"/>
    </row>
    <row r="103" spans="1:14" s="17" customFormat="1" ht="16.5" customHeight="1">
      <c r="A103" s="86"/>
      <c r="B103" s="86"/>
      <c r="C103" s="86"/>
      <c r="D103" s="20" t="s">
        <v>8</v>
      </c>
      <c r="E103" s="22"/>
      <c r="F103" s="22"/>
      <c r="G103" s="22"/>
      <c r="H103" s="22"/>
      <c r="I103" s="20" t="s">
        <v>8</v>
      </c>
      <c r="J103" s="22">
        <v>1062</v>
      </c>
      <c r="K103" s="22"/>
      <c r="L103" s="22"/>
      <c r="M103" s="22"/>
      <c r="N103" s="90"/>
    </row>
    <row r="104" spans="1:14" s="17" customFormat="1" ht="16.5" customHeight="1">
      <c r="A104" s="86" t="s">
        <v>12</v>
      </c>
      <c r="B104" s="86" t="s">
        <v>99</v>
      </c>
      <c r="C104" s="86" t="s">
        <v>106</v>
      </c>
      <c r="D104" s="20" t="s">
        <v>5</v>
      </c>
      <c r="E104" s="20" t="s">
        <v>42</v>
      </c>
      <c r="F104" s="20"/>
      <c r="G104" s="20"/>
      <c r="H104" s="20"/>
      <c r="I104" s="20" t="s">
        <v>5</v>
      </c>
      <c r="J104" s="20"/>
      <c r="K104" s="20"/>
      <c r="L104" s="20"/>
      <c r="M104" s="20"/>
      <c r="N104" s="89">
        <f>E108+F108+G108+H108+J108+K108+L108+M108</f>
        <v>1392</v>
      </c>
    </row>
    <row r="105" spans="1:14" s="17" customFormat="1" ht="16.5" customHeight="1">
      <c r="A105" s="86"/>
      <c r="B105" s="86"/>
      <c r="C105" s="86"/>
      <c r="D105" s="20" t="s">
        <v>4</v>
      </c>
      <c r="E105" s="20">
        <v>8</v>
      </c>
      <c r="F105" s="20"/>
      <c r="G105" s="21"/>
      <c r="H105" s="21"/>
      <c r="I105" s="20" t="s">
        <v>22</v>
      </c>
      <c r="J105" s="21"/>
      <c r="K105" s="20"/>
      <c r="L105" s="20"/>
      <c r="M105" s="22"/>
      <c r="N105" s="90"/>
    </row>
    <row r="106" spans="1:14" s="17" customFormat="1" ht="16.5" customHeight="1">
      <c r="A106" s="86"/>
      <c r="B106" s="86"/>
      <c r="C106" s="86"/>
      <c r="D106" s="20" t="s">
        <v>25</v>
      </c>
      <c r="E106" s="20" t="s">
        <v>20</v>
      </c>
      <c r="F106" s="20"/>
      <c r="G106" s="22"/>
      <c r="H106" s="22"/>
      <c r="I106" s="20" t="s">
        <v>23</v>
      </c>
      <c r="J106" s="20"/>
      <c r="K106" s="20"/>
      <c r="L106" s="20"/>
      <c r="M106" s="22"/>
      <c r="N106" s="90"/>
    </row>
    <row r="107" spans="1:14" s="17" customFormat="1" ht="16.5" customHeight="1">
      <c r="A107" s="86"/>
      <c r="B107" s="86"/>
      <c r="C107" s="86"/>
      <c r="D107" s="20" t="s">
        <v>9</v>
      </c>
      <c r="E107" s="22">
        <v>174</v>
      </c>
      <c r="F107" s="22"/>
      <c r="G107" s="22"/>
      <c r="H107" s="22"/>
      <c r="I107" s="20" t="s">
        <v>9</v>
      </c>
      <c r="J107" s="22"/>
      <c r="K107" s="22"/>
      <c r="L107" s="22"/>
      <c r="M107" s="22"/>
      <c r="N107" s="90"/>
    </row>
    <row r="108" spans="1:14" s="17" customFormat="1" ht="16.5" customHeight="1">
      <c r="A108" s="86"/>
      <c r="B108" s="86"/>
      <c r="C108" s="86"/>
      <c r="D108" s="20" t="s">
        <v>8</v>
      </c>
      <c r="E108" s="22">
        <v>1392</v>
      </c>
      <c r="F108" s="22"/>
      <c r="G108" s="22"/>
      <c r="H108" s="22"/>
      <c r="I108" s="20" t="s">
        <v>8</v>
      </c>
      <c r="J108" s="22"/>
      <c r="K108" s="22"/>
      <c r="L108" s="22"/>
      <c r="M108" s="22"/>
      <c r="N108" s="90"/>
    </row>
    <row r="109" spans="1:14" s="17" customFormat="1" ht="16.5" customHeight="1">
      <c r="A109" s="86" t="s">
        <v>12</v>
      </c>
      <c r="B109" s="86" t="s">
        <v>99</v>
      </c>
      <c r="C109" s="86" t="s">
        <v>107</v>
      </c>
      <c r="D109" s="20" t="s">
        <v>5</v>
      </c>
      <c r="E109" s="20" t="s">
        <v>42</v>
      </c>
      <c r="F109" s="20"/>
      <c r="G109" s="20"/>
      <c r="H109" s="20"/>
      <c r="I109" s="20" t="s">
        <v>5</v>
      </c>
      <c r="J109" s="20"/>
      <c r="K109" s="20"/>
      <c r="L109" s="20"/>
      <c r="M109" s="20"/>
      <c r="N109" s="89">
        <f>E113+F113+G113+H113+J113+K113+L113+M113</f>
        <v>174</v>
      </c>
    </row>
    <row r="110" spans="1:14" s="17" customFormat="1" ht="16.5" customHeight="1">
      <c r="A110" s="86"/>
      <c r="B110" s="86"/>
      <c r="C110" s="86"/>
      <c r="D110" s="20" t="s">
        <v>4</v>
      </c>
      <c r="E110" s="20">
        <v>1</v>
      </c>
      <c r="F110" s="21"/>
      <c r="G110" s="21"/>
      <c r="H110" s="21"/>
      <c r="I110" s="20" t="s">
        <v>22</v>
      </c>
      <c r="J110" s="20"/>
      <c r="K110" s="20"/>
      <c r="L110" s="20"/>
      <c r="M110" s="22"/>
      <c r="N110" s="90"/>
    </row>
    <row r="111" spans="1:14" s="17" customFormat="1" ht="16.5" customHeight="1">
      <c r="A111" s="86"/>
      <c r="B111" s="86"/>
      <c r="C111" s="86"/>
      <c r="D111" s="20" t="s">
        <v>25</v>
      </c>
      <c r="E111" s="20" t="s">
        <v>20</v>
      </c>
      <c r="F111" s="20"/>
      <c r="G111" s="20"/>
      <c r="H111" s="20"/>
      <c r="I111" s="20" t="s">
        <v>23</v>
      </c>
      <c r="J111" s="20"/>
      <c r="K111" s="20"/>
      <c r="L111" s="20"/>
      <c r="M111" s="22"/>
      <c r="N111" s="90"/>
    </row>
    <row r="112" spans="1:14" s="17" customFormat="1" ht="16.5" customHeight="1">
      <c r="A112" s="86"/>
      <c r="B112" s="86"/>
      <c r="C112" s="86"/>
      <c r="D112" s="20" t="s">
        <v>9</v>
      </c>
      <c r="E112" s="22">
        <v>174</v>
      </c>
      <c r="F112" s="22"/>
      <c r="G112" s="22"/>
      <c r="H112" s="22"/>
      <c r="I112" s="20" t="s">
        <v>9</v>
      </c>
      <c r="J112" s="22"/>
      <c r="K112" s="22"/>
      <c r="L112" s="22"/>
      <c r="M112" s="22"/>
      <c r="N112" s="90"/>
    </row>
    <row r="113" spans="1:14" s="17" customFormat="1" ht="16.5" customHeight="1">
      <c r="A113" s="86"/>
      <c r="B113" s="86"/>
      <c r="C113" s="86"/>
      <c r="D113" s="20" t="s">
        <v>8</v>
      </c>
      <c r="E113" s="22">
        <v>174</v>
      </c>
      <c r="F113" s="22"/>
      <c r="G113" s="22"/>
      <c r="H113" s="22"/>
      <c r="I113" s="20" t="s">
        <v>8</v>
      </c>
      <c r="J113" s="22"/>
      <c r="K113" s="22"/>
      <c r="L113" s="22"/>
      <c r="M113" s="22"/>
      <c r="N113" s="90"/>
    </row>
    <row r="114" spans="1:14" s="17" customFormat="1" ht="16.5" customHeight="1">
      <c r="A114" s="86" t="s">
        <v>12</v>
      </c>
      <c r="B114" s="86" t="s">
        <v>99</v>
      </c>
      <c r="C114" s="86" t="s">
        <v>108</v>
      </c>
      <c r="D114" s="20" t="s">
        <v>5</v>
      </c>
      <c r="E114" s="20" t="s">
        <v>42</v>
      </c>
      <c r="F114" s="20"/>
      <c r="G114" s="20"/>
      <c r="H114" s="20"/>
      <c r="I114" s="20" t="s">
        <v>5</v>
      </c>
      <c r="J114" s="20"/>
      <c r="K114" s="20"/>
      <c r="L114" s="20"/>
      <c r="M114" s="20"/>
      <c r="N114" s="89">
        <f>E118+F118+G118+H118+J118+K118+L118+M118</f>
        <v>522</v>
      </c>
    </row>
    <row r="115" spans="1:14" s="17" customFormat="1" ht="16.5" customHeight="1">
      <c r="A115" s="86"/>
      <c r="B115" s="86"/>
      <c r="C115" s="86"/>
      <c r="D115" s="20" t="s">
        <v>4</v>
      </c>
      <c r="E115" s="20">
        <v>3</v>
      </c>
      <c r="F115" s="20"/>
      <c r="G115" s="22"/>
      <c r="H115" s="22"/>
      <c r="I115" s="20" t="s">
        <v>22</v>
      </c>
      <c r="J115" s="20"/>
      <c r="K115" s="20"/>
      <c r="L115" s="20"/>
      <c r="M115" s="22"/>
      <c r="N115" s="90"/>
    </row>
    <row r="116" spans="1:14" s="17" customFormat="1" ht="16.5" customHeight="1">
      <c r="A116" s="86"/>
      <c r="B116" s="86"/>
      <c r="C116" s="86"/>
      <c r="D116" s="20" t="s">
        <v>25</v>
      </c>
      <c r="E116" s="20" t="s">
        <v>20</v>
      </c>
      <c r="F116" s="20"/>
      <c r="G116" s="22"/>
      <c r="H116" s="22"/>
      <c r="I116" s="20" t="s">
        <v>23</v>
      </c>
      <c r="J116" s="20"/>
      <c r="K116" s="20"/>
      <c r="L116" s="20"/>
      <c r="M116" s="22"/>
      <c r="N116" s="90"/>
    </row>
    <row r="117" spans="1:14" s="17" customFormat="1" ht="16.5" customHeight="1">
      <c r="A117" s="86"/>
      <c r="B117" s="86"/>
      <c r="C117" s="86"/>
      <c r="D117" s="20" t="s">
        <v>9</v>
      </c>
      <c r="E117" s="22">
        <v>174</v>
      </c>
      <c r="F117" s="22"/>
      <c r="G117" s="22"/>
      <c r="H117" s="22"/>
      <c r="I117" s="20" t="s">
        <v>9</v>
      </c>
      <c r="J117" s="22"/>
      <c r="K117" s="22"/>
      <c r="L117" s="22"/>
      <c r="M117" s="22"/>
      <c r="N117" s="90"/>
    </row>
    <row r="118" spans="1:14" s="17" customFormat="1" ht="16.5" customHeight="1">
      <c r="A118" s="86"/>
      <c r="B118" s="86"/>
      <c r="C118" s="86"/>
      <c r="D118" s="20" t="s">
        <v>8</v>
      </c>
      <c r="E118" s="22">
        <v>522</v>
      </c>
      <c r="F118" s="22"/>
      <c r="G118" s="22"/>
      <c r="H118" s="22"/>
      <c r="I118" s="20" t="s">
        <v>8</v>
      </c>
      <c r="J118" s="22"/>
      <c r="K118" s="22"/>
      <c r="L118" s="22"/>
      <c r="M118" s="22"/>
      <c r="N118" s="90"/>
    </row>
    <row r="119" spans="1:14" s="17" customFormat="1" ht="16.5" customHeight="1">
      <c r="A119" s="86" t="s">
        <v>12</v>
      </c>
      <c r="B119" s="86" t="s">
        <v>99</v>
      </c>
      <c r="C119" s="86" t="s">
        <v>109</v>
      </c>
      <c r="D119" s="20" t="s">
        <v>5</v>
      </c>
      <c r="E119" s="20"/>
      <c r="F119" s="20"/>
      <c r="G119" s="20"/>
      <c r="H119" s="20"/>
      <c r="I119" s="20" t="s">
        <v>5</v>
      </c>
      <c r="J119" s="20" t="s">
        <v>93</v>
      </c>
      <c r="K119" s="20" t="s">
        <v>78</v>
      </c>
      <c r="L119" s="20"/>
      <c r="M119" s="20"/>
      <c r="N119" s="89">
        <f>E123+F123+G123+H123+J123+K123+L123+M123</f>
        <v>1892</v>
      </c>
    </row>
    <row r="120" spans="1:14" s="17" customFormat="1" ht="16.5" customHeight="1">
      <c r="A120" s="86"/>
      <c r="B120" s="86"/>
      <c r="C120" s="86"/>
      <c r="D120" s="20" t="s">
        <v>4</v>
      </c>
      <c r="E120" s="20"/>
      <c r="F120" s="20"/>
      <c r="G120" s="22"/>
      <c r="H120" s="22"/>
      <c r="I120" s="20" t="s">
        <v>22</v>
      </c>
      <c r="J120" s="20">
        <v>2011</v>
      </c>
      <c r="K120" s="20">
        <v>2011</v>
      </c>
      <c r="L120" s="20"/>
      <c r="M120" s="22"/>
      <c r="N120" s="90"/>
    </row>
    <row r="121" spans="1:14" s="17" customFormat="1" ht="16.5" customHeight="1">
      <c r="A121" s="86"/>
      <c r="B121" s="86"/>
      <c r="C121" s="86"/>
      <c r="D121" s="20" t="s">
        <v>25</v>
      </c>
      <c r="E121" s="20"/>
      <c r="F121" s="20"/>
      <c r="G121" s="22"/>
      <c r="H121" s="22"/>
      <c r="I121" s="20" t="s">
        <v>23</v>
      </c>
      <c r="J121" s="20" t="s">
        <v>110</v>
      </c>
      <c r="K121" s="20" t="s">
        <v>110</v>
      </c>
      <c r="L121" s="20"/>
      <c r="M121" s="22"/>
      <c r="N121" s="90"/>
    </row>
    <row r="122" spans="1:14" s="17" customFormat="1" ht="16.5" customHeight="1">
      <c r="A122" s="86"/>
      <c r="B122" s="86"/>
      <c r="C122" s="86"/>
      <c r="D122" s="20" t="s">
        <v>9</v>
      </c>
      <c r="E122" s="22"/>
      <c r="F122" s="22"/>
      <c r="G122" s="22"/>
      <c r="H122" s="22"/>
      <c r="I122" s="20" t="s">
        <v>9</v>
      </c>
      <c r="J122" s="22">
        <v>130</v>
      </c>
      <c r="K122" s="22">
        <v>278</v>
      </c>
      <c r="L122" s="22"/>
      <c r="M122" s="22"/>
      <c r="N122" s="90"/>
    </row>
    <row r="123" spans="1:14" s="17" customFormat="1" ht="16.5" customHeight="1">
      <c r="A123" s="86"/>
      <c r="B123" s="86"/>
      <c r="C123" s="86"/>
      <c r="D123" s="20" t="s">
        <v>8</v>
      </c>
      <c r="E123" s="22"/>
      <c r="F123" s="22"/>
      <c r="G123" s="22"/>
      <c r="H123" s="22"/>
      <c r="I123" s="20" t="s">
        <v>8</v>
      </c>
      <c r="J123" s="22">
        <v>780</v>
      </c>
      <c r="K123" s="22">
        <v>1112</v>
      </c>
      <c r="L123" s="22"/>
      <c r="M123" s="22"/>
      <c r="N123" s="90"/>
    </row>
    <row r="124" spans="1:14" s="17" customFormat="1" ht="16.5" customHeight="1">
      <c r="A124" s="91" t="s">
        <v>12</v>
      </c>
      <c r="B124" s="91" t="s">
        <v>70</v>
      </c>
      <c r="C124" s="90" t="s">
        <v>70</v>
      </c>
      <c r="D124" s="20" t="s">
        <v>5</v>
      </c>
      <c r="E124" s="20"/>
      <c r="F124" s="20"/>
      <c r="G124" s="20"/>
      <c r="H124" s="20"/>
      <c r="I124" s="20" t="s">
        <v>5</v>
      </c>
      <c r="J124" s="20" t="s">
        <v>42</v>
      </c>
      <c r="K124" s="20" t="s">
        <v>42</v>
      </c>
      <c r="L124" s="20"/>
      <c r="M124" s="20"/>
      <c r="N124" s="89">
        <f>E128+F128+G128+H128+J128+K128+L128+M128</f>
        <v>5049</v>
      </c>
    </row>
    <row r="125" spans="1:14" s="17" customFormat="1" ht="16.5" customHeight="1">
      <c r="A125" s="91"/>
      <c r="B125" s="91"/>
      <c r="C125" s="86"/>
      <c r="D125" s="20" t="s">
        <v>4</v>
      </c>
      <c r="E125" s="20"/>
      <c r="F125" s="20"/>
      <c r="G125" s="21"/>
      <c r="H125" s="21"/>
      <c r="I125" s="20" t="s">
        <v>22</v>
      </c>
      <c r="J125" s="21">
        <v>1998</v>
      </c>
      <c r="K125" s="20">
        <v>2001</v>
      </c>
      <c r="L125" s="20"/>
      <c r="M125" s="22"/>
      <c r="N125" s="90"/>
    </row>
    <row r="126" spans="1:14" s="17" customFormat="1" ht="16.5" customHeight="1">
      <c r="A126" s="91"/>
      <c r="B126" s="91"/>
      <c r="C126" s="86"/>
      <c r="D126" s="20" t="s">
        <v>25</v>
      </c>
      <c r="E126" s="20"/>
      <c r="F126" s="20"/>
      <c r="G126" s="22"/>
      <c r="H126" s="22"/>
      <c r="I126" s="20" t="s">
        <v>23</v>
      </c>
      <c r="J126" s="20" t="s">
        <v>110</v>
      </c>
      <c r="K126" s="20" t="s">
        <v>110</v>
      </c>
      <c r="L126" s="20"/>
      <c r="M126" s="22"/>
      <c r="N126" s="90"/>
    </row>
    <row r="127" spans="1:14" s="17" customFormat="1" ht="16.5" customHeight="1">
      <c r="A127" s="91"/>
      <c r="B127" s="91"/>
      <c r="C127" s="86"/>
      <c r="D127" s="20" t="s">
        <v>9</v>
      </c>
      <c r="E127" s="22"/>
      <c r="F127" s="22"/>
      <c r="G127" s="22"/>
      <c r="H127" s="22"/>
      <c r="I127" s="20" t="s">
        <v>9</v>
      </c>
      <c r="J127" s="22">
        <v>297</v>
      </c>
      <c r="K127" s="22">
        <v>297</v>
      </c>
      <c r="L127" s="22"/>
      <c r="M127" s="22"/>
      <c r="N127" s="90"/>
    </row>
    <row r="128" spans="1:14" s="17" customFormat="1" ht="16.5" customHeight="1">
      <c r="A128" s="91"/>
      <c r="B128" s="91"/>
      <c r="C128" s="86"/>
      <c r="D128" s="20" t="s">
        <v>8</v>
      </c>
      <c r="E128" s="22"/>
      <c r="F128" s="22"/>
      <c r="G128" s="22"/>
      <c r="H128" s="22"/>
      <c r="I128" s="20" t="s">
        <v>8</v>
      </c>
      <c r="J128" s="22">
        <v>1485</v>
      </c>
      <c r="K128" s="24">
        <v>3564</v>
      </c>
      <c r="L128" s="24"/>
      <c r="M128" s="22"/>
      <c r="N128" s="90"/>
    </row>
    <row r="129" spans="1:14" s="17" customFormat="1" ht="16.5" customHeight="1">
      <c r="A129" s="91" t="s">
        <v>12</v>
      </c>
      <c r="B129" s="91" t="s">
        <v>70</v>
      </c>
      <c r="C129" s="86" t="s">
        <v>111</v>
      </c>
      <c r="D129" s="20" t="s">
        <v>5</v>
      </c>
      <c r="E129" s="20"/>
      <c r="F129" s="20"/>
      <c r="G129" s="20"/>
      <c r="H129" s="20"/>
      <c r="I129" s="20" t="s">
        <v>5</v>
      </c>
      <c r="J129" s="20" t="s">
        <v>42</v>
      </c>
      <c r="K129" s="20"/>
      <c r="L129" s="20"/>
      <c r="M129" s="20"/>
      <c r="N129" s="89">
        <f>E133+F133+G133+H133+J133+K133+L133+M133</f>
        <v>297</v>
      </c>
    </row>
    <row r="130" spans="1:14" s="17" customFormat="1" ht="16.5" customHeight="1">
      <c r="A130" s="91"/>
      <c r="B130" s="91"/>
      <c r="C130" s="86"/>
      <c r="D130" s="20" t="s">
        <v>4</v>
      </c>
      <c r="E130" s="21"/>
      <c r="F130" s="21"/>
      <c r="G130" s="21"/>
      <c r="H130" s="21"/>
      <c r="I130" s="20" t="s">
        <v>22</v>
      </c>
      <c r="J130" s="20">
        <v>2001</v>
      </c>
      <c r="K130" s="20"/>
      <c r="L130" s="20"/>
      <c r="M130" s="22"/>
      <c r="N130" s="90"/>
    </row>
    <row r="131" spans="1:14" s="17" customFormat="1" ht="16.5" customHeight="1">
      <c r="A131" s="91"/>
      <c r="B131" s="91"/>
      <c r="C131" s="86"/>
      <c r="D131" s="20" t="s">
        <v>25</v>
      </c>
      <c r="E131" s="20"/>
      <c r="F131" s="20"/>
      <c r="G131" s="20"/>
      <c r="H131" s="20"/>
      <c r="I131" s="20" t="s">
        <v>23</v>
      </c>
      <c r="J131" s="20" t="s">
        <v>110</v>
      </c>
      <c r="K131" s="20"/>
      <c r="L131" s="20"/>
      <c r="M131" s="22"/>
      <c r="N131" s="90"/>
    </row>
    <row r="132" spans="1:14" s="17" customFormat="1" ht="16.5" customHeight="1">
      <c r="A132" s="91"/>
      <c r="B132" s="91"/>
      <c r="C132" s="86"/>
      <c r="D132" s="20" t="s">
        <v>9</v>
      </c>
      <c r="E132" s="22"/>
      <c r="F132" s="22"/>
      <c r="G132" s="22"/>
      <c r="H132" s="22"/>
      <c r="I132" s="20" t="s">
        <v>9</v>
      </c>
      <c r="J132" s="22">
        <v>297</v>
      </c>
      <c r="K132" s="22"/>
      <c r="L132" s="22"/>
      <c r="M132" s="22"/>
      <c r="N132" s="90"/>
    </row>
    <row r="133" spans="1:14" s="17" customFormat="1" ht="16.5" customHeight="1">
      <c r="A133" s="91"/>
      <c r="B133" s="91"/>
      <c r="C133" s="86"/>
      <c r="D133" s="20" t="s">
        <v>8</v>
      </c>
      <c r="E133" s="22"/>
      <c r="F133" s="22"/>
      <c r="G133" s="22"/>
      <c r="H133" s="22"/>
      <c r="I133" s="20" t="s">
        <v>8</v>
      </c>
      <c r="J133" s="22">
        <v>297</v>
      </c>
      <c r="K133" s="22"/>
      <c r="L133" s="22"/>
      <c r="M133" s="22"/>
      <c r="N133" s="90"/>
    </row>
    <row r="134" spans="1:14" s="17" customFormat="1" ht="16.5" customHeight="1">
      <c r="A134" s="86" t="s">
        <v>12</v>
      </c>
      <c r="B134" s="86" t="s">
        <v>112</v>
      </c>
      <c r="C134" s="86" t="s">
        <v>116</v>
      </c>
      <c r="D134" s="20" t="s">
        <v>5</v>
      </c>
      <c r="E134" s="20"/>
      <c r="F134" s="20"/>
      <c r="G134" s="20"/>
      <c r="H134" s="20"/>
      <c r="I134" s="20" t="s">
        <v>5</v>
      </c>
      <c r="J134" s="20" t="s">
        <v>324</v>
      </c>
      <c r="K134" s="20" t="s">
        <v>324</v>
      </c>
      <c r="L134" s="20"/>
      <c r="M134" s="20"/>
      <c r="N134" s="89">
        <f>E138+F138+G138+H138+J138+K138+L138+M138</f>
        <v>1612.8</v>
      </c>
    </row>
    <row r="135" spans="1:14" s="17" customFormat="1" ht="16.5" customHeight="1">
      <c r="A135" s="86"/>
      <c r="B135" s="86"/>
      <c r="C135" s="86"/>
      <c r="D135" s="20" t="s">
        <v>4</v>
      </c>
      <c r="E135" s="20"/>
      <c r="F135" s="20"/>
      <c r="G135" s="21"/>
      <c r="H135" s="21"/>
      <c r="I135" s="20" t="s">
        <v>22</v>
      </c>
      <c r="J135" s="20" t="s">
        <v>326</v>
      </c>
      <c r="K135" s="20" t="s">
        <v>326</v>
      </c>
      <c r="L135" s="20"/>
      <c r="M135" s="22"/>
      <c r="N135" s="90"/>
    </row>
    <row r="136" spans="1:14" s="17" customFormat="1" ht="16.5" customHeight="1">
      <c r="A136" s="86"/>
      <c r="B136" s="86"/>
      <c r="C136" s="86"/>
      <c r="D136" s="20" t="s">
        <v>25</v>
      </c>
      <c r="E136" s="20"/>
      <c r="F136" s="20"/>
      <c r="G136" s="22"/>
      <c r="H136" s="22"/>
      <c r="I136" s="20" t="s">
        <v>23</v>
      </c>
      <c r="J136" s="20" t="s">
        <v>312</v>
      </c>
      <c r="K136" s="20" t="s">
        <v>312</v>
      </c>
      <c r="L136" s="20"/>
      <c r="M136" s="22"/>
      <c r="N136" s="90"/>
    </row>
    <row r="137" spans="1:14" s="17" customFormat="1" ht="16.5" customHeight="1">
      <c r="A137" s="86"/>
      <c r="B137" s="86"/>
      <c r="C137" s="86"/>
      <c r="D137" s="20" t="s">
        <v>9</v>
      </c>
      <c r="E137" s="22"/>
      <c r="F137" s="22"/>
      <c r="G137" s="22"/>
      <c r="H137" s="22"/>
      <c r="I137" s="20" t="s">
        <v>9</v>
      </c>
      <c r="J137" s="22">
        <v>297</v>
      </c>
      <c r="K137" s="22">
        <v>212.4</v>
      </c>
      <c r="L137" s="22"/>
      <c r="M137" s="22"/>
      <c r="N137" s="90"/>
    </row>
    <row r="138" spans="1:14" s="17" customFormat="1" ht="16.5" customHeight="1">
      <c r="A138" s="86"/>
      <c r="B138" s="86"/>
      <c r="C138" s="86"/>
      <c r="D138" s="20" t="s">
        <v>8</v>
      </c>
      <c r="E138" s="22"/>
      <c r="F138" s="22"/>
      <c r="G138" s="22"/>
      <c r="H138" s="22"/>
      <c r="I138" s="20" t="s">
        <v>8</v>
      </c>
      <c r="J138" s="22">
        <v>1188</v>
      </c>
      <c r="K138" s="22">
        <v>424.8</v>
      </c>
      <c r="L138" s="22"/>
      <c r="M138" s="22"/>
      <c r="N138" s="90"/>
    </row>
    <row r="139" spans="1:14" s="17" customFormat="1" ht="16.5" customHeight="1">
      <c r="A139" s="86" t="s">
        <v>12</v>
      </c>
      <c r="B139" s="86" t="s">
        <v>112</v>
      </c>
      <c r="C139" s="86" t="s">
        <v>117</v>
      </c>
      <c r="D139" s="20" t="s">
        <v>5</v>
      </c>
      <c r="E139" s="20"/>
      <c r="F139" s="20"/>
      <c r="G139" s="20"/>
      <c r="H139" s="20"/>
      <c r="I139" s="20" t="s">
        <v>5</v>
      </c>
      <c r="J139" s="20" t="s">
        <v>324</v>
      </c>
      <c r="K139" s="20"/>
      <c r="L139" s="20"/>
      <c r="M139" s="20"/>
      <c r="N139" s="89">
        <f>E143+F143+G143+H143+J143+K143+L143+M143</f>
        <v>1062</v>
      </c>
    </row>
    <row r="140" spans="1:14" s="17" customFormat="1" ht="16.5" customHeight="1">
      <c r="A140" s="86"/>
      <c r="B140" s="86"/>
      <c r="C140" s="86"/>
      <c r="D140" s="20" t="s">
        <v>4</v>
      </c>
      <c r="E140" s="21"/>
      <c r="F140" s="21"/>
      <c r="G140" s="21"/>
      <c r="H140" s="21"/>
      <c r="I140" s="20" t="s">
        <v>22</v>
      </c>
      <c r="J140" s="21" t="s">
        <v>327</v>
      </c>
      <c r="K140" s="20"/>
      <c r="L140" s="20"/>
      <c r="M140" s="22"/>
      <c r="N140" s="90"/>
    </row>
    <row r="141" spans="1:14" s="17" customFormat="1" ht="16.5" customHeight="1">
      <c r="A141" s="86"/>
      <c r="B141" s="86"/>
      <c r="C141" s="86"/>
      <c r="D141" s="20" t="s">
        <v>25</v>
      </c>
      <c r="E141" s="20"/>
      <c r="F141" s="20"/>
      <c r="G141" s="20"/>
      <c r="H141" s="20"/>
      <c r="I141" s="20" t="s">
        <v>23</v>
      </c>
      <c r="J141" s="20" t="s">
        <v>324</v>
      </c>
      <c r="K141" s="20"/>
      <c r="L141" s="20"/>
      <c r="M141" s="22"/>
      <c r="N141" s="90"/>
    </row>
    <row r="142" spans="1:14" s="17" customFormat="1" ht="16.5" customHeight="1">
      <c r="A142" s="86"/>
      <c r="B142" s="86"/>
      <c r="C142" s="86"/>
      <c r="D142" s="20" t="s">
        <v>9</v>
      </c>
      <c r="E142" s="22"/>
      <c r="F142" s="22"/>
      <c r="G142" s="22"/>
      <c r="H142" s="22"/>
      <c r="I142" s="20" t="s">
        <v>9</v>
      </c>
      <c r="J142" s="22">
        <v>212.4</v>
      </c>
      <c r="K142" s="22"/>
      <c r="L142" s="22"/>
      <c r="M142" s="22"/>
      <c r="N142" s="90"/>
    </row>
    <row r="143" spans="1:14" s="17" customFormat="1" ht="16.5" customHeight="1">
      <c r="A143" s="86"/>
      <c r="B143" s="86"/>
      <c r="C143" s="86"/>
      <c r="D143" s="20" t="s">
        <v>8</v>
      </c>
      <c r="E143" s="22"/>
      <c r="F143" s="22"/>
      <c r="G143" s="22"/>
      <c r="H143" s="22"/>
      <c r="I143" s="20" t="s">
        <v>8</v>
      </c>
      <c r="J143" s="22">
        <v>1062</v>
      </c>
      <c r="K143" s="22"/>
      <c r="L143" s="22"/>
      <c r="M143" s="22"/>
      <c r="N143" s="90"/>
    </row>
    <row r="144" spans="1:14" s="17" customFormat="1" ht="16.5" customHeight="1">
      <c r="A144" s="86" t="s">
        <v>12</v>
      </c>
      <c r="B144" s="86" t="s">
        <v>112</v>
      </c>
      <c r="C144" s="86" t="s">
        <v>118</v>
      </c>
      <c r="D144" s="20" t="s">
        <v>5</v>
      </c>
      <c r="E144" s="20" t="s">
        <v>324</v>
      </c>
      <c r="F144" s="20"/>
      <c r="G144" s="20"/>
      <c r="H144" s="20"/>
      <c r="I144" s="20" t="s">
        <v>5</v>
      </c>
      <c r="J144" s="20"/>
      <c r="K144" s="20"/>
      <c r="L144" s="20"/>
      <c r="M144" s="20"/>
      <c r="N144" s="89">
        <f>E148+F148+G148+H148+J148+K148+L148+M148</f>
        <v>297</v>
      </c>
    </row>
    <row r="145" spans="1:14" s="17" customFormat="1" ht="16.5" customHeight="1">
      <c r="A145" s="86"/>
      <c r="B145" s="86"/>
      <c r="C145" s="86"/>
      <c r="D145" s="20" t="s">
        <v>4</v>
      </c>
      <c r="E145" s="20">
        <v>1</v>
      </c>
      <c r="F145" s="20"/>
      <c r="G145" s="22"/>
      <c r="H145" s="22"/>
      <c r="I145" s="20" t="s">
        <v>22</v>
      </c>
      <c r="J145" s="20"/>
      <c r="K145" s="20"/>
      <c r="L145" s="20"/>
      <c r="M145" s="22"/>
      <c r="N145" s="90"/>
    </row>
    <row r="146" spans="1:14" s="17" customFormat="1" ht="16.5" customHeight="1">
      <c r="A146" s="86"/>
      <c r="B146" s="86"/>
      <c r="C146" s="86"/>
      <c r="D146" s="20" t="s">
        <v>25</v>
      </c>
      <c r="E146" s="20" t="s">
        <v>20</v>
      </c>
      <c r="F146" s="20"/>
      <c r="G146" s="22"/>
      <c r="H146" s="22"/>
      <c r="I146" s="20" t="s">
        <v>23</v>
      </c>
      <c r="J146" s="20"/>
      <c r="K146" s="20"/>
      <c r="L146" s="20"/>
      <c r="M146" s="22"/>
      <c r="N146" s="90"/>
    </row>
    <row r="147" spans="1:14" s="17" customFormat="1" ht="16.5" customHeight="1">
      <c r="A147" s="86"/>
      <c r="B147" s="86"/>
      <c r="C147" s="86"/>
      <c r="D147" s="20" t="s">
        <v>9</v>
      </c>
      <c r="E147" s="22">
        <v>297</v>
      </c>
      <c r="F147" s="22"/>
      <c r="G147" s="22"/>
      <c r="H147" s="22"/>
      <c r="I147" s="20" t="s">
        <v>9</v>
      </c>
      <c r="J147" s="22"/>
      <c r="K147" s="22"/>
      <c r="L147" s="22"/>
      <c r="M147" s="22"/>
      <c r="N147" s="90"/>
    </row>
    <row r="148" spans="1:14" s="17" customFormat="1" ht="16.5" customHeight="1">
      <c r="A148" s="86"/>
      <c r="B148" s="86"/>
      <c r="C148" s="86"/>
      <c r="D148" s="20" t="s">
        <v>8</v>
      </c>
      <c r="E148" s="22">
        <v>297</v>
      </c>
      <c r="F148" s="22"/>
      <c r="G148" s="22"/>
      <c r="H148" s="22"/>
      <c r="I148" s="20" t="s">
        <v>8</v>
      </c>
      <c r="J148" s="22"/>
      <c r="K148" s="22"/>
      <c r="L148" s="22"/>
      <c r="M148" s="22"/>
      <c r="N148" s="90"/>
    </row>
    <row r="149" spans="1:14" s="17" customFormat="1" ht="16.5" customHeight="1">
      <c r="A149" s="86" t="s">
        <v>12</v>
      </c>
      <c r="B149" s="86" t="s">
        <v>112</v>
      </c>
      <c r="C149" s="86" t="s">
        <v>206</v>
      </c>
      <c r="D149" s="20" t="s">
        <v>5</v>
      </c>
      <c r="E149" s="20" t="s">
        <v>328</v>
      </c>
      <c r="F149" s="20" t="s">
        <v>329</v>
      </c>
      <c r="G149" s="20" t="s">
        <v>330</v>
      </c>
      <c r="H149" s="20"/>
      <c r="I149" s="20" t="s">
        <v>5</v>
      </c>
      <c r="J149" s="20"/>
      <c r="K149" s="20"/>
      <c r="L149" s="20"/>
      <c r="M149" s="20"/>
      <c r="N149" s="89">
        <f>E153+F153+G153+H153+J153+K153+L153+M153</f>
        <v>2652</v>
      </c>
    </row>
    <row r="150" spans="1:14" s="17" customFormat="1" ht="16.5" customHeight="1">
      <c r="A150" s="86"/>
      <c r="B150" s="86"/>
      <c r="C150" s="86"/>
      <c r="D150" s="20" t="s">
        <v>4</v>
      </c>
      <c r="E150" s="20">
        <v>1</v>
      </c>
      <c r="F150" s="20">
        <v>1</v>
      </c>
      <c r="G150" s="22"/>
      <c r="H150" s="22"/>
      <c r="I150" s="20" t="s">
        <v>22</v>
      </c>
      <c r="J150" s="20"/>
      <c r="K150" s="20"/>
      <c r="L150" s="20"/>
      <c r="M150" s="22"/>
      <c r="N150" s="90"/>
    </row>
    <row r="151" spans="1:14" s="17" customFormat="1" ht="16.5" customHeight="1">
      <c r="A151" s="86"/>
      <c r="B151" s="86"/>
      <c r="C151" s="86"/>
      <c r="D151" s="20" t="s">
        <v>25</v>
      </c>
      <c r="E151" s="20" t="s">
        <v>331</v>
      </c>
      <c r="F151" s="20" t="s">
        <v>331</v>
      </c>
      <c r="G151" s="20" t="s">
        <v>332</v>
      </c>
      <c r="H151" s="22"/>
      <c r="I151" s="20" t="s">
        <v>23</v>
      </c>
      <c r="J151" s="20"/>
      <c r="K151" s="20"/>
      <c r="L151" s="20"/>
      <c r="M151" s="22"/>
      <c r="N151" s="90"/>
    </row>
    <row r="152" spans="1:14" s="17" customFormat="1" ht="16.5" customHeight="1">
      <c r="A152" s="86"/>
      <c r="B152" s="86"/>
      <c r="C152" s="86"/>
      <c r="D152" s="20" t="s">
        <v>9</v>
      </c>
      <c r="E152" s="22">
        <v>211</v>
      </c>
      <c r="F152" s="22">
        <v>211</v>
      </c>
      <c r="G152" s="22">
        <v>2230</v>
      </c>
      <c r="H152" s="22"/>
      <c r="I152" s="20" t="s">
        <v>9</v>
      </c>
      <c r="J152" s="22"/>
      <c r="K152" s="22"/>
      <c r="L152" s="22"/>
      <c r="M152" s="22"/>
      <c r="N152" s="90"/>
    </row>
    <row r="153" spans="1:14" s="17" customFormat="1" ht="16.5" customHeight="1">
      <c r="A153" s="86"/>
      <c r="B153" s="86"/>
      <c r="C153" s="86"/>
      <c r="D153" s="20" t="s">
        <v>8</v>
      </c>
      <c r="E153" s="22">
        <v>211</v>
      </c>
      <c r="F153" s="22">
        <v>211</v>
      </c>
      <c r="G153" s="22">
        <v>2230</v>
      </c>
      <c r="H153" s="22"/>
      <c r="I153" s="20" t="s">
        <v>8</v>
      </c>
      <c r="J153" s="22"/>
      <c r="K153" s="22"/>
      <c r="L153" s="22"/>
      <c r="M153" s="22"/>
      <c r="N153" s="90"/>
    </row>
    <row r="154" spans="1:14" s="17" customFormat="1" ht="16.5" customHeight="1">
      <c r="A154" s="86" t="s">
        <v>12</v>
      </c>
      <c r="B154" s="86" t="s">
        <v>71</v>
      </c>
      <c r="C154" s="90" t="s">
        <v>301</v>
      </c>
      <c r="D154" s="20" t="s">
        <v>5</v>
      </c>
      <c r="E154" s="20" t="s">
        <v>334</v>
      </c>
      <c r="F154" s="20" t="s">
        <v>42</v>
      </c>
      <c r="G154" s="20" t="s">
        <v>365</v>
      </c>
      <c r="H154" s="20"/>
      <c r="I154" s="20" t="s">
        <v>5</v>
      </c>
      <c r="J154" s="25" t="s">
        <v>141</v>
      </c>
      <c r="K154" s="20"/>
      <c r="L154" s="20"/>
      <c r="M154" s="20"/>
      <c r="N154" s="89">
        <f>E158+F158+G158+H158+J158+K158+L158+M158</f>
        <v>2791</v>
      </c>
    </row>
    <row r="155" spans="1:14" s="17" customFormat="1" ht="16.5" customHeight="1">
      <c r="A155" s="86"/>
      <c r="B155" s="86"/>
      <c r="C155" s="86"/>
      <c r="D155" s="20" t="s">
        <v>4</v>
      </c>
      <c r="E155" s="20">
        <v>1</v>
      </c>
      <c r="F155" s="21">
        <v>2</v>
      </c>
      <c r="G155" s="21">
        <v>1</v>
      </c>
      <c r="H155" s="21"/>
      <c r="I155" s="20" t="s">
        <v>22</v>
      </c>
      <c r="J155" s="21" t="s">
        <v>142</v>
      </c>
      <c r="K155" s="20"/>
      <c r="L155" s="20"/>
      <c r="M155" s="22"/>
      <c r="N155" s="90"/>
    </row>
    <row r="156" spans="1:14" s="17" customFormat="1" ht="16.5" customHeight="1">
      <c r="A156" s="86"/>
      <c r="B156" s="86"/>
      <c r="C156" s="86"/>
      <c r="D156" s="20" t="s">
        <v>25</v>
      </c>
      <c r="E156" s="20" t="s">
        <v>20</v>
      </c>
      <c r="F156" s="20" t="s">
        <v>20</v>
      </c>
      <c r="G156" s="22" t="s">
        <v>20</v>
      </c>
      <c r="H156" s="22"/>
      <c r="I156" s="20" t="s">
        <v>23</v>
      </c>
      <c r="J156" s="25" t="s">
        <v>333</v>
      </c>
      <c r="K156" s="20"/>
      <c r="L156" s="20"/>
      <c r="M156" s="22"/>
      <c r="N156" s="90"/>
    </row>
    <row r="157" spans="1:14" s="17" customFormat="1" ht="16.5" customHeight="1">
      <c r="A157" s="86"/>
      <c r="B157" s="86"/>
      <c r="C157" s="86"/>
      <c r="D157" s="20" t="s">
        <v>9</v>
      </c>
      <c r="E157" s="22">
        <v>1464</v>
      </c>
      <c r="F157" s="22">
        <v>295</v>
      </c>
      <c r="G157" s="22">
        <v>297</v>
      </c>
      <c r="H157" s="22"/>
      <c r="I157" s="20" t="s">
        <v>9</v>
      </c>
      <c r="J157" s="26">
        <v>220</v>
      </c>
      <c r="K157" s="22"/>
      <c r="L157" s="22"/>
      <c r="M157" s="22"/>
      <c r="N157" s="90"/>
    </row>
    <row r="158" spans="1:14" s="17" customFormat="1" ht="16.5" customHeight="1">
      <c r="A158" s="86"/>
      <c r="B158" s="86"/>
      <c r="C158" s="86"/>
      <c r="D158" s="20" t="s">
        <v>8</v>
      </c>
      <c r="E158" s="22">
        <v>1464</v>
      </c>
      <c r="F158" s="22">
        <v>590</v>
      </c>
      <c r="G158" s="22">
        <v>297</v>
      </c>
      <c r="H158" s="22"/>
      <c r="I158" s="20" t="s">
        <v>8</v>
      </c>
      <c r="J158" s="26">
        <v>440</v>
      </c>
      <c r="K158" s="22"/>
      <c r="L158" s="22"/>
      <c r="M158" s="22"/>
      <c r="N158" s="90"/>
    </row>
    <row r="159" spans="1:14" s="17" customFormat="1" ht="16.5" customHeight="1">
      <c r="A159" s="86" t="s">
        <v>12</v>
      </c>
      <c r="B159" s="86" t="s">
        <v>71</v>
      </c>
      <c r="C159" s="86" t="s">
        <v>143</v>
      </c>
      <c r="D159" s="20" t="s">
        <v>5</v>
      </c>
      <c r="E159" s="20" t="s">
        <v>42</v>
      </c>
      <c r="F159" s="20"/>
      <c r="G159" s="20"/>
      <c r="H159" s="20"/>
      <c r="I159" s="20" t="s">
        <v>5</v>
      </c>
      <c r="J159" s="20"/>
      <c r="K159" s="20"/>
      <c r="L159" s="20"/>
      <c r="M159" s="20"/>
      <c r="N159" s="89">
        <f>E163+F163+G163+H163+J163+K163+L163+M163</f>
        <v>885</v>
      </c>
    </row>
    <row r="160" spans="1:14" s="17" customFormat="1" ht="16.5" customHeight="1">
      <c r="A160" s="86"/>
      <c r="B160" s="86"/>
      <c r="C160" s="86"/>
      <c r="D160" s="20" t="s">
        <v>4</v>
      </c>
      <c r="E160" s="20">
        <v>3</v>
      </c>
      <c r="F160" s="20"/>
      <c r="G160" s="22"/>
      <c r="H160" s="22"/>
      <c r="I160" s="20" t="s">
        <v>22</v>
      </c>
      <c r="J160" s="20"/>
      <c r="K160" s="20"/>
      <c r="L160" s="20"/>
      <c r="M160" s="22"/>
      <c r="N160" s="90"/>
    </row>
    <row r="161" spans="1:14" s="17" customFormat="1" ht="16.5" customHeight="1">
      <c r="A161" s="86"/>
      <c r="B161" s="86"/>
      <c r="C161" s="86"/>
      <c r="D161" s="20" t="s">
        <v>25</v>
      </c>
      <c r="E161" s="20" t="s">
        <v>20</v>
      </c>
      <c r="F161" s="20"/>
      <c r="G161" s="22"/>
      <c r="H161" s="22"/>
      <c r="I161" s="20" t="s">
        <v>23</v>
      </c>
      <c r="J161" s="20"/>
      <c r="K161" s="20"/>
      <c r="L161" s="20"/>
      <c r="M161" s="22"/>
      <c r="N161" s="90"/>
    </row>
    <row r="162" spans="1:14" s="17" customFormat="1" ht="16.5" customHeight="1">
      <c r="A162" s="86"/>
      <c r="B162" s="86"/>
      <c r="C162" s="86"/>
      <c r="D162" s="20" t="s">
        <v>9</v>
      </c>
      <c r="E162" s="22">
        <v>595</v>
      </c>
      <c r="F162" s="22"/>
      <c r="G162" s="22"/>
      <c r="H162" s="22"/>
      <c r="I162" s="20" t="s">
        <v>9</v>
      </c>
      <c r="J162" s="22"/>
      <c r="K162" s="22"/>
      <c r="L162" s="22"/>
      <c r="M162" s="22"/>
      <c r="N162" s="90"/>
    </row>
    <row r="163" spans="1:14" s="17" customFormat="1" ht="16.5" customHeight="1">
      <c r="A163" s="86"/>
      <c r="B163" s="86"/>
      <c r="C163" s="86"/>
      <c r="D163" s="20" t="s">
        <v>8</v>
      </c>
      <c r="E163" s="22">
        <v>885</v>
      </c>
      <c r="F163" s="22"/>
      <c r="G163" s="22"/>
      <c r="H163" s="22"/>
      <c r="I163" s="20" t="s">
        <v>8</v>
      </c>
      <c r="J163" s="22"/>
      <c r="K163" s="22"/>
      <c r="L163" s="22"/>
      <c r="M163" s="22"/>
      <c r="N163" s="90"/>
    </row>
    <row r="164" spans="1:14" s="17" customFormat="1" ht="16.5" customHeight="1">
      <c r="A164" s="86" t="s">
        <v>335</v>
      </c>
      <c r="B164" s="86" t="s">
        <v>336</v>
      </c>
      <c r="C164" s="86" t="s">
        <v>144</v>
      </c>
      <c r="D164" s="20" t="s">
        <v>5</v>
      </c>
      <c r="E164" s="20"/>
      <c r="F164" s="20"/>
      <c r="G164" s="20"/>
      <c r="H164" s="20"/>
      <c r="I164" s="20" t="s">
        <v>5</v>
      </c>
      <c r="J164" s="20" t="s">
        <v>337</v>
      </c>
      <c r="K164" s="20" t="s">
        <v>337</v>
      </c>
      <c r="L164" s="20"/>
      <c r="M164" s="20"/>
      <c r="N164" s="89">
        <f>E168+F168+G168+H168+J168+K168+L168+M168</f>
        <v>3497</v>
      </c>
    </row>
    <row r="165" spans="1:14" s="17" customFormat="1" ht="16.5" customHeight="1">
      <c r="A165" s="86"/>
      <c r="B165" s="86"/>
      <c r="C165" s="86"/>
      <c r="D165" s="20" t="s">
        <v>4</v>
      </c>
      <c r="E165" s="20"/>
      <c r="F165" s="20"/>
      <c r="G165" s="22"/>
      <c r="H165" s="22"/>
      <c r="I165" s="20" t="s">
        <v>22</v>
      </c>
      <c r="J165" s="20" t="s">
        <v>98</v>
      </c>
      <c r="K165" s="20" t="s">
        <v>98</v>
      </c>
      <c r="L165" s="20"/>
      <c r="M165" s="22"/>
      <c r="N165" s="90"/>
    </row>
    <row r="166" spans="1:14" s="17" customFormat="1" ht="16.5" customHeight="1">
      <c r="A166" s="86"/>
      <c r="B166" s="86"/>
      <c r="C166" s="86"/>
      <c r="D166" s="20" t="s">
        <v>25</v>
      </c>
      <c r="E166" s="20"/>
      <c r="F166" s="20"/>
      <c r="G166" s="22"/>
      <c r="H166" s="22"/>
      <c r="I166" s="20" t="s">
        <v>23</v>
      </c>
      <c r="J166" s="20" t="s">
        <v>359</v>
      </c>
      <c r="K166" s="20" t="s">
        <v>359</v>
      </c>
      <c r="L166" s="20"/>
      <c r="M166" s="22"/>
      <c r="N166" s="90"/>
    </row>
    <row r="167" spans="1:14" s="17" customFormat="1" ht="16.5" customHeight="1">
      <c r="A167" s="86"/>
      <c r="B167" s="86"/>
      <c r="C167" s="86"/>
      <c r="D167" s="20" t="s">
        <v>9</v>
      </c>
      <c r="E167" s="22"/>
      <c r="F167" s="22"/>
      <c r="G167" s="22"/>
      <c r="H167" s="22"/>
      <c r="I167" s="20" t="s">
        <v>9</v>
      </c>
      <c r="J167" s="22">
        <v>340</v>
      </c>
      <c r="K167" s="22">
        <v>313</v>
      </c>
      <c r="L167" s="22"/>
      <c r="M167" s="22"/>
      <c r="N167" s="90"/>
    </row>
    <row r="168" spans="1:14" s="17" customFormat="1" ht="16.5" customHeight="1">
      <c r="A168" s="86"/>
      <c r="B168" s="86"/>
      <c r="C168" s="86"/>
      <c r="D168" s="20" t="s">
        <v>8</v>
      </c>
      <c r="E168" s="22"/>
      <c r="F168" s="22"/>
      <c r="G168" s="22"/>
      <c r="H168" s="22"/>
      <c r="I168" s="20" t="s">
        <v>8</v>
      </c>
      <c r="J168" s="22">
        <v>680</v>
      </c>
      <c r="K168" s="22">
        <v>2817</v>
      </c>
      <c r="L168" s="22"/>
      <c r="M168" s="22"/>
      <c r="N168" s="90"/>
    </row>
    <row r="169" spans="1:14" s="17" customFormat="1" ht="16.5" customHeight="1">
      <c r="A169" s="86" t="s">
        <v>335</v>
      </c>
      <c r="B169" s="86" t="s">
        <v>336</v>
      </c>
      <c r="C169" s="86" t="s">
        <v>149</v>
      </c>
      <c r="D169" s="20" t="s">
        <v>5</v>
      </c>
      <c r="E169" s="23" t="s">
        <v>338</v>
      </c>
      <c r="F169" s="20" t="s">
        <v>42</v>
      </c>
      <c r="G169" s="20"/>
      <c r="H169" s="20"/>
      <c r="I169" s="20" t="s">
        <v>5</v>
      </c>
      <c r="J169" s="20"/>
      <c r="K169" s="20"/>
      <c r="L169" s="20"/>
      <c r="M169" s="20"/>
      <c r="N169" s="89">
        <f>E173+F173+G173+H173+J173+K173+L173+M173</f>
        <v>1025</v>
      </c>
    </row>
    <row r="170" spans="1:14" s="17" customFormat="1" ht="16.5" customHeight="1">
      <c r="A170" s="86"/>
      <c r="B170" s="86"/>
      <c r="C170" s="86"/>
      <c r="D170" s="20" t="s">
        <v>4</v>
      </c>
      <c r="E170" s="20">
        <v>2</v>
      </c>
      <c r="F170" s="20">
        <v>2</v>
      </c>
      <c r="G170" s="22"/>
      <c r="H170" s="22"/>
      <c r="I170" s="20" t="s">
        <v>22</v>
      </c>
      <c r="J170" s="20"/>
      <c r="K170" s="20"/>
      <c r="L170" s="20"/>
      <c r="M170" s="22"/>
      <c r="N170" s="90"/>
    </row>
    <row r="171" spans="1:14" s="17" customFormat="1" ht="16.5" customHeight="1">
      <c r="A171" s="86"/>
      <c r="B171" s="86"/>
      <c r="C171" s="86"/>
      <c r="D171" s="20" t="s">
        <v>25</v>
      </c>
      <c r="E171" s="20" t="s">
        <v>20</v>
      </c>
      <c r="F171" s="20" t="s">
        <v>20</v>
      </c>
      <c r="G171" s="22"/>
      <c r="H171" s="22"/>
      <c r="I171" s="20" t="s">
        <v>23</v>
      </c>
      <c r="J171" s="20"/>
      <c r="K171" s="20"/>
      <c r="L171" s="20"/>
      <c r="M171" s="22"/>
      <c r="N171" s="90"/>
    </row>
    <row r="172" spans="1:14" s="17" customFormat="1" ht="16.5" customHeight="1">
      <c r="A172" s="86"/>
      <c r="B172" s="86"/>
      <c r="C172" s="86"/>
      <c r="D172" s="20" t="s">
        <v>9</v>
      </c>
      <c r="E172" s="22">
        <v>134</v>
      </c>
      <c r="F172" s="22">
        <v>378</v>
      </c>
      <c r="G172" s="22"/>
      <c r="H172" s="22"/>
      <c r="I172" s="20" t="s">
        <v>9</v>
      </c>
      <c r="J172" s="22"/>
      <c r="K172" s="22"/>
      <c r="L172" s="22"/>
      <c r="M172" s="22"/>
      <c r="N172" s="90"/>
    </row>
    <row r="173" spans="1:14" s="17" customFormat="1" ht="16.5" customHeight="1">
      <c r="A173" s="86"/>
      <c r="B173" s="86"/>
      <c r="C173" s="86"/>
      <c r="D173" s="20" t="s">
        <v>8</v>
      </c>
      <c r="E173" s="22">
        <v>269</v>
      </c>
      <c r="F173" s="22">
        <v>756</v>
      </c>
      <c r="G173" s="22"/>
      <c r="H173" s="22"/>
      <c r="I173" s="20" t="s">
        <v>8</v>
      </c>
      <c r="J173" s="22"/>
      <c r="K173" s="22"/>
      <c r="L173" s="22"/>
      <c r="M173" s="22"/>
      <c r="N173" s="90"/>
    </row>
    <row r="174" spans="1:14" s="17" customFormat="1" ht="16.5" customHeight="1">
      <c r="A174" s="86" t="s">
        <v>335</v>
      </c>
      <c r="B174" s="86" t="s">
        <v>336</v>
      </c>
      <c r="C174" s="86" t="s">
        <v>150</v>
      </c>
      <c r="D174" s="20" t="s">
        <v>5</v>
      </c>
      <c r="E174" s="20" t="s">
        <v>42</v>
      </c>
      <c r="F174" s="20"/>
      <c r="G174" s="20"/>
      <c r="H174" s="20"/>
      <c r="I174" s="20" t="s">
        <v>5</v>
      </c>
      <c r="J174" s="20"/>
      <c r="K174" s="20"/>
      <c r="L174" s="20"/>
      <c r="M174" s="20"/>
      <c r="N174" s="89">
        <f>E178+F178+G178+H178+J178+K178+L178+M178</f>
        <v>849</v>
      </c>
    </row>
    <row r="175" spans="1:14" s="17" customFormat="1" ht="16.5" customHeight="1">
      <c r="A175" s="86"/>
      <c r="B175" s="86"/>
      <c r="C175" s="86"/>
      <c r="D175" s="20" t="s">
        <v>4</v>
      </c>
      <c r="E175" s="20">
        <v>4</v>
      </c>
      <c r="F175" s="20"/>
      <c r="G175" s="22"/>
      <c r="H175" s="22"/>
      <c r="I175" s="20" t="s">
        <v>22</v>
      </c>
      <c r="J175" s="20"/>
      <c r="K175" s="20"/>
      <c r="L175" s="20"/>
      <c r="M175" s="22"/>
      <c r="N175" s="90"/>
    </row>
    <row r="176" spans="1:14" s="17" customFormat="1" ht="16.5" customHeight="1">
      <c r="A176" s="86"/>
      <c r="B176" s="86"/>
      <c r="C176" s="86"/>
      <c r="D176" s="20" t="s">
        <v>25</v>
      </c>
      <c r="E176" s="20" t="s">
        <v>151</v>
      </c>
      <c r="F176" s="20"/>
      <c r="G176" s="22"/>
      <c r="H176" s="22"/>
      <c r="I176" s="20" t="s">
        <v>23</v>
      </c>
      <c r="J176" s="20"/>
      <c r="K176" s="20"/>
      <c r="L176" s="20"/>
      <c r="M176" s="22"/>
      <c r="N176" s="90"/>
    </row>
    <row r="177" spans="1:14" s="17" customFormat="1" ht="16.5" customHeight="1">
      <c r="A177" s="86"/>
      <c r="B177" s="86"/>
      <c r="C177" s="86"/>
      <c r="D177" s="20" t="s">
        <v>9</v>
      </c>
      <c r="E177" s="22">
        <v>212</v>
      </c>
      <c r="F177" s="22"/>
      <c r="G177" s="22"/>
      <c r="H177" s="22"/>
      <c r="I177" s="20" t="s">
        <v>9</v>
      </c>
      <c r="J177" s="22"/>
      <c r="K177" s="22"/>
      <c r="L177" s="22"/>
      <c r="M177" s="22"/>
      <c r="N177" s="90"/>
    </row>
    <row r="178" spans="1:14" s="17" customFormat="1" ht="16.5" customHeight="1">
      <c r="A178" s="86"/>
      <c r="B178" s="86"/>
      <c r="C178" s="86"/>
      <c r="D178" s="20" t="s">
        <v>8</v>
      </c>
      <c r="E178" s="22">
        <v>849</v>
      </c>
      <c r="F178" s="22"/>
      <c r="G178" s="22"/>
      <c r="H178" s="22"/>
      <c r="I178" s="20" t="s">
        <v>8</v>
      </c>
      <c r="J178" s="22"/>
      <c r="K178" s="22"/>
      <c r="L178" s="22"/>
      <c r="M178" s="22"/>
      <c r="N178" s="90"/>
    </row>
    <row r="179" spans="1:14" s="17" customFormat="1" ht="16.5" customHeight="1">
      <c r="A179" s="86" t="s">
        <v>12</v>
      </c>
      <c r="B179" s="86" t="s">
        <v>152</v>
      </c>
      <c r="C179" s="86" t="s">
        <v>152</v>
      </c>
      <c r="D179" s="20" t="s">
        <v>5</v>
      </c>
      <c r="E179" s="20"/>
      <c r="F179" s="20"/>
      <c r="G179" s="20"/>
      <c r="H179" s="20"/>
      <c r="I179" s="20" t="s">
        <v>5</v>
      </c>
      <c r="J179" s="20" t="s">
        <v>339</v>
      </c>
      <c r="K179" s="20"/>
      <c r="L179" s="20"/>
      <c r="M179" s="20"/>
      <c r="N179" s="89">
        <f>E183+F183+G183+H183+J183+K183+L183+M183</f>
        <v>330</v>
      </c>
    </row>
    <row r="180" spans="1:14" s="17" customFormat="1" ht="16.5" customHeight="1">
      <c r="A180" s="86"/>
      <c r="B180" s="86"/>
      <c r="C180" s="86"/>
      <c r="D180" s="20" t="s">
        <v>4</v>
      </c>
      <c r="E180" s="20"/>
      <c r="F180" s="20"/>
      <c r="G180" s="21"/>
      <c r="H180" s="21"/>
      <c r="I180" s="20" t="s">
        <v>22</v>
      </c>
      <c r="J180" s="21" t="s">
        <v>157</v>
      </c>
      <c r="K180" s="20"/>
      <c r="L180" s="20"/>
      <c r="M180" s="22"/>
      <c r="N180" s="90"/>
    </row>
    <row r="181" spans="1:14" s="17" customFormat="1" ht="16.5" customHeight="1">
      <c r="A181" s="86"/>
      <c r="B181" s="86"/>
      <c r="C181" s="86"/>
      <c r="D181" s="20" t="s">
        <v>25</v>
      </c>
      <c r="E181" s="20"/>
      <c r="F181" s="20"/>
      <c r="G181" s="22"/>
      <c r="H181" s="22"/>
      <c r="I181" s="20" t="s">
        <v>23</v>
      </c>
      <c r="J181" s="20" t="s">
        <v>340</v>
      </c>
      <c r="K181" s="20"/>
      <c r="L181" s="20"/>
      <c r="M181" s="22"/>
      <c r="N181" s="90"/>
    </row>
    <row r="182" spans="1:14" s="17" customFormat="1" ht="16.5" customHeight="1">
      <c r="A182" s="86"/>
      <c r="B182" s="86"/>
      <c r="C182" s="86"/>
      <c r="D182" s="20" t="s">
        <v>9</v>
      </c>
      <c r="E182" s="22"/>
      <c r="F182" s="22"/>
      <c r="G182" s="22"/>
      <c r="H182" s="22"/>
      <c r="I182" s="20" t="s">
        <v>9</v>
      </c>
      <c r="J182" s="22">
        <v>165</v>
      </c>
      <c r="K182" s="22"/>
      <c r="L182" s="22"/>
      <c r="M182" s="22"/>
      <c r="N182" s="90"/>
    </row>
    <row r="183" spans="1:14" s="17" customFormat="1" ht="16.5" customHeight="1">
      <c r="A183" s="86"/>
      <c r="B183" s="86"/>
      <c r="C183" s="86"/>
      <c r="D183" s="20" t="s">
        <v>8</v>
      </c>
      <c r="E183" s="22"/>
      <c r="F183" s="22"/>
      <c r="G183" s="22"/>
      <c r="H183" s="22"/>
      <c r="I183" s="20" t="s">
        <v>8</v>
      </c>
      <c r="J183" s="22">
        <v>330</v>
      </c>
      <c r="K183" s="22"/>
      <c r="L183" s="22"/>
      <c r="M183" s="22"/>
      <c r="N183" s="90"/>
    </row>
    <row r="184" spans="1:14" s="17" customFormat="1" ht="16.5" customHeight="1">
      <c r="A184" s="86" t="s">
        <v>12</v>
      </c>
      <c r="B184" s="86" t="s">
        <v>152</v>
      </c>
      <c r="C184" s="86" t="s">
        <v>152</v>
      </c>
      <c r="D184" s="20" t="s">
        <v>5</v>
      </c>
      <c r="E184" s="27" t="s">
        <v>341</v>
      </c>
      <c r="F184" s="20"/>
      <c r="G184" s="20"/>
      <c r="H184" s="20"/>
      <c r="I184" s="20" t="s">
        <v>5</v>
      </c>
      <c r="J184" s="20"/>
      <c r="K184" s="20"/>
      <c r="L184" s="20"/>
      <c r="M184" s="20"/>
      <c r="N184" s="89">
        <f>E188+F188+G188+H188+J188+K188+L188+M188</f>
        <v>550</v>
      </c>
    </row>
    <row r="185" spans="1:14" s="17" customFormat="1" ht="16.5" customHeight="1">
      <c r="A185" s="86"/>
      <c r="B185" s="86"/>
      <c r="C185" s="86"/>
      <c r="D185" s="20" t="s">
        <v>4</v>
      </c>
      <c r="E185" s="21">
        <v>1</v>
      </c>
      <c r="F185" s="21"/>
      <c r="G185" s="21"/>
      <c r="H185" s="21"/>
      <c r="I185" s="20" t="s">
        <v>22</v>
      </c>
      <c r="J185" s="20"/>
      <c r="K185" s="20"/>
      <c r="L185" s="20"/>
      <c r="M185" s="22"/>
      <c r="N185" s="90"/>
    </row>
    <row r="186" spans="1:14" s="17" customFormat="1" ht="16.5" customHeight="1">
      <c r="A186" s="86"/>
      <c r="B186" s="86"/>
      <c r="C186" s="86"/>
      <c r="D186" s="20" t="s">
        <v>25</v>
      </c>
      <c r="E186" s="23" t="s">
        <v>342</v>
      </c>
      <c r="F186" s="20"/>
      <c r="G186" s="20"/>
      <c r="H186" s="20"/>
      <c r="I186" s="20" t="s">
        <v>23</v>
      </c>
      <c r="J186" s="20"/>
      <c r="K186" s="20"/>
      <c r="L186" s="20"/>
      <c r="M186" s="22"/>
      <c r="N186" s="90"/>
    </row>
    <row r="187" spans="1:14" s="17" customFormat="1" ht="16.5" customHeight="1">
      <c r="A187" s="86"/>
      <c r="B187" s="86"/>
      <c r="C187" s="86"/>
      <c r="D187" s="20" t="s">
        <v>9</v>
      </c>
      <c r="E187" s="22">
        <v>550</v>
      </c>
      <c r="F187" s="22"/>
      <c r="G187" s="22"/>
      <c r="H187" s="22"/>
      <c r="I187" s="20" t="s">
        <v>9</v>
      </c>
      <c r="J187" s="22"/>
      <c r="K187" s="22"/>
      <c r="L187" s="22"/>
      <c r="M187" s="22"/>
      <c r="N187" s="90"/>
    </row>
    <row r="188" spans="1:14" s="17" customFormat="1" ht="16.5" customHeight="1">
      <c r="A188" s="86"/>
      <c r="B188" s="86"/>
      <c r="C188" s="86"/>
      <c r="D188" s="20" t="s">
        <v>8</v>
      </c>
      <c r="E188" s="22">
        <v>550</v>
      </c>
      <c r="F188" s="22"/>
      <c r="G188" s="22"/>
      <c r="H188" s="22"/>
      <c r="I188" s="20" t="s">
        <v>8</v>
      </c>
      <c r="J188" s="22"/>
      <c r="K188" s="22"/>
      <c r="L188" s="22"/>
      <c r="M188" s="22"/>
      <c r="N188" s="90"/>
    </row>
    <row r="189" spans="1:14" s="17" customFormat="1" ht="16.5" customHeight="1">
      <c r="A189" s="86" t="s">
        <v>12</v>
      </c>
      <c r="B189" s="86" t="s">
        <v>152</v>
      </c>
      <c r="C189" s="86" t="s">
        <v>158</v>
      </c>
      <c r="D189" s="20" t="s">
        <v>5</v>
      </c>
      <c r="E189" s="20"/>
      <c r="F189" s="20"/>
      <c r="G189" s="20"/>
      <c r="H189" s="20"/>
      <c r="I189" s="20" t="s">
        <v>5</v>
      </c>
      <c r="J189" s="20" t="s">
        <v>339</v>
      </c>
      <c r="K189" s="20" t="s">
        <v>88</v>
      </c>
      <c r="L189" s="20"/>
      <c r="M189" s="20"/>
      <c r="N189" s="89">
        <f>E193+F193+G193+H193+J193+K193+L193+M193</f>
        <v>1152</v>
      </c>
    </row>
    <row r="190" spans="1:14" s="17" customFormat="1" ht="16.5" customHeight="1">
      <c r="A190" s="86"/>
      <c r="B190" s="86"/>
      <c r="C190" s="86"/>
      <c r="D190" s="20" t="s">
        <v>4</v>
      </c>
      <c r="E190" s="21"/>
      <c r="F190" s="21"/>
      <c r="G190" s="21"/>
      <c r="H190" s="21"/>
      <c r="I190" s="20" t="s">
        <v>22</v>
      </c>
      <c r="J190" s="20" t="s">
        <v>94</v>
      </c>
      <c r="K190" s="20" t="s">
        <v>94</v>
      </c>
      <c r="L190" s="20"/>
      <c r="M190" s="22"/>
      <c r="N190" s="90"/>
    </row>
    <row r="191" spans="1:14" s="17" customFormat="1" ht="16.5" customHeight="1">
      <c r="A191" s="86"/>
      <c r="B191" s="86"/>
      <c r="C191" s="86"/>
      <c r="D191" s="20" t="s">
        <v>25</v>
      </c>
      <c r="E191" s="20"/>
      <c r="F191" s="20"/>
      <c r="G191" s="20"/>
      <c r="H191" s="20"/>
      <c r="I191" s="20" t="s">
        <v>23</v>
      </c>
      <c r="J191" s="20" t="s">
        <v>343</v>
      </c>
      <c r="K191" s="20" t="s">
        <v>343</v>
      </c>
      <c r="L191" s="20"/>
      <c r="M191" s="22"/>
      <c r="N191" s="90"/>
    </row>
    <row r="192" spans="1:14" s="17" customFormat="1" ht="16.5" customHeight="1">
      <c r="A192" s="86"/>
      <c r="B192" s="86"/>
      <c r="C192" s="86"/>
      <c r="D192" s="20" t="s">
        <v>9</v>
      </c>
      <c r="E192" s="22"/>
      <c r="F192" s="22"/>
      <c r="G192" s="22"/>
      <c r="H192" s="22"/>
      <c r="I192" s="20" t="s">
        <v>9</v>
      </c>
      <c r="J192" s="22">
        <v>129</v>
      </c>
      <c r="K192" s="22">
        <v>190</v>
      </c>
      <c r="L192" s="22"/>
      <c r="M192" s="22"/>
      <c r="N192" s="90"/>
    </row>
    <row r="193" spans="1:14" s="17" customFormat="1" ht="16.5" customHeight="1">
      <c r="A193" s="86"/>
      <c r="B193" s="86"/>
      <c r="C193" s="86"/>
      <c r="D193" s="20" t="s">
        <v>8</v>
      </c>
      <c r="E193" s="22"/>
      <c r="F193" s="22"/>
      <c r="G193" s="22"/>
      <c r="H193" s="22"/>
      <c r="I193" s="20" t="s">
        <v>8</v>
      </c>
      <c r="J193" s="22">
        <v>772</v>
      </c>
      <c r="K193" s="22">
        <v>380</v>
      </c>
      <c r="L193" s="22"/>
      <c r="M193" s="22"/>
      <c r="N193" s="90"/>
    </row>
    <row r="194" spans="1:14" s="17" customFormat="1" ht="16.5" customHeight="1">
      <c r="A194" s="86" t="s">
        <v>12</v>
      </c>
      <c r="B194" s="86" t="s">
        <v>152</v>
      </c>
      <c r="C194" s="86" t="s">
        <v>159</v>
      </c>
      <c r="D194" s="20" t="s">
        <v>5</v>
      </c>
      <c r="E194" s="20"/>
      <c r="F194" s="20"/>
      <c r="G194" s="20"/>
      <c r="H194" s="20"/>
      <c r="I194" s="20" t="s">
        <v>5</v>
      </c>
      <c r="J194" s="20" t="s">
        <v>358</v>
      </c>
      <c r="K194" s="20"/>
      <c r="L194" s="20"/>
      <c r="M194" s="20"/>
      <c r="N194" s="89">
        <f>E198+F198+G198+H198+J198+K198+L198+M198</f>
        <v>515</v>
      </c>
    </row>
    <row r="195" spans="1:14" s="17" customFormat="1" ht="16.5" customHeight="1">
      <c r="A195" s="86"/>
      <c r="B195" s="86"/>
      <c r="C195" s="86"/>
      <c r="D195" s="20" t="s">
        <v>4</v>
      </c>
      <c r="E195" s="20"/>
      <c r="F195" s="20"/>
      <c r="G195" s="22"/>
      <c r="H195" s="22"/>
      <c r="I195" s="20" t="s">
        <v>22</v>
      </c>
      <c r="J195" s="20" t="s">
        <v>160</v>
      </c>
      <c r="K195" s="20"/>
      <c r="L195" s="20"/>
      <c r="M195" s="22"/>
      <c r="N195" s="90"/>
    </row>
    <row r="196" spans="1:14" s="17" customFormat="1" ht="16.5" customHeight="1">
      <c r="A196" s="86"/>
      <c r="B196" s="86"/>
      <c r="C196" s="86"/>
      <c r="D196" s="20" t="s">
        <v>25</v>
      </c>
      <c r="E196" s="20"/>
      <c r="F196" s="20"/>
      <c r="G196" s="22"/>
      <c r="H196" s="22"/>
      <c r="I196" s="20" t="s">
        <v>23</v>
      </c>
      <c r="J196" s="20" t="s">
        <v>348</v>
      </c>
      <c r="K196" s="20"/>
      <c r="L196" s="20"/>
      <c r="M196" s="22"/>
      <c r="N196" s="90"/>
    </row>
    <row r="197" spans="1:14" s="17" customFormat="1" ht="16.5" customHeight="1">
      <c r="A197" s="86"/>
      <c r="B197" s="86"/>
      <c r="C197" s="86"/>
      <c r="D197" s="20" t="s">
        <v>9</v>
      </c>
      <c r="E197" s="22"/>
      <c r="F197" s="22"/>
      <c r="G197" s="22"/>
      <c r="H197" s="22"/>
      <c r="I197" s="20" t="s">
        <v>9</v>
      </c>
      <c r="J197" s="22">
        <v>129</v>
      </c>
      <c r="K197" s="22"/>
      <c r="L197" s="22"/>
      <c r="M197" s="22"/>
      <c r="N197" s="90"/>
    </row>
    <row r="198" spans="1:14" s="17" customFormat="1" ht="16.5" customHeight="1">
      <c r="A198" s="86"/>
      <c r="B198" s="86"/>
      <c r="C198" s="86"/>
      <c r="D198" s="20" t="s">
        <v>8</v>
      </c>
      <c r="E198" s="22"/>
      <c r="F198" s="22"/>
      <c r="G198" s="22"/>
      <c r="H198" s="22"/>
      <c r="I198" s="20" t="s">
        <v>8</v>
      </c>
      <c r="J198" s="22">
        <v>515</v>
      </c>
      <c r="K198" s="22"/>
      <c r="L198" s="22"/>
      <c r="M198" s="22"/>
      <c r="N198" s="90"/>
    </row>
    <row r="199" spans="1:14" s="17" customFormat="1" ht="16.5" customHeight="1">
      <c r="A199" s="86" t="s">
        <v>12</v>
      </c>
      <c r="B199" s="86" t="s">
        <v>161</v>
      </c>
      <c r="C199" s="86" t="s">
        <v>161</v>
      </c>
      <c r="D199" s="20" t="s">
        <v>5</v>
      </c>
      <c r="E199" s="20" t="s">
        <v>42</v>
      </c>
      <c r="F199" s="20"/>
      <c r="G199" s="20"/>
      <c r="H199" s="20"/>
      <c r="I199" s="20" t="s">
        <v>5</v>
      </c>
      <c r="J199" s="20"/>
      <c r="K199" s="20"/>
      <c r="L199" s="20"/>
      <c r="M199" s="20"/>
      <c r="N199" s="89">
        <f>E203+F203+G203+H203+J203+K203+L203+M203</f>
        <v>348</v>
      </c>
    </row>
    <row r="200" spans="1:14" s="17" customFormat="1" ht="16.5" customHeight="1">
      <c r="A200" s="86"/>
      <c r="B200" s="86"/>
      <c r="C200" s="86"/>
      <c r="D200" s="20" t="s">
        <v>4</v>
      </c>
      <c r="E200" s="21">
        <v>2</v>
      </c>
      <c r="F200" s="21"/>
      <c r="G200" s="21"/>
      <c r="H200" s="21"/>
      <c r="I200" s="20" t="s">
        <v>22</v>
      </c>
      <c r="J200" s="20"/>
      <c r="K200" s="20"/>
      <c r="L200" s="20"/>
      <c r="M200" s="22"/>
      <c r="N200" s="90"/>
    </row>
    <row r="201" spans="1:14" s="17" customFormat="1" ht="16.5" customHeight="1">
      <c r="A201" s="86"/>
      <c r="B201" s="86"/>
      <c r="C201" s="86"/>
      <c r="D201" s="20" t="s">
        <v>25</v>
      </c>
      <c r="E201" s="20" t="s">
        <v>20</v>
      </c>
      <c r="F201" s="20"/>
      <c r="G201" s="20"/>
      <c r="H201" s="20"/>
      <c r="I201" s="20" t="s">
        <v>23</v>
      </c>
      <c r="J201" s="20"/>
      <c r="K201" s="20"/>
      <c r="L201" s="20"/>
      <c r="M201" s="22"/>
      <c r="N201" s="90"/>
    </row>
    <row r="202" spans="1:14" s="17" customFormat="1" ht="16.5" customHeight="1">
      <c r="A202" s="86"/>
      <c r="B202" s="86"/>
      <c r="C202" s="86"/>
      <c r="D202" s="20" t="s">
        <v>9</v>
      </c>
      <c r="E202" s="22">
        <v>174</v>
      </c>
      <c r="F202" s="22"/>
      <c r="G202" s="22"/>
      <c r="H202" s="22"/>
      <c r="I202" s="20" t="s">
        <v>9</v>
      </c>
      <c r="J202" s="22"/>
      <c r="K202" s="22"/>
      <c r="L202" s="22"/>
      <c r="M202" s="22"/>
      <c r="N202" s="90"/>
    </row>
    <row r="203" spans="1:14" s="17" customFormat="1" ht="16.5" customHeight="1">
      <c r="A203" s="86"/>
      <c r="B203" s="86"/>
      <c r="C203" s="86"/>
      <c r="D203" s="20" t="s">
        <v>8</v>
      </c>
      <c r="E203" s="22">
        <f>E200*E202</f>
        <v>348</v>
      </c>
      <c r="F203" s="22"/>
      <c r="G203" s="22"/>
      <c r="H203" s="22"/>
      <c r="I203" s="20" t="s">
        <v>8</v>
      </c>
      <c r="J203" s="22"/>
      <c r="K203" s="22"/>
      <c r="L203" s="22"/>
      <c r="M203" s="22"/>
      <c r="N203" s="90"/>
    </row>
    <row r="204" spans="1:14" s="17" customFormat="1" ht="16.5" customHeight="1">
      <c r="A204" s="86" t="s">
        <v>12</v>
      </c>
      <c r="B204" s="86" t="s">
        <v>161</v>
      </c>
      <c r="C204" s="86" t="s">
        <v>163</v>
      </c>
      <c r="D204" s="20" t="s">
        <v>5</v>
      </c>
      <c r="E204" s="20" t="s">
        <v>42</v>
      </c>
      <c r="F204" s="20"/>
      <c r="G204" s="20"/>
      <c r="H204" s="20"/>
      <c r="I204" s="20" t="s">
        <v>5</v>
      </c>
      <c r="J204" s="20" t="s">
        <v>42</v>
      </c>
      <c r="K204" s="20"/>
      <c r="L204" s="20"/>
      <c r="M204" s="20"/>
      <c r="N204" s="89">
        <f>E208+F208+G208+H208+J208+K208+L208+M208</f>
        <v>849.6</v>
      </c>
    </row>
    <row r="205" spans="1:14" s="17" customFormat="1" ht="16.5" customHeight="1">
      <c r="A205" s="86"/>
      <c r="B205" s="86"/>
      <c r="C205" s="86"/>
      <c r="D205" s="20" t="s">
        <v>4</v>
      </c>
      <c r="E205" s="20">
        <v>1</v>
      </c>
      <c r="F205" s="20"/>
      <c r="G205" s="22"/>
      <c r="H205" s="22"/>
      <c r="I205" s="20" t="s">
        <v>22</v>
      </c>
      <c r="J205" s="20" t="s">
        <v>344</v>
      </c>
      <c r="K205" s="20"/>
      <c r="L205" s="20"/>
      <c r="M205" s="22"/>
      <c r="N205" s="90"/>
    </row>
    <row r="206" spans="1:14" s="17" customFormat="1" ht="16.5" customHeight="1">
      <c r="A206" s="86"/>
      <c r="B206" s="86"/>
      <c r="C206" s="86"/>
      <c r="D206" s="20" t="s">
        <v>25</v>
      </c>
      <c r="E206" s="20" t="s">
        <v>20</v>
      </c>
      <c r="F206" s="20"/>
      <c r="G206" s="22"/>
      <c r="H206" s="22"/>
      <c r="I206" s="20" t="s">
        <v>23</v>
      </c>
      <c r="J206" s="20" t="s">
        <v>312</v>
      </c>
      <c r="K206" s="20"/>
      <c r="L206" s="20"/>
      <c r="M206" s="22"/>
      <c r="N206" s="90"/>
    </row>
    <row r="207" spans="1:14" s="17" customFormat="1" ht="16.5" customHeight="1">
      <c r="A207" s="86"/>
      <c r="B207" s="86"/>
      <c r="C207" s="86"/>
      <c r="D207" s="20" t="s">
        <v>9</v>
      </c>
      <c r="E207" s="22">
        <v>212.4</v>
      </c>
      <c r="F207" s="22"/>
      <c r="G207" s="22"/>
      <c r="H207" s="22"/>
      <c r="I207" s="20" t="s">
        <v>9</v>
      </c>
      <c r="J207" s="22">
        <v>212.4</v>
      </c>
      <c r="K207" s="22"/>
      <c r="L207" s="22"/>
      <c r="M207" s="22"/>
      <c r="N207" s="90"/>
    </row>
    <row r="208" spans="1:14" s="17" customFormat="1" ht="16.5" customHeight="1">
      <c r="A208" s="86"/>
      <c r="B208" s="86"/>
      <c r="C208" s="86"/>
      <c r="D208" s="20" t="s">
        <v>8</v>
      </c>
      <c r="E208" s="22">
        <f>E205*E207</f>
        <v>212.4</v>
      </c>
      <c r="F208" s="22"/>
      <c r="G208" s="22"/>
      <c r="H208" s="22"/>
      <c r="I208" s="20" t="s">
        <v>8</v>
      </c>
      <c r="J208" s="22">
        <f>J207*3</f>
        <v>637.20000000000005</v>
      </c>
      <c r="K208" s="22"/>
      <c r="L208" s="22"/>
      <c r="M208" s="22"/>
      <c r="N208" s="90"/>
    </row>
    <row r="209" spans="1:14" s="17" customFormat="1" ht="16.5" customHeight="1">
      <c r="A209" s="86" t="s">
        <v>12</v>
      </c>
      <c r="B209" s="86" t="s">
        <v>164</v>
      </c>
      <c r="C209" s="86" t="s">
        <v>165</v>
      </c>
      <c r="D209" s="20" t="s">
        <v>5</v>
      </c>
      <c r="E209" s="20" t="s">
        <v>42</v>
      </c>
      <c r="F209" s="20"/>
      <c r="G209" s="20"/>
      <c r="H209" s="20"/>
      <c r="I209" s="20" t="s">
        <v>5</v>
      </c>
      <c r="J209" s="20"/>
      <c r="K209" s="20"/>
      <c r="L209" s="20"/>
      <c r="M209" s="20"/>
      <c r="N209" s="89">
        <f>E213+F213+G213+H213+J213+K213+L213+M213</f>
        <v>188</v>
      </c>
    </row>
    <row r="210" spans="1:14" s="17" customFormat="1" ht="16.5" customHeight="1">
      <c r="A210" s="86"/>
      <c r="B210" s="86"/>
      <c r="C210" s="86"/>
      <c r="D210" s="20" t="s">
        <v>4</v>
      </c>
      <c r="E210" s="20">
        <v>1</v>
      </c>
      <c r="F210" s="20"/>
      <c r="G210" s="21"/>
      <c r="H210" s="21"/>
      <c r="I210" s="20" t="s">
        <v>22</v>
      </c>
      <c r="J210" s="21"/>
      <c r="K210" s="20"/>
      <c r="L210" s="20"/>
      <c r="M210" s="22"/>
      <c r="N210" s="90"/>
    </row>
    <row r="211" spans="1:14" s="17" customFormat="1" ht="16.5" customHeight="1">
      <c r="A211" s="86"/>
      <c r="B211" s="86"/>
      <c r="C211" s="86"/>
      <c r="D211" s="20" t="s">
        <v>25</v>
      </c>
      <c r="E211" s="20" t="s">
        <v>332</v>
      </c>
      <c r="F211" s="20"/>
      <c r="G211" s="22"/>
      <c r="H211" s="22"/>
      <c r="I211" s="20" t="s">
        <v>23</v>
      </c>
      <c r="J211" s="20"/>
      <c r="K211" s="20"/>
      <c r="L211" s="20"/>
      <c r="M211" s="22"/>
      <c r="N211" s="90"/>
    </row>
    <row r="212" spans="1:14" s="17" customFormat="1" ht="16.5" customHeight="1">
      <c r="A212" s="86"/>
      <c r="B212" s="86"/>
      <c r="C212" s="86"/>
      <c r="D212" s="20" t="s">
        <v>9</v>
      </c>
      <c r="E212" s="22">
        <v>188</v>
      </c>
      <c r="F212" s="22"/>
      <c r="G212" s="22"/>
      <c r="H212" s="22"/>
      <c r="I212" s="20" t="s">
        <v>9</v>
      </c>
      <c r="J212" s="22"/>
      <c r="K212" s="22"/>
      <c r="L212" s="22"/>
      <c r="M212" s="22"/>
      <c r="N212" s="90"/>
    </row>
    <row r="213" spans="1:14" s="17" customFormat="1" ht="16.5" customHeight="1">
      <c r="A213" s="86"/>
      <c r="B213" s="86"/>
      <c r="C213" s="86"/>
      <c r="D213" s="20" t="s">
        <v>8</v>
      </c>
      <c r="E213" s="22">
        <v>188</v>
      </c>
      <c r="F213" s="22"/>
      <c r="G213" s="22"/>
      <c r="H213" s="22"/>
      <c r="I213" s="20" t="s">
        <v>8</v>
      </c>
      <c r="J213" s="22"/>
      <c r="K213" s="22"/>
      <c r="L213" s="22"/>
      <c r="M213" s="22"/>
      <c r="N213" s="90"/>
    </row>
    <row r="214" spans="1:14" s="17" customFormat="1" ht="16.5" customHeight="1">
      <c r="A214" s="86" t="s">
        <v>12</v>
      </c>
      <c r="B214" s="86" t="s">
        <v>166</v>
      </c>
      <c r="C214" s="86" t="s">
        <v>167</v>
      </c>
      <c r="D214" s="20" t="s">
        <v>5</v>
      </c>
      <c r="E214" s="20" t="s">
        <v>42</v>
      </c>
      <c r="F214" s="20"/>
      <c r="G214" s="20"/>
      <c r="H214" s="20"/>
      <c r="I214" s="20" t="s">
        <v>5</v>
      </c>
      <c r="J214" s="20"/>
      <c r="K214" s="20"/>
      <c r="L214" s="20"/>
      <c r="M214" s="20"/>
      <c r="N214" s="89">
        <f>E218+F218+G218+H218+J218+K218+L218+M218</f>
        <v>342</v>
      </c>
    </row>
    <row r="215" spans="1:14" s="17" customFormat="1" ht="16.5" customHeight="1">
      <c r="A215" s="86"/>
      <c r="B215" s="86"/>
      <c r="C215" s="86"/>
      <c r="D215" s="20" t="s">
        <v>4</v>
      </c>
      <c r="E215" s="20">
        <v>1</v>
      </c>
      <c r="F215" s="20"/>
      <c r="G215" s="21"/>
      <c r="H215" s="21"/>
      <c r="I215" s="20" t="s">
        <v>22</v>
      </c>
      <c r="J215" s="21"/>
      <c r="K215" s="20"/>
      <c r="L215" s="20"/>
      <c r="M215" s="22"/>
      <c r="N215" s="90"/>
    </row>
    <row r="216" spans="1:14" s="17" customFormat="1" ht="16.5" customHeight="1">
      <c r="A216" s="86"/>
      <c r="B216" s="86"/>
      <c r="C216" s="86"/>
      <c r="D216" s="20" t="s">
        <v>25</v>
      </c>
      <c r="E216" s="20" t="s">
        <v>345</v>
      </c>
      <c r="F216" s="20"/>
      <c r="G216" s="22"/>
      <c r="H216" s="22"/>
      <c r="I216" s="20" t="s">
        <v>23</v>
      </c>
      <c r="J216" s="20"/>
      <c r="K216" s="20"/>
      <c r="L216" s="20"/>
      <c r="M216" s="22"/>
      <c r="N216" s="90"/>
    </row>
    <row r="217" spans="1:14" s="17" customFormat="1" ht="16.5" customHeight="1">
      <c r="A217" s="86"/>
      <c r="B217" s="86"/>
      <c r="C217" s="86"/>
      <c r="D217" s="20" t="s">
        <v>9</v>
      </c>
      <c r="E217" s="22">
        <v>342</v>
      </c>
      <c r="F217" s="22"/>
      <c r="G217" s="22"/>
      <c r="H217" s="22"/>
      <c r="I217" s="20" t="s">
        <v>9</v>
      </c>
      <c r="J217" s="22"/>
      <c r="K217" s="22"/>
      <c r="L217" s="22"/>
      <c r="M217" s="22"/>
      <c r="N217" s="90"/>
    </row>
    <row r="218" spans="1:14" s="17" customFormat="1" ht="16.5" customHeight="1">
      <c r="A218" s="86"/>
      <c r="B218" s="86"/>
      <c r="C218" s="86"/>
      <c r="D218" s="20" t="s">
        <v>8</v>
      </c>
      <c r="E218" s="22">
        <v>342</v>
      </c>
      <c r="F218" s="22"/>
      <c r="G218" s="22"/>
      <c r="H218" s="22"/>
      <c r="I218" s="20" t="s">
        <v>8</v>
      </c>
      <c r="J218" s="22"/>
      <c r="K218" s="22"/>
      <c r="L218" s="22"/>
      <c r="M218" s="22"/>
      <c r="N218" s="90"/>
    </row>
    <row r="219" spans="1:14" s="17" customFormat="1" ht="16.5" customHeight="1">
      <c r="A219" s="86" t="s">
        <v>12</v>
      </c>
      <c r="B219" s="86" t="s">
        <v>168</v>
      </c>
      <c r="C219" s="86" t="s">
        <v>182</v>
      </c>
      <c r="D219" s="20" t="s">
        <v>5</v>
      </c>
      <c r="E219" s="20"/>
      <c r="F219" s="20"/>
      <c r="G219" s="20"/>
      <c r="H219" s="20"/>
      <c r="I219" s="20" t="s">
        <v>5</v>
      </c>
      <c r="J219" s="20" t="s">
        <v>346</v>
      </c>
      <c r="K219" s="20" t="s">
        <v>347</v>
      </c>
      <c r="L219" s="20"/>
      <c r="M219" s="20"/>
      <c r="N219" s="89">
        <f>E223+F223+G223+H223+J223+K223+L223+M223</f>
        <v>493</v>
      </c>
    </row>
    <row r="220" spans="1:14" s="17" customFormat="1" ht="16.5" customHeight="1">
      <c r="A220" s="86"/>
      <c r="B220" s="86"/>
      <c r="C220" s="86"/>
      <c r="D220" s="20" t="s">
        <v>4</v>
      </c>
      <c r="E220" s="20"/>
      <c r="F220" s="20"/>
      <c r="G220" s="21"/>
      <c r="H220" s="21"/>
      <c r="I220" s="20" t="s">
        <v>22</v>
      </c>
      <c r="J220" s="21">
        <v>2001</v>
      </c>
      <c r="K220" s="20">
        <v>2001</v>
      </c>
      <c r="L220" s="20"/>
      <c r="M220" s="22"/>
      <c r="N220" s="90"/>
    </row>
    <row r="221" spans="1:14" s="17" customFormat="1" ht="16.5" customHeight="1">
      <c r="A221" s="86"/>
      <c r="B221" s="86"/>
      <c r="C221" s="86"/>
      <c r="D221" s="20" t="s">
        <v>25</v>
      </c>
      <c r="E221" s="20"/>
      <c r="F221" s="20"/>
      <c r="G221" s="22"/>
      <c r="H221" s="22"/>
      <c r="I221" s="20" t="s">
        <v>23</v>
      </c>
      <c r="J221" s="20" t="s">
        <v>348</v>
      </c>
      <c r="K221" s="20" t="s">
        <v>348</v>
      </c>
      <c r="L221" s="20"/>
      <c r="M221" s="22"/>
      <c r="N221" s="90"/>
    </row>
    <row r="222" spans="1:14" s="17" customFormat="1" ht="16.5" customHeight="1">
      <c r="A222" s="86"/>
      <c r="B222" s="86"/>
      <c r="C222" s="86"/>
      <c r="D222" s="20" t="s">
        <v>9</v>
      </c>
      <c r="E222" s="22"/>
      <c r="F222" s="22"/>
      <c r="G222" s="22"/>
      <c r="H222" s="22"/>
      <c r="I222" s="20" t="s">
        <v>9</v>
      </c>
      <c r="J222" s="22">
        <v>271</v>
      </c>
      <c r="K222" s="22">
        <v>74</v>
      </c>
      <c r="L222" s="22"/>
      <c r="M222" s="22"/>
      <c r="N222" s="90"/>
    </row>
    <row r="223" spans="1:14" s="17" customFormat="1" ht="16.5" customHeight="1">
      <c r="A223" s="86"/>
      <c r="B223" s="86"/>
      <c r="C223" s="86"/>
      <c r="D223" s="20" t="s">
        <v>8</v>
      </c>
      <c r="E223" s="22"/>
      <c r="F223" s="22"/>
      <c r="G223" s="22"/>
      <c r="H223" s="22"/>
      <c r="I223" s="20" t="s">
        <v>8</v>
      </c>
      <c r="J223" s="22">
        <v>271</v>
      </c>
      <c r="K223" s="22">
        <v>222</v>
      </c>
      <c r="L223" s="22"/>
      <c r="M223" s="22"/>
      <c r="N223" s="90"/>
    </row>
    <row r="224" spans="1:14" s="17" customFormat="1" ht="16.5" customHeight="1">
      <c r="A224" s="86" t="s">
        <v>12</v>
      </c>
      <c r="B224" s="86" t="s">
        <v>168</v>
      </c>
      <c r="C224" s="86" t="s">
        <v>183</v>
      </c>
      <c r="D224" s="20" t="s">
        <v>5</v>
      </c>
      <c r="E224" s="20" t="s">
        <v>184</v>
      </c>
      <c r="F224" s="20"/>
      <c r="G224" s="20"/>
      <c r="H224" s="20"/>
      <c r="I224" s="20"/>
      <c r="J224" s="20"/>
      <c r="K224" s="20"/>
      <c r="L224" s="20"/>
      <c r="M224" s="20"/>
      <c r="N224" s="89">
        <f>E228+F228+G228+H228+J228+K228+L228+M228</f>
        <v>194</v>
      </c>
    </row>
    <row r="225" spans="1:14" s="17" customFormat="1" ht="16.5" customHeight="1">
      <c r="A225" s="86"/>
      <c r="B225" s="86"/>
      <c r="C225" s="86"/>
      <c r="D225" s="20" t="s">
        <v>4</v>
      </c>
      <c r="E225" s="21">
        <v>1</v>
      </c>
      <c r="F225" s="21"/>
      <c r="G225" s="21"/>
      <c r="H225" s="21"/>
      <c r="I225" s="20"/>
      <c r="J225" s="20"/>
      <c r="K225" s="20"/>
      <c r="L225" s="20"/>
      <c r="M225" s="22"/>
      <c r="N225" s="90"/>
    </row>
    <row r="226" spans="1:14" s="17" customFormat="1" ht="16.5" customHeight="1">
      <c r="A226" s="86"/>
      <c r="B226" s="86"/>
      <c r="C226" s="86"/>
      <c r="D226" s="20" t="s">
        <v>25</v>
      </c>
      <c r="E226" s="20" t="s">
        <v>66</v>
      </c>
      <c r="F226" s="20"/>
      <c r="G226" s="20"/>
      <c r="H226" s="20"/>
      <c r="I226" s="20"/>
      <c r="J226" s="20"/>
      <c r="K226" s="20"/>
      <c r="L226" s="20"/>
      <c r="M226" s="22"/>
      <c r="N226" s="90"/>
    </row>
    <row r="227" spans="1:14" s="17" customFormat="1" ht="16.5" customHeight="1">
      <c r="A227" s="86"/>
      <c r="B227" s="86"/>
      <c r="C227" s="86"/>
      <c r="D227" s="20" t="s">
        <v>9</v>
      </c>
      <c r="E227" s="22">
        <v>194</v>
      </c>
      <c r="F227" s="22"/>
      <c r="G227" s="22"/>
      <c r="H227" s="22"/>
      <c r="I227" s="20"/>
      <c r="J227" s="22"/>
      <c r="K227" s="22"/>
      <c r="L227" s="22"/>
      <c r="M227" s="22"/>
      <c r="N227" s="90"/>
    </row>
    <row r="228" spans="1:14" s="17" customFormat="1" ht="16.5" customHeight="1">
      <c r="A228" s="86"/>
      <c r="B228" s="86"/>
      <c r="C228" s="86"/>
      <c r="D228" s="20" t="s">
        <v>8</v>
      </c>
      <c r="E228" s="22">
        <v>194</v>
      </c>
      <c r="F228" s="22"/>
      <c r="G228" s="22"/>
      <c r="H228" s="22"/>
      <c r="I228" s="20"/>
      <c r="J228" s="22"/>
      <c r="K228" s="22"/>
      <c r="L228" s="22"/>
      <c r="M228" s="22"/>
      <c r="N228" s="90"/>
    </row>
    <row r="229" spans="1:14" s="17" customFormat="1" ht="16.5" customHeight="1">
      <c r="A229" s="86" t="s">
        <v>12</v>
      </c>
      <c r="B229" s="86" t="s">
        <v>168</v>
      </c>
      <c r="C229" s="86" t="s">
        <v>185</v>
      </c>
      <c r="D229" s="20" t="s">
        <v>5</v>
      </c>
      <c r="E229" s="20" t="s">
        <v>64</v>
      </c>
      <c r="F229" s="20"/>
      <c r="G229" s="20"/>
      <c r="H229" s="20"/>
      <c r="I229" s="20"/>
      <c r="J229" s="20"/>
      <c r="K229" s="20"/>
      <c r="L229" s="20"/>
      <c r="M229" s="20"/>
      <c r="N229" s="89">
        <f>E233+F233+G233+H233+J233+K233+L233+M233</f>
        <v>1017</v>
      </c>
    </row>
    <row r="230" spans="1:14" s="17" customFormat="1" ht="16.5" customHeight="1">
      <c r="A230" s="86"/>
      <c r="B230" s="86"/>
      <c r="C230" s="86"/>
      <c r="D230" s="20" t="s">
        <v>4</v>
      </c>
      <c r="E230" s="20">
        <v>2</v>
      </c>
      <c r="F230" s="20"/>
      <c r="G230" s="22"/>
      <c r="H230" s="22"/>
      <c r="I230" s="20"/>
      <c r="J230" s="20"/>
      <c r="K230" s="20"/>
      <c r="L230" s="20"/>
      <c r="M230" s="22"/>
      <c r="N230" s="90"/>
    </row>
    <row r="231" spans="1:14" s="17" customFormat="1" ht="16.5" customHeight="1">
      <c r="A231" s="86"/>
      <c r="B231" s="86"/>
      <c r="C231" s="86"/>
      <c r="D231" s="20" t="s">
        <v>25</v>
      </c>
      <c r="E231" s="20" t="s">
        <v>66</v>
      </c>
      <c r="F231" s="20"/>
      <c r="G231" s="22"/>
      <c r="H231" s="22"/>
      <c r="I231" s="20"/>
      <c r="J231" s="20"/>
      <c r="K231" s="20"/>
      <c r="L231" s="20"/>
      <c r="M231" s="22"/>
      <c r="N231" s="90"/>
    </row>
    <row r="232" spans="1:14" s="17" customFormat="1" ht="16.5" customHeight="1">
      <c r="A232" s="86"/>
      <c r="B232" s="86"/>
      <c r="C232" s="86"/>
      <c r="D232" s="20" t="s">
        <v>9</v>
      </c>
      <c r="E232" s="22">
        <v>1017</v>
      </c>
      <c r="F232" s="22"/>
      <c r="G232" s="22"/>
      <c r="H232" s="22"/>
      <c r="I232" s="20"/>
      <c r="J232" s="22"/>
      <c r="K232" s="22"/>
      <c r="L232" s="22"/>
      <c r="M232" s="22"/>
      <c r="N232" s="90"/>
    </row>
    <row r="233" spans="1:14" s="17" customFormat="1" ht="16.5" customHeight="1">
      <c r="A233" s="86"/>
      <c r="B233" s="86"/>
      <c r="C233" s="86"/>
      <c r="D233" s="20" t="s">
        <v>8</v>
      </c>
      <c r="E233" s="22">
        <v>1017</v>
      </c>
      <c r="F233" s="22"/>
      <c r="G233" s="22"/>
      <c r="H233" s="22"/>
      <c r="I233" s="20"/>
      <c r="J233" s="22"/>
      <c r="K233" s="22"/>
      <c r="L233" s="22"/>
      <c r="M233" s="22"/>
      <c r="N233" s="90"/>
    </row>
    <row r="234" spans="1:14" s="17" customFormat="1" ht="16.5" customHeight="1">
      <c r="A234" s="86" t="s">
        <v>12</v>
      </c>
      <c r="B234" s="86" t="s">
        <v>168</v>
      </c>
      <c r="C234" s="86" t="s">
        <v>186</v>
      </c>
      <c r="D234" s="20" t="s">
        <v>5</v>
      </c>
      <c r="E234" s="20" t="s">
        <v>93</v>
      </c>
      <c r="F234" s="20"/>
      <c r="G234" s="20"/>
      <c r="H234" s="20"/>
      <c r="I234" s="20"/>
      <c r="J234" s="20"/>
      <c r="K234" s="20"/>
      <c r="L234" s="20"/>
      <c r="M234" s="20"/>
      <c r="N234" s="89">
        <v>446</v>
      </c>
    </row>
    <row r="235" spans="1:14" s="17" customFormat="1" ht="16.5" customHeight="1">
      <c r="A235" s="86"/>
      <c r="B235" s="86"/>
      <c r="C235" s="86"/>
      <c r="D235" s="20" t="s">
        <v>4</v>
      </c>
      <c r="E235" s="21">
        <v>1</v>
      </c>
      <c r="F235" s="20"/>
      <c r="G235" s="22"/>
      <c r="H235" s="22"/>
      <c r="I235" s="20"/>
      <c r="J235" s="20"/>
      <c r="K235" s="20"/>
      <c r="L235" s="20"/>
      <c r="M235" s="22"/>
      <c r="N235" s="90"/>
    </row>
    <row r="236" spans="1:14" s="17" customFormat="1" ht="16.5" customHeight="1">
      <c r="A236" s="86"/>
      <c r="B236" s="86"/>
      <c r="C236" s="86"/>
      <c r="D236" s="20" t="s">
        <v>25</v>
      </c>
      <c r="E236" s="20" t="s">
        <v>20</v>
      </c>
      <c r="F236" s="20"/>
      <c r="G236" s="22"/>
      <c r="H236" s="22"/>
      <c r="I236" s="20"/>
      <c r="J236" s="20"/>
      <c r="K236" s="20"/>
      <c r="L236" s="20"/>
      <c r="M236" s="22"/>
      <c r="N236" s="90"/>
    </row>
    <row r="237" spans="1:14" s="17" customFormat="1" ht="16.5" customHeight="1">
      <c r="A237" s="86"/>
      <c r="B237" s="86"/>
      <c r="C237" s="86"/>
      <c r="D237" s="20" t="s">
        <v>9</v>
      </c>
      <c r="E237" s="22">
        <v>446</v>
      </c>
      <c r="F237" s="22"/>
      <c r="G237" s="22"/>
      <c r="H237" s="22"/>
      <c r="I237" s="20"/>
      <c r="J237" s="22"/>
      <c r="K237" s="22"/>
      <c r="L237" s="22"/>
      <c r="M237" s="22"/>
      <c r="N237" s="90"/>
    </row>
    <row r="238" spans="1:14" s="17" customFormat="1" ht="16.5" customHeight="1">
      <c r="A238" s="86"/>
      <c r="B238" s="86"/>
      <c r="C238" s="86"/>
      <c r="D238" s="20" t="s">
        <v>8</v>
      </c>
      <c r="E238" s="22">
        <f>E235*E237</f>
        <v>446</v>
      </c>
      <c r="F238" s="22"/>
      <c r="G238" s="22"/>
      <c r="H238" s="22"/>
      <c r="I238" s="20"/>
      <c r="J238" s="22"/>
      <c r="K238" s="22"/>
      <c r="L238" s="22"/>
      <c r="M238" s="22"/>
      <c r="N238" s="90"/>
    </row>
    <row r="239" spans="1:14" s="17" customFormat="1" ht="16.5" customHeight="1">
      <c r="A239" s="86" t="s">
        <v>12</v>
      </c>
      <c r="B239" s="86" t="s">
        <v>168</v>
      </c>
      <c r="C239" s="86" t="s">
        <v>180</v>
      </c>
      <c r="D239" s="20" t="s">
        <v>5</v>
      </c>
      <c r="E239" s="20" t="s">
        <v>42</v>
      </c>
      <c r="F239" s="20"/>
      <c r="G239" s="20"/>
      <c r="H239" s="20"/>
      <c r="I239" s="20"/>
      <c r="J239" s="20"/>
      <c r="K239" s="20"/>
      <c r="L239" s="20"/>
      <c r="M239" s="20"/>
      <c r="N239" s="89">
        <v>476</v>
      </c>
    </row>
    <row r="240" spans="1:14" s="17" customFormat="1" ht="16.5" customHeight="1">
      <c r="A240" s="86"/>
      <c r="B240" s="86"/>
      <c r="C240" s="86"/>
      <c r="D240" s="20" t="s">
        <v>4</v>
      </c>
      <c r="E240" s="21">
        <v>2</v>
      </c>
      <c r="F240" s="20"/>
      <c r="G240" s="22"/>
      <c r="H240" s="22"/>
      <c r="I240" s="20"/>
      <c r="J240" s="20"/>
      <c r="K240" s="20"/>
      <c r="L240" s="20"/>
      <c r="M240" s="22"/>
      <c r="N240" s="90"/>
    </row>
    <row r="241" spans="1:14" s="17" customFormat="1" ht="16.5" customHeight="1">
      <c r="A241" s="86"/>
      <c r="B241" s="86"/>
      <c r="C241" s="86"/>
      <c r="D241" s="20" t="s">
        <v>25</v>
      </c>
      <c r="E241" s="20" t="s">
        <v>20</v>
      </c>
      <c r="F241" s="20"/>
      <c r="G241" s="22"/>
      <c r="H241" s="22"/>
      <c r="I241" s="20"/>
      <c r="J241" s="20"/>
      <c r="K241" s="20"/>
      <c r="L241" s="20"/>
      <c r="M241" s="22"/>
      <c r="N241" s="90"/>
    </row>
    <row r="242" spans="1:14" s="17" customFormat="1" ht="16.5" customHeight="1">
      <c r="A242" s="86"/>
      <c r="B242" s="86"/>
      <c r="C242" s="86"/>
      <c r="D242" s="20" t="s">
        <v>9</v>
      </c>
      <c r="E242" s="22">
        <v>238</v>
      </c>
      <c r="F242" s="22"/>
      <c r="G242" s="22"/>
      <c r="H242" s="22"/>
      <c r="I242" s="20"/>
      <c r="J242" s="22"/>
      <c r="K242" s="22"/>
      <c r="L242" s="22"/>
      <c r="M242" s="22"/>
      <c r="N242" s="90"/>
    </row>
    <row r="243" spans="1:14" s="17" customFormat="1" ht="16.5" customHeight="1">
      <c r="A243" s="86"/>
      <c r="B243" s="86"/>
      <c r="C243" s="86"/>
      <c r="D243" s="20" t="s">
        <v>8</v>
      </c>
      <c r="E243" s="22">
        <f>E240*E242</f>
        <v>476</v>
      </c>
      <c r="F243" s="22"/>
      <c r="G243" s="22"/>
      <c r="H243" s="22"/>
      <c r="I243" s="20"/>
      <c r="J243" s="22"/>
      <c r="K243" s="22"/>
      <c r="L243" s="22"/>
      <c r="M243" s="22"/>
      <c r="N243" s="90"/>
    </row>
    <row r="244" spans="1:14" s="17" customFormat="1" ht="16.5" customHeight="1">
      <c r="A244" s="86" t="s">
        <v>12</v>
      </c>
      <c r="B244" s="86" t="s">
        <v>187</v>
      </c>
      <c r="C244" s="86" t="s">
        <v>203</v>
      </c>
      <c r="D244" s="20" t="s">
        <v>5</v>
      </c>
      <c r="E244" s="20" t="s">
        <v>349</v>
      </c>
      <c r="F244" s="20" t="s">
        <v>204</v>
      </c>
      <c r="G244" s="20"/>
      <c r="H244" s="20"/>
      <c r="I244" s="20" t="s">
        <v>5</v>
      </c>
      <c r="J244" s="20"/>
      <c r="K244" s="20"/>
      <c r="L244" s="20"/>
      <c r="M244" s="20"/>
      <c r="N244" s="89">
        <f>SUM(E248:H248,J248:M248)</f>
        <v>2227</v>
      </c>
    </row>
    <row r="245" spans="1:14" s="17" customFormat="1" ht="16.5" customHeight="1">
      <c r="A245" s="86"/>
      <c r="B245" s="86"/>
      <c r="C245" s="86"/>
      <c r="D245" s="20" t="s">
        <v>4</v>
      </c>
      <c r="E245" s="20">
        <v>17</v>
      </c>
      <c r="F245" s="21">
        <v>1</v>
      </c>
      <c r="G245" s="21"/>
      <c r="H245" s="21"/>
      <c r="I245" s="20" t="s">
        <v>22</v>
      </c>
      <c r="J245" s="21"/>
      <c r="K245" s="20"/>
      <c r="L245" s="20"/>
      <c r="M245" s="22"/>
      <c r="N245" s="90"/>
    </row>
    <row r="246" spans="1:14" s="17" customFormat="1" ht="16.5" customHeight="1">
      <c r="A246" s="86"/>
      <c r="B246" s="86"/>
      <c r="C246" s="86"/>
      <c r="D246" s="20" t="s">
        <v>25</v>
      </c>
      <c r="E246" s="20" t="s">
        <v>20</v>
      </c>
      <c r="F246" s="20" t="s">
        <v>20</v>
      </c>
      <c r="G246" s="20"/>
      <c r="H246" s="20"/>
      <c r="I246" s="20" t="s">
        <v>23</v>
      </c>
      <c r="J246" s="20"/>
      <c r="K246" s="20"/>
      <c r="L246" s="20"/>
      <c r="M246" s="22"/>
      <c r="N246" s="90"/>
    </row>
    <row r="247" spans="1:14" s="17" customFormat="1" ht="16.5" customHeight="1">
      <c r="A247" s="86"/>
      <c r="B247" s="86"/>
      <c r="C247" s="86"/>
      <c r="D247" s="20" t="s">
        <v>9</v>
      </c>
      <c r="E247" s="22" t="s">
        <v>350</v>
      </c>
      <c r="F247" s="22">
        <v>200</v>
      </c>
      <c r="G247" s="22"/>
      <c r="H247" s="22"/>
      <c r="I247" s="20" t="s">
        <v>9</v>
      </c>
      <c r="J247" s="22"/>
      <c r="K247" s="22"/>
      <c r="L247" s="22"/>
      <c r="M247" s="22"/>
      <c r="N247" s="90"/>
    </row>
    <row r="248" spans="1:14" s="17" customFormat="1" ht="16.5" customHeight="1">
      <c r="A248" s="86"/>
      <c r="B248" s="86"/>
      <c r="C248" s="86"/>
      <c r="D248" s="20" t="s">
        <v>8</v>
      </c>
      <c r="E248" s="22">
        <v>2027</v>
      </c>
      <c r="F248" s="22">
        <f t="shared" ref="F248" si="0">F245*F247</f>
        <v>200</v>
      </c>
      <c r="G248" s="22"/>
      <c r="H248" s="22"/>
      <c r="I248" s="20" t="s">
        <v>8</v>
      </c>
      <c r="J248" s="22"/>
      <c r="K248" s="22"/>
      <c r="L248" s="22"/>
      <c r="M248" s="22"/>
      <c r="N248" s="90"/>
    </row>
    <row r="249" spans="1:14" s="17" customFormat="1" ht="23.25" customHeight="1">
      <c r="A249" s="86" t="s">
        <v>12</v>
      </c>
      <c r="B249" s="86" t="s">
        <v>187</v>
      </c>
      <c r="C249" s="86" t="s">
        <v>187</v>
      </c>
      <c r="D249" s="20" t="s">
        <v>5</v>
      </c>
      <c r="E249" s="28" t="s">
        <v>356</v>
      </c>
      <c r="F249" s="29" t="s">
        <v>357</v>
      </c>
      <c r="G249" s="20"/>
      <c r="H249" s="20"/>
      <c r="I249" s="20" t="s">
        <v>5</v>
      </c>
      <c r="J249" s="20"/>
      <c r="K249" s="20"/>
      <c r="L249" s="20"/>
      <c r="M249" s="20"/>
      <c r="N249" s="89">
        <f t="shared" ref="N249" si="1">SUM(E253:H253,J253:M253)</f>
        <v>280</v>
      </c>
    </row>
    <row r="250" spans="1:14" s="17" customFormat="1" ht="16.5" customHeight="1">
      <c r="A250" s="86"/>
      <c r="B250" s="86"/>
      <c r="C250" s="86"/>
      <c r="D250" s="20" t="s">
        <v>4</v>
      </c>
      <c r="E250" s="21">
        <v>1</v>
      </c>
      <c r="F250" s="21">
        <v>1</v>
      </c>
      <c r="G250" s="21"/>
      <c r="H250" s="21"/>
      <c r="I250" s="20" t="s">
        <v>22</v>
      </c>
      <c r="J250" s="20"/>
      <c r="K250" s="20"/>
      <c r="L250" s="20"/>
      <c r="M250" s="22"/>
      <c r="N250" s="90"/>
    </row>
    <row r="251" spans="1:14" s="17" customFormat="1" ht="16.5" customHeight="1">
      <c r="A251" s="86"/>
      <c r="B251" s="86"/>
      <c r="C251" s="86"/>
      <c r="D251" s="20" t="s">
        <v>25</v>
      </c>
      <c r="E251" s="20" t="s">
        <v>20</v>
      </c>
      <c r="F251" s="20" t="s">
        <v>20</v>
      </c>
      <c r="G251" s="20"/>
      <c r="H251" s="20"/>
      <c r="I251" s="20" t="s">
        <v>23</v>
      </c>
      <c r="J251" s="20"/>
      <c r="K251" s="20"/>
      <c r="L251" s="20"/>
      <c r="M251" s="22"/>
      <c r="N251" s="90"/>
    </row>
    <row r="252" spans="1:14" s="17" customFormat="1" ht="16.5" customHeight="1">
      <c r="A252" s="86"/>
      <c r="B252" s="86"/>
      <c r="C252" s="86"/>
      <c r="D252" s="20" t="s">
        <v>9</v>
      </c>
      <c r="E252" s="22">
        <v>125</v>
      </c>
      <c r="F252" s="22">
        <v>155</v>
      </c>
      <c r="G252" s="22"/>
      <c r="H252" s="22"/>
      <c r="I252" s="20" t="s">
        <v>9</v>
      </c>
      <c r="J252" s="22"/>
      <c r="K252" s="22"/>
      <c r="L252" s="22"/>
      <c r="M252" s="22"/>
      <c r="N252" s="90"/>
    </row>
    <row r="253" spans="1:14" s="17" customFormat="1" ht="16.5" customHeight="1">
      <c r="A253" s="86"/>
      <c r="B253" s="86"/>
      <c r="C253" s="86"/>
      <c r="D253" s="20" t="s">
        <v>8</v>
      </c>
      <c r="E253" s="22">
        <f>E250*E252</f>
        <v>125</v>
      </c>
      <c r="F253" s="22">
        <f>F250*F252</f>
        <v>155</v>
      </c>
      <c r="G253" s="22"/>
      <c r="H253" s="22"/>
      <c r="I253" s="20" t="s">
        <v>8</v>
      </c>
      <c r="J253" s="22"/>
      <c r="K253" s="22"/>
      <c r="L253" s="22"/>
      <c r="M253" s="22"/>
      <c r="N253" s="90"/>
    </row>
    <row r="254" spans="1:14" s="17" customFormat="1" ht="16.5" customHeight="1">
      <c r="A254" s="86" t="s">
        <v>12</v>
      </c>
      <c r="B254" s="86" t="s">
        <v>187</v>
      </c>
      <c r="C254" s="86" t="s">
        <v>205</v>
      </c>
      <c r="D254" s="20" t="s">
        <v>5</v>
      </c>
      <c r="E254" s="20"/>
      <c r="F254" s="20"/>
      <c r="G254" s="20"/>
      <c r="H254" s="20"/>
      <c r="I254" s="20" t="s">
        <v>5</v>
      </c>
      <c r="J254" s="20" t="s">
        <v>204</v>
      </c>
      <c r="K254" s="20"/>
      <c r="L254" s="30"/>
      <c r="M254" s="87"/>
      <c r="N254" s="89">
        <f t="shared" ref="N254" si="2">SUM(E258:H258,J258:M258)</f>
        <v>350</v>
      </c>
    </row>
    <row r="255" spans="1:14" s="17" customFormat="1" ht="16.5" customHeight="1">
      <c r="A255" s="86"/>
      <c r="B255" s="86"/>
      <c r="C255" s="86"/>
      <c r="D255" s="20" t="s">
        <v>4</v>
      </c>
      <c r="E255" s="21"/>
      <c r="F255" s="21"/>
      <c r="G255" s="21"/>
      <c r="H255" s="21"/>
      <c r="I255" s="20" t="s">
        <v>22</v>
      </c>
      <c r="J255" s="20">
        <v>2013</v>
      </c>
      <c r="K255" s="20"/>
      <c r="L255" s="31"/>
      <c r="M255" s="88"/>
      <c r="N255" s="90"/>
    </row>
    <row r="256" spans="1:14" s="17" customFormat="1" ht="16.5" customHeight="1">
      <c r="A256" s="86"/>
      <c r="B256" s="86"/>
      <c r="C256" s="86"/>
      <c r="D256" s="20" t="s">
        <v>25</v>
      </c>
      <c r="E256" s="20"/>
      <c r="F256" s="20"/>
      <c r="G256" s="20"/>
      <c r="H256" s="20"/>
      <c r="I256" s="20" t="s">
        <v>23</v>
      </c>
      <c r="J256" s="20" t="s">
        <v>359</v>
      </c>
      <c r="K256" s="20"/>
      <c r="L256" s="31"/>
      <c r="M256" s="88"/>
      <c r="N256" s="90"/>
    </row>
    <row r="257" spans="1:14" s="17" customFormat="1" ht="16.5" customHeight="1">
      <c r="A257" s="86"/>
      <c r="B257" s="86"/>
      <c r="C257" s="86"/>
      <c r="D257" s="20" t="s">
        <v>9</v>
      </c>
      <c r="E257" s="22"/>
      <c r="F257" s="22"/>
      <c r="G257" s="22"/>
      <c r="H257" s="22"/>
      <c r="I257" s="20" t="s">
        <v>9</v>
      </c>
      <c r="J257" s="22">
        <v>350</v>
      </c>
      <c r="K257" s="22"/>
      <c r="L257" s="31"/>
      <c r="M257" s="88"/>
      <c r="N257" s="90"/>
    </row>
    <row r="258" spans="1:14" s="17" customFormat="1" ht="16.5" customHeight="1">
      <c r="A258" s="86"/>
      <c r="B258" s="86"/>
      <c r="C258" s="86"/>
      <c r="D258" s="20" t="s">
        <v>8</v>
      </c>
      <c r="E258" s="22">
        <f>E255*E257</f>
        <v>0</v>
      </c>
      <c r="F258" s="22">
        <f>F255*F257</f>
        <v>0</v>
      </c>
      <c r="G258" s="22"/>
      <c r="H258" s="22"/>
      <c r="I258" s="20" t="s">
        <v>8</v>
      </c>
      <c r="J258" s="22">
        <v>350</v>
      </c>
      <c r="K258" s="22"/>
      <c r="L258" s="31"/>
      <c r="M258" s="88"/>
      <c r="N258" s="90"/>
    </row>
    <row r="259" spans="1:14" s="17" customFormat="1" ht="16.5" customHeight="1">
      <c r="A259" s="86" t="s">
        <v>12</v>
      </c>
      <c r="B259" s="86" t="s">
        <v>207</v>
      </c>
      <c r="C259" s="86" t="s">
        <v>351</v>
      </c>
      <c r="D259" s="20" t="s">
        <v>5</v>
      </c>
      <c r="E259" s="20" t="s">
        <v>42</v>
      </c>
      <c r="F259" s="20"/>
      <c r="G259" s="20"/>
      <c r="H259" s="20"/>
      <c r="I259" s="20" t="s">
        <v>5</v>
      </c>
      <c r="J259" s="20"/>
      <c r="K259" s="20"/>
      <c r="L259" s="30"/>
      <c r="M259" s="87"/>
      <c r="N259" s="89">
        <f t="shared" ref="N259" si="3">SUM(E263:H263,J263:M263)</f>
        <v>280</v>
      </c>
    </row>
    <row r="260" spans="1:14" s="17" customFormat="1" ht="16.5" customHeight="1">
      <c r="A260" s="86"/>
      <c r="B260" s="86"/>
      <c r="C260" s="86"/>
      <c r="D260" s="20" t="s">
        <v>4</v>
      </c>
      <c r="E260" s="21">
        <v>1</v>
      </c>
      <c r="F260" s="21"/>
      <c r="G260" s="21"/>
      <c r="H260" s="21"/>
      <c r="I260" s="20" t="s">
        <v>22</v>
      </c>
      <c r="J260" s="20"/>
      <c r="K260" s="20"/>
      <c r="L260" s="31"/>
      <c r="M260" s="88"/>
      <c r="N260" s="90"/>
    </row>
    <row r="261" spans="1:14" s="17" customFormat="1" ht="16.5" customHeight="1">
      <c r="A261" s="86"/>
      <c r="B261" s="86"/>
      <c r="C261" s="86"/>
      <c r="D261" s="20" t="s">
        <v>25</v>
      </c>
      <c r="E261" s="20" t="s">
        <v>20</v>
      </c>
      <c r="F261" s="20"/>
      <c r="G261" s="20"/>
      <c r="H261" s="20"/>
      <c r="I261" s="20" t="s">
        <v>23</v>
      </c>
      <c r="J261" s="20"/>
      <c r="K261" s="20"/>
      <c r="L261" s="31"/>
      <c r="M261" s="88"/>
      <c r="N261" s="90"/>
    </row>
    <row r="262" spans="1:14" s="17" customFormat="1" ht="16.5" customHeight="1">
      <c r="A262" s="86"/>
      <c r="B262" s="86"/>
      <c r="C262" s="86"/>
      <c r="D262" s="20" t="s">
        <v>9</v>
      </c>
      <c r="E262" s="22">
        <v>280</v>
      </c>
      <c r="F262" s="22"/>
      <c r="G262" s="22"/>
      <c r="H262" s="22"/>
      <c r="I262" s="20" t="s">
        <v>9</v>
      </c>
      <c r="J262" s="22"/>
      <c r="K262" s="22"/>
      <c r="L262" s="31"/>
      <c r="M262" s="88"/>
      <c r="N262" s="90"/>
    </row>
    <row r="263" spans="1:14" s="17" customFormat="1" ht="16.5" customHeight="1">
      <c r="A263" s="86"/>
      <c r="B263" s="86"/>
      <c r="C263" s="86"/>
      <c r="D263" s="20" t="s">
        <v>8</v>
      </c>
      <c r="E263" s="22">
        <f>E260*E262</f>
        <v>280</v>
      </c>
      <c r="F263" s="22">
        <f>F260*F262</f>
        <v>0</v>
      </c>
      <c r="G263" s="22"/>
      <c r="H263" s="22"/>
      <c r="I263" s="20" t="s">
        <v>8</v>
      </c>
      <c r="J263" s="22"/>
      <c r="K263" s="22"/>
      <c r="L263" s="31"/>
      <c r="M263" s="88"/>
      <c r="N263" s="90"/>
    </row>
    <row r="264" spans="1:14" s="17" customFormat="1" ht="16.5" customHeight="1">
      <c r="A264" s="86" t="s">
        <v>12</v>
      </c>
      <c r="B264" s="86" t="s">
        <v>207</v>
      </c>
      <c r="C264" s="86" t="s">
        <v>352</v>
      </c>
      <c r="D264" s="20" t="s">
        <v>5</v>
      </c>
      <c r="E264" s="20" t="s">
        <v>42</v>
      </c>
      <c r="F264" s="20"/>
      <c r="G264" s="20"/>
      <c r="H264" s="20"/>
      <c r="I264" s="20" t="s">
        <v>5</v>
      </c>
      <c r="J264" s="20"/>
      <c r="K264" s="20"/>
      <c r="L264" s="30"/>
      <c r="M264" s="87"/>
      <c r="N264" s="89">
        <f t="shared" ref="N264" si="4">SUM(E268:H268,J268:M268)</f>
        <v>676.8</v>
      </c>
    </row>
    <row r="265" spans="1:14" s="17" customFormat="1" ht="16.5" customHeight="1">
      <c r="A265" s="86"/>
      <c r="B265" s="86"/>
      <c r="C265" s="86"/>
      <c r="D265" s="20" t="s">
        <v>4</v>
      </c>
      <c r="E265" s="21">
        <v>2</v>
      </c>
      <c r="F265" s="21"/>
      <c r="G265" s="21"/>
      <c r="H265" s="21"/>
      <c r="I265" s="20" t="s">
        <v>22</v>
      </c>
      <c r="J265" s="20"/>
      <c r="K265" s="20"/>
      <c r="L265" s="31"/>
      <c r="M265" s="88"/>
      <c r="N265" s="90"/>
    </row>
    <row r="266" spans="1:14" s="17" customFormat="1" ht="16.5" customHeight="1">
      <c r="A266" s="86"/>
      <c r="B266" s="86"/>
      <c r="C266" s="86"/>
      <c r="D266" s="20" t="s">
        <v>25</v>
      </c>
      <c r="E266" s="20" t="s">
        <v>20</v>
      </c>
      <c r="F266" s="20"/>
      <c r="G266" s="20"/>
      <c r="H266" s="20"/>
      <c r="I266" s="20" t="s">
        <v>23</v>
      </c>
      <c r="J266" s="20"/>
      <c r="K266" s="20"/>
      <c r="L266" s="31"/>
      <c r="M266" s="88"/>
      <c r="N266" s="90"/>
    </row>
    <row r="267" spans="1:14" s="17" customFormat="1" ht="16.5" customHeight="1">
      <c r="A267" s="86"/>
      <c r="B267" s="86"/>
      <c r="C267" s="86"/>
      <c r="D267" s="20" t="s">
        <v>9</v>
      </c>
      <c r="E267" s="22">
        <v>338.4</v>
      </c>
      <c r="F267" s="22"/>
      <c r="G267" s="22"/>
      <c r="H267" s="22"/>
      <c r="I267" s="20" t="s">
        <v>9</v>
      </c>
      <c r="J267" s="22"/>
      <c r="K267" s="22"/>
      <c r="L267" s="31"/>
      <c r="M267" s="88"/>
      <c r="N267" s="90"/>
    </row>
    <row r="268" spans="1:14" s="17" customFormat="1" ht="16.5" customHeight="1">
      <c r="A268" s="86"/>
      <c r="B268" s="86"/>
      <c r="C268" s="86"/>
      <c r="D268" s="20" t="s">
        <v>8</v>
      </c>
      <c r="E268" s="22">
        <f>E265*E267</f>
        <v>676.8</v>
      </c>
      <c r="F268" s="22">
        <f>F265*F267</f>
        <v>0</v>
      </c>
      <c r="G268" s="22"/>
      <c r="H268" s="22"/>
      <c r="I268" s="20" t="s">
        <v>8</v>
      </c>
      <c r="J268" s="22"/>
      <c r="K268" s="22"/>
      <c r="L268" s="31"/>
      <c r="M268" s="88"/>
      <c r="N268" s="90"/>
    </row>
    <row r="269" spans="1:14" s="17" customFormat="1" ht="16.5" customHeight="1">
      <c r="A269" s="86" t="s">
        <v>12</v>
      </c>
      <c r="B269" s="86" t="s">
        <v>207</v>
      </c>
      <c r="C269" s="86" t="s">
        <v>353</v>
      </c>
      <c r="D269" s="20" t="s">
        <v>5</v>
      </c>
      <c r="E269" s="20" t="s">
        <v>42</v>
      </c>
      <c r="F269" s="20"/>
      <c r="G269" s="20"/>
      <c r="H269" s="20"/>
      <c r="I269" s="20" t="s">
        <v>5</v>
      </c>
      <c r="J269" s="20"/>
      <c r="K269" s="20"/>
      <c r="L269" s="30"/>
      <c r="M269" s="87"/>
      <c r="N269" s="89">
        <f t="shared" ref="N269" si="5">SUM(E273:H273,J273:M273)</f>
        <v>696</v>
      </c>
    </row>
    <row r="270" spans="1:14" s="17" customFormat="1" ht="16.5" customHeight="1">
      <c r="A270" s="86"/>
      <c r="B270" s="86"/>
      <c r="C270" s="86"/>
      <c r="D270" s="20" t="s">
        <v>4</v>
      </c>
      <c r="E270" s="21">
        <v>4</v>
      </c>
      <c r="F270" s="21"/>
      <c r="G270" s="21"/>
      <c r="H270" s="21"/>
      <c r="I270" s="20" t="s">
        <v>22</v>
      </c>
      <c r="J270" s="20"/>
      <c r="K270" s="20"/>
      <c r="L270" s="31"/>
      <c r="M270" s="88"/>
      <c r="N270" s="90"/>
    </row>
    <row r="271" spans="1:14" s="17" customFormat="1" ht="16.5" customHeight="1">
      <c r="A271" s="86"/>
      <c r="B271" s="86"/>
      <c r="C271" s="86"/>
      <c r="D271" s="20" t="s">
        <v>25</v>
      </c>
      <c r="E271" s="20" t="s">
        <v>20</v>
      </c>
      <c r="F271" s="20"/>
      <c r="G271" s="20"/>
      <c r="H271" s="20"/>
      <c r="I271" s="20" t="s">
        <v>23</v>
      </c>
      <c r="J271" s="20"/>
      <c r="K271" s="20"/>
      <c r="L271" s="31"/>
      <c r="M271" s="88"/>
      <c r="N271" s="90"/>
    </row>
    <row r="272" spans="1:14" s="17" customFormat="1" ht="16.5" customHeight="1">
      <c r="A272" s="86"/>
      <c r="B272" s="86"/>
      <c r="C272" s="86"/>
      <c r="D272" s="20" t="s">
        <v>9</v>
      </c>
      <c r="E272" s="22">
        <v>174</v>
      </c>
      <c r="F272" s="22"/>
      <c r="G272" s="22"/>
      <c r="H272" s="22"/>
      <c r="I272" s="20" t="s">
        <v>9</v>
      </c>
      <c r="J272" s="22"/>
      <c r="K272" s="22"/>
      <c r="L272" s="31"/>
      <c r="M272" s="88"/>
      <c r="N272" s="90"/>
    </row>
    <row r="273" spans="1:14" s="17" customFormat="1" ht="16.5" customHeight="1">
      <c r="A273" s="86"/>
      <c r="B273" s="86"/>
      <c r="C273" s="86"/>
      <c r="D273" s="20" t="s">
        <v>8</v>
      </c>
      <c r="E273" s="22">
        <f>E270*E272</f>
        <v>696</v>
      </c>
      <c r="F273" s="22">
        <f>F270*F272</f>
        <v>0</v>
      </c>
      <c r="G273" s="22"/>
      <c r="H273" s="22"/>
      <c r="I273" s="20" t="s">
        <v>8</v>
      </c>
      <c r="J273" s="22"/>
      <c r="K273" s="22"/>
      <c r="L273" s="31"/>
      <c r="M273" s="88"/>
      <c r="N273" s="90"/>
    </row>
    <row r="274" spans="1:14" s="17" customFormat="1" ht="16.5" customHeight="1">
      <c r="A274" s="86" t="s">
        <v>12</v>
      </c>
      <c r="B274" s="86" t="s">
        <v>207</v>
      </c>
      <c r="C274" s="86" t="s">
        <v>354</v>
      </c>
      <c r="D274" s="20" t="s">
        <v>5</v>
      </c>
      <c r="E274" s="20" t="s">
        <v>42</v>
      </c>
      <c r="F274" s="20"/>
      <c r="G274" s="20"/>
      <c r="H274" s="20"/>
      <c r="I274" s="20" t="s">
        <v>5</v>
      </c>
      <c r="J274" s="20"/>
      <c r="K274" s="20"/>
      <c r="L274" s="30"/>
      <c r="M274" s="87"/>
      <c r="N274" s="89">
        <f t="shared" ref="N274" si="6">SUM(E278:H278,J278:M278)</f>
        <v>855</v>
      </c>
    </row>
    <row r="275" spans="1:14" s="17" customFormat="1" ht="16.5" customHeight="1">
      <c r="A275" s="86"/>
      <c r="B275" s="86"/>
      <c r="C275" s="86"/>
      <c r="D275" s="20" t="s">
        <v>4</v>
      </c>
      <c r="E275" s="21">
        <v>3</v>
      </c>
      <c r="F275" s="21"/>
      <c r="G275" s="21"/>
      <c r="H275" s="21"/>
      <c r="I275" s="20" t="s">
        <v>22</v>
      </c>
      <c r="J275" s="20"/>
      <c r="K275" s="20"/>
      <c r="L275" s="31"/>
      <c r="M275" s="88"/>
      <c r="N275" s="90"/>
    </row>
    <row r="276" spans="1:14" s="17" customFormat="1" ht="16.5" customHeight="1">
      <c r="A276" s="86"/>
      <c r="B276" s="86"/>
      <c r="C276" s="86"/>
      <c r="D276" s="20" t="s">
        <v>25</v>
      </c>
      <c r="E276" s="20" t="s">
        <v>20</v>
      </c>
      <c r="F276" s="20"/>
      <c r="G276" s="20"/>
      <c r="H276" s="20"/>
      <c r="I276" s="20" t="s">
        <v>23</v>
      </c>
      <c r="J276" s="20"/>
      <c r="K276" s="20"/>
      <c r="L276" s="31"/>
      <c r="M276" s="88"/>
      <c r="N276" s="90"/>
    </row>
    <row r="277" spans="1:14" s="17" customFormat="1" ht="16.5" customHeight="1">
      <c r="A277" s="86"/>
      <c r="B277" s="86"/>
      <c r="C277" s="86"/>
      <c r="D277" s="20" t="s">
        <v>9</v>
      </c>
      <c r="E277" s="22">
        <v>285</v>
      </c>
      <c r="F277" s="22"/>
      <c r="G277" s="22"/>
      <c r="H277" s="22"/>
      <c r="I277" s="20" t="s">
        <v>9</v>
      </c>
      <c r="J277" s="22"/>
      <c r="K277" s="22"/>
      <c r="L277" s="31"/>
      <c r="M277" s="88"/>
      <c r="N277" s="90"/>
    </row>
    <row r="278" spans="1:14" s="17" customFormat="1" ht="16.5" customHeight="1">
      <c r="A278" s="86"/>
      <c r="B278" s="86"/>
      <c r="C278" s="86"/>
      <c r="D278" s="20" t="s">
        <v>8</v>
      </c>
      <c r="E278" s="22">
        <f>E275*E277</f>
        <v>855</v>
      </c>
      <c r="F278" s="22">
        <f>F275*F277</f>
        <v>0</v>
      </c>
      <c r="G278" s="22"/>
      <c r="H278" s="22"/>
      <c r="I278" s="20" t="s">
        <v>8</v>
      </c>
      <c r="J278" s="22"/>
      <c r="K278" s="22"/>
      <c r="L278" s="31"/>
      <c r="M278" s="88"/>
      <c r="N278" s="90"/>
    </row>
    <row r="279" spans="1:14" s="17" customFormat="1" ht="16.5" customHeight="1">
      <c r="A279" s="86" t="s">
        <v>12</v>
      </c>
      <c r="B279" s="86" t="s">
        <v>302</v>
      </c>
      <c r="C279" s="86" t="s">
        <v>303</v>
      </c>
      <c r="D279" s="20" t="s">
        <v>5</v>
      </c>
      <c r="E279" s="20" t="s">
        <v>42</v>
      </c>
      <c r="F279" s="20"/>
      <c r="G279" s="20"/>
      <c r="H279" s="20"/>
      <c r="I279" s="20" t="s">
        <v>5</v>
      </c>
      <c r="J279" s="20"/>
      <c r="K279" s="20"/>
      <c r="L279" s="30"/>
      <c r="M279" s="87"/>
      <c r="N279" s="89">
        <f t="shared" ref="N279" si="7">SUM(E283:H283,J283:M283)</f>
        <v>348</v>
      </c>
    </row>
    <row r="280" spans="1:14" s="17" customFormat="1" ht="16.5" customHeight="1">
      <c r="A280" s="86"/>
      <c r="B280" s="86"/>
      <c r="C280" s="86"/>
      <c r="D280" s="20" t="s">
        <v>4</v>
      </c>
      <c r="E280" s="21">
        <v>2</v>
      </c>
      <c r="F280" s="21"/>
      <c r="G280" s="21"/>
      <c r="H280" s="21"/>
      <c r="I280" s="20" t="s">
        <v>22</v>
      </c>
      <c r="J280" s="20"/>
      <c r="K280" s="20"/>
      <c r="L280" s="31"/>
      <c r="M280" s="88"/>
      <c r="N280" s="90"/>
    </row>
    <row r="281" spans="1:14" s="17" customFormat="1" ht="16.5" customHeight="1">
      <c r="A281" s="86"/>
      <c r="B281" s="86"/>
      <c r="C281" s="86"/>
      <c r="D281" s="20" t="s">
        <v>25</v>
      </c>
      <c r="E281" s="20" t="s">
        <v>20</v>
      </c>
      <c r="F281" s="20"/>
      <c r="G281" s="20"/>
      <c r="H281" s="20"/>
      <c r="I281" s="20" t="s">
        <v>23</v>
      </c>
      <c r="J281" s="20"/>
      <c r="K281" s="20"/>
      <c r="L281" s="31"/>
      <c r="M281" s="88"/>
      <c r="N281" s="90"/>
    </row>
    <row r="282" spans="1:14" s="17" customFormat="1" ht="16.5" customHeight="1">
      <c r="A282" s="86"/>
      <c r="B282" s="86"/>
      <c r="C282" s="86"/>
      <c r="D282" s="20" t="s">
        <v>9</v>
      </c>
      <c r="E282" s="22">
        <v>174</v>
      </c>
      <c r="F282" s="22"/>
      <c r="G282" s="22"/>
      <c r="H282" s="22"/>
      <c r="I282" s="20" t="s">
        <v>9</v>
      </c>
      <c r="J282" s="22"/>
      <c r="K282" s="22"/>
      <c r="L282" s="31"/>
      <c r="M282" s="88"/>
      <c r="N282" s="90"/>
    </row>
    <row r="283" spans="1:14" s="17" customFormat="1" ht="16.5" customHeight="1">
      <c r="A283" s="86"/>
      <c r="B283" s="86"/>
      <c r="C283" s="86"/>
      <c r="D283" s="20" t="s">
        <v>8</v>
      </c>
      <c r="E283" s="22">
        <f>E280*E282</f>
        <v>348</v>
      </c>
      <c r="F283" s="22">
        <f>F280*F282</f>
        <v>0</v>
      </c>
      <c r="G283" s="22"/>
      <c r="H283" s="22"/>
      <c r="I283" s="20" t="s">
        <v>8</v>
      </c>
      <c r="J283" s="22"/>
      <c r="K283" s="22"/>
      <c r="L283" s="31"/>
      <c r="M283" s="88"/>
      <c r="N283" s="90"/>
    </row>
    <row r="284" spans="1:14" ht="19.5" customHeight="1">
      <c r="A284" s="85" t="s">
        <v>355</v>
      </c>
      <c r="B284" s="85"/>
      <c r="C284" s="85"/>
      <c r="D284" s="32"/>
      <c r="E284" s="32"/>
      <c r="F284" s="32"/>
      <c r="G284" s="32"/>
      <c r="H284" s="32"/>
      <c r="I284" s="33"/>
      <c r="J284" s="32"/>
      <c r="K284" s="32"/>
      <c r="L284" s="32"/>
      <c r="M284" s="32"/>
      <c r="N284" s="34">
        <f>SUM(N4:N283)</f>
        <v>64452.200000000004</v>
      </c>
    </row>
    <row r="285" spans="1:14" ht="17.25" customHeight="1">
      <c r="N285" s="35" t="s">
        <v>362</v>
      </c>
    </row>
  </sheetData>
  <mergeCells count="234">
    <mergeCell ref="A1:N1"/>
    <mergeCell ref="I3:M3"/>
    <mergeCell ref="D3:G3"/>
    <mergeCell ref="A9:A13"/>
    <mergeCell ref="B9:B13"/>
    <mergeCell ref="C9:C13"/>
    <mergeCell ref="N9:N13"/>
    <mergeCell ref="A14:A18"/>
    <mergeCell ref="B14:B18"/>
    <mergeCell ref="C14:C18"/>
    <mergeCell ref="N14:N18"/>
    <mergeCell ref="N4:N8"/>
    <mergeCell ref="A4:A8"/>
    <mergeCell ref="B4:B8"/>
    <mergeCell ref="C4:C8"/>
    <mergeCell ref="A29:A33"/>
    <mergeCell ref="B29:B33"/>
    <mergeCell ref="C29:C33"/>
    <mergeCell ref="N29:N33"/>
    <mergeCell ref="A34:A38"/>
    <mergeCell ref="B34:B38"/>
    <mergeCell ref="C34:C38"/>
    <mergeCell ref="N34:N38"/>
    <mergeCell ref="A19:A23"/>
    <mergeCell ref="B19:B23"/>
    <mergeCell ref="C19:C23"/>
    <mergeCell ref="N19:N23"/>
    <mergeCell ref="A24:A28"/>
    <mergeCell ref="B24:B28"/>
    <mergeCell ref="C24:C28"/>
    <mergeCell ref="N24:N28"/>
    <mergeCell ref="A49:A53"/>
    <mergeCell ref="B49:B53"/>
    <mergeCell ref="C49:C53"/>
    <mergeCell ref="N49:N53"/>
    <mergeCell ref="A54:A58"/>
    <mergeCell ref="B54:B58"/>
    <mergeCell ref="C54:C58"/>
    <mergeCell ref="N54:N58"/>
    <mergeCell ref="A39:A43"/>
    <mergeCell ref="B39:B43"/>
    <mergeCell ref="C39:C43"/>
    <mergeCell ref="N39:N43"/>
    <mergeCell ref="A44:A48"/>
    <mergeCell ref="B44:B48"/>
    <mergeCell ref="C44:C48"/>
    <mergeCell ref="N44:N48"/>
    <mergeCell ref="A69:A73"/>
    <mergeCell ref="B69:B73"/>
    <mergeCell ref="C69:C73"/>
    <mergeCell ref="N69:N73"/>
    <mergeCell ref="A74:A78"/>
    <mergeCell ref="B74:B78"/>
    <mergeCell ref="C74:C78"/>
    <mergeCell ref="N74:N78"/>
    <mergeCell ref="A59:A63"/>
    <mergeCell ref="B59:B63"/>
    <mergeCell ref="C59:C63"/>
    <mergeCell ref="N59:N63"/>
    <mergeCell ref="A64:A68"/>
    <mergeCell ref="B64:B68"/>
    <mergeCell ref="C64:C68"/>
    <mergeCell ref="N64:N68"/>
    <mergeCell ref="A89:A93"/>
    <mergeCell ref="B89:B93"/>
    <mergeCell ref="C89:C93"/>
    <mergeCell ref="N89:N93"/>
    <mergeCell ref="A94:A98"/>
    <mergeCell ref="B94:B98"/>
    <mergeCell ref="C94:C98"/>
    <mergeCell ref="N94:N98"/>
    <mergeCell ref="A79:A83"/>
    <mergeCell ref="B79:B83"/>
    <mergeCell ref="C79:C83"/>
    <mergeCell ref="N79:N83"/>
    <mergeCell ref="A84:A88"/>
    <mergeCell ref="B84:B88"/>
    <mergeCell ref="C84:C88"/>
    <mergeCell ref="N84:N88"/>
    <mergeCell ref="A109:A113"/>
    <mergeCell ref="B109:B113"/>
    <mergeCell ref="C109:C113"/>
    <mergeCell ref="N109:N113"/>
    <mergeCell ref="A114:A118"/>
    <mergeCell ref="B114:B118"/>
    <mergeCell ref="C114:C118"/>
    <mergeCell ref="N114:N118"/>
    <mergeCell ref="A99:A103"/>
    <mergeCell ref="B99:B103"/>
    <mergeCell ref="C99:C103"/>
    <mergeCell ref="N99:N103"/>
    <mergeCell ref="A104:A108"/>
    <mergeCell ref="B104:B108"/>
    <mergeCell ref="C104:C108"/>
    <mergeCell ref="N104:N108"/>
    <mergeCell ref="A134:A138"/>
    <mergeCell ref="B134:B138"/>
    <mergeCell ref="C134:C138"/>
    <mergeCell ref="N134:N138"/>
    <mergeCell ref="A139:A143"/>
    <mergeCell ref="B139:B143"/>
    <mergeCell ref="C139:C143"/>
    <mergeCell ref="N139:N143"/>
    <mergeCell ref="A119:A123"/>
    <mergeCell ref="B119:B123"/>
    <mergeCell ref="C119:C123"/>
    <mergeCell ref="N119:N123"/>
    <mergeCell ref="C124:C128"/>
    <mergeCell ref="N124:N128"/>
    <mergeCell ref="C129:C133"/>
    <mergeCell ref="N129:N133"/>
    <mergeCell ref="A124:A128"/>
    <mergeCell ref="B124:B128"/>
    <mergeCell ref="A129:A133"/>
    <mergeCell ref="B129:B133"/>
    <mergeCell ref="A159:A163"/>
    <mergeCell ref="B159:B163"/>
    <mergeCell ref="C159:C163"/>
    <mergeCell ref="N159:N163"/>
    <mergeCell ref="A154:A158"/>
    <mergeCell ref="B154:B158"/>
    <mergeCell ref="C154:C158"/>
    <mergeCell ref="N154:N158"/>
    <mergeCell ref="A144:A148"/>
    <mergeCell ref="B144:B148"/>
    <mergeCell ref="C144:C148"/>
    <mergeCell ref="N144:N148"/>
    <mergeCell ref="A149:A153"/>
    <mergeCell ref="B149:B153"/>
    <mergeCell ref="C149:C153"/>
    <mergeCell ref="N149:N153"/>
    <mergeCell ref="N164:N168"/>
    <mergeCell ref="N169:N173"/>
    <mergeCell ref="N174:N178"/>
    <mergeCell ref="A164:A168"/>
    <mergeCell ref="B164:B168"/>
    <mergeCell ref="C164:C168"/>
    <mergeCell ref="A169:A173"/>
    <mergeCell ref="B169:B173"/>
    <mergeCell ref="C169:C173"/>
    <mergeCell ref="A179:A183"/>
    <mergeCell ref="B179:B183"/>
    <mergeCell ref="C179:C183"/>
    <mergeCell ref="N179:N183"/>
    <mergeCell ref="A184:A188"/>
    <mergeCell ref="B184:B188"/>
    <mergeCell ref="C184:C188"/>
    <mergeCell ref="N184:N188"/>
    <mergeCell ref="A174:A178"/>
    <mergeCell ref="B174:B178"/>
    <mergeCell ref="C174:C178"/>
    <mergeCell ref="A199:A203"/>
    <mergeCell ref="B199:B203"/>
    <mergeCell ref="C199:C203"/>
    <mergeCell ref="N199:N203"/>
    <mergeCell ref="A204:A208"/>
    <mergeCell ref="B204:B208"/>
    <mergeCell ref="C204:C208"/>
    <mergeCell ref="N204:N208"/>
    <mergeCell ref="A189:A193"/>
    <mergeCell ref="B189:B193"/>
    <mergeCell ref="C189:C193"/>
    <mergeCell ref="N189:N193"/>
    <mergeCell ref="A194:A198"/>
    <mergeCell ref="B194:B198"/>
    <mergeCell ref="C194:C198"/>
    <mergeCell ref="N194:N198"/>
    <mergeCell ref="A219:A223"/>
    <mergeCell ref="B219:B223"/>
    <mergeCell ref="C219:C223"/>
    <mergeCell ref="N219:N223"/>
    <mergeCell ref="A224:A228"/>
    <mergeCell ref="B224:B228"/>
    <mergeCell ref="C224:C228"/>
    <mergeCell ref="N224:N228"/>
    <mergeCell ref="A209:A213"/>
    <mergeCell ref="B209:B213"/>
    <mergeCell ref="C209:C213"/>
    <mergeCell ref="N209:N213"/>
    <mergeCell ref="A214:A218"/>
    <mergeCell ref="B214:B218"/>
    <mergeCell ref="C214:C218"/>
    <mergeCell ref="N214:N218"/>
    <mergeCell ref="A239:A243"/>
    <mergeCell ref="B239:B243"/>
    <mergeCell ref="C239:C243"/>
    <mergeCell ref="N239:N243"/>
    <mergeCell ref="A244:A248"/>
    <mergeCell ref="B244:B248"/>
    <mergeCell ref="C244:C248"/>
    <mergeCell ref="N244:N248"/>
    <mergeCell ref="A229:A233"/>
    <mergeCell ref="B229:B233"/>
    <mergeCell ref="C229:C233"/>
    <mergeCell ref="N229:N233"/>
    <mergeCell ref="A234:A238"/>
    <mergeCell ref="B234:B238"/>
    <mergeCell ref="C234:C238"/>
    <mergeCell ref="N234:N238"/>
    <mergeCell ref="A259:A263"/>
    <mergeCell ref="B259:B263"/>
    <mergeCell ref="C259:C263"/>
    <mergeCell ref="M259:M263"/>
    <mergeCell ref="N259:N263"/>
    <mergeCell ref="A249:A253"/>
    <mergeCell ref="B249:B253"/>
    <mergeCell ref="C249:C253"/>
    <mergeCell ref="N249:N253"/>
    <mergeCell ref="A254:A258"/>
    <mergeCell ref="B254:B258"/>
    <mergeCell ref="C254:C258"/>
    <mergeCell ref="M254:M258"/>
    <mergeCell ref="N254:N258"/>
    <mergeCell ref="A269:A273"/>
    <mergeCell ref="B269:B273"/>
    <mergeCell ref="C269:C273"/>
    <mergeCell ref="M269:M273"/>
    <mergeCell ref="N269:N273"/>
    <mergeCell ref="A264:A268"/>
    <mergeCell ref="B264:B268"/>
    <mergeCell ref="C264:C268"/>
    <mergeCell ref="M264:M268"/>
    <mergeCell ref="N264:N268"/>
    <mergeCell ref="A284:C284"/>
    <mergeCell ref="A279:A283"/>
    <mergeCell ref="B279:B283"/>
    <mergeCell ref="C279:C283"/>
    <mergeCell ref="M279:M283"/>
    <mergeCell ref="N279:N283"/>
    <mergeCell ref="A274:A278"/>
    <mergeCell ref="B274:B278"/>
    <mergeCell ref="C274:C278"/>
    <mergeCell ref="M274:M278"/>
    <mergeCell ref="N274:N278"/>
  </mergeCells>
  <phoneticPr fontId="6" type="noConversion"/>
  <printOptions horizontalCentered="1"/>
  <pageMargins left="0.27559055118110237" right="0.19685039370078741" top="0.47244094488188981" bottom="0.35433070866141736" header="0.31496062992125984" footer="0.19685039370078741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1"/>
  <sheetViews>
    <sheetView zoomScaleNormal="100" workbookViewId="0">
      <pane xSplit="6" ySplit="3" topLeftCell="G4" activePane="bottomRight" state="frozen"/>
      <selection pane="topRight"/>
      <selection pane="bottomLeft"/>
      <selection pane="bottomRight" activeCell="B6" sqref="B6"/>
    </sheetView>
  </sheetViews>
  <sheetFormatPr defaultColWidth="8.88671875" defaultRowHeight="13.5"/>
  <cols>
    <col min="1" max="1" width="7.33203125" style="8" customWidth="1"/>
    <col min="2" max="2" width="10.6640625" style="8" customWidth="1"/>
    <col min="3" max="3" width="9.33203125" style="8" customWidth="1"/>
    <col min="4" max="4" width="10.88671875" style="8" customWidth="1"/>
    <col min="5" max="5" width="8.109375" style="8" customWidth="1"/>
    <col min="6" max="6" width="8.33203125" style="7" customWidth="1"/>
    <col min="7" max="7" width="4.33203125" style="8" customWidth="1"/>
    <col min="8" max="8" width="10.88671875" style="7" customWidth="1"/>
    <col min="9" max="9" width="6.88671875" style="6" customWidth="1"/>
    <col min="10" max="10" width="9.44140625" style="6" customWidth="1"/>
    <col min="11" max="11" width="9.33203125" style="6" bestFit="1" customWidth="1"/>
    <col min="12" max="16384" width="8.88671875" style="6"/>
  </cols>
  <sheetData>
    <row r="1" spans="1:10" ht="32.25" customHeight="1">
      <c r="A1" s="94" t="s">
        <v>19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16.5" customHeight="1">
      <c r="J2" s="15" t="s">
        <v>18</v>
      </c>
    </row>
    <row r="3" spans="1:10" s="11" customFormat="1" ht="19.5" customHeight="1">
      <c r="A3" s="36" t="s">
        <v>2</v>
      </c>
      <c r="B3" s="36" t="s">
        <v>27</v>
      </c>
      <c r="C3" s="37" t="s">
        <v>6</v>
      </c>
      <c r="D3" s="37" t="s">
        <v>10</v>
      </c>
      <c r="E3" s="37" t="s">
        <v>31</v>
      </c>
      <c r="F3" s="38" t="s">
        <v>9</v>
      </c>
      <c r="G3" s="37" t="s">
        <v>4</v>
      </c>
      <c r="H3" s="38" t="s">
        <v>8</v>
      </c>
      <c r="I3" s="37" t="s">
        <v>32</v>
      </c>
      <c r="J3" s="37" t="s">
        <v>3</v>
      </c>
    </row>
    <row r="4" spans="1:10" s="9" customFormat="1" ht="24">
      <c r="A4" s="39" t="s">
        <v>1</v>
      </c>
      <c r="B4" s="40" t="s">
        <v>0</v>
      </c>
      <c r="C4" s="41" t="s">
        <v>30</v>
      </c>
      <c r="D4" s="42" t="s">
        <v>13</v>
      </c>
      <c r="E4" s="41">
        <v>20841490</v>
      </c>
      <c r="F4" s="43">
        <v>154000</v>
      </c>
      <c r="G4" s="39">
        <v>3</v>
      </c>
      <c r="H4" s="44">
        <f>F4*G4</f>
        <v>462000</v>
      </c>
      <c r="I4" s="45" t="s">
        <v>11</v>
      </c>
      <c r="J4" s="46"/>
    </row>
    <row r="5" spans="1:10" s="9" customFormat="1" ht="24">
      <c r="A5" s="39" t="s">
        <v>1</v>
      </c>
      <c r="B5" s="40" t="s">
        <v>0</v>
      </c>
      <c r="C5" s="41" t="s">
        <v>30</v>
      </c>
      <c r="D5" s="42" t="s">
        <v>14</v>
      </c>
      <c r="E5" s="41">
        <v>22962579</v>
      </c>
      <c r="F5" s="43">
        <v>270000</v>
      </c>
      <c r="G5" s="39">
        <v>1</v>
      </c>
      <c r="H5" s="44">
        <f>F5*G5</f>
        <v>270000</v>
      </c>
      <c r="I5" s="45" t="s">
        <v>11</v>
      </c>
      <c r="J5" s="46"/>
    </row>
    <row r="6" spans="1:10" s="9" customFormat="1" ht="24">
      <c r="A6" s="39" t="s">
        <v>1</v>
      </c>
      <c r="B6" s="40" t="s">
        <v>0</v>
      </c>
      <c r="C6" s="41" t="s">
        <v>28</v>
      </c>
      <c r="D6" s="42" t="s">
        <v>15</v>
      </c>
      <c r="E6" s="41">
        <v>22486967</v>
      </c>
      <c r="F6" s="43">
        <v>150800</v>
      </c>
      <c r="G6" s="39">
        <v>1</v>
      </c>
      <c r="H6" s="44">
        <f>F6*G6</f>
        <v>150800</v>
      </c>
      <c r="I6" s="45" t="s">
        <v>11</v>
      </c>
      <c r="J6" s="46"/>
    </row>
    <row r="7" spans="1:10" s="9" customFormat="1" ht="24">
      <c r="A7" s="39" t="s">
        <v>33</v>
      </c>
      <c r="B7" s="40" t="s">
        <v>34</v>
      </c>
      <c r="C7" s="41" t="s">
        <v>42</v>
      </c>
      <c r="D7" s="47" t="s">
        <v>273</v>
      </c>
      <c r="E7" s="41">
        <v>20844332</v>
      </c>
      <c r="F7" s="43">
        <v>220000</v>
      </c>
      <c r="G7" s="39">
        <v>5</v>
      </c>
      <c r="H7" s="44">
        <v>1100000</v>
      </c>
      <c r="I7" s="45" t="s">
        <v>11</v>
      </c>
      <c r="J7" s="46"/>
    </row>
    <row r="8" spans="1:10" s="9" customFormat="1" ht="24">
      <c r="A8" s="39" t="s">
        <v>33</v>
      </c>
      <c r="B8" s="40" t="s">
        <v>208</v>
      </c>
      <c r="C8" s="41" t="s">
        <v>42</v>
      </c>
      <c r="D8" s="47" t="s">
        <v>273</v>
      </c>
      <c r="E8" s="41">
        <v>20844332</v>
      </c>
      <c r="F8" s="43">
        <v>220000</v>
      </c>
      <c r="G8" s="39">
        <v>13</v>
      </c>
      <c r="H8" s="44">
        <v>2860000</v>
      </c>
      <c r="I8" s="45" t="s">
        <v>11</v>
      </c>
      <c r="J8" s="46"/>
    </row>
    <row r="9" spans="1:10" s="9" customFormat="1" ht="24">
      <c r="A9" s="39" t="s">
        <v>33</v>
      </c>
      <c r="B9" s="40" t="s">
        <v>209</v>
      </c>
      <c r="C9" s="41" t="s">
        <v>42</v>
      </c>
      <c r="D9" s="47" t="s">
        <v>273</v>
      </c>
      <c r="E9" s="41">
        <v>20844332</v>
      </c>
      <c r="F9" s="43">
        <v>220000</v>
      </c>
      <c r="G9" s="39">
        <v>3</v>
      </c>
      <c r="H9" s="44">
        <v>660000</v>
      </c>
      <c r="I9" s="45" t="s">
        <v>11</v>
      </c>
      <c r="J9" s="46"/>
    </row>
    <row r="10" spans="1:10" s="10" customFormat="1" ht="24">
      <c r="A10" s="39" t="s">
        <v>33</v>
      </c>
      <c r="B10" s="40" t="s">
        <v>210</v>
      </c>
      <c r="C10" s="41" t="s">
        <v>42</v>
      </c>
      <c r="D10" s="47" t="s">
        <v>273</v>
      </c>
      <c r="E10" s="41">
        <v>20844332</v>
      </c>
      <c r="F10" s="44">
        <v>220000</v>
      </c>
      <c r="G10" s="48">
        <v>7</v>
      </c>
      <c r="H10" s="44">
        <v>1540000</v>
      </c>
      <c r="I10" s="45" t="s">
        <v>11</v>
      </c>
      <c r="J10" s="48"/>
    </row>
    <row r="11" spans="1:10" s="9" customFormat="1" ht="24">
      <c r="A11" s="39" t="s">
        <v>50</v>
      </c>
      <c r="B11" s="40" t="s">
        <v>211</v>
      </c>
      <c r="C11" s="41" t="s">
        <v>51</v>
      </c>
      <c r="D11" s="42" t="s">
        <v>52</v>
      </c>
      <c r="E11" s="41">
        <v>22506431</v>
      </c>
      <c r="F11" s="49">
        <v>160000</v>
      </c>
      <c r="G11" s="39">
        <v>1</v>
      </c>
      <c r="H11" s="50">
        <v>160000</v>
      </c>
      <c r="I11" s="45" t="s">
        <v>11</v>
      </c>
      <c r="J11" s="46"/>
    </row>
    <row r="12" spans="1:10" s="9" customFormat="1" ht="24">
      <c r="A12" s="39" t="s">
        <v>50</v>
      </c>
      <c r="B12" s="40" t="s">
        <v>211</v>
      </c>
      <c r="C12" s="41" t="s">
        <v>53</v>
      </c>
      <c r="D12" s="42" t="s">
        <v>54</v>
      </c>
      <c r="E12" s="41">
        <v>20992029</v>
      </c>
      <c r="F12" s="49">
        <v>110000</v>
      </c>
      <c r="G12" s="39">
        <v>1</v>
      </c>
      <c r="H12" s="50">
        <v>110000</v>
      </c>
      <c r="I12" s="45" t="s">
        <v>11</v>
      </c>
      <c r="J12" s="46"/>
    </row>
    <row r="13" spans="1:10" s="9" customFormat="1" ht="24">
      <c r="A13" s="39" t="s">
        <v>50</v>
      </c>
      <c r="B13" s="40" t="s">
        <v>211</v>
      </c>
      <c r="C13" s="41" t="s">
        <v>53</v>
      </c>
      <c r="D13" s="42" t="s">
        <v>55</v>
      </c>
      <c r="E13" s="41">
        <v>20992033</v>
      </c>
      <c r="F13" s="49">
        <v>170000</v>
      </c>
      <c r="G13" s="39">
        <v>3</v>
      </c>
      <c r="H13" s="50">
        <v>510000</v>
      </c>
      <c r="I13" s="45" t="s">
        <v>11</v>
      </c>
      <c r="J13" s="46"/>
    </row>
    <row r="14" spans="1:10" s="9" customFormat="1" ht="24">
      <c r="A14" s="39" t="s">
        <v>50</v>
      </c>
      <c r="B14" s="40" t="s">
        <v>211</v>
      </c>
      <c r="C14" s="41" t="s">
        <v>56</v>
      </c>
      <c r="D14" s="42" t="s">
        <v>57</v>
      </c>
      <c r="E14" s="41">
        <v>20992169</v>
      </c>
      <c r="F14" s="49">
        <v>22000</v>
      </c>
      <c r="G14" s="39">
        <v>1</v>
      </c>
      <c r="H14" s="50">
        <v>22000</v>
      </c>
      <c r="I14" s="45" t="s">
        <v>11</v>
      </c>
      <c r="J14" s="46"/>
    </row>
    <row r="15" spans="1:10" s="9" customFormat="1" ht="24">
      <c r="A15" s="39" t="s">
        <v>50</v>
      </c>
      <c r="B15" s="40" t="s">
        <v>212</v>
      </c>
      <c r="C15" s="41" t="s">
        <v>58</v>
      </c>
      <c r="D15" s="42" t="s">
        <v>57</v>
      </c>
      <c r="E15" s="41">
        <v>20992174</v>
      </c>
      <c r="F15" s="49">
        <v>7000</v>
      </c>
      <c r="G15" s="39">
        <v>2</v>
      </c>
      <c r="H15" s="50">
        <v>14000</v>
      </c>
      <c r="I15" s="45" t="s">
        <v>11</v>
      </c>
      <c r="J15" s="46"/>
    </row>
    <row r="16" spans="1:10" s="9" customFormat="1" ht="24">
      <c r="A16" s="39" t="s">
        <v>50</v>
      </c>
      <c r="B16" s="40" t="s">
        <v>213</v>
      </c>
      <c r="C16" s="41" t="s">
        <v>59</v>
      </c>
      <c r="D16" s="42" t="s">
        <v>60</v>
      </c>
      <c r="E16" s="41">
        <v>20992178</v>
      </c>
      <c r="F16" s="51">
        <v>1000</v>
      </c>
      <c r="G16" s="41">
        <v>19</v>
      </c>
      <c r="H16" s="52">
        <v>19000</v>
      </c>
      <c r="I16" s="45" t="s">
        <v>11</v>
      </c>
      <c r="J16" s="46"/>
    </row>
    <row r="17" spans="1:10" s="9" customFormat="1" ht="24">
      <c r="A17" s="39" t="s">
        <v>50</v>
      </c>
      <c r="B17" s="40" t="s">
        <v>214</v>
      </c>
      <c r="C17" s="41" t="s">
        <v>42</v>
      </c>
      <c r="D17" s="53" t="s">
        <v>274</v>
      </c>
      <c r="E17" s="54">
        <v>21844121</v>
      </c>
      <c r="F17" s="49">
        <v>326000</v>
      </c>
      <c r="G17" s="54">
        <v>14</v>
      </c>
      <c r="H17" s="55">
        <f t="shared" ref="H17:H31" si="0">F17*G17</f>
        <v>4564000</v>
      </c>
      <c r="I17" s="45" t="s">
        <v>11</v>
      </c>
      <c r="J17" s="46"/>
    </row>
    <row r="18" spans="1:10" s="9" customFormat="1" ht="24">
      <c r="A18" s="39" t="s">
        <v>50</v>
      </c>
      <c r="B18" s="40" t="s">
        <v>215</v>
      </c>
      <c r="C18" s="41" t="s">
        <v>42</v>
      </c>
      <c r="D18" s="53" t="s">
        <v>273</v>
      </c>
      <c r="E18" s="54">
        <v>20844332</v>
      </c>
      <c r="F18" s="49">
        <v>220000</v>
      </c>
      <c r="G18" s="54">
        <v>5</v>
      </c>
      <c r="H18" s="55">
        <f t="shared" si="0"/>
        <v>1100000</v>
      </c>
      <c r="I18" s="45" t="s">
        <v>11</v>
      </c>
      <c r="J18" s="46"/>
    </row>
    <row r="19" spans="1:10" s="9" customFormat="1" ht="24">
      <c r="A19" s="39" t="s">
        <v>50</v>
      </c>
      <c r="B19" s="40" t="s">
        <v>216</v>
      </c>
      <c r="C19" s="41" t="s">
        <v>42</v>
      </c>
      <c r="D19" s="53" t="s">
        <v>273</v>
      </c>
      <c r="E19" s="54">
        <v>20844332</v>
      </c>
      <c r="F19" s="49">
        <v>220000</v>
      </c>
      <c r="G19" s="54">
        <v>1</v>
      </c>
      <c r="H19" s="55">
        <f t="shared" si="0"/>
        <v>220000</v>
      </c>
      <c r="I19" s="45" t="s">
        <v>11</v>
      </c>
      <c r="J19" s="46"/>
    </row>
    <row r="20" spans="1:10" s="9" customFormat="1" ht="24">
      <c r="A20" s="39" t="s">
        <v>50</v>
      </c>
      <c r="B20" s="40" t="s">
        <v>217</v>
      </c>
      <c r="C20" s="41" t="s">
        <v>42</v>
      </c>
      <c r="D20" s="53" t="s">
        <v>273</v>
      </c>
      <c r="E20" s="54">
        <v>20844332</v>
      </c>
      <c r="F20" s="55">
        <v>220000</v>
      </c>
      <c r="G20" s="54">
        <v>12</v>
      </c>
      <c r="H20" s="55">
        <f t="shared" si="0"/>
        <v>2640000</v>
      </c>
      <c r="I20" s="45" t="s">
        <v>11</v>
      </c>
      <c r="J20" s="46"/>
    </row>
    <row r="21" spans="1:10" s="9" customFormat="1" ht="24">
      <c r="A21" s="39" t="s">
        <v>67</v>
      </c>
      <c r="B21" s="40" t="s">
        <v>218</v>
      </c>
      <c r="C21" s="41" t="s">
        <v>68</v>
      </c>
      <c r="D21" s="42" t="s">
        <v>69</v>
      </c>
      <c r="E21" s="41">
        <v>22922153</v>
      </c>
      <c r="F21" s="43">
        <v>336600</v>
      </c>
      <c r="G21" s="39">
        <v>1</v>
      </c>
      <c r="H21" s="44">
        <f t="shared" si="0"/>
        <v>336600</v>
      </c>
      <c r="I21" s="45" t="s">
        <v>11</v>
      </c>
      <c r="J21" s="46"/>
    </row>
    <row r="22" spans="1:10" s="9" customFormat="1" ht="24">
      <c r="A22" s="39" t="s">
        <v>67</v>
      </c>
      <c r="B22" s="40" t="s">
        <v>219</v>
      </c>
      <c r="C22" s="41" t="s">
        <v>220</v>
      </c>
      <c r="D22" s="42" t="s">
        <v>275</v>
      </c>
      <c r="E22" s="41">
        <v>21021434</v>
      </c>
      <c r="F22" s="43">
        <v>140000</v>
      </c>
      <c r="G22" s="39">
        <v>3</v>
      </c>
      <c r="H22" s="44">
        <f t="shared" si="0"/>
        <v>420000</v>
      </c>
      <c r="I22" s="45" t="s">
        <v>11</v>
      </c>
      <c r="J22" s="46"/>
    </row>
    <row r="23" spans="1:10" s="9" customFormat="1" ht="24">
      <c r="A23" s="39" t="s">
        <v>221</v>
      </c>
      <c r="B23" s="40" t="s">
        <v>222</v>
      </c>
      <c r="C23" s="41" t="s">
        <v>220</v>
      </c>
      <c r="D23" s="42" t="s">
        <v>276</v>
      </c>
      <c r="E23" s="41">
        <v>22752606</v>
      </c>
      <c r="F23" s="43">
        <v>238000</v>
      </c>
      <c r="G23" s="39">
        <v>3</v>
      </c>
      <c r="H23" s="44">
        <f t="shared" si="0"/>
        <v>714000</v>
      </c>
      <c r="I23" s="45" t="s">
        <v>11</v>
      </c>
      <c r="J23" s="46"/>
    </row>
    <row r="24" spans="1:10" s="10" customFormat="1" ht="24">
      <c r="A24" s="39" t="s">
        <v>72</v>
      </c>
      <c r="B24" s="40" t="s">
        <v>73</v>
      </c>
      <c r="C24" s="41" t="s">
        <v>74</v>
      </c>
      <c r="D24" s="42" t="s">
        <v>75</v>
      </c>
      <c r="E24" s="41">
        <v>22989291</v>
      </c>
      <c r="F24" s="43">
        <v>375000</v>
      </c>
      <c r="G24" s="39">
        <v>1</v>
      </c>
      <c r="H24" s="44">
        <f t="shared" si="0"/>
        <v>375000</v>
      </c>
      <c r="I24" s="39" t="s">
        <v>11</v>
      </c>
      <c r="J24" s="48"/>
    </row>
    <row r="25" spans="1:10" s="10" customFormat="1" ht="24">
      <c r="A25" s="39" t="s">
        <v>72</v>
      </c>
      <c r="B25" s="40" t="s">
        <v>73</v>
      </c>
      <c r="C25" s="41" t="s">
        <v>76</v>
      </c>
      <c r="D25" s="42" t="s">
        <v>77</v>
      </c>
      <c r="E25" s="41">
        <v>22520329</v>
      </c>
      <c r="F25" s="43">
        <v>124000</v>
      </c>
      <c r="G25" s="39">
        <v>4</v>
      </c>
      <c r="H25" s="44">
        <f t="shared" si="0"/>
        <v>496000</v>
      </c>
      <c r="I25" s="39" t="s">
        <v>11</v>
      </c>
      <c r="J25" s="48"/>
    </row>
    <row r="26" spans="1:10" s="10" customFormat="1" ht="24">
      <c r="A26" s="39" t="s">
        <v>72</v>
      </c>
      <c r="B26" s="40" t="s">
        <v>73</v>
      </c>
      <c r="C26" s="41" t="s">
        <v>78</v>
      </c>
      <c r="D26" s="42" t="s">
        <v>79</v>
      </c>
      <c r="E26" s="41">
        <v>22517523</v>
      </c>
      <c r="F26" s="43">
        <v>260700</v>
      </c>
      <c r="G26" s="39">
        <v>1</v>
      </c>
      <c r="H26" s="44">
        <f t="shared" si="0"/>
        <v>260700</v>
      </c>
      <c r="I26" s="39" t="s">
        <v>11</v>
      </c>
      <c r="J26" s="48"/>
    </row>
    <row r="27" spans="1:10" s="10" customFormat="1" ht="24">
      <c r="A27" s="39" t="s">
        <v>72</v>
      </c>
      <c r="B27" s="40" t="s">
        <v>73</v>
      </c>
      <c r="C27" s="41" t="s">
        <v>80</v>
      </c>
      <c r="D27" s="42" t="s">
        <v>81</v>
      </c>
      <c r="E27" s="41">
        <v>22494950</v>
      </c>
      <c r="F27" s="43">
        <v>195000</v>
      </c>
      <c r="G27" s="39">
        <v>1</v>
      </c>
      <c r="H27" s="44">
        <f t="shared" si="0"/>
        <v>195000</v>
      </c>
      <c r="I27" s="39" t="s">
        <v>11</v>
      </c>
      <c r="J27" s="48"/>
    </row>
    <row r="28" spans="1:10" s="10" customFormat="1" ht="24">
      <c r="A28" s="39" t="s">
        <v>72</v>
      </c>
      <c r="B28" s="40" t="s">
        <v>73</v>
      </c>
      <c r="C28" s="41" t="s">
        <v>82</v>
      </c>
      <c r="D28" s="42" t="s">
        <v>83</v>
      </c>
      <c r="E28" s="41">
        <v>22488852</v>
      </c>
      <c r="F28" s="43">
        <v>194000</v>
      </c>
      <c r="G28" s="39">
        <v>2</v>
      </c>
      <c r="H28" s="44">
        <f t="shared" si="0"/>
        <v>388000</v>
      </c>
      <c r="I28" s="39" t="s">
        <v>11</v>
      </c>
      <c r="J28" s="48"/>
    </row>
    <row r="29" spans="1:10" s="10" customFormat="1" ht="24">
      <c r="A29" s="39" t="s">
        <v>72</v>
      </c>
      <c r="B29" s="40" t="s">
        <v>73</v>
      </c>
      <c r="C29" s="41" t="s">
        <v>82</v>
      </c>
      <c r="D29" s="42" t="s">
        <v>84</v>
      </c>
      <c r="E29" s="41">
        <v>22488848</v>
      </c>
      <c r="F29" s="43">
        <v>142000</v>
      </c>
      <c r="G29" s="39">
        <v>1</v>
      </c>
      <c r="H29" s="44">
        <f t="shared" si="0"/>
        <v>142000</v>
      </c>
      <c r="I29" s="39" t="s">
        <v>11</v>
      </c>
      <c r="J29" s="48"/>
    </row>
    <row r="30" spans="1:10" s="10" customFormat="1" ht="24">
      <c r="A30" s="39" t="s">
        <v>72</v>
      </c>
      <c r="B30" s="40" t="s">
        <v>73</v>
      </c>
      <c r="C30" s="41" t="s">
        <v>85</v>
      </c>
      <c r="D30" s="42" t="s">
        <v>86</v>
      </c>
      <c r="E30" s="41">
        <v>21619357</v>
      </c>
      <c r="F30" s="43">
        <v>28600</v>
      </c>
      <c r="G30" s="39">
        <v>1</v>
      </c>
      <c r="H30" s="44">
        <f t="shared" si="0"/>
        <v>28600</v>
      </c>
      <c r="I30" s="39" t="s">
        <v>11</v>
      </c>
      <c r="J30" s="48"/>
    </row>
    <row r="31" spans="1:10" s="10" customFormat="1" ht="24">
      <c r="A31" s="39" t="s">
        <v>72</v>
      </c>
      <c r="B31" s="40" t="s">
        <v>73</v>
      </c>
      <c r="C31" s="41" t="s">
        <v>87</v>
      </c>
      <c r="D31" s="42" t="s">
        <v>86</v>
      </c>
      <c r="E31" s="41">
        <v>21619366</v>
      </c>
      <c r="F31" s="43">
        <v>11000</v>
      </c>
      <c r="G31" s="39">
        <v>2</v>
      </c>
      <c r="H31" s="44">
        <f t="shared" si="0"/>
        <v>22000</v>
      </c>
      <c r="I31" s="39" t="s">
        <v>11</v>
      </c>
      <c r="J31" s="48"/>
    </row>
    <row r="32" spans="1:10" s="9" customFormat="1" ht="24">
      <c r="A32" s="39" t="s">
        <v>90</v>
      </c>
      <c r="B32" s="40" t="s">
        <v>223</v>
      </c>
      <c r="C32" s="41" t="s">
        <v>220</v>
      </c>
      <c r="D32" s="42" t="s">
        <v>277</v>
      </c>
      <c r="E32" s="41">
        <v>21675385</v>
      </c>
      <c r="F32" s="43">
        <v>188200</v>
      </c>
      <c r="G32" s="39">
        <v>17</v>
      </c>
      <c r="H32" s="44">
        <v>3199400</v>
      </c>
      <c r="I32" s="45" t="s">
        <v>11</v>
      </c>
      <c r="J32" s="46"/>
    </row>
    <row r="33" spans="1:10" s="10" customFormat="1" ht="24">
      <c r="A33" s="39" t="s">
        <v>90</v>
      </c>
      <c r="B33" s="40" t="s">
        <v>91</v>
      </c>
      <c r="C33" s="48" t="s">
        <v>224</v>
      </c>
      <c r="D33" s="56" t="s">
        <v>278</v>
      </c>
      <c r="E33" s="48">
        <v>22797943</v>
      </c>
      <c r="F33" s="44">
        <v>238000</v>
      </c>
      <c r="G33" s="48">
        <v>5</v>
      </c>
      <c r="H33" s="44">
        <f>F33*G33</f>
        <v>1190000</v>
      </c>
      <c r="I33" s="39" t="s">
        <v>11</v>
      </c>
      <c r="J33" s="48"/>
    </row>
    <row r="34" spans="1:10" s="12" customFormat="1" ht="24">
      <c r="A34" s="39" t="s">
        <v>95</v>
      </c>
      <c r="B34" s="40" t="s">
        <v>96</v>
      </c>
      <c r="C34" s="41" t="s">
        <v>42</v>
      </c>
      <c r="D34" s="57" t="s">
        <v>279</v>
      </c>
      <c r="E34" s="41">
        <v>22111894</v>
      </c>
      <c r="F34" s="55">
        <v>190000</v>
      </c>
      <c r="G34" s="39">
        <v>1</v>
      </c>
      <c r="H34" s="50">
        <v>190000</v>
      </c>
      <c r="I34" s="45" t="s">
        <v>11</v>
      </c>
      <c r="J34" s="39"/>
    </row>
    <row r="35" spans="1:10" s="9" customFormat="1" ht="24">
      <c r="A35" s="39" t="s">
        <v>97</v>
      </c>
      <c r="B35" s="40" t="s">
        <v>225</v>
      </c>
      <c r="C35" s="41" t="s">
        <v>220</v>
      </c>
      <c r="D35" s="42" t="s">
        <v>280</v>
      </c>
      <c r="E35" s="41">
        <v>21678870</v>
      </c>
      <c r="F35" s="43">
        <v>212400</v>
      </c>
      <c r="G35" s="39">
        <v>5</v>
      </c>
      <c r="H35" s="44">
        <f>SUM(F35*G35)</f>
        <v>1062000</v>
      </c>
      <c r="I35" s="45" t="s">
        <v>11</v>
      </c>
      <c r="J35" s="46"/>
    </row>
    <row r="36" spans="1:10" s="9" customFormat="1" ht="24">
      <c r="A36" s="39" t="s">
        <v>99</v>
      </c>
      <c r="B36" s="40" t="s">
        <v>100</v>
      </c>
      <c r="C36" s="41" t="s">
        <v>42</v>
      </c>
      <c r="D36" s="42" t="s">
        <v>281</v>
      </c>
      <c r="E36" s="41">
        <v>22110637</v>
      </c>
      <c r="F36" s="43">
        <v>174000</v>
      </c>
      <c r="G36" s="39">
        <v>8</v>
      </c>
      <c r="H36" s="44">
        <v>1392000</v>
      </c>
      <c r="I36" s="45" t="s">
        <v>11</v>
      </c>
      <c r="J36" s="46"/>
    </row>
    <row r="37" spans="1:10" s="9" customFormat="1" ht="24">
      <c r="A37" s="39" t="s">
        <v>99</v>
      </c>
      <c r="B37" s="40" t="s">
        <v>101</v>
      </c>
      <c r="C37" s="41" t="s">
        <v>42</v>
      </c>
      <c r="D37" s="42" t="s">
        <v>281</v>
      </c>
      <c r="E37" s="41">
        <v>22110637</v>
      </c>
      <c r="F37" s="43">
        <v>174000</v>
      </c>
      <c r="G37" s="39">
        <v>1</v>
      </c>
      <c r="H37" s="44">
        <v>174000</v>
      </c>
      <c r="I37" s="45" t="s">
        <v>11</v>
      </c>
      <c r="J37" s="46"/>
    </row>
    <row r="38" spans="1:10" s="9" customFormat="1" ht="24">
      <c r="A38" s="39" t="s">
        <v>99</v>
      </c>
      <c r="B38" s="40" t="s">
        <v>102</v>
      </c>
      <c r="C38" s="41" t="s">
        <v>42</v>
      </c>
      <c r="D38" s="42" t="s">
        <v>281</v>
      </c>
      <c r="E38" s="41">
        <v>22110637</v>
      </c>
      <c r="F38" s="43">
        <v>174000</v>
      </c>
      <c r="G38" s="39">
        <v>3</v>
      </c>
      <c r="H38" s="44">
        <v>522000</v>
      </c>
      <c r="I38" s="45" t="s">
        <v>11</v>
      </c>
      <c r="J38" s="46"/>
    </row>
    <row r="39" spans="1:10" s="9" customFormat="1" ht="24">
      <c r="A39" s="58" t="s">
        <v>99</v>
      </c>
      <c r="B39" s="59" t="s">
        <v>103</v>
      </c>
      <c r="C39" s="41" t="s">
        <v>93</v>
      </c>
      <c r="D39" s="42" t="s">
        <v>104</v>
      </c>
      <c r="E39" s="41">
        <v>22527653</v>
      </c>
      <c r="F39" s="43">
        <v>130000</v>
      </c>
      <c r="G39" s="39">
        <v>6</v>
      </c>
      <c r="H39" s="44">
        <v>780000</v>
      </c>
      <c r="I39" s="58" t="s">
        <v>11</v>
      </c>
      <c r="J39" s="58"/>
    </row>
    <row r="40" spans="1:10" s="10" customFormat="1" ht="24">
      <c r="A40" s="58" t="s">
        <v>99</v>
      </c>
      <c r="B40" s="59" t="s">
        <v>103</v>
      </c>
      <c r="C40" s="48" t="s">
        <v>78</v>
      </c>
      <c r="D40" s="56" t="s">
        <v>105</v>
      </c>
      <c r="E40" s="48">
        <v>22777775</v>
      </c>
      <c r="F40" s="44">
        <v>278000</v>
      </c>
      <c r="G40" s="48">
        <v>4</v>
      </c>
      <c r="H40" s="44">
        <v>1112000</v>
      </c>
      <c r="I40" s="58" t="s">
        <v>11</v>
      </c>
      <c r="J40" s="58"/>
    </row>
    <row r="41" spans="1:10" s="9" customFormat="1" ht="24">
      <c r="A41" s="58" t="s">
        <v>70</v>
      </c>
      <c r="B41" s="40" t="s">
        <v>226</v>
      </c>
      <c r="C41" s="41" t="s">
        <v>42</v>
      </c>
      <c r="D41" s="42" t="s">
        <v>282</v>
      </c>
      <c r="E41" s="41">
        <v>22332945</v>
      </c>
      <c r="F41" s="43">
        <v>297000</v>
      </c>
      <c r="G41" s="39">
        <v>5</v>
      </c>
      <c r="H41" s="44">
        <v>1485000</v>
      </c>
      <c r="I41" s="45" t="s">
        <v>11</v>
      </c>
      <c r="J41" s="46"/>
    </row>
    <row r="42" spans="1:10" s="9" customFormat="1" ht="24">
      <c r="A42" s="58" t="s">
        <v>70</v>
      </c>
      <c r="B42" s="40" t="s">
        <v>226</v>
      </c>
      <c r="C42" s="41" t="s">
        <v>42</v>
      </c>
      <c r="D42" s="42" t="s">
        <v>282</v>
      </c>
      <c r="E42" s="41">
        <v>22332945</v>
      </c>
      <c r="F42" s="43">
        <v>297000</v>
      </c>
      <c r="G42" s="39">
        <v>12</v>
      </c>
      <c r="H42" s="44">
        <v>3564000</v>
      </c>
      <c r="I42" s="45" t="s">
        <v>11</v>
      </c>
      <c r="J42" s="46"/>
    </row>
    <row r="43" spans="1:10" s="10" customFormat="1" ht="24">
      <c r="A43" s="58" t="s">
        <v>70</v>
      </c>
      <c r="B43" s="40" t="s">
        <v>227</v>
      </c>
      <c r="C43" s="41" t="s">
        <v>42</v>
      </c>
      <c r="D43" s="42" t="s">
        <v>282</v>
      </c>
      <c r="E43" s="48">
        <v>22332945</v>
      </c>
      <c r="F43" s="44">
        <v>297000</v>
      </c>
      <c r="G43" s="48">
        <v>1</v>
      </c>
      <c r="H43" s="44">
        <v>297000</v>
      </c>
      <c r="I43" s="39" t="s">
        <v>11</v>
      </c>
      <c r="J43" s="48"/>
    </row>
    <row r="44" spans="1:10" s="11" customFormat="1" ht="24">
      <c r="A44" s="58" t="s">
        <v>112</v>
      </c>
      <c r="B44" s="59" t="s">
        <v>228</v>
      </c>
      <c r="C44" s="60" t="s">
        <v>119</v>
      </c>
      <c r="D44" s="61" t="s">
        <v>120</v>
      </c>
      <c r="E44" s="60">
        <v>20841468</v>
      </c>
      <c r="F44" s="62">
        <v>211000</v>
      </c>
      <c r="G44" s="60">
        <v>1</v>
      </c>
      <c r="H44" s="62">
        <f t="shared" ref="H44:H55" si="1">F44*G44</f>
        <v>211000</v>
      </c>
      <c r="I44" s="60" t="s">
        <v>11</v>
      </c>
      <c r="J44" s="60"/>
    </row>
    <row r="45" spans="1:10" s="11" customFormat="1" ht="24">
      <c r="A45" s="58" t="s">
        <v>112</v>
      </c>
      <c r="B45" s="59" t="s">
        <v>228</v>
      </c>
      <c r="C45" s="60" t="s">
        <v>121</v>
      </c>
      <c r="D45" s="61" t="s">
        <v>122</v>
      </c>
      <c r="E45" s="60">
        <v>20841496</v>
      </c>
      <c r="F45" s="62">
        <v>211000</v>
      </c>
      <c r="G45" s="60">
        <v>1</v>
      </c>
      <c r="H45" s="62">
        <f t="shared" si="1"/>
        <v>211000</v>
      </c>
      <c r="I45" s="60" t="s">
        <v>11</v>
      </c>
      <c r="J45" s="60"/>
    </row>
    <row r="46" spans="1:10" s="11" customFormat="1" ht="24">
      <c r="A46" s="58" t="s">
        <v>112</v>
      </c>
      <c r="B46" s="59" t="s">
        <v>228</v>
      </c>
      <c r="C46" s="60" t="s">
        <v>123</v>
      </c>
      <c r="D46" s="61" t="s">
        <v>124</v>
      </c>
      <c r="E46" s="60">
        <v>20962753</v>
      </c>
      <c r="F46" s="62">
        <v>150300</v>
      </c>
      <c r="G46" s="60">
        <v>1</v>
      </c>
      <c r="H46" s="62">
        <f t="shared" si="1"/>
        <v>150300</v>
      </c>
      <c r="I46" s="60" t="s">
        <v>11</v>
      </c>
      <c r="J46" s="60"/>
    </row>
    <row r="47" spans="1:10" s="11" customFormat="1" ht="24">
      <c r="A47" s="58" t="s">
        <v>112</v>
      </c>
      <c r="B47" s="59" t="s">
        <v>228</v>
      </c>
      <c r="C47" s="60" t="s">
        <v>123</v>
      </c>
      <c r="D47" s="61" t="s">
        <v>125</v>
      </c>
      <c r="E47" s="60">
        <v>20962755</v>
      </c>
      <c r="F47" s="62">
        <v>172500</v>
      </c>
      <c r="G47" s="60">
        <v>3</v>
      </c>
      <c r="H47" s="62">
        <f t="shared" si="1"/>
        <v>517500</v>
      </c>
      <c r="I47" s="60" t="s">
        <v>11</v>
      </c>
      <c r="J47" s="60"/>
    </row>
    <row r="48" spans="1:10" s="11" customFormat="1" ht="24">
      <c r="A48" s="58" t="s">
        <v>112</v>
      </c>
      <c r="B48" s="59" t="s">
        <v>228</v>
      </c>
      <c r="C48" s="60" t="s">
        <v>123</v>
      </c>
      <c r="D48" s="61" t="s">
        <v>126</v>
      </c>
      <c r="E48" s="60">
        <v>20962756</v>
      </c>
      <c r="F48" s="62">
        <v>179900</v>
      </c>
      <c r="G48" s="60">
        <v>2</v>
      </c>
      <c r="H48" s="62">
        <f t="shared" si="1"/>
        <v>359800</v>
      </c>
      <c r="I48" s="60" t="s">
        <v>11</v>
      </c>
      <c r="J48" s="60"/>
    </row>
    <row r="49" spans="1:11" s="11" customFormat="1" ht="24">
      <c r="A49" s="58" t="s">
        <v>112</v>
      </c>
      <c r="B49" s="59" t="s">
        <v>228</v>
      </c>
      <c r="C49" s="60" t="s">
        <v>123</v>
      </c>
      <c r="D49" s="61" t="s">
        <v>127</v>
      </c>
      <c r="E49" s="60">
        <v>20962757</v>
      </c>
      <c r="F49" s="62">
        <v>187300</v>
      </c>
      <c r="G49" s="60">
        <v>2</v>
      </c>
      <c r="H49" s="62">
        <f t="shared" si="1"/>
        <v>374600</v>
      </c>
      <c r="I49" s="60" t="s">
        <v>11</v>
      </c>
      <c r="J49" s="60"/>
    </row>
    <row r="50" spans="1:11" s="11" customFormat="1" ht="24">
      <c r="A50" s="58" t="s">
        <v>112</v>
      </c>
      <c r="B50" s="59" t="s">
        <v>228</v>
      </c>
      <c r="C50" s="60" t="s">
        <v>123</v>
      </c>
      <c r="D50" s="61" t="s">
        <v>128</v>
      </c>
      <c r="E50" s="60">
        <v>20962746</v>
      </c>
      <c r="F50" s="62">
        <v>203300</v>
      </c>
      <c r="G50" s="60">
        <v>2</v>
      </c>
      <c r="H50" s="62">
        <f t="shared" si="1"/>
        <v>406600</v>
      </c>
      <c r="I50" s="60" t="s">
        <v>11</v>
      </c>
      <c r="J50" s="60"/>
    </row>
    <row r="51" spans="1:11" s="11" customFormat="1" ht="24">
      <c r="A51" s="58" t="s">
        <v>112</v>
      </c>
      <c r="B51" s="59" t="s">
        <v>228</v>
      </c>
      <c r="C51" s="60" t="s">
        <v>123</v>
      </c>
      <c r="D51" s="61" t="s">
        <v>129</v>
      </c>
      <c r="E51" s="60">
        <v>20962747</v>
      </c>
      <c r="F51" s="62">
        <v>214200</v>
      </c>
      <c r="G51" s="60">
        <v>1</v>
      </c>
      <c r="H51" s="62">
        <f t="shared" si="1"/>
        <v>214200</v>
      </c>
      <c r="I51" s="60" t="s">
        <v>11</v>
      </c>
      <c r="J51" s="60"/>
    </row>
    <row r="52" spans="1:11" s="11" customFormat="1" ht="24">
      <c r="A52" s="58" t="s">
        <v>112</v>
      </c>
      <c r="B52" s="59" t="s">
        <v>228</v>
      </c>
      <c r="C52" s="60" t="s">
        <v>56</v>
      </c>
      <c r="D52" s="61" t="s">
        <v>130</v>
      </c>
      <c r="E52" s="60">
        <v>21830734</v>
      </c>
      <c r="F52" s="62">
        <v>32900</v>
      </c>
      <c r="G52" s="60">
        <v>2</v>
      </c>
      <c r="H52" s="62">
        <f t="shared" si="1"/>
        <v>65800</v>
      </c>
      <c r="I52" s="60" t="s">
        <v>11</v>
      </c>
      <c r="J52" s="60"/>
    </row>
    <row r="53" spans="1:11" s="11" customFormat="1" ht="24">
      <c r="A53" s="58" t="s">
        <v>112</v>
      </c>
      <c r="B53" s="59" t="s">
        <v>235</v>
      </c>
      <c r="C53" s="60" t="s">
        <v>56</v>
      </c>
      <c r="D53" s="61" t="s">
        <v>131</v>
      </c>
      <c r="E53" s="60">
        <v>21830735</v>
      </c>
      <c r="F53" s="62">
        <v>34800</v>
      </c>
      <c r="G53" s="60">
        <v>2</v>
      </c>
      <c r="H53" s="62">
        <f t="shared" si="1"/>
        <v>69600</v>
      </c>
      <c r="I53" s="60" t="s">
        <v>11</v>
      </c>
      <c r="J53" s="60"/>
    </row>
    <row r="54" spans="1:11" s="11" customFormat="1" ht="24">
      <c r="A54" s="58" t="s">
        <v>112</v>
      </c>
      <c r="B54" s="59" t="s">
        <v>235</v>
      </c>
      <c r="C54" s="60" t="s">
        <v>132</v>
      </c>
      <c r="D54" s="61" t="s">
        <v>133</v>
      </c>
      <c r="E54" s="60">
        <v>21830739</v>
      </c>
      <c r="F54" s="62">
        <v>11900</v>
      </c>
      <c r="G54" s="60">
        <v>5</v>
      </c>
      <c r="H54" s="62">
        <f t="shared" si="1"/>
        <v>59500</v>
      </c>
      <c r="I54" s="60" t="s">
        <v>11</v>
      </c>
      <c r="J54" s="60"/>
    </row>
    <row r="55" spans="1:11" s="11" customFormat="1" ht="24">
      <c r="A55" s="58" t="s">
        <v>112</v>
      </c>
      <c r="B55" s="59" t="s">
        <v>236</v>
      </c>
      <c r="C55" s="60" t="s">
        <v>132</v>
      </c>
      <c r="D55" s="61" t="s">
        <v>134</v>
      </c>
      <c r="E55" s="60">
        <v>21830740</v>
      </c>
      <c r="F55" s="62">
        <v>12400</v>
      </c>
      <c r="G55" s="60">
        <v>1</v>
      </c>
      <c r="H55" s="62">
        <f t="shared" si="1"/>
        <v>12400</v>
      </c>
      <c r="I55" s="60" t="s">
        <v>11</v>
      </c>
      <c r="J55" s="63"/>
    </row>
    <row r="56" spans="1:11" s="9" customFormat="1" ht="24">
      <c r="A56" s="58" t="s">
        <v>112</v>
      </c>
      <c r="B56" s="59" t="s">
        <v>113</v>
      </c>
      <c r="C56" s="41" t="s">
        <v>42</v>
      </c>
      <c r="D56" s="47" t="s">
        <v>282</v>
      </c>
      <c r="E56" s="41">
        <v>22332945</v>
      </c>
      <c r="F56" s="43">
        <v>297000</v>
      </c>
      <c r="G56" s="39">
        <v>4</v>
      </c>
      <c r="H56" s="44">
        <v>1188000</v>
      </c>
      <c r="I56" s="45" t="s">
        <v>11</v>
      </c>
      <c r="J56" s="46"/>
    </row>
    <row r="57" spans="1:11" s="9" customFormat="1" ht="24">
      <c r="A57" s="58" t="s">
        <v>112</v>
      </c>
      <c r="B57" s="59" t="s">
        <v>113</v>
      </c>
      <c r="C57" s="41" t="s">
        <v>42</v>
      </c>
      <c r="D57" s="47" t="s">
        <v>283</v>
      </c>
      <c r="E57" s="41">
        <v>21678870</v>
      </c>
      <c r="F57" s="43">
        <v>212400</v>
      </c>
      <c r="G57" s="39">
        <v>2</v>
      </c>
      <c r="H57" s="44">
        <v>424800</v>
      </c>
      <c r="I57" s="45" t="s">
        <v>11</v>
      </c>
      <c r="J57" s="46"/>
    </row>
    <row r="58" spans="1:11" s="9" customFormat="1" ht="24">
      <c r="A58" s="58" t="s">
        <v>112</v>
      </c>
      <c r="B58" s="40" t="s">
        <v>114</v>
      </c>
      <c r="C58" s="41" t="s">
        <v>42</v>
      </c>
      <c r="D58" s="47" t="s">
        <v>283</v>
      </c>
      <c r="E58" s="41">
        <v>21678870</v>
      </c>
      <c r="F58" s="43">
        <v>212400</v>
      </c>
      <c r="G58" s="39">
        <v>5</v>
      </c>
      <c r="H58" s="44">
        <v>1062000</v>
      </c>
      <c r="I58" s="45" t="s">
        <v>11</v>
      </c>
      <c r="J58" s="46"/>
    </row>
    <row r="59" spans="1:11" s="10" customFormat="1" ht="24">
      <c r="A59" s="58" t="s">
        <v>112</v>
      </c>
      <c r="B59" s="40" t="s">
        <v>115</v>
      </c>
      <c r="C59" s="41" t="s">
        <v>42</v>
      </c>
      <c r="D59" s="47" t="s">
        <v>282</v>
      </c>
      <c r="E59" s="41">
        <v>22332945</v>
      </c>
      <c r="F59" s="43">
        <v>297000</v>
      </c>
      <c r="G59" s="48">
        <v>1</v>
      </c>
      <c r="H59" s="44">
        <v>297000</v>
      </c>
      <c r="I59" s="45" t="s">
        <v>11</v>
      </c>
      <c r="J59" s="48"/>
    </row>
    <row r="60" spans="1:11" s="9" customFormat="1" ht="24">
      <c r="A60" s="39" t="s">
        <v>71</v>
      </c>
      <c r="B60" s="40" t="s">
        <v>237</v>
      </c>
      <c r="C60" s="41" t="s">
        <v>78</v>
      </c>
      <c r="D60" s="42" t="s">
        <v>284</v>
      </c>
      <c r="E60" s="41">
        <v>22797941</v>
      </c>
      <c r="F60" s="55">
        <v>220000</v>
      </c>
      <c r="G60" s="39">
        <v>2</v>
      </c>
      <c r="H60" s="50">
        <v>440000</v>
      </c>
      <c r="I60" s="45" t="s">
        <v>11</v>
      </c>
      <c r="J60" s="39"/>
    </row>
    <row r="61" spans="1:11" s="9" customFormat="1" ht="24">
      <c r="A61" s="39" t="s">
        <v>71</v>
      </c>
      <c r="B61" s="40" t="s">
        <v>237</v>
      </c>
      <c r="C61" s="41" t="s">
        <v>123</v>
      </c>
      <c r="D61" s="42" t="s">
        <v>135</v>
      </c>
      <c r="E61" s="64">
        <v>22353969</v>
      </c>
      <c r="F61" s="55">
        <v>217000</v>
      </c>
      <c r="G61" s="39">
        <v>4</v>
      </c>
      <c r="H61" s="50">
        <f>F61*G61</f>
        <v>868000</v>
      </c>
      <c r="I61" s="45" t="s">
        <v>11</v>
      </c>
      <c r="J61" s="40"/>
    </row>
    <row r="62" spans="1:11" s="9" customFormat="1" ht="24">
      <c r="A62" s="39" t="s">
        <v>71</v>
      </c>
      <c r="B62" s="40" t="s">
        <v>237</v>
      </c>
      <c r="C62" s="41" t="s">
        <v>136</v>
      </c>
      <c r="D62" s="42" t="s">
        <v>137</v>
      </c>
      <c r="E62" s="64">
        <v>22353970</v>
      </c>
      <c r="F62" s="55">
        <v>243000</v>
      </c>
      <c r="G62" s="39">
        <v>2</v>
      </c>
      <c r="H62" s="50">
        <f>F62*G62</f>
        <v>486000</v>
      </c>
      <c r="I62" s="45" t="s">
        <v>11</v>
      </c>
      <c r="J62" s="40"/>
    </row>
    <row r="63" spans="1:11" s="9" customFormat="1" ht="24">
      <c r="A63" s="39" t="s">
        <v>71</v>
      </c>
      <c r="B63" s="40" t="s">
        <v>237</v>
      </c>
      <c r="C63" s="41" t="s">
        <v>138</v>
      </c>
      <c r="D63" s="42" t="s">
        <v>139</v>
      </c>
      <c r="E63" s="64">
        <v>22351833</v>
      </c>
      <c r="F63" s="55">
        <v>42000</v>
      </c>
      <c r="G63" s="39">
        <v>2</v>
      </c>
      <c r="H63" s="50">
        <f>F63*G63</f>
        <v>84000</v>
      </c>
      <c r="I63" s="45" t="s">
        <v>11</v>
      </c>
      <c r="J63" s="40"/>
    </row>
    <row r="64" spans="1:11" s="9" customFormat="1" ht="24">
      <c r="A64" s="39" t="s">
        <v>71</v>
      </c>
      <c r="B64" s="40" t="s">
        <v>237</v>
      </c>
      <c r="C64" s="41" t="s">
        <v>132</v>
      </c>
      <c r="D64" s="42" t="s">
        <v>139</v>
      </c>
      <c r="E64" s="64">
        <v>22351838</v>
      </c>
      <c r="F64" s="55">
        <v>13000</v>
      </c>
      <c r="G64" s="39">
        <v>2</v>
      </c>
      <c r="H64" s="50">
        <f>F64*G64</f>
        <v>26000</v>
      </c>
      <c r="I64" s="45" t="s">
        <v>11</v>
      </c>
      <c r="J64" s="40"/>
      <c r="K64" s="13"/>
    </row>
    <row r="65" spans="1:11" s="9" customFormat="1" ht="24">
      <c r="A65" s="39" t="s">
        <v>71</v>
      </c>
      <c r="B65" s="40" t="s">
        <v>237</v>
      </c>
      <c r="C65" s="41" t="s">
        <v>364</v>
      </c>
      <c r="D65" s="42" t="s">
        <v>363</v>
      </c>
      <c r="E65" s="64">
        <v>22230458</v>
      </c>
      <c r="F65" s="55">
        <v>296340</v>
      </c>
      <c r="G65" s="39">
        <v>1</v>
      </c>
      <c r="H65" s="50">
        <v>296340</v>
      </c>
      <c r="I65" s="45" t="s">
        <v>11</v>
      </c>
      <c r="J65" s="40"/>
      <c r="K65" s="13"/>
    </row>
    <row r="66" spans="1:11" s="9" customFormat="1" ht="24">
      <c r="A66" s="39" t="s">
        <v>71</v>
      </c>
      <c r="B66" s="40" t="s">
        <v>237</v>
      </c>
      <c r="C66" s="41" t="s">
        <v>42</v>
      </c>
      <c r="D66" s="56" t="s">
        <v>285</v>
      </c>
      <c r="E66" s="41">
        <v>22763321</v>
      </c>
      <c r="F66" s="55">
        <v>295000</v>
      </c>
      <c r="G66" s="39">
        <v>2</v>
      </c>
      <c r="H66" s="50">
        <v>590000</v>
      </c>
      <c r="I66" s="45" t="s">
        <v>11</v>
      </c>
      <c r="J66" s="40"/>
    </row>
    <row r="67" spans="1:11" s="10" customFormat="1" ht="24">
      <c r="A67" s="39" t="s">
        <v>71</v>
      </c>
      <c r="B67" s="40" t="s">
        <v>140</v>
      </c>
      <c r="C67" s="48" t="s">
        <v>42</v>
      </c>
      <c r="D67" s="56" t="s">
        <v>285</v>
      </c>
      <c r="E67" s="48">
        <v>22763321</v>
      </c>
      <c r="F67" s="50">
        <v>295000</v>
      </c>
      <c r="G67" s="48">
        <v>3</v>
      </c>
      <c r="H67" s="50">
        <v>885000</v>
      </c>
      <c r="I67" s="39" t="s">
        <v>11</v>
      </c>
      <c r="J67" s="40"/>
    </row>
    <row r="68" spans="1:11" s="10" customFormat="1" ht="24">
      <c r="A68" s="39" t="s">
        <v>229</v>
      </c>
      <c r="B68" s="40" t="s">
        <v>238</v>
      </c>
      <c r="C68" s="48" t="s">
        <v>253</v>
      </c>
      <c r="D68" s="56" t="s">
        <v>105</v>
      </c>
      <c r="E68" s="48">
        <v>22658129</v>
      </c>
      <c r="F68" s="44">
        <v>340000</v>
      </c>
      <c r="G68" s="48">
        <v>2</v>
      </c>
      <c r="H68" s="44">
        <f>F68*G68</f>
        <v>680000</v>
      </c>
      <c r="I68" s="39" t="s">
        <v>145</v>
      </c>
      <c r="J68" s="48"/>
    </row>
    <row r="69" spans="1:11" s="10" customFormat="1" ht="24">
      <c r="A69" s="39" t="s">
        <v>230</v>
      </c>
      <c r="B69" s="40" t="s">
        <v>239</v>
      </c>
      <c r="C69" s="48" t="s">
        <v>254</v>
      </c>
      <c r="D69" s="56" t="s">
        <v>105</v>
      </c>
      <c r="E69" s="48">
        <v>22658131</v>
      </c>
      <c r="F69" s="44">
        <v>313000</v>
      </c>
      <c r="G69" s="48">
        <v>9</v>
      </c>
      <c r="H69" s="44">
        <f>F69*G69</f>
        <v>2817000</v>
      </c>
      <c r="I69" s="39" t="s">
        <v>11</v>
      </c>
      <c r="J69" s="48"/>
    </row>
    <row r="70" spans="1:11" s="10" customFormat="1" ht="24">
      <c r="A70" s="39" t="s">
        <v>144</v>
      </c>
      <c r="B70" s="40" t="s">
        <v>146</v>
      </c>
      <c r="C70" s="48" t="s">
        <v>254</v>
      </c>
      <c r="D70" s="56" t="s">
        <v>147</v>
      </c>
      <c r="E70" s="65">
        <v>22759469</v>
      </c>
      <c r="F70" s="44">
        <v>134600</v>
      </c>
      <c r="G70" s="48">
        <v>2</v>
      </c>
      <c r="H70" s="44">
        <f>F70*G70</f>
        <v>269200</v>
      </c>
      <c r="I70" s="39" t="s">
        <v>11</v>
      </c>
      <c r="J70" s="48"/>
    </row>
    <row r="71" spans="1:11" s="10" customFormat="1" ht="24">
      <c r="A71" s="39" t="s">
        <v>144</v>
      </c>
      <c r="B71" s="40" t="s">
        <v>146</v>
      </c>
      <c r="C71" s="48" t="s">
        <v>42</v>
      </c>
      <c r="D71" s="56" t="s">
        <v>286</v>
      </c>
      <c r="E71" s="48">
        <v>21655470</v>
      </c>
      <c r="F71" s="44">
        <v>378000</v>
      </c>
      <c r="G71" s="48">
        <v>2</v>
      </c>
      <c r="H71" s="44">
        <v>756000</v>
      </c>
      <c r="I71" s="39" t="s">
        <v>11</v>
      </c>
      <c r="J71" s="48"/>
    </row>
    <row r="72" spans="1:11" s="10" customFormat="1" ht="24">
      <c r="A72" s="39" t="s">
        <v>144</v>
      </c>
      <c r="B72" s="40" t="s">
        <v>148</v>
      </c>
      <c r="C72" s="48" t="s">
        <v>42</v>
      </c>
      <c r="D72" s="56" t="s">
        <v>287</v>
      </c>
      <c r="E72" s="48">
        <v>21678870</v>
      </c>
      <c r="F72" s="44">
        <v>212400</v>
      </c>
      <c r="G72" s="48">
        <v>4</v>
      </c>
      <c r="H72" s="44">
        <v>849600</v>
      </c>
      <c r="I72" s="39" t="s">
        <v>11</v>
      </c>
      <c r="J72" s="48"/>
    </row>
    <row r="73" spans="1:11" s="9" customFormat="1" ht="24">
      <c r="A73" s="39" t="s">
        <v>152</v>
      </c>
      <c r="B73" s="40" t="s">
        <v>154</v>
      </c>
      <c r="C73" s="64" t="s">
        <v>231</v>
      </c>
      <c r="D73" s="42" t="s">
        <v>288</v>
      </c>
      <c r="E73" s="41">
        <v>22520329</v>
      </c>
      <c r="F73" s="43">
        <v>128700</v>
      </c>
      <c r="G73" s="39">
        <v>6</v>
      </c>
      <c r="H73" s="44">
        <f>F73*G73</f>
        <v>772200</v>
      </c>
      <c r="I73" s="45" t="s">
        <v>11</v>
      </c>
      <c r="J73" s="39"/>
    </row>
    <row r="74" spans="1:11" s="9" customFormat="1" ht="24">
      <c r="A74" s="39" t="s">
        <v>152</v>
      </c>
      <c r="B74" s="40" t="s">
        <v>154</v>
      </c>
      <c r="C74" s="64" t="s">
        <v>155</v>
      </c>
      <c r="D74" s="42" t="s">
        <v>289</v>
      </c>
      <c r="E74" s="41">
        <v>21019356</v>
      </c>
      <c r="F74" s="43">
        <v>189900</v>
      </c>
      <c r="G74" s="39">
        <v>2</v>
      </c>
      <c r="H74" s="44">
        <f>F74*G74</f>
        <v>379800</v>
      </c>
      <c r="I74" s="45" t="s">
        <v>11</v>
      </c>
      <c r="J74" s="39"/>
    </row>
    <row r="75" spans="1:11" s="9" customFormat="1" ht="24">
      <c r="A75" s="39" t="s">
        <v>152</v>
      </c>
      <c r="B75" s="40" t="s">
        <v>156</v>
      </c>
      <c r="C75" s="64" t="s">
        <v>231</v>
      </c>
      <c r="D75" s="42" t="s">
        <v>288</v>
      </c>
      <c r="E75" s="41">
        <v>22520329</v>
      </c>
      <c r="F75" s="43">
        <v>128700</v>
      </c>
      <c r="G75" s="39">
        <v>4</v>
      </c>
      <c r="H75" s="44">
        <f>F75*G75</f>
        <v>514800</v>
      </c>
      <c r="I75" s="45" t="s">
        <v>11</v>
      </c>
      <c r="J75" s="39"/>
    </row>
    <row r="76" spans="1:11" s="9" customFormat="1" ht="24">
      <c r="A76" s="39" t="s">
        <v>161</v>
      </c>
      <c r="B76" s="40" t="s">
        <v>240</v>
      </c>
      <c r="C76" s="41" t="s">
        <v>42</v>
      </c>
      <c r="D76" s="42" t="s">
        <v>290</v>
      </c>
      <c r="E76" s="41">
        <v>22110637</v>
      </c>
      <c r="F76" s="43">
        <v>174000</v>
      </c>
      <c r="G76" s="39">
        <v>2</v>
      </c>
      <c r="H76" s="44">
        <v>348000</v>
      </c>
      <c r="I76" s="45" t="s">
        <v>11</v>
      </c>
      <c r="J76" s="46"/>
    </row>
    <row r="77" spans="1:11" s="10" customFormat="1" ht="24">
      <c r="A77" s="39" t="s">
        <v>161</v>
      </c>
      <c r="B77" s="40" t="s">
        <v>162</v>
      </c>
      <c r="C77" s="48" t="s">
        <v>42</v>
      </c>
      <c r="D77" s="56" t="s">
        <v>283</v>
      </c>
      <c r="E77" s="48">
        <v>21678870</v>
      </c>
      <c r="F77" s="44">
        <v>212400</v>
      </c>
      <c r="G77" s="48">
        <v>4</v>
      </c>
      <c r="H77" s="44">
        <v>849600</v>
      </c>
      <c r="I77" s="39" t="s">
        <v>11</v>
      </c>
      <c r="J77" s="48"/>
    </row>
    <row r="78" spans="1:11" s="9" customFormat="1" ht="24">
      <c r="A78" s="39" t="s">
        <v>164</v>
      </c>
      <c r="B78" s="40" t="s">
        <v>241</v>
      </c>
      <c r="C78" s="41" t="s">
        <v>42</v>
      </c>
      <c r="D78" s="47" t="s">
        <v>291</v>
      </c>
      <c r="E78" s="66">
        <v>22111894</v>
      </c>
      <c r="F78" s="43">
        <v>188000</v>
      </c>
      <c r="G78" s="39">
        <v>1</v>
      </c>
      <c r="H78" s="44">
        <v>188000</v>
      </c>
      <c r="I78" s="45" t="s">
        <v>11</v>
      </c>
      <c r="J78" s="46"/>
    </row>
    <row r="79" spans="1:11" s="9" customFormat="1" ht="24">
      <c r="A79" s="39" t="s">
        <v>166</v>
      </c>
      <c r="B79" s="40" t="s">
        <v>242</v>
      </c>
      <c r="C79" s="41" t="s">
        <v>42</v>
      </c>
      <c r="D79" s="67" t="s">
        <v>292</v>
      </c>
      <c r="E79" s="68">
        <v>22348542</v>
      </c>
      <c r="F79" s="43">
        <v>342000</v>
      </c>
      <c r="G79" s="39">
        <v>1</v>
      </c>
      <c r="H79" s="44">
        <v>342000</v>
      </c>
      <c r="I79" s="45" t="s">
        <v>11</v>
      </c>
      <c r="J79" s="69"/>
    </row>
    <row r="80" spans="1:11" s="9" customFormat="1" ht="24">
      <c r="A80" s="58" t="s">
        <v>168</v>
      </c>
      <c r="B80" s="59" t="s">
        <v>169</v>
      </c>
      <c r="C80" s="41" t="s">
        <v>170</v>
      </c>
      <c r="D80" s="42" t="s">
        <v>293</v>
      </c>
      <c r="E80" s="41">
        <v>22793383</v>
      </c>
      <c r="F80" s="55">
        <v>271000</v>
      </c>
      <c r="G80" s="39">
        <v>1</v>
      </c>
      <c r="H80" s="50">
        <v>271000</v>
      </c>
      <c r="I80" s="45" t="s">
        <v>11</v>
      </c>
      <c r="J80" s="39"/>
    </row>
    <row r="81" spans="1:11" s="10" customFormat="1" ht="24">
      <c r="A81" s="58" t="s">
        <v>168</v>
      </c>
      <c r="B81" s="59" t="s">
        <v>169</v>
      </c>
      <c r="C81" s="48" t="s">
        <v>171</v>
      </c>
      <c r="D81" s="56" t="s">
        <v>294</v>
      </c>
      <c r="E81" s="48">
        <v>22717190</v>
      </c>
      <c r="F81" s="50">
        <v>74000</v>
      </c>
      <c r="G81" s="48">
        <v>3</v>
      </c>
      <c r="H81" s="50">
        <v>222000</v>
      </c>
      <c r="I81" s="45" t="s">
        <v>11</v>
      </c>
      <c r="J81" s="39"/>
    </row>
    <row r="82" spans="1:11" s="10" customFormat="1" ht="24">
      <c r="A82" s="39" t="s">
        <v>168</v>
      </c>
      <c r="B82" s="40" t="s">
        <v>172</v>
      </c>
      <c r="C82" s="48" t="s">
        <v>243</v>
      </c>
      <c r="D82" s="56" t="s">
        <v>173</v>
      </c>
      <c r="E82" s="48">
        <v>21675347</v>
      </c>
      <c r="F82" s="50">
        <v>193800</v>
      </c>
      <c r="G82" s="48">
        <v>1</v>
      </c>
      <c r="H82" s="50">
        <v>193800</v>
      </c>
      <c r="I82" s="39" t="s">
        <v>11</v>
      </c>
      <c r="J82" s="48"/>
      <c r="K82" s="14"/>
    </row>
    <row r="83" spans="1:11" s="9" customFormat="1" ht="24">
      <c r="A83" s="39" t="s">
        <v>168</v>
      </c>
      <c r="B83" s="40" t="s">
        <v>174</v>
      </c>
      <c r="C83" s="41" t="s">
        <v>64</v>
      </c>
      <c r="D83" s="42" t="s">
        <v>175</v>
      </c>
      <c r="E83" s="41">
        <v>21751190</v>
      </c>
      <c r="F83" s="55">
        <v>188000</v>
      </c>
      <c r="G83" s="39">
        <v>4</v>
      </c>
      <c r="H83" s="50">
        <v>752000</v>
      </c>
      <c r="I83" s="45" t="s">
        <v>11</v>
      </c>
      <c r="J83" s="39"/>
    </row>
    <row r="84" spans="1:11" s="12" customFormat="1" ht="24">
      <c r="A84" s="39" t="s">
        <v>168</v>
      </c>
      <c r="B84" s="40" t="s">
        <v>174</v>
      </c>
      <c r="C84" s="48" t="s">
        <v>64</v>
      </c>
      <c r="D84" s="56" t="s">
        <v>176</v>
      </c>
      <c r="E84" s="48">
        <v>21751191</v>
      </c>
      <c r="F84" s="50">
        <v>207000</v>
      </c>
      <c r="G84" s="48">
        <v>1</v>
      </c>
      <c r="H84" s="50">
        <v>207000</v>
      </c>
      <c r="I84" s="45" t="s">
        <v>11</v>
      </c>
      <c r="J84" s="39"/>
    </row>
    <row r="85" spans="1:11" s="12" customFormat="1" ht="24">
      <c r="A85" s="39" t="s">
        <v>168</v>
      </c>
      <c r="B85" s="40" t="s">
        <v>174</v>
      </c>
      <c r="C85" s="41" t="s">
        <v>177</v>
      </c>
      <c r="D85" s="42" t="s">
        <v>178</v>
      </c>
      <c r="E85" s="41">
        <v>21751852</v>
      </c>
      <c r="F85" s="55">
        <v>42000</v>
      </c>
      <c r="G85" s="39">
        <v>1</v>
      </c>
      <c r="H85" s="50">
        <v>42000</v>
      </c>
      <c r="I85" s="45" t="s">
        <v>11</v>
      </c>
      <c r="J85" s="39"/>
    </row>
    <row r="86" spans="1:11" s="12" customFormat="1" ht="24">
      <c r="A86" s="39" t="s">
        <v>168</v>
      </c>
      <c r="B86" s="40" t="s">
        <v>174</v>
      </c>
      <c r="C86" s="41" t="s">
        <v>179</v>
      </c>
      <c r="D86" s="42" t="s">
        <v>178</v>
      </c>
      <c r="E86" s="41">
        <v>21751850</v>
      </c>
      <c r="F86" s="55">
        <v>8000</v>
      </c>
      <c r="G86" s="39">
        <v>2</v>
      </c>
      <c r="H86" s="50">
        <v>16000</v>
      </c>
      <c r="I86" s="45" t="s">
        <v>11</v>
      </c>
      <c r="J86" s="39"/>
    </row>
    <row r="87" spans="1:11" s="9" customFormat="1" ht="24">
      <c r="A87" s="39" t="s">
        <v>168</v>
      </c>
      <c r="B87" s="40" t="s">
        <v>244</v>
      </c>
      <c r="C87" s="41" t="s">
        <v>245</v>
      </c>
      <c r="D87" s="42" t="s">
        <v>295</v>
      </c>
      <c r="E87" s="41">
        <v>22857845</v>
      </c>
      <c r="F87" s="43">
        <v>446800</v>
      </c>
      <c r="G87" s="39">
        <v>1</v>
      </c>
      <c r="H87" s="44">
        <v>446800</v>
      </c>
      <c r="I87" s="45" t="s">
        <v>11</v>
      </c>
      <c r="J87" s="46"/>
    </row>
    <row r="88" spans="1:11" s="9" customFormat="1" ht="24">
      <c r="A88" s="39" t="s">
        <v>168</v>
      </c>
      <c r="B88" s="40" t="s">
        <v>246</v>
      </c>
      <c r="C88" s="41" t="s">
        <v>42</v>
      </c>
      <c r="D88" s="42" t="s">
        <v>181</v>
      </c>
      <c r="E88" s="41">
        <v>22752606</v>
      </c>
      <c r="F88" s="43">
        <v>238000</v>
      </c>
      <c r="G88" s="39">
        <v>2</v>
      </c>
      <c r="H88" s="44">
        <v>476000</v>
      </c>
      <c r="I88" s="45" t="s">
        <v>11</v>
      </c>
      <c r="J88" s="46"/>
    </row>
    <row r="89" spans="1:11" s="9" customFormat="1" ht="24">
      <c r="A89" s="39" t="s">
        <v>187</v>
      </c>
      <c r="B89" s="40" t="s">
        <v>247</v>
      </c>
      <c r="C89" s="41" t="s">
        <v>188</v>
      </c>
      <c r="D89" s="42" t="s">
        <v>189</v>
      </c>
      <c r="E89" s="41">
        <v>22764674</v>
      </c>
      <c r="F89" s="43">
        <v>169000</v>
      </c>
      <c r="G89" s="39">
        <v>3</v>
      </c>
      <c r="H89" s="44">
        <f t="shared" ref="H89:H102" si="2">F89*G89</f>
        <v>507000</v>
      </c>
      <c r="I89" s="45" t="s">
        <v>11</v>
      </c>
      <c r="J89" s="46"/>
    </row>
    <row r="90" spans="1:11" s="9" customFormat="1" ht="24">
      <c r="A90" s="39" t="s">
        <v>187</v>
      </c>
      <c r="B90" s="40" t="s">
        <v>247</v>
      </c>
      <c r="C90" s="41" t="s">
        <v>188</v>
      </c>
      <c r="D90" s="42" t="s">
        <v>190</v>
      </c>
      <c r="E90" s="41">
        <v>22764673</v>
      </c>
      <c r="F90" s="43">
        <v>150000</v>
      </c>
      <c r="G90" s="39">
        <v>2</v>
      </c>
      <c r="H90" s="44">
        <f t="shared" si="2"/>
        <v>300000</v>
      </c>
      <c r="I90" s="45" t="s">
        <v>11</v>
      </c>
      <c r="J90" s="46"/>
    </row>
    <row r="91" spans="1:11" s="9" customFormat="1" ht="24">
      <c r="A91" s="39" t="s">
        <v>187</v>
      </c>
      <c r="B91" s="40" t="s">
        <v>247</v>
      </c>
      <c r="C91" s="41" t="s">
        <v>191</v>
      </c>
      <c r="D91" s="42">
        <v>1170</v>
      </c>
      <c r="E91" s="41">
        <v>22764757</v>
      </c>
      <c r="F91" s="43">
        <v>28000</v>
      </c>
      <c r="G91" s="39">
        <v>2</v>
      </c>
      <c r="H91" s="44">
        <f t="shared" si="2"/>
        <v>56000</v>
      </c>
      <c r="I91" s="45" t="s">
        <v>11</v>
      </c>
      <c r="J91" s="46"/>
    </row>
    <row r="92" spans="1:11" s="9" customFormat="1" ht="24">
      <c r="A92" s="39" t="s">
        <v>187</v>
      </c>
      <c r="B92" s="40" t="s">
        <v>247</v>
      </c>
      <c r="C92" s="41" t="s">
        <v>192</v>
      </c>
      <c r="D92" s="42">
        <v>1145</v>
      </c>
      <c r="E92" s="41">
        <v>22764783</v>
      </c>
      <c r="F92" s="43">
        <v>12000</v>
      </c>
      <c r="G92" s="39">
        <v>2</v>
      </c>
      <c r="H92" s="44">
        <f t="shared" si="2"/>
        <v>24000</v>
      </c>
      <c r="I92" s="45" t="s">
        <v>11</v>
      </c>
      <c r="J92" s="46"/>
    </row>
    <row r="93" spans="1:11" s="9" customFormat="1" ht="24">
      <c r="A93" s="39" t="s">
        <v>187</v>
      </c>
      <c r="B93" s="40" t="s">
        <v>247</v>
      </c>
      <c r="C93" s="41" t="s">
        <v>191</v>
      </c>
      <c r="D93" s="42">
        <v>1570</v>
      </c>
      <c r="E93" s="41">
        <v>22764759</v>
      </c>
      <c r="F93" s="43">
        <v>38000</v>
      </c>
      <c r="G93" s="39">
        <v>1</v>
      </c>
      <c r="H93" s="44">
        <f t="shared" si="2"/>
        <v>38000</v>
      </c>
      <c r="I93" s="45" t="s">
        <v>11</v>
      </c>
      <c r="J93" s="46"/>
    </row>
    <row r="94" spans="1:11" s="9" customFormat="1" ht="24">
      <c r="A94" s="39" t="s">
        <v>187</v>
      </c>
      <c r="B94" s="40" t="s">
        <v>247</v>
      </c>
      <c r="C94" s="41" t="s">
        <v>192</v>
      </c>
      <c r="D94" s="42">
        <v>1545</v>
      </c>
      <c r="E94" s="41">
        <v>22764785</v>
      </c>
      <c r="F94" s="43">
        <v>16000</v>
      </c>
      <c r="G94" s="39">
        <v>2</v>
      </c>
      <c r="H94" s="44">
        <f t="shared" si="2"/>
        <v>32000</v>
      </c>
      <c r="I94" s="45" t="s">
        <v>11</v>
      </c>
      <c r="J94" s="46"/>
    </row>
    <row r="95" spans="1:11" s="9" customFormat="1" ht="24">
      <c r="A95" s="39" t="s">
        <v>187</v>
      </c>
      <c r="B95" s="40" t="s">
        <v>247</v>
      </c>
      <c r="C95" s="41" t="s">
        <v>193</v>
      </c>
      <c r="D95" s="42"/>
      <c r="E95" s="41">
        <v>22764792</v>
      </c>
      <c r="F95" s="43">
        <v>26000</v>
      </c>
      <c r="G95" s="39">
        <v>1</v>
      </c>
      <c r="H95" s="44">
        <f t="shared" si="2"/>
        <v>26000</v>
      </c>
      <c r="I95" s="45" t="s">
        <v>11</v>
      </c>
      <c r="J95" s="46"/>
    </row>
    <row r="96" spans="1:11" s="9" customFormat="1" ht="24">
      <c r="A96" s="39" t="s">
        <v>187</v>
      </c>
      <c r="B96" s="40" t="s">
        <v>248</v>
      </c>
      <c r="C96" s="41" t="s">
        <v>194</v>
      </c>
      <c r="D96" s="42" t="s">
        <v>195</v>
      </c>
      <c r="E96" s="41">
        <v>22764730</v>
      </c>
      <c r="F96" s="43">
        <v>275000</v>
      </c>
      <c r="G96" s="39">
        <v>3</v>
      </c>
      <c r="H96" s="44">
        <f t="shared" si="2"/>
        <v>825000</v>
      </c>
      <c r="I96" s="45" t="s">
        <v>11</v>
      </c>
      <c r="J96" s="46"/>
    </row>
    <row r="97" spans="1:10" s="9" customFormat="1" ht="24">
      <c r="A97" s="39" t="s">
        <v>187</v>
      </c>
      <c r="B97" s="40" t="s">
        <v>248</v>
      </c>
      <c r="C97" s="41" t="s">
        <v>194</v>
      </c>
      <c r="D97" s="42" t="s">
        <v>196</v>
      </c>
      <c r="E97" s="41">
        <v>22764728</v>
      </c>
      <c r="F97" s="43">
        <v>219000</v>
      </c>
      <c r="G97" s="39">
        <v>1</v>
      </c>
      <c r="H97" s="44">
        <f t="shared" si="2"/>
        <v>219000</v>
      </c>
      <c r="I97" s="45" t="s">
        <v>11</v>
      </c>
      <c r="J97" s="46"/>
    </row>
    <row r="98" spans="1:10" s="10" customFormat="1" ht="24">
      <c r="A98" s="39" t="s">
        <v>232</v>
      </c>
      <c r="B98" s="40" t="s">
        <v>249</v>
      </c>
      <c r="C98" s="70" t="s">
        <v>220</v>
      </c>
      <c r="D98" s="71" t="s">
        <v>296</v>
      </c>
      <c r="E98" s="48">
        <v>21177381</v>
      </c>
      <c r="F98" s="44">
        <v>280000</v>
      </c>
      <c r="G98" s="48">
        <v>1</v>
      </c>
      <c r="H98" s="44">
        <f t="shared" si="2"/>
        <v>280000</v>
      </c>
      <c r="I98" s="39" t="s">
        <v>233</v>
      </c>
      <c r="J98" s="46"/>
    </row>
    <row r="99" spans="1:10" s="10" customFormat="1" ht="24">
      <c r="A99" s="39" t="s">
        <v>232</v>
      </c>
      <c r="B99" s="40" t="s">
        <v>250</v>
      </c>
      <c r="C99" s="70" t="s">
        <v>220</v>
      </c>
      <c r="D99" s="71" t="s">
        <v>297</v>
      </c>
      <c r="E99" s="48">
        <v>22752608</v>
      </c>
      <c r="F99" s="44">
        <v>338400</v>
      </c>
      <c r="G99" s="48">
        <v>2</v>
      </c>
      <c r="H99" s="44">
        <f t="shared" si="2"/>
        <v>676800</v>
      </c>
      <c r="I99" s="39" t="s">
        <v>233</v>
      </c>
      <c r="J99" s="46"/>
    </row>
    <row r="100" spans="1:10" s="10" customFormat="1" ht="24">
      <c r="A100" s="39" t="s">
        <v>232</v>
      </c>
      <c r="B100" s="40" t="s">
        <v>251</v>
      </c>
      <c r="C100" s="70" t="s">
        <v>220</v>
      </c>
      <c r="D100" s="71" t="s">
        <v>290</v>
      </c>
      <c r="E100" s="48">
        <v>22110637</v>
      </c>
      <c r="F100" s="44">
        <v>174000</v>
      </c>
      <c r="G100" s="48">
        <v>4</v>
      </c>
      <c r="H100" s="44">
        <f t="shared" si="2"/>
        <v>696000</v>
      </c>
      <c r="I100" s="39" t="s">
        <v>233</v>
      </c>
      <c r="J100" s="46"/>
    </row>
    <row r="101" spans="1:10" s="10" customFormat="1" ht="24">
      <c r="A101" s="39" t="s">
        <v>232</v>
      </c>
      <c r="B101" s="40" t="s">
        <v>252</v>
      </c>
      <c r="C101" s="70" t="s">
        <v>220</v>
      </c>
      <c r="D101" s="71" t="s">
        <v>298</v>
      </c>
      <c r="E101" s="48">
        <v>20840595</v>
      </c>
      <c r="F101" s="44">
        <v>285000</v>
      </c>
      <c r="G101" s="48">
        <v>3</v>
      </c>
      <c r="H101" s="44">
        <f t="shared" si="2"/>
        <v>855000</v>
      </c>
      <c r="I101" s="39" t="s">
        <v>233</v>
      </c>
      <c r="J101" s="46"/>
    </row>
    <row r="102" spans="1:10" s="10" customFormat="1" ht="24">
      <c r="A102" s="39" t="s">
        <v>299</v>
      </c>
      <c r="B102" s="40" t="s">
        <v>300</v>
      </c>
      <c r="C102" s="70" t="s">
        <v>220</v>
      </c>
      <c r="D102" s="71" t="s">
        <v>234</v>
      </c>
      <c r="E102" s="48">
        <v>22110637</v>
      </c>
      <c r="F102" s="44">
        <v>174000</v>
      </c>
      <c r="G102" s="48">
        <v>2</v>
      </c>
      <c r="H102" s="44">
        <f t="shared" si="2"/>
        <v>348000</v>
      </c>
      <c r="I102" s="39" t="s">
        <v>233</v>
      </c>
      <c r="J102" s="46"/>
    </row>
    <row r="103" spans="1:10" s="10" customFormat="1" ht="18" customHeight="1">
      <c r="A103" s="97" t="s">
        <v>255</v>
      </c>
      <c r="B103" s="97"/>
      <c r="C103" s="70"/>
      <c r="D103" s="71"/>
      <c r="E103" s="48"/>
      <c r="F103" s="44"/>
      <c r="G103" s="48"/>
      <c r="H103" s="44">
        <f>J103*0.54%</f>
        <v>325739.55600000004</v>
      </c>
      <c r="I103" s="72" t="s">
        <v>272</v>
      </c>
      <c r="J103" s="73">
        <f>SUM(H4:H102)</f>
        <v>60322140</v>
      </c>
    </row>
    <row r="104" spans="1:10" s="10" customFormat="1" ht="18" customHeight="1">
      <c r="A104" s="95" t="s">
        <v>256</v>
      </c>
      <c r="B104" s="95"/>
      <c r="C104" s="74"/>
      <c r="D104" s="75"/>
      <c r="E104" s="74"/>
      <c r="F104" s="76"/>
      <c r="G104" s="74">
        <f>SUM(G4:G101)</f>
        <v>315</v>
      </c>
      <c r="H104" s="77">
        <f>SUM(H4:H103)</f>
        <v>60647879.556000002</v>
      </c>
      <c r="I104" s="78"/>
      <c r="J104" s="78"/>
    </row>
    <row r="105" spans="1:10" s="9" customFormat="1" ht="24">
      <c r="A105" s="39" t="s">
        <v>33</v>
      </c>
      <c r="B105" s="40" t="s">
        <v>34</v>
      </c>
      <c r="C105" s="41" t="s">
        <v>35</v>
      </c>
      <c r="D105" s="79" t="s">
        <v>36</v>
      </c>
      <c r="E105" s="41"/>
      <c r="F105" s="43">
        <v>240000</v>
      </c>
      <c r="G105" s="39">
        <v>3</v>
      </c>
      <c r="H105" s="44">
        <f>F105*G105</f>
        <v>720000</v>
      </c>
      <c r="I105" s="45" t="s">
        <v>37</v>
      </c>
      <c r="J105" s="46"/>
    </row>
    <row r="106" spans="1:10" s="10" customFormat="1" ht="24">
      <c r="A106" s="39" t="s">
        <v>33</v>
      </c>
      <c r="B106" s="40" t="s">
        <v>34</v>
      </c>
      <c r="C106" s="41" t="s">
        <v>38</v>
      </c>
      <c r="D106" s="79" t="s">
        <v>39</v>
      </c>
      <c r="E106" s="41"/>
      <c r="F106" s="43">
        <v>200000</v>
      </c>
      <c r="G106" s="39">
        <v>4</v>
      </c>
      <c r="H106" s="44">
        <f>F106*G106</f>
        <v>800000</v>
      </c>
      <c r="I106" s="45" t="s">
        <v>37</v>
      </c>
      <c r="J106" s="48"/>
    </row>
    <row r="107" spans="1:10" s="10" customFormat="1" ht="24">
      <c r="A107" s="39" t="s">
        <v>33</v>
      </c>
      <c r="B107" s="40" t="s">
        <v>34</v>
      </c>
      <c r="C107" s="48" t="s">
        <v>40</v>
      </c>
      <c r="D107" s="56" t="s">
        <v>41</v>
      </c>
      <c r="E107" s="48"/>
      <c r="F107" s="44">
        <v>250000</v>
      </c>
      <c r="G107" s="48">
        <v>2</v>
      </c>
      <c r="H107" s="44">
        <f>F107*G107</f>
        <v>500000</v>
      </c>
      <c r="I107" s="39" t="s">
        <v>37</v>
      </c>
      <c r="J107" s="48"/>
    </row>
    <row r="108" spans="1:10" s="9" customFormat="1" ht="24">
      <c r="A108" s="39" t="s">
        <v>50</v>
      </c>
      <c r="B108" s="40" t="s">
        <v>257</v>
      </c>
      <c r="C108" s="41" t="s">
        <v>61</v>
      </c>
      <c r="D108" s="42" t="s">
        <v>62</v>
      </c>
      <c r="E108" s="80"/>
      <c r="F108" s="51">
        <v>290000</v>
      </c>
      <c r="G108" s="41">
        <v>1</v>
      </c>
      <c r="H108" s="52">
        <v>290000</v>
      </c>
      <c r="I108" s="45" t="s">
        <v>37</v>
      </c>
      <c r="J108" s="46"/>
    </row>
    <row r="109" spans="1:10" s="9" customFormat="1" ht="24">
      <c r="A109" s="39" t="s">
        <v>50</v>
      </c>
      <c r="B109" s="40" t="s">
        <v>258</v>
      </c>
      <c r="C109" s="41" t="s">
        <v>63</v>
      </c>
      <c r="D109" s="53" t="s">
        <v>259</v>
      </c>
      <c r="E109" s="54"/>
      <c r="F109" s="49">
        <v>110000</v>
      </c>
      <c r="G109" s="54">
        <v>1</v>
      </c>
      <c r="H109" s="55">
        <v>110000</v>
      </c>
      <c r="I109" s="45" t="s">
        <v>37</v>
      </c>
      <c r="J109" s="46"/>
    </row>
    <row r="110" spans="1:10" s="9" customFormat="1" ht="24">
      <c r="A110" s="39" t="s">
        <v>152</v>
      </c>
      <c r="B110" s="40" t="s">
        <v>260</v>
      </c>
      <c r="C110" s="70" t="s">
        <v>261</v>
      </c>
      <c r="D110" s="56" t="s">
        <v>262</v>
      </c>
      <c r="E110" s="48" t="s">
        <v>153</v>
      </c>
      <c r="F110" s="44">
        <v>165000</v>
      </c>
      <c r="G110" s="48">
        <v>2</v>
      </c>
      <c r="H110" s="44">
        <v>330000</v>
      </c>
      <c r="I110" s="39" t="s">
        <v>37</v>
      </c>
      <c r="J110" s="70"/>
    </row>
    <row r="111" spans="1:10" s="9" customFormat="1" ht="24">
      <c r="A111" s="39" t="s">
        <v>152</v>
      </c>
      <c r="B111" s="40" t="s">
        <v>263</v>
      </c>
      <c r="C111" s="70" t="s">
        <v>264</v>
      </c>
      <c r="D111" s="56" t="s">
        <v>265</v>
      </c>
      <c r="E111" s="48" t="s">
        <v>153</v>
      </c>
      <c r="F111" s="44">
        <v>549000</v>
      </c>
      <c r="G111" s="48">
        <v>1</v>
      </c>
      <c r="H111" s="44">
        <v>549000</v>
      </c>
      <c r="I111" s="39" t="s">
        <v>37</v>
      </c>
      <c r="J111" s="70"/>
    </row>
    <row r="112" spans="1:10" s="9" customFormat="1" ht="24">
      <c r="A112" s="39" t="s">
        <v>187</v>
      </c>
      <c r="B112" s="40" t="s">
        <v>266</v>
      </c>
      <c r="C112" s="41" t="s">
        <v>197</v>
      </c>
      <c r="D112" s="42" t="s">
        <v>198</v>
      </c>
      <c r="E112" s="41"/>
      <c r="F112" s="43">
        <v>200000</v>
      </c>
      <c r="G112" s="39">
        <v>1</v>
      </c>
      <c r="H112" s="44">
        <v>200000</v>
      </c>
      <c r="I112" s="45" t="s">
        <v>37</v>
      </c>
      <c r="J112" s="46"/>
    </row>
    <row r="113" spans="1:10" s="9" customFormat="1" ht="24">
      <c r="A113" s="39" t="s">
        <v>187</v>
      </c>
      <c r="B113" s="40" t="s">
        <v>267</v>
      </c>
      <c r="C113" s="41" t="s">
        <v>356</v>
      </c>
      <c r="D113" s="71" t="s">
        <v>268</v>
      </c>
      <c r="E113" s="41"/>
      <c r="F113" s="43">
        <v>125000</v>
      </c>
      <c r="G113" s="39">
        <v>1</v>
      </c>
      <c r="H113" s="44">
        <f>F113*G113</f>
        <v>125000</v>
      </c>
      <c r="I113" s="45" t="s">
        <v>37</v>
      </c>
      <c r="J113" s="46"/>
    </row>
    <row r="114" spans="1:10" s="10" customFormat="1" ht="24">
      <c r="A114" s="39" t="s">
        <v>187</v>
      </c>
      <c r="B114" s="40" t="s">
        <v>267</v>
      </c>
      <c r="C114" s="81" t="s">
        <v>357</v>
      </c>
      <c r="D114" s="71" t="s">
        <v>268</v>
      </c>
      <c r="E114" s="48"/>
      <c r="F114" s="44">
        <v>155000</v>
      </c>
      <c r="G114" s="48">
        <v>1</v>
      </c>
      <c r="H114" s="44">
        <f>F114*G114</f>
        <v>155000</v>
      </c>
      <c r="I114" s="39" t="s">
        <v>37</v>
      </c>
      <c r="J114" s="46"/>
    </row>
    <row r="115" spans="1:10" s="10" customFormat="1" ht="24">
      <c r="A115" s="39" t="s">
        <v>187</v>
      </c>
      <c r="B115" s="40" t="s">
        <v>269</v>
      </c>
      <c r="C115" s="70" t="s">
        <v>199</v>
      </c>
      <c r="D115" s="71" t="s">
        <v>200</v>
      </c>
      <c r="E115" s="48"/>
      <c r="F115" s="44">
        <v>61600</v>
      </c>
      <c r="G115" s="48">
        <v>2</v>
      </c>
      <c r="H115" s="44">
        <f>F115*G115</f>
        <v>123200</v>
      </c>
      <c r="I115" s="39" t="s">
        <v>37</v>
      </c>
      <c r="J115" s="46"/>
    </row>
    <row r="116" spans="1:10" s="10" customFormat="1" ht="24">
      <c r="A116" s="39" t="s">
        <v>187</v>
      </c>
      <c r="B116" s="40" t="s">
        <v>269</v>
      </c>
      <c r="C116" s="70" t="s">
        <v>199</v>
      </c>
      <c r="D116" s="71" t="s">
        <v>201</v>
      </c>
      <c r="E116" s="48"/>
      <c r="F116" s="44">
        <v>182600</v>
      </c>
      <c r="G116" s="48">
        <v>1</v>
      </c>
      <c r="H116" s="44">
        <f>F116*G116</f>
        <v>182600</v>
      </c>
      <c r="I116" s="39" t="s">
        <v>37</v>
      </c>
      <c r="J116" s="46"/>
    </row>
    <row r="117" spans="1:10" s="10" customFormat="1" ht="24">
      <c r="A117" s="39" t="s">
        <v>187</v>
      </c>
      <c r="B117" s="40" t="s">
        <v>269</v>
      </c>
      <c r="C117" s="70" t="s">
        <v>199</v>
      </c>
      <c r="D117" s="71" t="s">
        <v>202</v>
      </c>
      <c r="E117" s="48"/>
      <c r="F117" s="44">
        <v>44000</v>
      </c>
      <c r="G117" s="48">
        <v>1</v>
      </c>
      <c r="H117" s="44">
        <f>F117*G117</f>
        <v>44000</v>
      </c>
      <c r="I117" s="39" t="s">
        <v>37</v>
      </c>
      <c r="J117" s="46"/>
    </row>
    <row r="118" spans="1:10" ht="18" customHeight="1">
      <c r="A118" s="95" t="s">
        <v>270</v>
      </c>
      <c r="B118" s="95"/>
      <c r="C118" s="74"/>
      <c r="D118" s="74"/>
      <c r="E118" s="74"/>
      <c r="F118" s="76"/>
      <c r="G118" s="74"/>
      <c r="H118" s="76">
        <f>SUM(H105:H117)</f>
        <v>4128800</v>
      </c>
      <c r="I118" s="78"/>
      <c r="J118" s="78"/>
    </row>
    <row r="119" spans="1:10" ht="18" customHeight="1">
      <c r="A119" s="96" t="s">
        <v>271</v>
      </c>
      <c r="B119" s="96"/>
      <c r="C119" s="82"/>
      <c r="D119" s="82"/>
      <c r="E119" s="82"/>
      <c r="F119" s="83"/>
      <c r="G119" s="82"/>
      <c r="H119" s="83">
        <f>SUM(H104,H118)</f>
        <v>64776679.556000002</v>
      </c>
      <c r="I119" s="84"/>
      <c r="J119" s="84"/>
    </row>
    <row r="121" spans="1:10">
      <c r="I121" s="16"/>
    </row>
  </sheetData>
  <mergeCells count="5">
    <mergeCell ref="A1:J1"/>
    <mergeCell ref="A104:B104"/>
    <mergeCell ref="A118:B118"/>
    <mergeCell ref="A119:B119"/>
    <mergeCell ref="A103:B103"/>
  </mergeCells>
  <phoneticPr fontId="6" type="noConversion"/>
  <printOptions horizontalCentered="1"/>
  <pageMargins left="0.21" right="0.2" top="0.63" bottom="0.39370078740157483" header="0.4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" ySplit="4" topLeftCell="C103" activePane="bottomRight" state="frozen"/>
      <selection pane="topRight" activeCell="C1" sqref="C1"/>
      <selection pane="bottomLeft" activeCell="A5" sqref="A5"/>
      <selection pane="bottomRight" activeCell="A4" sqref="A4:XFD114"/>
    </sheetView>
  </sheetViews>
  <sheetFormatPr defaultRowHeight="13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물품구입관서</vt:lpstr>
      <vt:lpstr>물품구입-교체 목록</vt:lpstr>
      <vt:lpstr>Sheet6</vt:lpstr>
      <vt:lpstr>물품구입관서!Print_Titles</vt:lpstr>
      <vt:lpstr>'물품구입-교체 목록'!Print_Titles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kpost2009</dc:creator>
  <cp:lastModifiedBy>user</cp:lastModifiedBy>
  <cp:revision>6</cp:revision>
  <cp:lastPrinted>2017-03-07T01:57:57Z</cp:lastPrinted>
  <dcterms:created xsi:type="dcterms:W3CDTF">2009-01-06T06:59:58Z</dcterms:created>
  <dcterms:modified xsi:type="dcterms:W3CDTF">2017-03-07T01:58:03Z</dcterms:modified>
</cp:coreProperties>
</file>