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Sheet1!$A$10:$G$55</definedName>
    <definedName name="_xlnm.Print_Area" localSheetId="0">Sheet1!$A$1:$G$55</definedName>
  </definedNames>
  <calcPr calcId="125725"/>
</workbook>
</file>

<file path=xl/calcChain.xml><?xml version="1.0" encoding="utf-8"?>
<calcChain xmlns="http://schemas.openxmlformats.org/spreadsheetml/2006/main">
  <c r="F53" i="1"/>
  <c r="F49"/>
  <c r="F48"/>
  <c r="F43"/>
  <c r="F44" s="1"/>
  <c r="F45" s="1"/>
  <c r="F46" s="1"/>
  <c r="F42"/>
  <c r="F50" l="1"/>
  <c r="F51" s="1"/>
  <c r="F52" s="1"/>
  <c r="F37"/>
  <c r="F38" s="1"/>
  <c r="F39" s="1"/>
  <c r="F40" s="1"/>
  <c r="F36"/>
  <c r="F13" l="1"/>
  <c r="F12"/>
  <c r="F14" l="1"/>
  <c r="F15" s="1"/>
  <c r="F16" s="1"/>
  <c r="F31"/>
  <c r="F30"/>
  <c r="F25"/>
  <c r="F24"/>
  <c r="F32" l="1"/>
  <c r="F33" s="1"/>
  <c r="F34" s="1"/>
  <c r="F26"/>
  <c r="F27" s="1"/>
  <c r="F28" s="1"/>
  <c r="F19" l="1"/>
  <c r="F18"/>
  <c r="F20" l="1"/>
  <c r="F21" s="1"/>
  <c r="F22" s="1"/>
  <c r="H17" l="1"/>
  <c r="F54" l="1"/>
  <c r="F55" s="1"/>
</calcChain>
</file>

<file path=xl/sharedStrings.xml><?xml version="1.0" encoding="utf-8"?>
<sst xmlns="http://schemas.openxmlformats.org/spreadsheetml/2006/main" count="80" uniqueCount="44">
  <si>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</si>
  <si>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</si>
  <si>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</si>
  <si>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</si>
  <si>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</si>
  <si>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</si>
  <si>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</si>
  <si>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</si>
  <si>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</si>
  <si>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</si>
  <si>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</si>
  <si>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</si>
  <si>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</si>
  <si>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</si>
  <si>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</si>
  <si>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</si>
  <si>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</si>
  <si>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</si>
  <si>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</si>
  <si>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</si>
  <si>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</si>
  <si>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>B5</t>
    <phoneticPr fontId="2" type="noConversion"/>
  </si>
  <si>
    <r>
      <t xml:space="preserve">       </t>
    </r>
    <r>
      <rPr>
        <b/>
        <sz val="14"/>
        <color theme="1"/>
        <rFont val="맑은 고딕"/>
        <family val="3"/>
        <charset val="129"/>
        <scheme val="minor"/>
      </rPr>
      <t xml:space="preserve"> (금융)</t>
    </r>
    <phoneticPr fontId="2" type="noConversion"/>
  </si>
  <si>
    <t>우체국보험 소송수행자실무</t>
    <phoneticPr fontId="2" type="noConversion"/>
  </si>
  <si>
    <t>(8,180-4,620)×209</t>
    <phoneticPr fontId="2" type="noConversion"/>
  </si>
  <si>
    <t>신인FC정착</t>
    <phoneticPr fontId="2" type="noConversion"/>
  </si>
  <si>
    <t>(8,180-4,620)×087</t>
    <phoneticPr fontId="2" type="noConversion"/>
  </si>
  <si>
    <t>우체국FC팀장</t>
    <phoneticPr fontId="2" type="noConversion"/>
  </si>
  <si>
    <t>(8,180-4,620)×189</t>
    <phoneticPr fontId="2" type="noConversion"/>
  </si>
  <si>
    <t>신인FC도전</t>
    <phoneticPr fontId="2" type="noConversion"/>
  </si>
  <si>
    <t>(8,180-4,620)×301</t>
    <phoneticPr fontId="2" type="noConversion"/>
  </si>
  <si>
    <t xml:space="preserve"> - 표지</t>
    <phoneticPr fontId="2" type="noConversion"/>
  </si>
  <si>
    <t>{15,370+(183×5)}×18</t>
    <phoneticPr fontId="2" type="noConversion"/>
  </si>
  <si>
    <t xml:space="preserve"> - 내지</t>
    <phoneticPr fontId="2" type="noConversion"/>
  </si>
  <si>
    <t>계=</t>
    <phoneticPr fontId="2" type="noConversion"/>
  </si>
  <si>
    <t>공급계약요율 59.40%=</t>
    <phoneticPr fontId="2" type="noConversion"/>
  </si>
  <si>
    <t>절사 후 공급가액=</t>
    <phoneticPr fontId="2" type="noConversion"/>
  </si>
  <si>
    <t>{(8,180-4,620)+(101×5)}×247</t>
    <phoneticPr fontId="2" type="noConversion"/>
  </si>
  <si>
    <t>우편취급국장 보험모집 활성화</t>
    <phoneticPr fontId="2" type="noConversion"/>
  </si>
  <si>
    <t>(8,180-4,620)×381</t>
    <phoneticPr fontId="2" type="noConversion"/>
  </si>
  <si>
    <t>(8,180-4,620)×247</t>
    <phoneticPr fontId="2" type="noConversion"/>
  </si>
  <si>
    <r>
      <t xml:space="preserve">        합계금액 : </t>
    </r>
    <r>
      <rPr>
        <b/>
        <sz val="14"/>
        <color theme="1"/>
        <rFont val="맑은 고딕"/>
        <family val="3"/>
        <charset val="129"/>
        <scheme val="minor"/>
      </rPr>
      <t>오백이십일만팔천사백원</t>
    </r>
    <r>
      <rPr>
        <sz val="14"/>
        <color theme="1"/>
        <rFont val="맑은 고딕"/>
        <family val="3"/>
        <charset val="129"/>
        <scheme val="minor"/>
      </rPr>
      <t>整 (\</t>
    </r>
    <r>
      <rPr>
        <b/>
        <sz val="14"/>
        <color theme="1"/>
        <rFont val="맑은 고딕"/>
        <family val="3"/>
        <charset val="129"/>
        <scheme val="minor"/>
      </rPr>
      <t>5,218,400</t>
    </r>
    <r>
      <rPr>
        <sz val="14"/>
        <color theme="1"/>
        <rFont val="맑은 고딕"/>
        <family val="3"/>
        <charset val="129"/>
        <scheme val="minor"/>
      </rPr>
      <t>)   (공급가액+세액)</t>
    </r>
    <phoneticPr fontId="2" type="noConversion"/>
  </si>
  <si>
    <t xml:space="preserve"> 2016년 12월   2일</t>
    <phoneticPr fontId="2" type="noConversion"/>
  </si>
  <si>
    <t>우체국FC입문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</si>
</sst>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1"/>
  <sheetViews>
    <sheetView tabSelected="1" view="pageBreakPreview" zoomScaleNormal="100" zoomScaleSheetLayoutView="100" workbookViewId="0">
      <selection activeCell="A7" sqref="A7:G7"/>
    </sheetView>
  </sheetViews>
  <sheetFormatPr defaultRowHeight="16.5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6" t="s">
        <v>17</v>
      </c>
      <c r="B2" s="37"/>
      <c r="C2" s="37"/>
      <c r="D2" s="37"/>
      <c r="E2" s="37"/>
      <c r="F2" s="37"/>
      <c r="G2" s="37"/>
    </row>
    <row r="3" spans="1:7" ht="20.25" customHeight="1"/>
    <row r="4" spans="1:7" ht="25.5" customHeight="1">
      <c r="A4" s="38" t="s">
        <v>42</v>
      </c>
      <c r="B4" s="39"/>
      <c r="C4" s="31"/>
    </row>
    <row r="5" spans="1:7" ht="25.5" customHeight="1">
      <c r="A5" s="32" t="s">
        <v>20</v>
      </c>
      <c r="B5" s="32"/>
      <c r="C5" s="32" t="s">
        <v>18</v>
      </c>
    </row>
    <row r="6" spans="1:7" ht="25.5" customHeight="1">
      <c r="A6" s="32" t="s">
        <v>19</v>
      </c>
      <c r="B6" s="32"/>
      <c r="C6" s="32"/>
      <c r="D6" s="30"/>
    </row>
    <row r="7" spans="1:7" ht="39.75" customHeight="1">
      <c r="A7" s="40" t="s">
        <v>41</v>
      </c>
      <c r="B7" s="40"/>
      <c r="C7" s="40"/>
      <c r="D7" s="40"/>
      <c r="E7" s="40"/>
      <c r="F7" s="40"/>
      <c r="G7" s="40"/>
    </row>
    <row r="8" spans="1:7" ht="24.75" customHeight="1">
      <c r="A8" s="41" t="s">
        <v>22</v>
      </c>
      <c r="B8" s="41"/>
      <c r="C8" s="41"/>
      <c r="D8" s="41"/>
      <c r="E8" s="41"/>
      <c r="F8" s="41"/>
      <c r="G8" s="41"/>
    </row>
    <row r="9" spans="1:7" ht="9.75" customHeight="1" thickBot="1">
      <c r="A9" s="48"/>
      <c r="B9" s="49"/>
      <c r="C9" s="49"/>
      <c r="D9" s="49"/>
      <c r="E9" s="49"/>
      <c r="F9" s="49"/>
      <c r="G9" s="49"/>
    </row>
    <row r="10" spans="1:7" s="1" customFormat="1" ht="27" customHeight="1" thickBot="1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>
      <c r="A11" s="22" t="s">
        <v>23</v>
      </c>
      <c r="B11" s="23" t="s">
        <v>11</v>
      </c>
      <c r="C11" s="23">
        <v>50</v>
      </c>
      <c r="D11" s="23">
        <v>209</v>
      </c>
      <c r="E11" s="23"/>
      <c r="F11" s="23"/>
      <c r="G11" s="24"/>
    </row>
    <row r="12" spans="1:7" s="1" customFormat="1" ht="18" customHeight="1">
      <c r="A12" s="12" t="s">
        <v>6</v>
      </c>
      <c r="B12" s="35" t="s">
        <v>8</v>
      </c>
      <c r="C12" s="35"/>
      <c r="D12" s="35"/>
      <c r="E12" s="35"/>
      <c r="F12" s="2">
        <f>15370*RIGHT(B12,2)</f>
        <v>276660</v>
      </c>
      <c r="G12" s="6"/>
    </row>
    <row r="13" spans="1:7" s="1" customFormat="1" ht="18" customHeight="1">
      <c r="A13" s="12" t="s">
        <v>7</v>
      </c>
      <c r="B13" s="35" t="s">
        <v>24</v>
      </c>
      <c r="C13" s="35"/>
      <c r="D13" s="35"/>
      <c r="E13" s="35"/>
      <c r="F13" s="2">
        <f>(8180-4620)*(RIGHT(B13,3))</f>
        <v>744040</v>
      </c>
      <c r="G13" s="6"/>
    </row>
    <row r="14" spans="1:7" s="1" customFormat="1" ht="18" customHeight="1">
      <c r="A14" s="12"/>
      <c r="B14" s="33" t="s">
        <v>9</v>
      </c>
      <c r="C14" s="33"/>
      <c r="D14" s="33"/>
      <c r="E14" s="33"/>
      <c r="F14" s="2">
        <f>SUM(F12:F13)</f>
        <v>1020700</v>
      </c>
      <c r="G14" s="6"/>
    </row>
    <row r="15" spans="1:7" s="1" customFormat="1" ht="18" customHeight="1">
      <c r="A15" s="12"/>
      <c r="B15" s="33" t="s">
        <v>13</v>
      </c>
      <c r="C15" s="33"/>
      <c r="D15" s="33"/>
      <c r="E15" s="33"/>
      <c r="F15" s="2">
        <f>F14*0.594</f>
        <v>606295.79999999993</v>
      </c>
      <c r="G15" s="6"/>
    </row>
    <row r="16" spans="1:7" ht="18" customHeight="1">
      <c r="A16" s="12"/>
      <c r="B16" s="34" t="s">
        <v>10</v>
      </c>
      <c r="C16" s="34"/>
      <c r="D16" s="34"/>
      <c r="E16" s="34"/>
      <c r="F16" s="28">
        <f>ROUNDDOWN(F15,-3)</f>
        <v>606000</v>
      </c>
      <c r="G16" s="7"/>
    </row>
    <row r="17" spans="1:8" ht="18" customHeight="1">
      <c r="A17" s="11" t="s">
        <v>25</v>
      </c>
      <c r="B17" s="8" t="s">
        <v>11</v>
      </c>
      <c r="C17" s="8">
        <v>50</v>
      </c>
      <c r="D17" s="8">
        <v>87</v>
      </c>
      <c r="E17" s="8"/>
      <c r="F17" s="8"/>
      <c r="G17" s="9"/>
      <c r="H17" s="28">
        <f>ROUNDDOWN(H16,-3)</f>
        <v>0</v>
      </c>
    </row>
    <row r="18" spans="1:8" ht="18" customHeight="1">
      <c r="A18" s="12" t="s">
        <v>6</v>
      </c>
      <c r="B18" s="35" t="s">
        <v>8</v>
      </c>
      <c r="C18" s="35"/>
      <c r="D18" s="35"/>
      <c r="E18" s="35"/>
      <c r="F18" s="2">
        <f>15370*RIGHT(B18,2)</f>
        <v>276660</v>
      </c>
      <c r="G18" s="6"/>
    </row>
    <row r="19" spans="1:8" ht="18" customHeight="1">
      <c r="A19" s="12" t="s">
        <v>7</v>
      </c>
      <c r="B19" s="35" t="s">
        <v>26</v>
      </c>
      <c r="C19" s="35"/>
      <c r="D19" s="35"/>
      <c r="E19" s="35"/>
      <c r="F19" s="2">
        <f>(8180-4620)*(RIGHT(B19,3))</f>
        <v>309720</v>
      </c>
      <c r="G19" s="6"/>
    </row>
    <row r="20" spans="1:8" ht="18" customHeight="1">
      <c r="A20" s="12"/>
      <c r="B20" s="33" t="s">
        <v>9</v>
      </c>
      <c r="C20" s="33"/>
      <c r="D20" s="33"/>
      <c r="E20" s="33"/>
      <c r="F20" s="2">
        <f>SUM(F18:F19)</f>
        <v>586380</v>
      </c>
      <c r="G20" s="6"/>
    </row>
    <row r="21" spans="1:8" ht="18" customHeight="1">
      <c r="A21" s="12"/>
      <c r="B21" s="33" t="s">
        <v>13</v>
      </c>
      <c r="C21" s="33"/>
      <c r="D21" s="33"/>
      <c r="E21" s="33"/>
      <c r="F21" s="2">
        <f>F20*0.594</f>
        <v>348309.72</v>
      </c>
      <c r="G21" s="6"/>
    </row>
    <row r="22" spans="1:8" ht="18" customHeight="1">
      <c r="A22" s="12"/>
      <c r="B22" s="34" t="s">
        <v>10</v>
      </c>
      <c r="C22" s="34"/>
      <c r="D22" s="34"/>
      <c r="E22" s="34"/>
      <c r="F22" s="28">
        <f>ROUNDDOWN(F21,-3)</f>
        <v>348000</v>
      </c>
      <c r="G22" s="7"/>
    </row>
    <row r="23" spans="1:8" s="5" customFormat="1" ht="18" customHeight="1">
      <c r="A23" s="11" t="s">
        <v>27</v>
      </c>
      <c r="B23" s="8" t="s">
        <v>11</v>
      </c>
      <c r="C23" s="8">
        <v>50</v>
      </c>
      <c r="D23" s="8">
        <v>189</v>
      </c>
      <c r="E23" s="8"/>
      <c r="F23" s="8"/>
      <c r="G23" s="9"/>
    </row>
    <row r="24" spans="1:8" s="1" customFormat="1" ht="18" customHeight="1">
      <c r="A24" s="12" t="s">
        <v>6</v>
      </c>
      <c r="B24" s="35" t="s">
        <v>8</v>
      </c>
      <c r="C24" s="35"/>
      <c r="D24" s="35"/>
      <c r="E24" s="35"/>
      <c r="F24" s="2">
        <f>15370*RIGHT(B24,2)</f>
        <v>276660</v>
      </c>
      <c r="G24" s="6"/>
    </row>
    <row r="25" spans="1:8" s="1" customFormat="1" ht="18" customHeight="1">
      <c r="A25" s="12" t="s">
        <v>7</v>
      </c>
      <c r="B25" s="35" t="s">
        <v>28</v>
      </c>
      <c r="C25" s="35"/>
      <c r="D25" s="35"/>
      <c r="E25" s="35"/>
      <c r="F25" s="2">
        <f>(8180-4620)*(RIGHT(B25,3))</f>
        <v>672840</v>
      </c>
      <c r="G25" s="6"/>
    </row>
    <row r="26" spans="1:8" s="1" customFormat="1" ht="18" customHeight="1">
      <c r="A26" s="12"/>
      <c r="B26" s="33" t="s">
        <v>9</v>
      </c>
      <c r="C26" s="33"/>
      <c r="D26" s="33"/>
      <c r="E26" s="33"/>
      <c r="F26" s="2">
        <f>SUM(F24:F25)</f>
        <v>949500</v>
      </c>
      <c r="G26" s="6"/>
    </row>
    <row r="27" spans="1:8" s="1" customFormat="1" ht="18" customHeight="1">
      <c r="A27" s="12"/>
      <c r="B27" s="33" t="s">
        <v>13</v>
      </c>
      <c r="C27" s="33"/>
      <c r="D27" s="33"/>
      <c r="E27" s="33"/>
      <c r="F27" s="2">
        <f>F26*0.594</f>
        <v>564003</v>
      </c>
      <c r="G27" s="6"/>
    </row>
    <row r="28" spans="1:8" ht="18" customHeight="1">
      <c r="A28" s="12"/>
      <c r="B28" s="34" t="s">
        <v>10</v>
      </c>
      <c r="C28" s="34"/>
      <c r="D28" s="34"/>
      <c r="E28" s="34"/>
      <c r="F28" s="28">
        <f>ROUNDDOWN(F27,-3)</f>
        <v>564000</v>
      </c>
      <c r="G28" s="7"/>
    </row>
    <row r="29" spans="1:8" ht="18" customHeight="1">
      <c r="A29" s="11" t="s">
        <v>29</v>
      </c>
      <c r="B29" s="8" t="s">
        <v>11</v>
      </c>
      <c r="C29" s="8">
        <v>50</v>
      </c>
      <c r="D29" s="8">
        <v>301</v>
      </c>
      <c r="E29" s="8"/>
      <c r="F29" s="8"/>
      <c r="G29" s="9"/>
    </row>
    <row r="30" spans="1:8" ht="18" customHeight="1">
      <c r="A30" s="12" t="s">
        <v>6</v>
      </c>
      <c r="B30" s="35" t="s">
        <v>8</v>
      </c>
      <c r="C30" s="35"/>
      <c r="D30" s="35"/>
      <c r="E30" s="35"/>
      <c r="F30" s="2">
        <f>15370*RIGHT(B30,2)</f>
        <v>276660</v>
      </c>
      <c r="G30" s="6"/>
    </row>
    <row r="31" spans="1:8" ht="18" customHeight="1">
      <c r="A31" s="12" t="s">
        <v>7</v>
      </c>
      <c r="B31" s="35" t="s">
        <v>30</v>
      </c>
      <c r="C31" s="35"/>
      <c r="D31" s="35"/>
      <c r="E31" s="35"/>
      <c r="F31" s="2">
        <f>(8180-4620)*(RIGHT(B31,3))</f>
        <v>1071560</v>
      </c>
      <c r="G31" s="6"/>
    </row>
    <row r="32" spans="1:8" ht="18" customHeight="1">
      <c r="A32" s="12"/>
      <c r="B32" s="33" t="s">
        <v>9</v>
      </c>
      <c r="C32" s="33"/>
      <c r="D32" s="33"/>
      <c r="E32" s="33"/>
      <c r="F32" s="2">
        <f>SUM(F30:F31)</f>
        <v>1348220</v>
      </c>
      <c r="G32" s="6"/>
    </row>
    <row r="33" spans="1:7" ht="18" customHeight="1">
      <c r="A33" s="12"/>
      <c r="B33" s="33" t="s">
        <v>13</v>
      </c>
      <c r="C33" s="33"/>
      <c r="D33" s="33"/>
      <c r="E33" s="33"/>
      <c r="F33" s="2">
        <f>F32*0.594</f>
        <v>800842.67999999993</v>
      </c>
      <c r="G33" s="6"/>
    </row>
    <row r="34" spans="1:7" ht="18" customHeight="1">
      <c r="A34" s="12"/>
      <c r="B34" s="34" t="s">
        <v>10</v>
      </c>
      <c r="C34" s="34"/>
      <c r="D34" s="34"/>
      <c r="E34" s="34"/>
      <c r="F34" s="28">
        <f>ROUNDDOWN(F33,-3)</f>
        <v>800000</v>
      </c>
      <c r="G34" s="7"/>
    </row>
    <row r="35" spans="1:7" ht="18" customHeight="1">
      <c r="A35" s="11" t="s">
        <v>43</v>
      </c>
      <c r="B35" s="8" t="s">
        <v>21</v>
      </c>
      <c r="C35" s="8">
        <v>100</v>
      </c>
      <c r="D35" s="8">
        <v>247</v>
      </c>
      <c r="E35" s="8"/>
      <c r="F35" s="8"/>
      <c r="G35" s="9"/>
    </row>
    <row r="36" spans="1:7" ht="18" customHeight="1">
      <c r="A36" s="12" t="s">
        <v>31</v>
      </c>
      <c r="B36" s="35" t="s">
        <v>32</v>
      </c>
      <c r="C36" s="35"/>
      <c r="D36" s="35"/>
      <c r="E36" s="35"/>
      <c r="F36" s="2">
        <f>(15370+(183*MID(B36,14,1)))*RIGHT(B36,2)</f>
        <v>293130</v>
      </c>
      <c r="G36" s="6"/>
    </row>
    <row r="37" spans="1:7" ht="18" customHeight="1">
      <c r="A37" s="12" t="s">
        <v>33</v>
      </c>
      <c r="B37" s="35" t="s">
        <v>37</v>
      </c>
      <c r="C37" s="35"/>
      <c r="D37" s="35"/>
      <c r="E37" s="35"/>
      <c r="F37" s="2">
        <f>((8180-4620)+(101*MID(B37,21,1)))*RIGHT(B37,3)</f>
        <v>1004055</v>
      </c>
      <c r="G37" s="6"/>
    </row>
    <row r="38" spans="1:7" ht="18" customHeight="1">
      <c r="A38" s="12"/>
      <c r="B38" s="33" t="s">
        <v>34</v>
      </c>
      <c r="C38" s="33"/>
      <c r="D38" s="33"/>
      <c r="E38" s="33"/>
      <c r="F38" s="2">
        <f>SUM(F36:F37)</f>
        <v>1297185</v>
      </c>
      <c r="G38" s="6"/>
    </row>
    <row r="39" spans="1:7" ht="18" customHeight="1">
      <c r="A39" s="12"/>
      <c r="B39" s="33" t="s">
        <v>35</v>
      </c>
      <c r="C39" s="33"/>
      <c r="D39" s="33"/>
      <c r="E39" s="33"/>
      <c r="F39" s="2">
        <f>F38*0.594</f>
        <v>770527.89</v>
      </c>
      <c r="G39" s="6"/>
    </row>
    <row r="40" spans="1:7" ht="18" customHeight="1">
      <c r="A40" s="12"/>
      <c r="B40" s="33" t="s">
        <v>36</v>
      </c>
      <c r="C40" s="33"/>
      <c r="D40" s="33"/>
      <c r="E40" s="33"/>
      <c r="F40" s="28">
        <f>ROUNDDOWN(F39,-3)</f>
        <v>770000</v>
      </c>
      <c r="G40" s="7"/>
    </row>
    <row r="41" spans="1:7" ht="18" customHeight="1">
      <c r="A41" s="11" t="s">
        <v>38</v>
      </c>
      <c r="B41" s="8" t="s">
        <v>11</v>
      </c>
      <c r="C41" s="8">
        <v>50</v>
      </c>
      <c r="D41" s="8">
        <v>381</v>
      </c>
      <c r="E41" s="8"/>
      <c r="F41" s="8"/>
      <c r="G41" s="9"/>
    </row>
    <row r="42" spans="1:7" ht="18" customHeight="1">
      <c r="A42" s="12" t="s">
        <v>6</v>
      </c>
      <c r="B42" s="35" t="s">
        <v>8</v>
      </c>
      <c r="C42" s="35"/>
      <c r="D42" s="35"/>
      <c r="E42" s="35"/>
      <c r="F42" s="2">
        <f>15370*RIGHT(B42,2)</f>
        <v>276660</v>
      </c>
      <c r="G42" s="6"/>
    </row>
    <row r="43" spans="1:7" ht="18" customHeight="1">
      <c r="A43" s="12" t="s">
        <v>7</v>
      </c>
      <c r="B43" s="35" t="s">
        <v>39</v>
      </c>
      <c r="C43" s="35"/>
      <c r="D43" s="35"/>
      <c r="E43" s="35"/>
      <c r="F43" s="2">
        <f>(8180-4620)*(RIGHT(B43,3))</f>
        <v>1356360</v>
      </c>
      <c r="G43" s="6"/>
    </row>
    <row r="44" spans="1:7" ht="18" customHeight="1">
      <c r="A44" s="12"/>
      <c r="B44" s="33" t="s">
        <v>9</v>
      </c>
      <c r="C44" s="33"/>
      <c r="D44" s="33"/>
      <c r="E44" s="33"/>
      <c r="F44" s="2">
        <f>SUM(F42:F43)</f>
        <v>1633020</v>
      </c>
      <c r="G44" s="6"/>
    </row>
    <row r="45" spans="1:7" ht="18" customHeight="1">
      <c r="A45" s="12"/>
      <c r="B45" s="33" t="s">
        <v>13</v>
      </c>
      <c r="C45" s="33"/>
      <c r="D45" s="33"/>
      <c r="E45" s="33"/>
      <c r="F45" s="2">
        <f>F44*0.594</f>
        <v>970013.88</v>
      </c>
      <c r="G45" s="6"/>
    </row>
    <row r="46" spans="1:7" ht="18" customHeight="1">
      <c r="A46" s="12"/>
      <c r="B46" s="34" t="s">
        <v>10</v>
      </c>
      <c r="C46" s="34"/>
      <c r="D46" s="34"/>
      <c r="E46" s="34"/>
      <c r="F46" s="28">
        <f>ROUNDDOWN(F45,-3)</f>
        <v>970000</v>
      </c>
      <c r="G46" s="7"/>
    </row>
    <row r="47" spans="1:7" ht="18" customHeight="1">
      <c r="A47" s="11" t="s">
        <v>43</v>
      </c>
      <c r="B47" s="8" t="s">
        <v>11</v>
      </c>
      <c r="C47" s="8">
        <v>50</v>
      </c>
      <c r="D47" s="8">
        <v>247</v>
      </c>
      <c r="E47" s="8"/>
      <c r="F47" s="8"/>
      <c r="G47" s="9"/>
    </row>
    <row r="48" spans="1:7" ht="18" customHeight="1">
      <c r="A48" s="12" t="s">
        <v>6</v>
      </c>
      <c r="B48" s="35" t="s">
        <v>8</v>
      </c>
      <c r="C48" s="35"/>
      <c r="D48" s="35"/>
      <c r="E48" s="35"/>
      <c r="F48" s="2">
        <f>15370*RIGHT(B48,2)</f>
        <v>276660</v>
      </c>
      <c r="G48" s="6"/>
    </row>
    <row r="49" spans="1:8" ht="18" customHeight="1">
      <c r="A49" s="12" t="s">
        <v>7</v>
      </c>
      <c r="B49" s="35" t="s">
        <v>40</v>
      </c>
      <c r="C49" s="35"/>
      <c r="D49" s="35"/>
      <c r="E49" s="35"/>
      <c r="F49" s="2">
        <f>(8180-4620)*(RIGHT(B49,3))</f>
        <v>879320</v>
      </c>
      <c r="G49" s="6"/>
    </row>
    <row r="50" spans="1:8" ht="18" customHeight="1">
      <c r="A50" s="12"/>
      <c r="B50" s="33" t="s">
        <v>9</v>
      </c>
      <c r="C50" s="33"/>
      <c r="D50" s="33"/>
      <c r="E50" s="33"/>
      <c r="F50" s="2">
        <f>SUM(F48:F49)</f>
        <v>1155980</v>
      </c>
      <c r="G50" s="6"/>
    </row>
    <row r="51" spans="1:8" ht="18" customHeight="1">
      <c r="A51" s="12"/>
      <c r="B51" s="33" t="s">
        <v>13</v>
      </c>
      <c r="C51" s="33"/>
      <c r="D51" s="33"/>
      <c r="E51" s="33"/>
      <c r="F51" s="2">
        <f>F50*0.594</f>
        <v>686652.12</v>
      </c>
      <c r="G51" s="6"/>
    </row>
    <row r="52" spans="1:8" ht="18" customHeight="1">
      <c r="A52" s="12"/>
      <c r="B52" s="34" t="s">
        <v>10</v>
      </c>
      <c r="C52" s="34"/>
      <c r="D52" s="34"/>
      <c r="E52" s="34"/>
      <c r="F52" s="28">
        <f>ROUNDDOWN(F51,-3)</f>
        <v>686000</v>
      </c>
      <c r="G52" s="7"/>
      <c r="H52" s="29"/>
    </row>
    <row r="53" spans="1:8" ht="18" customHeight="1">
      <c r="A53" s="25" t="s">
        <v>14</v>
      </c>
      <c r="B53" s="42"/>
      <c r="C53" s="43"/>
      <c r="D53" s="43"/>
      <c r="E53" s="44"/>
      <c r="F53" s="26">
        <f>+F16+F22+F28+F34+F40+F46+F52</f>
        <v>4744000</v>
      </c>
      <c r="G53" s="27"/>
      <c r="H53" s="29"/>
    </row>
    <row r="54" spans="1:8" ht="18" customHeight="1">
      <c r="A54" s="14" t="s">
        <v>15</v>
      </c>
      <c r="B54" s="42"/>
      <c r="C54" s="43"/>
      <c r="D54" s="43"/>
      <c r="E54" s="44"/>
      <c r="F54" s="13">
        <f>+F53*0.1</f>
        <v>474400</v>
      </c>
      <c r="G54" s="15">
        <v>0.1</v>
      </c>
      <c r="H54" s="29"/>
    </row>
    <row r="55" spans="1:8" ht="18" customHeight="1" thickBot="1">
      <c r="A55" s="16" t="s">
        <v>16</v>
      </c>
      <c r="B55" s="45"/>
      <c r="C55" s="46"/>
      <c r="D55" s="46"/>
      <c r="E55" s="47"/>
      <c r="F55" s="17">
        <f>SUM(F53:F54)</f>
        <v>5218400</v>
      </c>
      <c r="G55" s="18"/>
      <c r="H55" s="29"/>
    </row>
    <row r="56" spans="1:8" ht="18" customHeight="1">
      <c r="H56" s="29"/>
    </row>
    <row r="57" spans="1:8" ht="18" customHeight="1">
      <c r="H57" s="29"/>
    </row>
    <row r="58" spans="1:8" ht="18" customHeight="1">
      <c r="H58" s="29"/>
    </row>
    <row r="59" spans="1:8" ht="24.75" customHeight="1"/>
    <row r="60" spans="1:8" ht="24.75" customHeight="1"/>
    <row r="61" spans="1:8" ht="24.75" customHeight="1"/>
  </sheetData>
  <autoFilter ref="A10:G55"/>
  <mergeCells count="43">
    <mergeCell ref="B48:E48"/>
    <mergeCell ref="B49:E49"/>
    <mergeCell ref="B50:E50"/>
    <mergeCell ref="B51:E51"/>
    <mergeCell ref="B52:E52"/>
    <mergeCell ref="B54:E54"/>
    <mergeCell ref="B55:E55"/>
    <mergeCell ref="B40:E40"/>
    <mergeCell ref="B53:E53"/>
    <mergeCell ref="A9:G9"/>
    <mergeCell ref="B12:E12"/>
    <mergeCell ref="B13:E13"/>
    <mergeCell ref="B14:E14"/>
    <mergeCell ref="B15:E15"/>
    <mergeCell ref="B36:E36"/>
    <mergeCell ref="B38:E38"/>
    <mergeCell ref="B39:E39"/>
    <mergeCell ref="B16:E16"/>
    <mergeCell ref="B42:E42"/>
    <mergeCell ref="B43:E43"/>
    <mergeCell ref="B44:E44"/>
    <mergeCell ref="A2:G2"/>
    <mergeCell ref="A4:B4"/>
    <mergeCell ref="A7:G7"/>
    <mergeCell ref="A8:G8"/>
    <mergeCell ref="B37:E37"/>
    <mergeCell ref="B24:E24"/>
    <mergeCell ref="B25:E25"/>
    <mergeCell ref="B26:E26"/>
    <mergeCell ref="B27:E27"/>
    <mergeCell ref="B28:E28"/>
    <mergeCell ref="B18:E18"/>
    <mergeCell ref="B19:E19"/>
    <mergeCell ref="B20:E20"/>
    <mergeCell ref="B21:E21"/>
    <mergeCell ref="B22:E22"/>
    <mergeCell ref="B45:E45"/>
    <mergeCell ref="B46:E46"/>
    <mergeCell ref="B30:E30"/>
    <mergeCell ref="B31:E31"/>
    <mergeCell ref="B32:E32"/>
    <mergeCell ref="B33:E33"/>
    <mergeCell ref="B34:E34"/>
  </mergeCells>
  <phoneticPr fontId="2" type="noConversion"/>
  <pageMargins left="0.39370078740157483" right="0.31496062992125984" top="0.74803149606299213" bottom="0.19685039370078741" header="0.31496062992125984" footer="0.39370078740157483"/>
  <pageSetup paperSize="9" scale="95" orientation="portrait" r:id="rId1"/>
  <rowBreaks count="1" manualBreakCount="1">
    <brk id="40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50"/>
      <c r="B1" s="50"/>
      <c r="C1" s="50"/>
      <c r="D1" s="50"/>
      <c r="E1" s="4"/>
    </row>
    <row r="2" spans="1:5">
      <c r="A2" s="35"/>
      <c r="B2" s="35"/>
      <c r="C2" s="35"/>
      <c r="D2" s="35"/>
      <c r="E2" s="2"/>
    </row>
    <row r="3" spans="1:5">
      <c r="A3" s="33"/>
      <c r="B3" s="33"/>
      <c r="C3" s="33"/>
      <c r="D3" s="33"/>
      <c r="E3" s="2"/>
    </row>
    <row r="4" spans="1:5">
      <c r="A4" s="33"/>
      <c r="B4" s="33"/>
      <c r="C4" s="33"/>
      <c r="D4" s="33"/>
      <c r="E4" s="2"/>
    </row>
    <row r="5" spans="1:5">
      <c r="A5" s="33"/>
      <c r="B5" s="33"/>
      <c r="C5" s="33"/>
      <c r="D5" s="33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2016-09-30T05:29:01Z</cp:lastPrinted>
  <dcterms:created xsi:type="dcterms:W3CDTF">2016-03-23T09:54:41Z</dcterms:created>
  <dcterms:modified xsi:type="dcterms:W3CDTF">2016-12-05T05:38:31Z</dcterms:modified>
</cp:coreProperties>
</file>