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Sheet1!$A$10:$G$31</definedName>
    <definedName name="_xlnm.Print_Area" localSheetId="0">Sheet1!$A$1:$G$31</definedName>
  </definedNames>
  <calcPr calcId="144525"/>
</workbook>
</file>

<file path=xl/calcChain.xml><?xml version="1.0" encoding="utf-8"?>
<calcChain xmlns="http://schemas.openxmlformats.org/spreadsheetml/2006/main">
  <c r="F19" i="1" l="1"/>
  <c r="F18" i="1"/>
  <c r="F13" i="1"/>
  <c r="F12" i="1"/>
  <c r="F20" i="1" l="1"/>
  <c r="F21" i="1" s="1"/>
  <c r="F22" i="1" s="1"/>
  <c r="F29" i="1" s="1"/>
  <c r="F14" i="1"/>
  <c r="F15" i="1" s="1"/>
  <c r="F16" i="1" s="1"/>
  <c r="F25" i="1"/>
  <c r="F24" i="1"/>
  <c r="H17" i="1"/>
  <c r="F26" i="1" l="1"/>
  <c r="F27" i="1" s="1"/>
  <c r="F28" i="1" s="1"/>
  <c r="F30" i="1" l="1"/>
  <c r="F31" i="1" s="1"/>
</calcChain>
</file>

<file path=xl/sharedStrings.xml><?xml version="1.0" encoding="utf-8"?>
<sst xmlns="http://schemas.openxmlformats.org/spreadsheetml/2006/main" count="44" uniqueCount="31">
  <si>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</si>
  <si>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</si>
  <si>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</si>
  <si>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</si>
  <si>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</si>
  <si>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</si>
  <si>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</si>
  <si>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</si>
  <si>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</si>
  <si>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</si>
  <si>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</si>
  <si>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</si>
  <si>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</si>
  <si>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</si>
  <si>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</si>
  <si>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</si>
  <si>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</si>
  <si>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</si>
  <si>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</si>
  <si>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</si>
  <si>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</si>
  <si>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       (기본)</t>
    <phoneticPr fontId="2" type="noConversion"/>
  </si>
  <si>
    <t>인문학을 통한 교수마인드함양</t>
    <phoneticPr fontId="2" type="noConversion"/>
  </si>
  <si>
    <t>{15,370+(183×3)}×18</t>
    <phoneticPr fontId="2" type="noConversion"/>
  </si>
  <si>
    <t>{(8,180-4,620)+(101×3)}×157</t>
    <phoneticPr fontId="2" type="noConversion"/>
  </si>
  <si>
    <t>현장관리자 노무관리 역량강화</t>
    <phoneticPr fontId="2" type="noConversion"/>
  </si>
  <si>
    <t>(8,180-4,620)×085</t>
    <phoneticPr fontId="2" type="noConversion"/>
  </si>
  <si>
    <t>4050대 행복한 자기경영</t>
    <phoneticPr fontId="2" type="noConversion"/>
  </si>
  <si>
    <t>(8,180-4,620)×343</t>
    <phoneticPr fontId="2" type="noConversion"/>
  </si>
  <si>
    <t xml:space="preserve"> 2016년  8월   31일</t>
    <phoneticPr fontId="2" type="noConversion"/>
  </si>
  <si>
    <t xml:space="preserve">        합계금액 : 일백구십삼만구천삼백원整 (\1,939,300)   (공급가액+세액)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</si>
</sst>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view="pageBreakPreview" zoomScaleNormal="100" zoomScaleSheetLayoutView="100" workbookViewId="0">
      <selection activeCell="I18" sqref="I18"/>
    </sheetView>
  </sheetViews>
  <sheetFormatPr defaultRowHeight="16.5" x14ac:dyDescent="0.3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 x14ac:dyDescent="0.3"/>
    <row r="2" spans="1:7" ht="31.5" x14ac:dyDescent="0.3">
      <c r="A2" s="36" t="s">
        <v>17</v>
      </c>
      <c r="B2" s="37"/>
      <c r="C2" s="37"/>
      <c r="D2" s="37"/>
      <c r="E2" s="37"/>
      <c r="F2" s="37"/>
      <c r="G2" s="37"/>
    </row>
    <row r="3" spans="1:7" ht="20.25" customHeight="1" x14ac:dyDescent="0.3"/>
    <row r="4" spans="1:7" ht="25.5" customHeight="1" x14ac:dyDescent="0.3">
      <c r="A4" s="38" t="s">
        <v>29</v>
      </c>
      <c r="B4" s="39"/>
      <c r="C4" s="31"/>
    </row>
    <row r="5" spans="1:7" ht="25.5" customHeight="1" x14ac:dyDescent="0.3">
      <c r="A5" s="32" t="s">
        <v>20</v>
      </c>
      <c r="B5" s="32"/>
      <c r="C5" s="32" t="s">
        <v>18</v>
      </c>
    </row>
    <row r="6" spans="1:7" ht="25.5" customHeight="1" x14ac:dyDescent="0.3">
      <c r="A6" s="32" t="s">
        <v>19</v>
      </c>
      <c r="B6" s="32"/>
      <c r="C6" s="32"/>
      <c r="D6" s="30"/>
    </row>
    <row r="7" spans="1:7" ht="39.75" customHeight="1" x14ac:dyDescent="0.3">
      <c r="A7" s="40" t="s">
        <v>30</v>
      </c>
      <c r="B7" s="40"/>
      <c r="C7" s="40"/>
      <c r="D7" s="40"/>
      <c r="E7" s="40"/>
      <c r="F7" s="40"/>
      <c r="G7" s="40"/>
    </row>
    <row r="8" spans="1:7" ht="24.75" customHeight="1" x14ac:dyDescent="0.3">
      <c r="A8" s="41" t="s">
        <v>21</v>
      </c>
      <c r="B8" s="41"/>
      <c r="C8" s="41"/>
      <c r="D8" s="41"/>
      <c r="E8" s="41"/>
      <c r="F8" s="41"/>
      <c r="G8" s="41"/>
    </row>
    <row r="9" spans="1:7" ht="9.75" customHeight="1" thickBot="1" x14ac:dyDescent="0.35">
      <c r="A9" s="48"/>
      <c r="B9" s="49"/>
      <c r="C9" s="49"/>
      <c r="D9" s="49"/>
      <c r="E9" s="49"/>
      <c r="F9" s="49"/>
      <c r="G9" s="49"/>
    </row>
    <row r="10" spans="1:7" s="1" customFormat="1" ht="27" customHeight="1" thickBot="1" x14ac:dyDescent="0.35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 x14ac:dyDescent="0.3">
      <c r="A11" s="22" t="s">
        <v>22</v>
      </c>
      <c r="B11" s="23" t="s">
        <v>11</v>
      </c>
      <c r="C11" s="23">
        <v>80</v>
      </c>
      <c r="D11" s="23">
        <v>157</v>
      </c>
      <c r="E11" s="23"/>
      <c r="F11" s="23"/>
      <c r="G11" s="24"/>
    </row>
    <row r="12" spans="1:7" s="1" customFormat="1" ht="18" customHeight="1" x14ac:dyDescent="0.3">
      <c r="A12" s="12" t="s">
        <v>6</v>
      </c>
      <c r="B12" s="35" t="s">
        <v>23</v>
      </c>
      <c r="C12" s="35"/>
      <c r="D12" s="35"/>
      <c r="E12" s="35"/>
      <c r="F12" s="2">
        <f>(15370+(183*MID(B12,14,1)))*RIGHT(B12,2)</f>
        <v>286542</v>
      </c>
      <c r="G12" s="6"/>
    </row>
    <row r="13" spans="1:7" s="1" customFormat="1" ht="18" customHeight="1" x14ac:dyDescent="0.3">
      <c r="A13" s="12" t="s">
        <v>7</v>
      </c>
      <c r="B13" s="35" t="s">
        <v>24</v>
      </c>
      <c r="C13" s="35"/>
      <c r="D13" s="35"/>
      <c r="E13" s="35"/>
      <c r="F13" s="2">
        <f>((8180-4620)+(101*MID(B13,21,1)))*RIGHT(B13,3)</f>
        <v>606491</v>
      </c>
      <c r="G13" s="6"/>
    </row>
    <row r="14" spans="1:7" s="1" customFormat="1" ht="18" customHeight="1" x14ac:dyDescent="0.3">
      <c r="A14" s="12"/>
      <c r="B14" s="33" t="s">
        <v>9</v>
      </c>
      <c r="C14" s="33"/>
      <c r="D14" s="33"/>
      <c r="E14" s="33"/>
      <c r="F14" s="2">
        <f>SUM(F12:F13)</f>
        <v>893033</v>
      </c>
      <c r="G14" s="6"/>
    </row>
    <row r="15" spans="1:7" s="1" customFormat="1" ht="18" customHeight="1" x14ac:dyDescent="0.3">
      <c r="A15" s="12"/>
      <c r="B15" s="33" t="s">
        <v>13</v>
      </c>
      <c r="C15" s="33"/>
      <c r="D15" s="33"/>
      <c r="E15" s="33"/>
      <c r="F15" s="2">
        <f>F14*0.594</f>
        <v>530461.60199999996</v>
      </c>
      <c r="G15" s="6"/>
    </row>
    <row r="16" spans="1:7" ht="18" customHeight="1" x14ac:dyDescent="0.3">
      <c r="A16" s="12"/>
      <c r="B16" s="33" t="s">
        <v>10</v>
      </c>
      <c r="C16" s="33"/>
      <c r="D16" s="33"/>
      <c r="E16" s="33"/>
      <c r="F16" s="28">
        <f>ROUNDDOWN(F15,-3)</f>
        <v>530000</v>
      </c>
      <c r="G16" s="7"/>
    </row>
    <row r="17" spans="1:8" ht="18" customHeight="1" x14ac:dyDescent="0.3">
      <c r="A17" s="11" t="s">
        <v>25</v>
      </c>
      <c r="B17" s="8" t="s">
        <v>11</v>
      </c>
      <c r="C17" s="8">
        <v>50</v>
      </c>
      <c r="D17" s="8">
        <v>85</v>
      </c>
      <c r="E17" s="8"/>
      <c r="F17" s="8"/>
      <c r="G17" s="9"/>
      <c r="H17" s="28">
        <f>ROUNDDOWN(H16,-3)</f>
        <v>0</v>
      </c>
    </row>
    <row r="18" spans="1:8" ht="18" customHeight="1" x14ac:dyDescent="0.3">
      <c r="A18" s="12" t="s">
        <v>6</v>
      </c>
      <c r="B18" s="35" t="s">
        <v>8</v>
      </c>
      <c r="C18" s="35"/>
      <c r="D18" s="35"/>
      <c r="E18" s="35"/>
      <c r="F18" s="2">
        <f>15370*RIGHT(B18,2)</f>
        <v>276660</v>
      </c>
      <c r="G18" s="6"/>
    </row>
    <row r="19" spans="1:8" ht="18" customHeight="1" x14ac:dyDescent="0.3">
      <c r="A19" s="12" t="s">
        <v>7</v>
      </c>
      <c r="B19" s="35" t="s">
        <v>26</v>
      </c>
      <c r="C19" s="35"/>
      <c r="D19" s="35"/>
      <c r="E19" s="35"/>
      <c r="F19" s="2">
        <f>(8180-4620)*(RIGHT(B19,3))</f>
        <v>302600</v>
      </c>
      <c r="G19" s="6"/>
    </row>
    <row r="20" spans="1:8" ht="18" customHeight="1" x14ac:dyDescent="0.3">
      <c r="A20" s="12"/>
      <c r="B20" s="33" t="s">
        <v>9</v>
      </c>
      <c r="C20" s="33"/>
      <c r="D20" s="33"/>
      <c r="E20" s="33"/>
      <c r="F20" s="2">
        <f>SUM(F18:F19)</f>
        <v>579260</v>
      </c>
      <c r="G20" s="6"/>
    </row>
    <row r="21" spans="1:8" ht="18" customHeight="1" x14ac:dyDescent="0.3">
      <c r="A21" s="12"/>
      <c r="B21" s="33" t="s">
        <v>13</v>
      </c>
      <c r="C21" s="33"/>
      <c r="D21" s="33"/>
      <c r="E21" s="33"/>
      <c r="F21" s="2">
        <f>F20*0.594</f>
        <v>344080.44</v>
      </c>
      <c r="G21" s="6"/>
    </row>
    <row r="22" spans="1:8" ht="18" customHeight="1" x14ac:dyDescent="0.3">
      <c r="A22" s="12"/>
      <c r="B22" s="34" t="s">
        <v>10</v>
      </c>
      <c r="C22" s="34"/>
      <c r="D22" s="34"/>
      <c r="E22" s="34"/>
      <c r="F22" s="28">
        <f>ROUNDDOWN(F21,-3)</f>
        <v>344000</v>
      </c>
      <c r="G22" s="7"/>
    </row>
    <row r="23" spans="1:8" s="5" customFormat="1" ht="18" customHeight="1" x14ac:dyDescent="0.3">
      <c r="A23" s="11" t="s">
        <v>27</v>
      </c>
      <c r="B23" s="8" t="s">
        <v>11</v>
      </c>
      <c r="C23" s="8">
        <v>50</v>
      </c>
      <c r="D23" s="8">
        <v>343</v>
      </c>
      <c r="E23" s="8"/>
      <c r="F23" s="8"/>
      <c r="G23" s="9"/>
    </row>
    <row r="24" spans="1:8" s="1" customFormat="1" ht="18" customHeight="1" x14ac:dyDescent="0.3">
      <c r="A24" s="12" t="s">
        <v>6</v>
      </c>
      <c r="B24" s="35" t="s">
        <v>8</v>
      </c>
      <c r="C24" s="35"/>
      <c r="D24" s="35"/>
      <c r="E24" s="35"/>
      <c r="F24" s="2">
        <f>15370*RIGHT(B24,2)</f>
        <v>276660</v>
      </c>
      <c r="G24" s="6"/>
    </row>
    <row r="25" spans="1:8" s="1" customFormat="1" ht="18" customHeight="1" x14ac:dyDescent="0.3">
      <c r="A25" s="12" t="s">
        <v>7</v>
      </c>
      <c r="B25" s="35" t="s">
        <v>28</v>
      </c>
      <c r="C25" s="35"/>
      <c r="D25" s="35"/>
      <c r="E25" s="35"/>
      <c r="F25" s="2">
        <f>(8180-4620)*(RIGHT(B25,3))</f>
        <v>1221080</v>
      </c>
      <c r="G25" s="6"/>
    </row>
    <row r="26" spans="1:8" s="1" customFormat="1" ht="18" customHeight="1" x14ac:dyDescent="0.3">
      <c r="A26" s="12"/>
      <c r="B26" s="33" t="s">
        <v>9</v>
      </c>
      <c r="C26" s="33"/>
      <c r="D26" s="33"/>
      <c r="E26" s="33"/>
      <c r="F26" s="2">
        <f>SUM(F24:F25)</f>
        <v>1497740</v>
      </c>
      <c r="G26" s="6"/>
    </row>
    <row r="27" spans="1:8" s="1" customFormat="1" ht="18" customHeight="1" x14ac:dyDescent="0.3">
      <c r="A27" s="12"/>
      <c r="B27" s="33" t="s">
        <v>13</v>
      </c>
      <c r="C27" s="33"/>
      <c r="D27" s="33"/>
      <c r="E27" s="33"/>
      <c r="F27" s="2">
        <f>F26*0.594</f>
        <v>889657.55999999994</v>
      </c>
      <c r="G27" s="6"/>
    </row>
    <row r="28" spans="1:8" ht="18" customHeight="1" x14ac:dyDescent="0.3">
      <c r="A28" s="12"/>
      <c r="B28" s="34" t="s">
        <v>10</v>
      </c>
      <c r="C28" s="34"/>
      <c r="D28" s="34"/>
      <c r="E28" s="34"/>
      <c r="F28" s="28">
        <f>ROUNDDOWN(F27,-3)</f>
        <v>889000</v>
      </c>
      <c r="G28" s="7"/>
    </row>
    <row r="29" spans="1:8" ht="18" customHeight="1" x14ac:dyDescent="0.3">
      <c r="A29" s="25" t="s">
        <v>14</v>
      </c>
      <c r="B29" s="42"/>
      <c r="C29" s="43"/>
      <c r="D29" s="43"/>
      <c r="E29" s="44"/>
      <c r="F29" s="26">
        <f>+F16+F22+F28</f>
        <v>1763000</v>
      </c>
      <c r="G29" s="27"/>
    </row>
    <row r="30" spans="1:8" ht="18" customHeight="1" x14ac:dyDescent="0.3">
      <c r="A30" s="14" t="s">
        <v>15</v>
      </c>
      <c r="B30" s="42"/>
      <c r="C30" s="43"/>
      <c r="D30" s="43"/>
      <c r="E30" s="44"/>
      <c r="F30" s="13">
        <f>+F29*0.1</f>
        <v>176300</v>
      </c>
      <c r="G30" s="15">
        <v>0.1</v>
      </c>
    </row>
    <row r="31" spans="1:8" ht="18" customHeight="1" thickBot="1" x14ac:dyDescent="0.35">
      <c r="A31" s="16" t="s">
        <v>16</v>
      </c>
      <c r="B31" s="45"/>
      <c r="C31" s="46"/>
      <c r="D31" s="46"/>
      <c r="E31" s="47"/>
      <c r="F31" s="17">
        <f>SUM(F29:F30)</f>
        <v>1939300</v>
      </c>
      <c r="G31" s="18"/>
    </row>
    <row r="32" spans="1:8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spans="8:8" ht="18" customHeight="1" x14ac:dyDescent="0.3"/>
    <row r="50" spans="8:8" ht="18" customHeight="1" x14ac:dyDescent="0.3"/>
    <row r="51" spans="8:8" ht="18" customHeight="1" x14ac:dyDescent="0.3"/>
    <row r="52" spans="8:8" ht="18" customHeight="1" x14ac:dyDescent="0.3">
      <c r="H52" s="29"/>
    </row>
    <row r="53" spans="8:8" ht="24.75" customHeight="1" x14ac:dyDescent="0.3"/>
    <row r="54" spans="8:8" ht="24.75" customHeight="1" x14ac:dyDescent="0.3"/>
    <row r="55" spans="8:8" ht="24.75" customHeight="1" x14ac:dyDescent="0.3"/>
  </sheetData>
  <autoFilter ref="A10:G31"/>
  <mergeCells count="23">
    <mergeCell ref="B30:E30"/>
    <mergeCell ref="B31:E31"/>
    <mergeCell ref="B29:E29"/>
    <mergeCell ref="A9:G9"/>
    <mergeCell ref="B12:E12"/>
    <mergeCell ref="B13:E13"/>
    <mergeCell ref="B14:E14"/>
    <mergeCell ref="B15:E15"/>
    <mergeCell ref="B16:E16"/>
    <mergeCell ref="A2:G2"/>
    <mergeCell ref="A4:B4"/>
    <mergeCell ref="A7:G7"/>
    <mergeCell ref="A8:G8"/>
    <mergeCell ref="B24:E24"/>
    <mergeCell ref="B25:E25"/>
    <mergeCell ref="B26:E26"/>
    <mergeCell ref="B27:E27"/>
    <mergeCell ref="B28:E28"/>
    <mergeCell ref="B18:E18"/>
    <mergeCell ref="B19:E19"/>
    <mergeCell ref="B20:E20"/>
    <mergeCell ref="B21:E21"/>
    <mergeCell ref="B22:E22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8" sqref="E8"/>
    </sheetView>
  </sheetViews>
  <sheetFormatPr defaultRowHeight="16.5" x14ac:dyDescent="0.3"/>
  <sheetData>
    <row r="1" spans="1:5" x14ac:dyDescent="0.3">
      <c r="A1" s="50"/>
      <c r="B1" s="50"/>
      <c r="C1" s="50"/>
      <c r="D1" s="50"/>
      <c r="E1" s="4"/>
    </row>
    <row r="2" spans="1:5" x14ac:dyDescent="0.3">
      <c r="A2" s="35"/>
      <c r="B2" s="35"/>
      <c r="C2" s="35"/>
      <c r="D2" s="35"/>
      <c r="E2" s="2"/>
    </row>
    <row r="3" spans="1:5" x14ac:dyDescent="0.3">
      <c r="A3" s="33"/>
      <c r="B3" s="33"/>
      <c r="C3" s="33"/>
      <c r="D3" s="33"/>
      <c r="E3" s="2"/>
    </row>
    <row r="4" spans="1:5" x14ac:dyDescent="0.3">
      <c r="A4" s="33"/>
      <c r="B4" s="33"/>
      <c r="C4" s="33"/>
      <c r="D4" s="33"/>
      <c r="E4" s="2"/>
    </row>
    <row r="5" spans="1:5" x14ac:dyDescent="0.3">
      <c r="A5" s="33"/>
      <c r="B5" s="33"/>
      <c r="C5" s="33"/>
      <c r="D5" s="3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2016-08-31T06:49:04Z</cp:lastPrinted>
  <dcterms:created xsi:type="dcterms:W3CDTF">2016-03-23T09:54:41Z</dcterms:created>
  <dcterms:modified xsi:type="dcterms:W3CDTF">2016-08-31T06:58:51Z</dcterms:modified>
</cp:coreProperties>
</file>