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45" windowWidth="19395" windowHeight="80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Sheet1!$A$10:$G$85</definedName>
    <definedName name="_xlnm.Print_Area" localSheetId="0">Sheet1!$A$1:$G$85</definedName>
  </definedNames>
  <calcPr calcId="144525"/>
</workbook>
</file>

<file path=xl/calcChain.xml><?xml version="1.0" encoding="utf-8"?>
<calcChain xmlns="http://schemas.openxmlformats.org/spreadsheetml/2006/main">
  <c r="F83" i="1"/>
  <c r="F73" l="1"/>
  <c r="F74" s="1"/>
  <c r="F75" s="1"/>
  <c r="F76" s="1"/>
  <c r="F72"/>
  <c r="F67"/>
  <c r="F66"/>
  <c r="F68" s="1"/>
  <c r="F69" s="1"/>
  <c r="F70" s="1"/>
  <c r="F79" l="1"/>
  <c r="F78"/>
  <c r="F61"/>
  <c r="F60"/>
  <c r="F55"/>
  <c r="F54"/>
  <c r="F49"/>
  <c r="F48"/>
  <c r="F43"/>
  <c r="F42"/>
  <c r="F37"/>
  <c r="F36"/>
  <c r="F31"/>
  <c r="F30"/>
  <c r="F44" l="1"/>
  <c r="F45" s="1"/>
  <c r="F46" s="1"/>
  <c r="F62"/>
  <c r="F63" s="1"/>
  <c r="F64" s="1"/>
  <c r="F80"/>
  <c r="F81" s="1"/>
  <c r="F82" s="1"/>
  <c r="F56"/>
  <c r="F57" s="1"/>
  <c r="F58" s="1"/>
  <c r="F50"/>
  <c r="F51" s="1"/>
  <c r="F52" s="1"/>
  <c r="F38"/>
  <c r="F39" s="1"/>
  <c r="F40" s="1"/>
  <c r="F32"/>
  <c r="F33" s="1"/>
  <c r="F34" s="1"/>
  <c r="F25" l="1"/>
  <c r="F24"/>
  <c r="F26" l="1"/>
  <c r="F27" s="1"/>
  <c r="F28" s="1"/>
  <c r="F19" l="1"/>
  <c r="F18"/>
  <c r="F20" l="1"/>
  <c r="F21" s="1"/>
  <c r="F22" s="1"/>
  <c r="F13"/>
  <c r="F12"/>
  <c r="F14" l="1"/>
  <c r="F15" s="1"/>
  <c r="F16" s="1"/>
  <c r="F84" s="1"/>
  <c r="F85" s="1"/>
</calcChain>
</file>

<file path=xl/sharedStrings.xml><?xml version="1.0" encoding="utf-8"?>
<sst xmlns="http://schemas.openxmlformats.org/spreadsheetml/2006/main" count="107" uniqueCount="46">
  <si>
    <t>규격</t>
    <phoneticPr fontId="2" type="noConversion"/>
  </si>
  <si>
    <t>수량</t>
    <phoneticPr fontId="2" type="noConversion"/>
  </si>
  <si>
    <t>면수</t>
    <phoneticPr fontId="2" type="noConversion"/>
  </si>
  <si>
    <t>인쇄</t>
    <phoneticPr fontId="2" type="noConversion"/>
  </si>
  <si>
    <t>색도</t>
    <phoneticPr fontId="2" type="noConversion"/>
  </si>
  <si>
    <t>비고</t>
    <phoneticPr fontId="2" type="noConversion"/>
  </si>
  <si>
    <t xml:space="preserve"> - 표지</t>
    <phoneticPr fontId="2" type="noConversion"/>
  </si>
  <si>
    <t xml:space="preserve"> - 내지</t>
    <phoneticPr fontId="2" type="noConversion"/>
  </si>
  <si>
    <t>15,370×18</t>
    <phoneticPr fontId="2" type="noConversion"/>
  </si>
  <si>
    <t>계=</t>
    <phoneticPr fontId="2" type="noConversion"/>
  </si>
  <si>
    <t>절사 후 공급가액=</t>
    <phoneticPr fontId="2" type="noConversion"/>
  </si>
  <si>
    <t>B5</t>
    <phoneticPr fontId="2" type="noConversion"/>
  </si>
  <si>
    <t>품              명</t>
    <phoneticPr fontId="2" type="noConversion"/>
  </si>
  <si>
    <t>공급계약요율 59.40%=</t>
    <phoneticPr fontId="2" type="noConversion"/>
  </si>
  <si>
    <t>합계</t>
    <phoneticPr fontId="2" type="noConversion"/>
  </si>
  <si>
    <t xml:space="preserve"> VAT</t>
    <phoneticPr fontId="2" type="noConversion"/>
  </si>
  <si>
    <t>총합계(부가세포함)</t>
    <phoneticPr fontId="2" type="noConversion"/>
  </si>
  <si>
    <t>견      적      서</t>
    <phoneticPr fontId="2" type="noConversion"/>
  </si>
  <si>
    <t>귀하</t>
    <phoneticPr fontId="2" type="noConversion"/>
  </si>
  <si>
    <t xml:space="preserve">        아래와 같이 견적합니다.</t>
    <phoneticPr fontId="2" type="noConversion"/>
  </si>
  <si>
    <t xml:space="preserve">                우정교육원</t>
    <phoneticPr fontId="2" type="noConversion"/>
  </si>
  <si>
    <t>(8,180-4,620)×301</t>
    <phoneticPr fontId="2" type="noConversion"/>
  </si>
  <si>
    <t>국제창구영업</t>
    <phoneticPr fontId="2" type="noConversion"/>
  </si>
  <si>
    <t>(8,180-4,620)×277</t>
    <phoneticPr fontId="2" type="noConversion"/>
  </si>
  <si>
    <t>계=</t>
    <phoneticPr fontId="2" type="noConversion"/>
  </si>
  <si>
    <t>우편창구전문가</t>
    <phoneticPr fontId="2" type="noConversion"/>
  </si>
  <si>
    <t>(8,180-4,620)×339</t>
    <phoneticPr fontId="2" type="noConversion"/>
  </si>
  <si>
    <t>관내국장업무시스템능력향상</t>
    <phoneticPr fontId="2" type="noConversion"/>
  </si>
  <si>
    <t>(8,180-4,620)×173</t>
    <phoneticPr fontId="2" type="noConversion"/>
  </si>
  <si>
    <t>국제기업마케팅</t>
    <phoneticPr fontId="2" type="noConversion"/>
  </si>
  <si>
    <t>순로구분기활용</t>
    <phoneticPr fontId="2" type="noConversion"/>
  </si>
  <si>
    <t>(8,180-4,620)×247</t>
    <phoneticPr fontId="2" type="noConversion"/>
  </si>
  <si>
    <t>우체국택배 국제특급마케팅</t>
    <phoneticPr fontId="2" type="noConversion"/>
  </si>
  <si>
    <t>(8,180-4,620)×077</t>
    <phoneticPr fontId="2" type="noConversion"/>
  </si>
  <si>
    <t>우편마케팅물류전략</t>
    <phoneticPr fontId="2" type="noConversion"/>
  </si>
  <si>
    <t>(8,180-4,620)×571</t>
    <phoneticPr fontId="2" type="noConversion"/>
  </si>
  <si>
    <t>관내국장 업무시스템 능력향상</t>
    <phoneticPr fontId="2" type="noConversion"/>
  </si>
  <si>
    <t>마케팅과 국제물류</t>
    <phoneticPr fontId="2" type="noConversion"/>
  </si>
  <si>
    <t>집배매니저</t>
    <phoneticPr fontId="2" type="noConversion"/>
  </si>
  <si>
    <t>(8,180-4,620)×149</t>
    <phoneticPr fontId="2" type="noConversion"/>
  </si>
  <si>
    <t xml:space="preserve">        (우편)</t>
    <phoneticPr fontId="2" type="noConversion"/>
  </si>
  <si>
    <t xml:space="preserve"> 2016년  6월  30일</t>
    <phoneticPr fontId="2" type="noConversion"/>
  </si>
  <si>
    <t>국제창구영업</t>
    <phoneticPr fontId="2" type="noConversion"/>
  </si>
  <si>
    <t>우편취급국장</t>
    <phoneticPr fontId="2" type="noConversion"/>
  </si>
  <si>
    <t>(8,180-4,620)×343</t>
    <phoneticPr fontId="2" type="noConversion"/>
  </si>
  <si>
    <t xml:space="preserve">        합계금액 : 구백육십일만칠천삼백원整(\9,617,300) (공급가액+세액)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</si>
</sst>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41" fontId="0" fillId="0" borderId="2" xfId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5" fillId="2" borderId="3" xfId="0" applyFont="1" applyFill="1" applyBorder="1" applyAlignment="1">
      <alignment horizontal="left" vertical="center" shrinkToFit="1"/>
    </xf>
    <xf numFmtId="0" fontId="0" fillId="0" borderId="3" xfId="0" applyBorder="1" applyAlignment="1">
      <alignment horizontal="left" vertical="center" shrinkToFit="1"/>
    </xf>
    <xf numFmtId="41" fontId="0" fillId="3" borderId="1" xfId="1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 shrinkToFit="1"/>
    </xf>
    <xf numFmtId="9" fontId="0" fillId="3" borderId="4" xfId="0" applyNumberForma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shrinkToFit="1"/>
    </xf>
    <xf numFmtId="41" fontId="5" fillId="3" borderId="6" xfId="1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 shrinkToFit="1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5" fillId="2" borderId="11" xfId="0" applyFont="1" applyFill="1" applyBorder="1" applyAlignment="1">
      <alignment horizontal="left" vertical="center" shrinkToFit="1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 shrinkToFit="1"/>
    </xf>
    <xf numFmtId="41" fontId="0" fillId="3" borderId="2" xfId="1" applyFon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41" fontId="5" fillId="0" borderId="1" xfId="1" applyFont="1" applyBorder="1">
      <alignment vertical="center"/>
    </xf>
    <xf numFmtId="0" fontId="0" fillId="0" borderId="16" xfId="0" applyBorder="1">
      <alignment vertical="center"/>
    </xf>
    <xf numFmtId="0" fontId="7" fillId="0" borderId="0" xfId="0" applyFont="1" applyAlignment="1">
      <alignment vertical="center"/>
    </xf>
    <xf numFmtId="0" fontId="7" fillId="0" borderId="16" xfId="0" applyFont="1" applyBorder="1" applyAlignment="1">
      <alignment vertical="center"/>
    </xf>
    <xf numFmtId="0" fontId="3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8" fillId="0" borderId="16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 vertical="top"/>
    </xf>
    <xf numFmtId="0" fontId="0" fillId="0" borderId="1" xfId="0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right" vertical="center"/>
    </xf>
    <xf numFmtId="0" fontId="0" fillId="3" borderId="1" xfId="0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314324</xdr:colOff>
      <xdr:row>2</xdr:row>
      <xdr:rowOff>171451</xdr:rowOff>
    </xdr:from>
    <xdr:to>
      <xdr:col>7</xdr:col>
      <xdr:colOff>0</xdr:colOff>
      <xdr:row>6</xdr:row>
      <xdr:rowOff>66676</xdr:rowOff>
    </xdr:to>
    <xdr:pic>
      <xdr:nvPicPr>
        <xdr:cNvPr id="3" name="그림 2" descr="홍도광고 견적서양식(엑셀) - Excel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0367" t="29356" r="59029" b="57290"/>
        <a:stretch/>
      </xdr:blipFill>
      <xdr:spPr>
        <a:xfrm>
          <a:off x="3457574" y="962026"/>
          <a:ext cx="3219451" cy="1123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85"/>
  <sheetViews>
    <sheetView tabSelected="1" view="pageBreakPreview" zoomScaleNormal="100" zoomScaleSheetLayoutView="100" workbookViewId="0"/>
  </sheetViews>
  <sheetFormatPr defaultRowHeight="16.5"/>
  <cols>
    <col min="1" max="1" width="27.75" style="10" customWidth="1"/>
    <col min="2" max="3" width="6.75" customWidth="1"/>
    <col min="6" max="6" width="18.375" customWidth="1"/>
    <col min="7" max="7" width="10" customWidth="1"/>
    <col min="8" max="8" width="11.625" bestFit="1" customWidth="1"/>
  </cols>
  <sheetData>
    <row r="1" spans="1:7" ht="30.75" customHeight="1"/>
    <row r="2" spans="1:7" ht="31.5">
      <c r="A2" s="32" t="s">
        <v>17</v>
      </c>
      <c r="B2" s="33"/>
      <c r="C2" s="33"/>
      <c r="D2" s="33"/>
      <c r="E2" s="33"/>
      <c r="F2" s="33"/>
      <c r="G2" s="33"/>
    </row>
    <row r="3" spans="1:7" ht="20.25" customHeight="1"/>
    <row r="4" spans="1:7" ht="25.5" customHeight="1">
      <c r="A4" s="34" t="s">
        <v>41</v>
      </c>
      <c r="B4" s="35"/>
      <c r="C4" s="30"/>
    </row>
    <row r="5" spans="1:7" ht="25.5" customHeight="1">
      <c r="A5" s="31" t="s">
        <v>20</v>
      </c>
      <c r="B5" s="31"/>
      <c r="C5" s="31" t="s">
        <v>18</v>
      </c>
    </row>
    <row r="6" spans="1:7" ht="25.5" customHeight="1">
      <c r="A6" s="31" t="s">
        <v>19</v>
      </c>
      <c r="B6" s="31"/>
      <c r="C6" s="31"/>
      <c r="D6" s="29"/>
    </row>
    <row r="7" spans="1:7" ht="39.75" customHeight="1">
      <c r="A7" s="36" t="s">
        <v>45</v>
      </c>
      <c r="B7" s="36"/>
      <c r="C7" s="36"/>
      <c r="D7" s="36"/>
      <c r="E7" s="36"/>
      <c r="F7" s="36"/>
      <c r="G7" s="36"/>
    </row>
    <row r="8" spans="1:7" ht="24.75" customHeight="1">
      <c r="A8" s="37" t="s">
        <v>40</v>
      </c>
      <c r="B8" s="37"/>
      <c r="C8" s="37"/>
      <c r="D8" s="37"/>
      <c r="E8" s="37"/>
      <c r="F8" s="37"/>
      <c r="G8" s="37"/>
    </row>
    <row r="9" spans="1:7" ht="9.75" customHeight="1" thickBot="1">
      <c r="A9" s="39"/>
      <c r="B9" s="40"/>
      <c r="C9" s="40"/>
      <c r="D9" s="40"/>
      <c r="E9" s="40"/>
      <c r="F9" s="40"/>
      <c r="G9" s="40"/>
    </row>
    <row r="10" spans="1:7" s="1" customFormat="1" ht="27" customHeight="1" thickBot="1">
      <c r="A10" s="19" t="s">
        <v>12</v>
      </c>
      <c r="B10" s="20" t="s">
        <v>0</v>
      </c>
      <c r="C10" s="20" t="s">
        <v>1</v>
      </c>
      <c r="D10" s="20" t="s">
        <v>2</v>
      </c>
      <c r="E10" s="20" t="s">
        <v>3</v>
      </c>
      <c r="F10" s="20" t="s">
        <v>4</v>
      </c>
      <c r="G10" s="21" t="s">
        <v>5</v>
      </c>
    </row>
    <row r="11" spans="1:7" s="5" customFormat="1" ht="18" customHeight="1" thickTop="1">
      <c r="A11" s="22" t="s">
        <v>22</v>
      </c>
      <c r="B11" s="23" t="s">
        <v>11</v>
      </c>
      <c r="C11" s="23">
        <v>50</v>
      </c>
      <c r="D11" s="23">
        <v>277</v>
      </c>
      <c r="E11" s="23"/>
      <c r="F11" s="23"/>
      <c r="G11" s="24"/>
    </row>
    <row r="12" spans="1:7" s="1" customFormat="1" ht="18" customHeight="1">
      <c r="A12" s="12" t="s">
        <v>6</v>
      </c>
      <c r="B12" s="41" t="s">
        <v>8</v>
      </c>
      <c r="C12" s="41"/>
      <c r="D12" s="41"/>
      <c r="E12" s="41"/>
      <c r="F12" s="2">
        <f>15370*RIGHT(B12,2)</f>
        <v>276660</v>
      </c>
      <c r="G12" s="6"/>
    </row>
    <row r="13" spans="1:7" s="1" customFormat="1" ht="18" customHeight="1">
      <c r="A13" s="12" t="s">
        <v>7</v>
      </c>
      <c r="B13" s="41" t="s">
        <v>23</v>
      </c>
      <c r="C13" s="41"/>
      <c r="D13" s="41"/>
      <c r="E13" s="41"/>
      <c r="F13" s="2">
        <f>(8180-4620)*(RIGHT(B13,3))</f>
        <v>986120</v>
      </c>
      <c r="G13" s="6"/>
    </row>
    <row r="14" spans="1:7" s="1" customFormat="1" ht="18" customHeight="1">
      <c r="A14" s="12"/>
      <c r="B14" s="38" t="s">
        <v>24</v>
      </c>
      <c r="C14" s="38"/>
      <c r="D14" s="38"/>
      <c r="E14" s="38"/>
      <c r="F14" s="2">
        <f>SUM(F12:F13)</f>
        <v>1262780</v>
      </c>
      <c r="G14" s="6"/>
    </row>
    <row r="15" spans="1:7" s="1" customFormat="1" ht="18" customHeight="1">
      <c r="A15" s="12"/>
      <c r="B15" s="38" t="s">
        <v>13</v>
      </c>
      <c r="C15" s="38"/>
      <c r="D15" s="38"/>
      <c r="E15" s="38"/>
      <c r="F15" s="2">
        <f>F14*0.594</f>
        <v>750091.32</v>
      </c>
      <c r="G15" s="6"/>
    </row>
    <row r="16" spans="1:7" ht="18" customHeight="1">
      <c r="A16" s="12"/>
      <c r="B16" s="42" t="s">
        <v>10</v>
      </c>
      <c r="C16" s="42"/>
      <c r="D16" s="42"/>
      <c r="E16" s="42"/>
      <c r="F16" s="28">
        <f>ROUNDDOWN(F15,-3)</f>
        <v>750000</v>
      </c>
      <c r="G16" s="7"/>
    </row>
    <row r="17" spans="1:7" ht="18" customHeight="1">
      <c r="A17" s="11" t="s">
        <v>25</v>
      </c>
      <c r="B17" s="8" t="s">
        <v>11</v>
      </c>
      <c r="C17" s="8">
        <v>50</v>
      </c>
      <c r="D17" s="8">
        <v>339</v>
      </c>
      <c r="E17" s="8"/>
      <c r="F17" s="8"/>
      <c r="G17" s="9"/>
    </row>
    <row r="18" spans="1:7" ht="18" customHeight="1">
      <c r="A18" s="12" t="s">
        <v>6</v>
      </c>
      <c r="B18" s="41" t="s">
        <v>8</v>
      </c>
      <c r="C18" s="41"/>
      <c r="D18" s="41"/>
      <c r="E18" s="41"/>
      <c r="F18" s="2">
        <f>15370*RIGHT(B18,2)</f>
        <v>276660</v>
      </c>
      <c r="G18" s="6"/>
    </row>
    <row r="19" spans="1:7" ht="18" customHeight="1">
      <c r="A19" s="12" t="s">
        <v>7</v>
      </c>
      <c r="B19" s="41" t="s">
        <v>26</v>
      </c>
      <c r="C19" s="41"/>
      <c r="D19" s="41"/>
      <c r="E19" s="41"/>
      <c r="F19" s="2">
        <f>(8180-4620)*(RIGHT(B19,3))</f>
        <v>1206840</v>
      </c>
      <c r="G19" s="6"/>
    </row>
    <row r="20" spans="1:7" ht="18" customHeight="1">
      <c r="A20" s="12"/>
      <c r="B20" s="38" t="s">
        <v>9</v>
      </c>
      <c r="C20" s="38"/>
      <c r="D20" s="38"/>
      <c r="E20" s="38"/>
      <c r="F20" s="2">
        <f>SUM(F18:F19)</f>
        <v>1483500</v>
      </c>
      <c r="G20" s="6"/>
    </row>
    <row r="21" spans="1:7" ht="18" customHeight="1">
      <c r="A21" s="12"/>
      <c r="B21" s="38" t="s">
        <v>13</v>
      </c>
      <c r="C21" s="38"/>
      <c r="D21" s="38"/>
      <c r="E21" s="38"/>
      <c r="F21" s="2">
        <f>F20*0.594</f>
        <v>881199</v>
      </c>
      <c r="G21" s="6"/>
    </row>
    <row r="22" spans="1:7" ht="18" customHeight="1">
      <c r="A22" s="12"/>
      <c r="B22" s="42" t="s">
        <v>10</v>
      </c>
      <c r="C22" s="42"/>
      <c r="D22" s="42"/>
      <c r="E22" s="42"/>
      <c r="F22" s="28">
        <f>ROUNDDOWN(F21,-3)</f>
        <v>881000</v>
      </c>
      <c r="G22" s="7"/>
    </row>
    <row r="23" spans="1:7" s="5" customFormat="1" ht="18" customHeight="1">
      <c r="A23" s="11" t="s">
        <v>27</v>
      </c>
      <c r="B23" s="8" t="s">
        <v>11</v>
      </c>
      <c r="C23" s="8">
        <v>50</v>
      </c>
      <c r="D23" s="8">
        <v>173</v>
      </c>
      <c r="E23" s="8"/>
      <c r="F23" s="8"/>
      <c r="G23" s="9"/>
    </row>
    <row r="24" spans="1:7" s="1" customFormat="1" ht="18" customHeight="1">
      <c r="A24" s="12" t="s">
        <v>6</v>
      </c>
      <c r="B24" s="41" t="s">
        <v>8</v>
      </c>
      <c r="C24" s="41"/>
      <c r="D24" s="41"/>
      <c r="E24" s="41"/>
      <c r="F24" s="2">
        <f>15370*RIGHT(B24,2)</f>
        <v>276660</v>
      </c>
      <c r="G24" s="6"/>
    </row>
    <row r="25" spans="1:7" s="1" customFormat="1" ht="18" customHeight="1">
      <c r="A25" s="12" t="s">
        <v>7</v>
      </c>
      <c r="B25" s="41" t="s">
        <v>28</v>
      </c>
      <c r="C25" s="41"/>
      <c r="D25" s="41"/>
      <c r="E25" s="41"/>
      <c r="F25" s="2">
        <f>(8180-4620)*(RIGHT(B25,3))</f>
        <v>615880</v>
      </c>
      <c r="G25" s="6"/>
    </row>
    <row r="26" spans="1:7" s="1" customFormat="1" ht="18" customHeight="1">
      <c r="A26" s="12"/>
      <c r="B26" s="38" t="s">
        <v>9</v>
      </c>
      <c r="C26" s="38"/>
      <c r="D26" s="38"/>
      <c r="E26" s="38"/>
      <c r="F26" s="2">
        <f>SUM(F24:F25)</f>
        <v>892540</v>
      </c>
      <c r="G26" s="6"/>
    </row>
    <row r="27" spans="1:7" s="1" customFormat="1" ht="18" customHeight="1">
      <c r="A27" s="12"/>
      <c r="B27" s="38" t="s">
        <v>13</v>
      </c>
      <c r="C27" s="38"/>
      <c r="D27" s="38"/>
      <c r="E27" s="38"/>
      <c r="F27" s="2">
        <f>F26*0.594</f>
        <v>530168.76</v>
      </c>
      <c r="G27" s="6"/>
    </row>
    <row r="28" spans="1:7" ht="18" customHeight="1">
      <c r="A28" s="12"/>
      <c r="B28" s="42" t="s">
        <v>10</v>
      </c>
      <c r="C28" s="42"/>
      <c r="D28" s="42"/>
      <c r="E28" s="42"/>
      <c r="F28" s="28">
        <f>ROUNDDOWN(F27,-3)</f>
        <v>530000</v>
      </c>
      <c r="G28" s="7"/>
    </row>
    <row r="29" spans="1:7" ht="18" customHeight="1">
      <c r="A29" s="11" t="s">
        <v>29</v>
      </c>
      <c r="B29" s="8" t="s">
        <v>11</v>
      </c>
      <c r="C29" s="8">
        <v>50</v>
      </c>
      <c r="D29" s="8">
        <v>149</v>
      </c>
      <c r="E29" s="8"/>
      <c r="F29" s="8"/>
      <c r="G29" s="9"/>
    </row>
    <row r="30" spans="1:7" ht="18" customHeight="1">
      <c r="A30" s="12"/>
      <c r="B30" s="41" t="s">
        <v>8</v>
      </c>
      <c r="C30" s="41"/>
      <c r="D30" s="41"/>
      <c r="E30" s="41"/>
      <c r="F30" s="2">
        <f>15370*RIGHT(B30,2)</f>
        <v>276660</v>
      </c>
      <c r="G30" s="6"/>
    </row>
    <row r="31" spans="1:7" ht="18" customHeight="1">
      <c r="A31" s="12"/>
      <c r="B31" s="41" t="s">
        <v>39</v>
      </c>
      <c r="C31" s="41"/>
      <c r="D31" s="41"/>
      <c r="E31" s="41"/>
      <c r="F31" s="2">
        <f>(8180-4620)*(RIGHT(B31,3))</f>
        <v>530440</v>
      </c>
      <c r="G31" s="6"/>
    </row>
    <row r="32" spans="1:7" ht="18" customHeight="1">
      <c r="A32" s="12"/>
      <c r="B32" s="38" t="s">
        <v>9</v>
      </c>
      <c r="C32" s="38"/>
      <c r="D32" s="38"/>
      <c r="E32" s="38"/>
      <c r="F32" s="2">
        <f>SUM(F30:F31)</f>
        <v>807100</v>
      </c>
      <c r="G32" s="6"/>
    </row>
    <row r="33" spans="1:7" ht="18" customHeight="1">
      <c r="A33" s="12"/>
      <c r="B33" s="38" t="s">
        <v>13</v>
      </c>
      <c r="C33" s="38"/>
      <c r="D33" s="38"/>
      <c r="E33" s="38"/>
      <c r="F33" s="2">
        <f>F32*0.594</f>
        <v>479417.39999999997</v>
      </c>
      <c r="G33" s="6"/>
    </row>
    <row r="34" spans="1:7" ht="18" customHeight="1">
      <c r="A34" s="12"/>
      <c r="B34" s="42" t="s">
        <v>10</v>
      </c>
      <c r="C34" s="42"/>
      <c r="D34" s="42"/>
      <c r="E34" s="42"/>
      <c r="F34" s="28">
        <f>ROUNDDOWN(F33,-3)</f>
        <v>479000</v>
      </c>
      <c r="G34" s="7"/>
    </row>
    <row r="35" spans="1:7" ht="24.75" customHeight="1">
      <c r="A35" s="11" t="s">
        <v>30</v>
      </c>
      <c r="B35" s="8" t="s">
        <v>11</v>
      </c>
      <c r="C35" s="8">
        <v>50</v>
      </c>
      <c r="D35" s="8">
        <v>247</v>
      </c>
      <c r="E35" s="8"/>
      <c r="F35" s="8"/>
      <c r="G35" s="9"/>
    </row>
    <row r="36" spans="1:7" ht="24.75" customHeight="1">
      <c r="A36" s="12"/>
      <c r="B36" s="41" t="s">
        <v>8</v>
      </c>
      <c r="C36" s="41"/>
      <c r="D36" s="41"/>
      <c r="E36" s="41"/>
      <c r="F36" s="2">
        <f>15370*RIGHT(B36,2)</f>
        <v>276660</v>
      </c>
      <c r="G36" s="6"/>
    </row>
    <row r="37" spans="1:7" ht="24.75" customHeight="1">
      <c r="A37" s="12"/>
      <c r="B37" s="41" t="s">
        <v>31</v>
      </c>
      <c r="C37" s="41"/>
      <c r="D37" s="41"/>
      <c r="E37" s="41"/>
      <c r="F37" s="2">
        <f>(8180-4620)*(RIGHT(B37,3))</f>
        <v>879320</v>
      </c>
      <c r="G37" s="6"/>
    </row>
    <row r="38" spans="1:7">
      <c r="A38" s="12"/>
      <c r="B38" s="38" t="s">
        <v>9</v>
      </c>
      <c r="C38" s="38"/>
      <c r="D38" s="38"/>
      <c r="E38" s="38"/>
      <c r="F38" s="2">
        <f>SUM(F36:F37)</f>
        <v>1155980</v>
      </c>
      <c r="G38" s="6"/>
    </row>
    <row r="39" spans="1:7">
      <c r="A39" s="12"/>
      <c r="B39" s="38" t="s">
        <v>13</v>
      </c>
      <c r="C39" s="38"/>
      <c r="D39" s="38"/>
      <c r="E39" s="38"/>
      <c r="F39" s="2">
        <f>F38*0.594</f>
        <v>686652.12</v>
      </c>
      <c r="G39" s="6"/>
    </row>
    <row r="40" spans="1:7">
      <c r="A40" s="12"/>
      <c r="B40" s="42" t="s">
        <v>10</v>
      </c>
      <c r="C40" s="42"/>
      <c r="D40" s="42"/>
      <c r="E40" s="42"/>
      <c r="F40" s="28">
        <f>ROUNDDOWN(F39,-3)</f>
        <v>686000</v>
      </c>
      <c r="G40" s="7"/>
    </row>
    <row r="41" spans="1:7">
      <c r="A41" s="11" t="s">
        <v>32</v>
      </c>
      <c r="B41" s="8" t="s">
        <v>11</v>
      </c>
      <c r="C41" s="8">
        <v>50</v>
      </c>
      <c r="D41" s="8">
        <v>77</v>
      </c>
      <c r="E41" s="8"/>
      <c r="F41" s="8"/>
      <c r="G41" s="9"/>
    </row>
    <row r="42" spans="1:7">
      <c r="A42" s="12"/>
      <c r="B42" s="41" t="s">
        <v>8</v>
      </c>
      <c r="C42" s="41"/>
      <c r="D42" s="41"/>
      <c r="E42" s="41"/>
      <c r="F42" s="2">
        <f>15370*RIGHT(B42,2)</f>
        <v>276660</v>
      </c>
      <c r="G42" s="6"/>
    </row>
    <row r="43" spans="1:7">
      <c r="A43" s="12"/>
      <c r="B43" s="41" t="s">
        <v>33</v>
      </c>
      <c r="C43" s="41"/>
      <c r="D43" s="41"/>
      <c r="E43" s="41"/>
      <c r="F43" s="2">
        <f>(8180-4620)*(RIGHT(B43,3))</f>
        <v>274120</v>
      </c>
      <c r="G43" s="6"/>
    </row>
    <row r="44" spans="1:7">
      <c r="A44" s="12"/>
      <c r="B44" s="38" t="s">
        <v>9</v>
      </c>
      <c r="C44" s="38"/>
      <c r="D44" s="38"/>
      <c r="E44" s="38"/>
      <c r="F44" s="2">
        <f>SUM(F42:F43)</f>
        <v>550780</v>
      </c>
      <c r="G44" s="6"/>
    </row>
    <row r="45" spans="1:7">
      <c r="A45" s="12"/>
      <c r="B45" s="38" t="s">
        <v>13</v>
      </c>
      <c r="C45" s="38"/>
      <c r="D45" s="38"/>
      <c r="E45" s="38"/>
      <c r="F45" s="2">
        <f>F44*0.594</f>
        <v>327163.32</v>
      </c>
      <c r="G45" s="6"/>
    </row>
    <row r="46" spans="1:7">
      <c r="A46" s="12"/>
      <c r="B46" s="42" t="s">
        <v>10</v>
      </c>
      <c r="C46" s="42"/>
      <c r="D46" s="42"/>
      <c r="E46" s="42"/>
      <c r="F46" s="28">
        <f>ROUNDDOWN(F45,-3)</f>
        <v>327000</v>
      </c>
      <c r="G46" s="7"/>
    </row>
    <row r="47" spans="1:7">
      <c r="A47" s="11" t="s">
        <v>34</v>
      </c>
      <c r="B47" s="8" t="s">
        <v>11</v>
      </c>
      <c r="C47" s="8">
        <v>50</v>
      </c>
      <c r="D47" s="8">
        <v>571</v>
      </c>
      <c r="E47" s="8"/>
      <c r="F47" s="8"/>
      <c r="G47" s="9"/>
    </row>
    <row r="48" spans="1:7">
      <c r="A48" s="12"/>
      <c r="B48" s="41" t="s">
        <v>8</v>
      </c>
      <c r="C48" s="41"/>
      <c r="D48" s="41"/>
      <c r="E48" s="41"/>
      <c r="F48" s="2">
        <f>15370*RIGHT(B48,2)</f>
        <v>276660</v>
      </c>
      <c r="G48" s="6"/>
    </row>
    <row r="49" spans="1:7">
      <c r="A49" s="12"/>
      <c r="B49" s="41" t="s">
        <v>35</v>
      </c>
      <c r="C49" s="41"/>
      <c r="D49" s="41"/>
      <c r="E49" s="41"/>
      <c r="F49" s="2">
        <f>(8180-4620)*(RIGHT(B49,3))</f>
        <v>2032760</v>
      </c>
      <c r="G49" s="6"/>
    </row>
    <row r="50" spans="1:7">
      <c r="A50" s="12"/>
      <c r="B50" s="38" t="s">
        <v>9</v>
      </c>
      <c r="C50" s="38"/>
      <c r="D50" s="38"/>
      <c r="E50" s="38"/>
      <c r="F50" s="2">
        <f>SUM(F48:F49)</f>
        <v>2309420</v>
      </c>
      <c r="G50" s="6"/>
    </row>
    <row r="51" spans="1:7">
      <c r="A51" s="12"/>
      <c r="B51" s="38" t="s">
        <v>13</v>
      </c>
      <c r="C51" s="38"/>
      <c r="D51" s="38"/>
      <c r="E51" s="38"/>
      <c r="F51" s="2">
        <f>F50*0.594</f>
        <v>1371795.48</v>
      </c>
      <c r="G51" s="6"/>
    </row>
    <row r="52" spans="1:7">
      <c r="A52" s="12"/>
      <c r="B52" s="42" t="s">
        <v>10</v>
      </c>
      <c r="C52" s="42"/>
      <c r="D52" s="42"/>
      <c r="E52" s="42"/>
      <c r="F52" s="28">
        <f>ROUNDDOWN(F51,-3)</f>
        <v>1371000</v>
      </c>
      <c r="G52" s="7"/>
    </row>
    <row r="53" spans="1:7">
      <c r="A53" s="11" t="s">
        <v>36</v>
      </c>
      <c r="B53" s="8" t="s">
        <v>11</v>
      </c>
      <c r="C53" s="8">
        <v>50</v>
      </c>
      <c r="D53" s="8">
        <v>173</v>
      </c>
      <c r="E53" s="8"/>
      <c r="F53" s="8"/>
      <c r="G53" s="9"/>
    </row>
    <row r="54" spans="1:7">
      <c r="A54" s="12"/>
      <c r="B54" s="41" t="s">
        <v>8</v>
      </c>
      <c r="C54" s="41"/>
      <c r="D54" s="41"/>
      <c r="E54" s="41"/>
      <c r="F54" s="2">
        <f>15370*RIGHT(B54,2)</f>
        <v>276660</v>
      </c>
      <c r="G54" s="6"/>
    </row>
    <row r="55" spans="1:7">
      <c r="A55" s="12"/>
      <c r="B55" s="41" t="s">
        <v>28</v>
      </c>
      <c r="C55" s="41"/>
      <c r="D55" s="41"/>
      <c r="E55" s="41"/>
      <c r="F55" s="2">
        <f>(8180-4620)*(RIGHT(B55,3))</f>
        <v>615880</v>
      </c>
      <c r="G55" s="6"/>
    </row>
    <row r="56" spans="1:7">
      <c r="A56" s="12"/>
      <c r="B56" s="38" t="s">
        <v>9</v>
      </c>
      <c r="C56" s="38"/>
      <c r="D56" s="38"/>
      <c r="E56" s="38"/>
      <c r="F56" s="2">
        <f>SUM(F54:F55)</f>
        <v>892540</v>
      </c>
      <c r="G56" s="6"/>
    </row>
    <row r="57" spans="1:7">
      <c r="A57" s="12"/>
      <c r="B57" s="38" t="s">
        <v>13</v>
      </c>
      <c r="C57" s="38"/>
      <c r="D57" s="38"/>
      <c r="E57" s="38"/>
      <c r="F57" s="2">
        <f>F56*0.594</f>
        <v>530168.76</v>
      </c>
      <c r="G57" s="6"/>
    </row>
    <row r="58" spans="1:7">
      <c r="A58" s="12"/>
      <c r="B58" s="42" t="s">
        <v>10</v>
      </c>
      <c r="C58" s="42"/>
      <c r="D58" s="42"/>
      <c r="E58" s="42"/>
      <c r="F58" s="28">
        <f>ROUNDDOWN(F57,-3)</f>
        <v>530000</v>
      </c>
      <c r="G58" s="7"/>
    </row>
    <row r="59" spans="1:7">
      <c r="A59" s="11" t="s">
        <v>37</v>
      </c>
      <c r="B59" s="8" t="s">
        <v>11</v>
      </c>
      <c r="C59" s="8">
        <v>50</v>
      </c>
      <c r="D59" s="8">
        <v>277</v>
      </c>
      <c r="E59" s="8"/>
      <c r="F59" s="8"/>
      <c r="G59" s="9"/>
    </row>
    <row r="60" spans="1:7">
      <c r="A60" s="12"/>
      <c r="B60" s="41" t="s">
        <v>8</v>
      </c>
      <c r="C60" s="41"/>
      <c r="D60" s="41"/>
      <c r="E60" s="41"/>
      <c r="F60" s="2">
        <f>15370*RIGHT(B60,2)</f>
        <v>276660</v>
      </c>
      <c r="G60" s="6"/>
    </row>
    <row r="61" spans="1:7">
      <c r="A61" s="12"/>
      <c r="B61" s="41" t="s">
        <v>23</v>
      </c>
      <c r="C61" s="41"/>
      <c r="D61" s="41"/>
      <c r="E61" s="41"/>
      <c r="F61" s="2">
        <f>(8180-4620)*(RIGHT(B61,3))</f>
        <v>986120</v>
      </c>
      <c r="G61" s="6"/>
    </row>
    <row r="62" spans="1:7">
      <c r="A62" s="12"/>
      <c r="B62" s="38" t="s">
        <v>9</v>
      </c>
      <c r="C62" s="38"/>
      <c r="D62" s="38"/>
      <c r="E62" s="38"/>
      <c r="F62" s="2">
        <f>SUM(F60:F61)</f>
        <v>1262780</v>
      </c>
      <c r="G62" s="6"/>
    </row>
    <row r="63" spans="1:7">
      <c r="A63" s="12"/>
      <c r="B63" s="38" t="s">
        <v>13</v>
      </c>
      <c r="C63" s="38"/>
      <c r="D63" s="38"/>
      <c r="E63" s="38"/>
      <c r="F63" s="2">
        <f>F62*0.594</f>
        <v>750091.32</v>
      </c>
      <c r="G63" s="6"/>
    </row>
    <row r="64" spans="1:7">
      <c r="A64" s="12"/>
      <c r="B64" s="42" t="s">
        <v>10</v>
      </c>
      <c r="C64" s="42"/>
      <c r="D64" s="42"/>
      <c r="E64" s="42"/>
      <c r="F64" s="28">
        <f>ROUNDDOWN(F63,-3)</f>
        <v>750000</v>
      </c>
      <c r="G64" s="7"/>
    </row>
    <row r="65" spans="1:7">
      <c r="A65" s="11" t="s">
        <v>38</v>
      </c>
      <c r="B65" s="8" t="s">
        <v>11</v>
      </c>
      <c r="C65" s="8">
        <v>50</v>
      </c>
      <c r="D65" s="8">
        <v>301</v>
      </c>
      <c r="E65" s="8"/>
      <c r="F65" s="8"/>
      <c r="G65" s="9"/>
    </row>
    <row r="66" spans="1:7">
      <c r="A66" s="12"/>
      <c r="B66" s="41" t="s">
        <v>8</v>
      </c>
      <c r="C66" s="41"/>
      <c r="D66" s="41"/>
      <c r="E66" s="41"/>
      <c r="F66" s="2">
        <f>15370*RIGHT(B66,2)</f>
        <v>276660</v>
      </c>
      <c r="G66" s="6"/>
    </row>
    <row r="67" spans="1:7">
      <c r="A67" s="12"/>
      <c r="B67" s="41" t="s">
        <v>21</v>
      </c>
      <c r="C67" s="41"/>
      <c r="D67" s="41"/>
      <c r="E67" s="41"/>
      <c r="F67" s="2">
        <f>(8180-4620)*(RIGHT(B67,3))</f>
        <v>1071560</v>
      </c>
      <c r="G67" s="6"/>
    </row>
    <row r="68" spans="1:7">
      <c r="A68" s="12"/>
      <c r="B68" s="38" t="s">
        <v>9</v>
      </c>
      <c r="C68" s="38"/>
      <c r="D68" s="38"/>
      <c r="E68" s="38"/>
      <c r="F68" s="2">
        <f>SUM(F66:F67)</f>
        <v>1348220</v>
      </c>
      <c r="G68" s="6"/>
    </row>
    <row r="69" spans="1:7">
      <c r="A69" s="12"/>
      <c r="B69" s="38" t="s">
        <v>13</v>
      </c>
      <c r="C69" s="38"/>
      <c r="D69" s="38"/>
      <c r="E69" s="38"/>
      <c r="F69" s="2">
        <f>F68*0.594</f>
        <v>800842.67999999993</v>
      </c>
      <c r="G69" s="6"/>
    </row>
    <row r="70" spans="1:7">
      <c r="A70" s="12"/>
      <c r="B70" s="42" t="s">
        <v>10</v>
      </c>
      <c r="C70" s="42"/>
      <c r="D70" s="42"/>
      <c r="E70" s="42"/>
      <c r="F70" s="28">
        <f>ROUNDDOWN(F69,-3)</f>
        <v>800000</v>
      </c>
      <c r="G70" s="7"/>
    </row>
    <row r="71" spans="1:7">
      <c r="A71" s="11" t="s">
        <v>42</v>
      </c>
      <c r="B71" s="8" t="s">
        <v>11</v>
      </c>
      <c r="C71" s="8">
        <v>50</v>
      </c>
      <c r="D71" s="8">
        <v>277</v>
      </c>
      <c r="E71" s="8"/>
      <c r="F71" s="8"/>
      <c r="G71" s="9"/>
    </row>
    <row r="72" spans="1:7">
      <c r="A72" s="12"/>
      <c r="B72" s="41" t="s">
        <v>8</v>
      </c>
      <c r="C72" s="41"/>
      <c r="D72" s="41"/>
      <c r="E72" s="41"/>
      <c r="F72" s="2">
        <f>15370*RIGHT(B72,2)</f>
        <v>276660</v>
      </c>
      <c r="G72" s="6"/>
    </row>
    <row r="73" spans="1:7">
      <c r="A73" s="12"/>
      <c r="B73" s="41" t="s">
        <v>23</v>
      </c>
      <c r="C73" s="41"/>
      <c r="D73" s="41"/>
      <c r="E73" s="41"/>
      <c r="F73" s="2">
        <f>(8180-4620)*(RIGHT(B73,3))</f>
        <v>986120</v>
      </c>
      <c r="G73" s="6"/>
    </row>
    <row r="74" spans="1:7">
      <c r="A74" s="12"/>
      <c r="B74" s="38" t="s">
        <v>9</v>
      </c>
      <c r="C74" s="38"/>
      <c r="D74" s="38"/>
      <c r="E74" s="38"/>
      <c r="F74" s="2">
        <f>SUM(F72:F73)</f>
        <v>1262780</v>
      </c>
      <c r="G74" s="6"/>
    </row>
    <row r="75" spans="1:7">
      <c r="A75" s="12"/>
      <c r="B75" s="38" t="s">
        <v>13</v>
      </c>
      <c r="C75" s="38"/>
      <c r="D75" s="38"/>
      <c r="E75" s="38"/>
      <c r="F75" s="2">
        <f>F74*0.594</f>
        <v>750091.32</v>
      </c>
      <c r="G75" s="6"/>
    </row>
    <row r="76" spans="1:7">
      <c r="A76" s="12"/>
      <c r="B76" s="42" t="s">
        <v>10</v>
      </c>
      <c r="C76" s="42"/>
      <c r="D76" s="42"/>
      <c r="E76" s="42"/>
      <c r="F76" s="28">
        <f>ROUNDDOWN(F75,-3)</f>
        <v>750000</v>
      </c>
      <c r="G76" s="7"/>
    </row>
    <row r="77" spans="1:7">
      <c r="A77" s="11" t="s">
        <v>43</v>
      </c>
      <c r="B77" s="8" t="s">
        <v>11</v>
      </c>
      <c r="C77" s="8">
        <v>50</v>
      </c>
      <c r="D77" s="8">
        <v>343</v>
      </c>
      <c r="E77" s="8"/>
      <c r="F77" s="8"/>
      <c r="G77" s="9"/>
    </row>
    <row r="78" spans="1:7">
      <c r="A78" s="12"/>
      <c r="B78" s="41" t="s">
        <v>8</v>
      </c>
      <c r="C78" s="41"/>
      <c r="D78" s="41"/>
      <c r="E78" s="41"/>
      <c r="F78" s="2">
        <f>15370*RIGHT(B78,2)</f>
        <v>276660</v>
      </c>
      <c r="G78" s="6"/>
    </row>
    <row r="79" spans="1:7">
      <c r="A79" s="12"/>
      <c r="B79" s="41" t="s">
        <v>44</v>
      </c>
      <c r="C79" s="41"/>
      <c r="D79" s="41"/>
      <c r="E79" s="41"/>
      <c r="F79" s="2">
        <f>(8180-4620)*(RIGHT(B79,3))</f>
        <v>1221080</v>
      </c>
      <c r="G79" s="6"/>
    </row>
    <row r="80" spans="1:7">
      <c r="A80" s="12"/>
      <c r="B80" s="38" t="s">
        <v>9</v>
      </c>
      <c r="C80" s="38"/>
      <c r="D80" s="38"/>
      <c r="E80" s="38"/>
      <c r="F80" s="2">
        <f>SUM(F78:F79)</f>
        <v>1497740</v>
      </c>
      <c r="G80" s="6"/>
    </row>
    <row r="81" spans="1:7">
      <c r="A81" s="12"/>
      <c r="B81" s="38" t="s">
        <v>13</v>
      </c>
      <c r="C81" s="38"/>
      <c r="D81" s="38"/>
      <c r="E81" s="38"/>
      <c r="F81" s="2">
        <f>F80*0.594</f>
        <v>889657.55999999994</v>
      </c>
      <c r="G81" s="6"/>
    </row>
    <row r="82" spans="1:7">
      <c r="A82" s="12"/>
      <c r="B82" s="42" t="s">
        <v>10</v>
      </c>
      <c r="C82" s="42"/>
      <c r="D82" s="42"/>
      <c r="E82" s="42"/>
      <c r="F82" s="28">
        <f>ROUNDDOWN(F81,-3)</f>
        <v>889000</v>
      </c>
      <c r="G82" s="7"/>
    </row>
    <row r="83" spans="1:7">
      <c r="A83" s="25" t="s">
        <v>14</v>
      </c>
      <c r="B83" s="45"/>
      <c r="C83" s="45"/>
      <c r="D83" s="45"/>
      <c r="E83" s="45"/>
      <c r="F83" s="26">
        <f>+F16+F22+F28+F34+F40+F46+F52+F58+F64+F70+F76+F82</f>
        <v>8743000</v>
      </c>
      <c r="G83" s="27"/>
    </row>
    <row r="84" spans="1:7">
      <c r="A84" s="14" t="s">
        <v>15</v>
      </c>
      <c r="B84" s="43"/>
      <c r="C84" s="43"/>
      <c r="D84" s="43"/>
      <c r="E84" s="43"/>
      <c r="F84" s="13">
        <f>+F83*0.1</f>
        <v>874300</v>
      </c>
      <c r="G84" s="15">
        <v>0.1</v>
      </c>
    </row>
    <row r="85" spans="1:7" ht="17.25" thickBot="1">
      <c r="A85" s="16" t="s">
        <v>16</v>
      </c>
      <c r="B85" s="44"/>
      <c r="C85" s="44"/>
      <c r="D85" s="44"/>
      <c r="E85" s="44"/>
      <c r="F85" s="17">
        <f>SUM(F83:F84)</f>
        <v>9617300</v>
      </c>
      <c r="G85" s="18"/>
    </row>
  </sheetData>
  <autoFilter ref="A10:G85"/>
  <mergeCells count="68">
    <mergeCell ref="B72:E72"/>
    <mergeCell ref="B73:E73"/>
    <mergeCell ref="B74:E74"/>
    <mergeCell ref="B75:E75"/>
    <mergeCell ref="B76:E76"/>
    <mergeCell ref="B81:E81"/>
    <mergeCell ref="B82:E82"/>
    <mergeCell ref="B55:E55"/>
    <mergeCell ref="B56:E56"/>
    <mergeCell ref="B57:E57"/>
    <mergeCell ref="B58:E58"/>
    <mergeCell ref="B63:E63"/>
    <mergeCell ref="B64:E64"/>
    <mergeCell ref="B78:E78"/>
    <mergeCell ref="B79:E79"/>
    <mergeCell ref="B80:E80"/>
    <mergeCell ref="B66:E66"/>
    <mergeCell ref="B67:E67"/>
    <mergeCell ref="B68:E68"/>
    <mergeCell ref="B69:E69"/>
    <mergeCell ref="B70:E70"/>
    <mergeCell ref="B46:E46"/>
    <mergeCell ref="B48:E48"/>
    <mergeCell ref="B60:E60"/>
    <mergeCell ref="B61:E61"/>
    <mergeCell ref="B62:E62"/>
    <mergeCell ref="B49:E49"/>
    <mergeCell ref="B50:E50"/>
    <mergeCell ref="B51:E51"/>
    <mergeCell ref="B52:E52"/>
    <mergeCell ref="B54:E54"/>
    <mergeCell ref="B40:E40"/>
    <mergeCell ref="B42:E42"/>
    <mergeCell ref="B43:E43"/>
    <mergeCell ref="B44:E44"/>
    <mergeCell ref="B45:E45"/>
    <mergeCell ref="B84:E84"/>
    <mergeCell ref="B85:E85"/>
    <mergeCell ref="B19:E19"/>
    <mergeCell ref="B27:E27"/>
    <mergeCell ref="B83:E83"/>
    <mergeCell ref="B28:E28"/>
    <mergeCell ref="B20:E20"/>
    <mergeCell ref="B30:E30"/>
    <mergeCell ref="B31:E31"/>
    <mergeCell ref="B32:E32"/>
    <mergeCell ref="B33:E33"/>
    <mergeCell ref="B34:E34"/>
    <mergeCell ref="B36:E36"/>
    <mergeCell ref="B37:E37"/>
    <mergeCell ref="B38:E38"/>
    <mergeCell ref="B39:E39"/>
    <mergeCell ref="B22:E22"/>
    <mergeCell ref="B24:E24"/>
    <mergeCell ref="B25:E25"/>
    <mergeCell ref="B26:E26"/>
    <mergeCell ref="B18:E18"/>
    <mergeCell ref="A2:G2"/>
    <mergeCell ref="A4:B4"/>
    <mergeCell ref="A7:G7"/>
    <mergeCell ref="A8:G8"/>
    <mergeCell ref="B21:E21"/>
    <mergeCell ref="A9:G9"/>
    <mergeCell ref="B12:E12"/>
    <mergeCell ref="B13:E13"/>
    <mergeCell ref="B14:E14"/>
    <mergeCell ref="B15:E15"/>
    <mergeCell ref="B16:E16"/>
  </mergeCells>
  <phoneticPr fontId="2" type="noConversion"/>
  <pageMargins left="0.39370078740157483" right="0.31496062992125984" top="0.74803149606299213" bottom="0.19685039370078741" header="0.31496062992125984" footer="0.39370078740157483"/>
  <pageSetup paperSize="9" orientation="portrait" r:id="rId1"/>
  <rowBreaks count="2" manualBreakCount="2">
    <brk id="34" max="6" man="1"/>
    <brk id="76" max="6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"/>
  <sheetViews>
    <sheetView workbookViewId="0">
      <selection activeCell="E8" sqref="E8"/>
    </sheetView>
  </sheetViews>
  <sheetFormatPr defaultRowHeight="16.5"/>
  <sheetData>
    <row r="1" spans="1:5">
      <c r="A1" s="46"/>
      <c r="B1" s="46"/>
      <c r="C1" s="46"/>
      <c r="D1" s="46"/>
      <c r="E1" s="4"/>
    </row>
    <row r="2" spans="1:5">
      <c r="A2" s="41"/>
      <c r="B2" s="41"/>
      <c r="C2" s="41"/>
      <c r="D2" s="41"/>
      <c r="E2" s="2"/>
    </row>
    <row r="3" spans="1:5">
      <c r="A3" s="38"/>
      <c r="B3" s="38"/>
      <c r="C3" s="38"/>
      <c r="D3" s="38"/>
      <c r="E3" s="2"/>
    </row>
    <row r="4" spans="1:5">
      <c r="A4" s="38"/>
      <c r="B4" s="38"/>
      <c r="C4" s="38"/>
      <c r="D4" s="38"/>
      <c r="E4" s="2"/>
    </row>
    <row r="5" spans="1:5">
      <c r="A5" s="38"/>
      <c r="B5" s="38"/>
      <c r="C5" s="38"/>
      <c r="D5" s="38"/>
      <c r="E5" s="3"/>
    </row>
  </sheetData>
  <mergeCells count="5">
    <mergeCell ref="A1:D1"/>
    <mergeCell ref="A2:D2"/>
    <mergeCell ref="A3:D3"/>
    <mergeCell ref="A4:D4"/>
    <mergeCell ref="A5:D5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2016-07-04T01:00:27Z</cp:lastPrinted>
  <dcterms:created xsi:type="dcterms:W3CDTF">2016-03-23T09:54:41Z</dcterms:created>
  <dcterms:modified xsi:type="dcterms:W3CDTF">2016-07-04T02:29:00Z</dcterms:modified>
</cp:coreProperties>
</file>