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8795" windowHeight="11370" tabRatio="857"/>
  </bookViews>
  <sheets>
    <sheet name="집중국(10그룹)" sheetId="19" r:id="rId1"/>
    <sheet name="집중국별(6그룹)" sheetId="20" r:id="rId2"/>
    <sheet name="경인청만" sheetId="21" r:id="rId3"/>
  </sheets>
  <definedNames>
    <definedName name="_xlnm.Print_Titles" localSheetId="2">경인청만!$2:$2</definedName>
    <definedName name="_xlnm.Print_Titles" localSheetId="0">'집중국(10그룹)'!$3:$3</definedName>
    <definedName name="_xlnm.Print_Titles" localSheetId="1">'집중국별(6그룹)'!$2:$2</definedName>
  </definedNames>
  <calcPr calcId="125725"/>
</workbook>
</file>

<file path=xl/calcChain.xml><?xml version="1.0" encoding="utf-8"?>
<calcChain xmlns="http://schemas.openxmlformats.org/spreadsheetml/2006/main">
  <c r="E62" i="21"/>
  <c r="D62"/>
  <c r="E61"/>
  <c r="D61"/>
  <c r="E60"/>
  <c r="D60"/>
  <c r="E59"/>
  <c r="D59"/>
  <c r="D57"/>
  <c r="E56"/>
  <c r="E55"/>
  <c r="E54"/>
  <c r="E53"/>
  <c r="E52"/>
  <c r="E51"/>
  <c r="E50"/>
  <c r="E49"/>
  <c r="D48"/>
  <c r="E47"/>
  <c r="E46"/>
  <c r="E45"/>
  <c r="E44"/>
  <c r="D43"/>
  <c r="E42"/>
  <c r="E41"/>
  <c r="E40"/>
  <c r="E39"/>
  <c r="E38"/>
  <c r="E37"/>
  <c r="D36"/>
  <c r="E35"/>
  <c r="E34"/>
  <c r="E33"/>
  <c r="E32"/>
  <c r="E31"/>
  <c r="E30"/>
  <c r="E29"/>
  <c r="E28"/>
  <c r="E27"/>
  <c r="E26"/>
  <c r="E25"/>
  <c r="E24"/>
  <c r="D23"/>
  <c r="E22"/>
  <c r="E21"/>
  <c r="E20"/>
  <c r="E19"/>
  <c r="E18"/>
  <c r="E17"/>
  <c r="E16"/>
  <c r="D15"/>
  <c r="E14"/>
  <c r="E13"/>
  <c r="E12"/>
  <c r="E11"/>
  <c r="E10"/>
  <c r="E9"/>
  <c r="E8"/>
  <c r="E7"/>
  <c r="E6"/>
  <c r="E5"/>
  <c r="E4"/>
  <c r="E3"/>
  <c r="E63" i="20"/>
  <c r="E52"/>
  <c r="E46"/>
  <c r="E64" s="1"/>
  <c r="E37"/>
  <c r="E24"/>
  <c r="E16"/>
  <c r="D64"/>
  <c r="D63"/>
  <c r="D52"/>
  <c r="D46"/>
  <c r="D37"/>
  <c r="D24"/>
  <c r="D16"/>
  <c r="E62"/>
  <c r="E61"/>
  <c r="E60"/>
  <c r="E59"/>
  <c r="E58"/>
  <c r="E57"/>
  <c r="E56"/>
  <c r="E55"/>
  <c r="E54"/>
  <c r="E53"/>
  <c r="E51"/>
  <c r="E50"/>
  <c r="E49"/>
  <c r="E48"/>
  <c r="E47"/>
  <c r="E45"/>
  <c r="E44"/>
  <c r="E43"/>
  <c r="E42"/>
  <c r="E41"/>
  <c r="E40"/>
  <c r="E39"/>
  <c r="E38"/>
  <c r="E36"/>
  <c r="E35"/>
  <c r="E34"/>
  <c r="E33"/>
  <c r="E32"/>
  <c r="E31"/>
  <c r="E30"/>
  <c r="E29"/>
  <c r="E28"/>
  <c r="E27"/>
  <c r="E26"/>
  <c r="E25"/>
  <c r="E23"/>
  <c r="E22"/>
  <c r="E21"/>
  <c r="E20"/>
  <c r="E19"/>
  <c r="E18"/>
  <c r="E17"/>
  <c r="E15"/>
  <c r="E14"/>
  <c r="E13"/>
  <c r="E12"/>
  <c r="E11"/>
  <c r="E10"/>
  <c r="E9"/>
  <c r="E8"/>
  <c r="E7"/>
  <c r="E6"/>
  <c r="E5"/>
  <c r="E4"/>
  <c r="E3"/>
  <c r="D68" i="19"/>
  <c r="E67"/>
  <c r="E66"/>
  <c r="D65"/>
  <c r="E64"/>
  <c r="E63"/>
  <c r="E62"/>
  <c r="E61"/>
  <c r="E60"/>
  <c r="E59"/>
  <c r="E58"/>
  <c r="E57"/>
  <c r="D56"/>
  <c r="E55"/>
  <c r="E54"/>
  <c r="E53"/>
  <c r="E52"/>
  <c r="E56" s="1"/>
  <c r="E51"/>
  <c r="D50"/>
  <c r="E49"/>
  <c r="E48"/>
  <c r="E47"/>
  <c r="D46"/>
  <c r="E45"/>
  <c r="E44"/>
  <c r="E43"/>
  <c r="E42"/>
  <c r="E41"/>
  <c r="D40"/>
  <c r="E39"/>
  <c r="E38"/>
  <c r="E37"/>
  <c r="E36"/>
  <c r="E35"/>
  <c r="E34"/>
  <c r="E33"/>
  <c r="E32"/>
  <c r="E31"/>
  <c r="E30"/>
  <c r="E29"/>
  <c r="E28"/>
  <c r="E40" s="1"/>
  <c r="D27"/>
  <c r="E26"/>
  <c r="E25"/>
  <c r="E24"/>
  <c r="E27" s="1"/>
  <c r="E23"/>
  <c r="D22"/>
  <c r="E21"/>
  <c r="E20"/>
  <c r="E19"/>
  <c r="D18"/>
  <c r="E17"/>
  <c r="E16"/>
  <c r="E15"/>
  <c r="E14"/>
  <c r="E13"/>
  <c r="D12"/>
  <c r="D69" s="1"/>
  <c r="E11"/>
  <c r="E10"/>
  <c r="E9"/>
  <c r="E8"/>
  <c r="E7"/>
  <c r="E6"/>
  <c r="E5"/>
  <c r="E4"/>
  <c r="E12" s="1"/>
  <c r="E43" i="21" l="1"/>
  <c r="E23"/>
  <c r="E36"/>
  <c r="E48"/>
  <c r="E15"/>
  <c r="E57"/>
  <c r="E18" i="19"/>
  <c r="E69" s="1"/>
  <c r="E22"/>
  <c r="E50"/>
  <c r="E46"/>
  <c r="E65"/>
  <c r="E68"/>
</calcChain>
</file>

<file path=xl/sharedStrings.xml><?xml version="1.0" encoding="utf-8"?>
<sst xmlns="http://schemas.openxmlformats.org/spreadsheetml/2006/main" count="396" uniqueCount="96">
  <si>
    <t>서울청</t>
    <phoneticPr fontId="4" type="noConversion"/>
  </si>
  <si>
    <t>경인청</t>
    <phoneticPr fontId="4" type="noConversion"/>
  </si>
  <si>
    <t>합계</t>
    <phoneticPr fontId="4" type="noConversion"/>
  </si>
  <si>
    <t>우체국
(집배센터국 분리)</t>
    <phoneticPr fontId="4" type="noConversion"/>
  </si>
  <si>
    <t>지역구분</t>
    <phoneticPr fontId="4" type="noConversion"/>
  </si>
  <si>
    <t>위탁구(수)</t>
    <phoneticPr fontId="4" type="noConversion"/>
  </si>
  <si>
    <t>인천</t>
    <phoneticPr fontId="4" type="noConversion"/>
  </si>
  <si>
    <t>대도시</t>
    <phoneticPr fontId="4" type="noConversion"/>
  </si>
  <si>
    <t>인천운서동</t>
    <phoneticPr fontId="4" type="noConversion"/>
  </si>
  <si>
    <t>인천중동</t>
    <phoneticPr fontId="4" type="noConversion"/>
  </si>
  <si>
    <t>서인천</t>
    <phoneticPr fontId="4" type="noConversion"/>
  </si>
  <si>
    <t>인천계양</t>
    <phoneticPr fontId="4" type="noConversion"/>
  </si>
  <si>
    <t>남인천</t>
    <phoneticPr fontId="4" type="noConversion"/>
  </si>
  <si>
    <t>부평</t>
    <phoneticPr fontId="4" type="noConversion"/>
  </si>
  <si>
    <t>인천남동</t>
    <phoneticPr fontId="4" type="noConversion"/>
  </si>
  <si>
    <t>소계</t>
    <phoneticPr fontId="4" type="noConversion"/>
  </si>
  <si>
    <t>부천</t>
    <phoneticPr fontId="4" type="noConversion"/>
  </si>
  <si>
    <t>시흥</t>
    <phoneticPr fontId="4" type="noConversion"/>
  </si>
  <si>
    <t>중소도시</t>
    <phoneticPr fontId="4" type="noConversion"/>
  </si>
  <si>
    <t>시흥대야동</t>
    <phoneticPr fontId="4" type="noConversion"/>
  </si>
  <si>
    <t>김포</t>
    <phoneticPr fontId="4" type="noConversion"/>
  </si>
  <si>
    <t>서울강서</t>
    <phoneticPr fontId="4" type="noConversion"/>
  </si>
  <si>
    <t>성남</t>
    <phoneticPr fontId="4" type="noConversion"/>
  </si>
  <si>
    <t>용인수지</t>
    <phoneticPr fontId="4" type="noConversion"/>
  </si>
  <si>
    <t>경기광주</t>
    <phoneticPr fontId="4" type="noConversion"/>
  </si>
  <si>
    <t>성남분당</t>
    <phoneticPr fontId="4" type="noConversion"/>
  </si>
  <si>
    <t>용인</t>
    <phoneticPr fontId="4" type="noConversion"/>
  </si>
  <si>
    <t>송전(용인)</t>
    <phoneticPr fontId="4" type="noConversion"/>
  </si>
  <si>
    <t>이천</t>
    <phoneticPr fontId="4" type="noConversion"/>
  </si>
  <si>
    <t>동수원</t>
    <phoneticPr fontId="4" type="noConversion"/>
  </si>
  <si>
    <t>평택</t>
    <phoneticPr fontId="4" type="noConversion"/>
  </si>
  <si>
    <t>안중(평택)</t>
    <phoneticPr fontId="4" type="noConversion"/>
  </si>
  <si>
    <t>송탄(평택)</t>
    <phoneticPr fontId="4" type="noConversion"/>
  </si>
  <si>
    <t>화성</t>
    <phoneticPr fontId="4" type="noConversion"/>
  </si>
  <si>
    <t>화성향남</t>
    <phoneticPr fontId="4" type="noConversion"/>
  </si>
  <si>
    <t>경기남양(화성)</t>
    <phoneticPr fontId="4" type="noConversion"/>
  </si>
  <si>
    <t>봉담(화성)</t>
    <phoneticPr fontId="4" type="noConversion"/>
  </si>
  <si>
    <t>안성</t>
    <phoneticPr fontId="4" type="noConversion"/>
  </si>
  <si>
    <t>공도(안성)</t>
    <phoneticPr fontId="4" type="noConversion"/>
  </si>
  <si>
    <t>오산</t>
    <phoneticPr fontId="4" type="noConversion"/>
  </si>
  <si>
    <t>서수원</t>
    <phoneticPr fontId="4" type="noConversion"/>
  </si>
  <si>
    <t>안양</t>
    <phoneticPr fontId="4" type="noConversion"/>
  </si>
  <si>
    <t>과천</t>
    <phoneticPr fontId="4" type="noConversion"/>
  </si>
  <si>
    <t>수원</t>
    <phoneticPr fontId="4" type="noConversion"/>
  </si>
  <si>
    <t>군포</t>
    <phoneticPr fontId="4" type="noConversion"/>
  </si>
  <si>
    <t>안산</t>
    <phoneticPr fontId="4" type="noConversion"/>
  </si>
  <si>
    <t>광명</t>
    <phoneticPr fontId="4" type="noConversion"/>
  </si>
  <si>
    <t>서울관악</t>
    <phoneticPr fontId="4" type="noConversion"/>
  </si>
  <si>
    <t>서울동작</t>
    <phoneticPr fontId="4" type="noConversion"/>
  </si>
  <si>
    <t>고양일산</t>
    <phoneticPr fontId="4" type="noConversion"/>
  </si>
  <si>
    <t>고양덕양</t>
    <phoneticPr fontId="4" type="noConversion"/>
  </si>
  <si>
    <t>파주</t>
    <phoneticPr fontId="4" type="noConversion"/>
  </si>
  <si>
    <t>문산(파주)</t>
    <phoneticPr fontId="4" type="noConversion"/>
  </si>
  <si>
    <t>서울은평</t>
    <phoneticPr fontId="4" type="noConversion"/>
  </si>
  <si>
    <t>의정부</t>
    <phoneticPr fontId="4" type="noConversion"/>
  </si>
  <si>
    <t>백석(의정부)</t>
    <phoneticPr fontId="4" type="noConversion"/>
  </si>
  <si>
    <t>남양주</t>
    <phoneticPr fontId="4" type="noConversion"/>
  </si>
  <si>
    <t>진접(남양주)</t>
    <phoneticPr fontId="4" type="noConversion"/>
  </si>
  <si>
    <t>구리</t>
    <phoneticPr fontId="4" type="noConversion"/>
  </si>
  <si>
    <t>포천</t>
    <phoneticPr fontId="4" type="noConversion"/>
  </si>
  <si>
    <t>포천송우</t>
    <phoneticPr fontId="4" type="noConversion"/>
  </si>
  <si>
    <t>동두천</t>
    <phoneticPr fontId="4" type="noConversion"/>
  </si>
  <si>
    <t>서울도봉</t>
    <phoneticPr fontId="4" type="noConversion"/>
  </si>
  <si>
    <t>서울노원</t>
    <phoneticPr fontId="4" type="noConversion"/>
  </si>
  <si>
    <t>합계</t>
    <phoneticPr fontId="4" type="noConversion"/>
  </si>
  <si>
    <t>물량(개)</t>
    <phoneticPr fontId="4" type="noConversion"/>
  </si>
  <si>
    <t>연간 소포배달 위,수탁 계약 물량</t>
    <phoneticPr fontId="4" type="noConversion"/>
  </si>
  <si>
    <t>권역 단위</t>
    <phoneticPr fontId="4" type="noConversion"/>
  </si>
  <si>
    <t>부평물류센터
(1그룹)</t>
    <phoneticPr fontId="4" type="noConversion"/>
  </si>
  <si>
    <t>부평물류센터
(2그룹)</t>
    <phoneticPr fontId="4" type="noConversion"/>
  </si>
  <si>
    <t>성남집중국
(1그룹)</t>
    <phoneticPr fontId="4" type="noConversion"/>
  </si>
  <si>
    <t>성남집중국
(2그룹)</t>
    <phoneticPr fontId="4" type="noConversion"/>
  </si>
  <si>
    <t>안양물류센터
(1그룹)</t>
    <phoneticPr fontId="4" type="noConversion"/>
  </si>
  <si>
    <t>안양물류센터
(2그룹)</t>
    <phoneticPr fontId="4" type="noConversion"/>
  </si>
  <si>
    <t>고양집중국
그룹</t>
    <phoneticPr fontId="4" type="noConversion"/>
  </si>
  <si>
    <t>수원집중국
그룹</t>
    <phoneticPr fontId="4" type="noConversion"/>
  </si>
  <si>
    <t>의정부집중국
(1그룹)</t>
    <phoneticPr fontId="4" type="noConversion"/>
  </si>
  <si>
    <t>의정부집중국
(2그룹)</t>
    <phoneticPr fontId="4" type="noConversion"/>
  </si>
  <si>
    <t>부평물류센터</t>
    <phoneticPr fontId="4" type="noConversion"/>
  </si>
  <si>
    <t>성남집중국</t>
    <phoneticPr fontId="4" type="noConversion"/>
  </si>
  <si>
    <t>안양물류센터</t>
    <phoneticPr fontId="4" type="noConversion"/>
  </si>
  <si>
    <t>수원집중국</t>
    <phoneticPr fontId="4" type="noConversion"/>
  </si>
  <si>
    <t>고양집중국</t>
    <phoneticPr fontId="4" type="noConversion"/>
  </si>
  <si>
    <t>의정부집중국</t>
    <phoneticPr fontId="4" type="noConversion"/>
  </si>
  <si>
    <r>
      <t>701</t>
    </r>
    <r>
      <rPr>
        <sz val="12"/>
        <color rgb="FF000000"/>
        <rFont val="돋움"/>
        <family val="3"/>
        <charset val="129"/>
      </rPr>
      <t>구</t>
    </r>
    <phoneticPr fontId="4" type="noConversion"/>
  </si>
  <si>
    <t>합계</t>
    <phoneticPr fontId="4" type="noConversion"/>
  </si>
  <si>
    <t>소계</t>
    <phoneticPr fontId="4" type="noConversion"/>
  </si>
  <si>
    <t>[첨부1]</t>
    <phoneticPr fontId="4" type="noConversion"/>
  </si>
  <si>
    <t>연간 소포배달 위,수탁 계약 물량</t>
    <phoneticPr fontId="4" type="noConversion"/>
  </si>
  <si>
    <t>동서울집중국</t>
    <phoneticPr fontId="4" type="noConversion"/>
  </si>
  <si>
    <t>소계</t>
    <phoneticPr fontId="4" type="noConversion"/>
  </si>
  <si>
    <t>하남</t>
    <phoneticPr fontId="4" type="noConversion"/>
  </si>
  <si>
    <t>연간 소포배달 위,수탁 계약 물량(경인청)</t>
    <phoneticPr fontId="4" type="noConversion"/>
  </si>
  <si>
    <t>총괄국</t>
    <phoneticPr fontId="4" type="noConversion"/>
  </si>
  <si>
    <t>집배센터</t>
    <phoneticPr fontId="4" type="noConversion"/>
  </si>
  <si>
    <r>
      <t>152</t>
    </r>
    <r>
      <rPr>
        <sz val="12"/>
        <color rgb="FF000000"/>
        <rFont val="돋움"/>
        <family val="3"/>
        <charset val="129"/>
      </rPr>
      <t>구</t>
    </r>
    <phoneticPr fontId="4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</si>
</sst>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8">
    <font>
      <sz val="10"/>
      <color rgb="FF000000"/>
      <name val="Tahoma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Tahoma"/>
      <family val="2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name val="Tahoma"/>
      <family val="2"/>
      <charset val="129"/>
    </font>
    <font>
      <sz val="10"/>
      <name val="Tahoma"/>
      <family val="2"/>
    </font>
    <font>
      <sz val="10"/>
      <color rgb="FF000000"/>
      <name val="Tahoma"/>
      <family val="2"/>
    </font>
    <font>
      <sz val="12"/>
      <name val="굴림체"/>
      <family val="3"/>
      <charset val="129"/>
    </font>
    <font>
      <b/>
      <sz val="12"/>
      <name val="굴림체"/>
      <family val="3"/>
      <charset val="129"/>
    </font>
    <font>
      <sz val="20"/>
      <color rgb="FF000000"/>
      <name val="맑은 고딕"/>
      <family val="3"/>
      <charset val="129"/>
    </font>
    <font>
      <b/>
      <sz val="14"/>
      <name val="굴림체"/>
      <family val="3"/>
      <charset val="129"/>
    </font>
    <font>
      <sz val="12"/>
      <color rgb="FF000000"/>
      <name val="돋움"/>
      <family val="3"/>
      <charset val="129"/>
    </font>
    <font>
      <sz val="12"/>
      <color rgb="FF000000"/>
      <name val="Tahoma"/>
      <family val="2"/>
    </font>
    <font>
      <sz val="11"/>
      <color rgb="FF000000"/>
      <name val="Tahoma"/>
      <family val="2"/>
    </font>
    <font>
      <sz val="19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3" fillId="0" borderId="0"/>
    <xf numFmtId="0" fontId="2" fillId="0" borderId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0" fontId="7" fillId="0" borderId="0"/>
    <xf numFmtId="0" fontId="8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</cellStyleXfs>
  <cellXfs count="70">
    <xf numFmtId="0" fontId="0" fillId="0" borderId="0" xfId="0"/>
    <xf numFmtId="41" fontId="0" fillId="0" borderId="0" xfId="11" applyFont="1" applyAlignment="1"/>
    <xf numFmtId="0" fontId="10" fillId="3" borderId="1" xfId="0" applyFont="1" applyFill="1" applyBorder="1" applyAlignment="1">
      <alignment horizontal="center" vertical="center"/>
    </xf>
    <xf numFmtId="41" fontId="10" fillId="3" borderId="6" xfId="11" applyFont="1" applyFill="1" applyBorder="1" applyAlignment="1">
      <alignment horizontal="center" vertical="center"/>
    </xf>
    <xf numFmtId="41" fontId="10" fillId="3" borderId="7" xfId="11" applyFont="1" applyFill="1" applyBorder="1" applyAlignment="1">
      <alignment horizontal="center" vertical="center"/>
    </xf>
    <xf numFmtId="41" fontId="10" fillId="3" borderId="8" xfId="11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41" fontId="10" fillId="3" borderId="15" xfId="11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41" fontId="13" fillId="4" borderId="13" xfId="0" applyNumberFormat="1" applyFont="1" applyFill="1" applyBorder="1" applyAlignment="1">
      <alignment horizontal="center" vertical="center"/>
    </xf>
    <xf numFmtId="0" fontId="14" fillId="0" borderId="24" xfId="0" applyFont="1" applyBorder="1" applyAlignment="1">
      <alignment horizontal="center"/>
    </xf>
    <xf numFmtId="0" fontId="15" fillId="0" borderId="22" xfId="0" applyFont="1" applyBorder="1" applyAlignment="1">
      <alignment horizontal="center"/>
    </xf>
    <xf numFmtId="41" fontId="15" fillId="0" borderId="23" xfId="11" applyFont="1" applyBorder="1" applyAlignment="1">
      <alignment horizontal="center"/>
    </xf>
    <xf numFmtId="0" fontId="14" fillId="0" borderId="25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41" fontId="15" fillId="0" borderId="13" xfId="11" applyFont="1" applyBorder="1" applyAlignment="1">
      <alignment horizontal="center"/>
    </xf>
    <xf numFmtId="0" fontId="0" fillId="0" borderId="0" xfId="0" applyAlignment="1">
      <alignment horizontal="center"/>
    </xf>
    <xf numFmtId="0" fontId="10" fillId="3" borderId="4" xfId="11" applyNumberFormat="1" applyFont="1" applyFill="1" applyBorder="1" applyAlignment="1">
      <alignment horizontal="center" vertical="center"/>
    </xf>
    <xf numFmtId="0" fontId="10" fillId="3" borderId="1" xfId="11" applyNumberFormat="1" applyFont="1" applyFill="1" applyBorder="1" applyAlignment="1">
      <alignment horizontal="center" vertical="center"/>
    </xf>
    <xf numFmtId="0" fontId="13" fillId="4" borderId="12" xfId="0" applyNumberFormat="1" applyFont="1" applyFill="1" applyBorder="1" applyAlignment="1">
      <alignment horizontal="center" vertical="center"/>
    </xf>
    <xf numFmtId="0" fontId="11" fillId="2" borderId="1" xfId="11" applyNumberFormat="1" applyFont="1" applyFill="1" applyBorder="1" applyAlignment="1">
      <alignment horizontal="center" vertical="center"/>
    </xf>
    <xf numFmtId="41" fontId="11" fillId="2" borderId="7" xfId="11" applyFont="1" applyFill="1" applyBorder="1" applyAlignment="1">
      <alignment horizontal="center" vertical="center"/>
    </xf>
    <xf numFmtId="0" fontId="11" fillId="2" borderId="3" xfId="11" applyNumberFormat="1" applyFont="1" applyFill="1" applyBorder="1" applyAlignment="1">
      <alignment horizontal="center" vertical="center"/>
    </xf>
    <xf numFmtId="41" fontId="11" fillId="2" borderId="6" xfId="11" applyFont="1" applyFill="1" applyBorder="1" applyAlignment="1">
      <alignment horizontal="center" vertical="center"/>
    </xf>
    <xf numFmtId="41" fontId="11" fillId="2" borderId="8" xfId="1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41" fontId="5" fillId="0" borderId="0" xfId="11" applyFont="1" applyAlignment="1"/>
    <xf numFmtId="0" fontId="10" fillId="3" borderId="26" xfId="0" applyFont="1" applyFill="1" applyBorder="1" applyAlignment="1">
      <alignment horizontal="center" vertical="center"/>
    </xf>
    <xf numFmtId="0" fontId="10" fillId="3" borderId="3" xfId="11" applyNumberFormat="1" applyFont="1" applyFill="1" applyBorder="1" applyAlignment="1">
      <alignment horizontal="center" vertical="center"/>
    </xf>
    <xf numFmtId="0" fontId="13" fillId="4" borderId="3" xfId="0" applyNumberFormat="1" applyFont="1" applyFill="1" applyBorder="1" applyAlignment="1">
      <alignment horizontal="center" vertical="center"/>
    </xf>
    <xf numFmtId="41" fontId="13" fillId="4" borderId="6" xfId="0" applyNumberFormat="1" applyFont="1" applyFill="1" applyBorder="1" applyAlignment="1">
      <alignment horizontal="center" vertical="center"/>
    </xf>
    <xf numFmtId="0" fontId="6" fillId="0" borderId="24" xfId="0" applyFont="1" applyBorder="1" applyAlignment="1">
      <alignment horizontal="center"/>
    </xf>
    <xf numFmtId="0" fontId="16" fillId="0" borderId="22" xfId="0" applyFont="1" applyBorder="1" applyAlignment="1">
      <alignment horizontal="center"/>
    </xf>
    <xf numFmtId="41" fontId="16" fillId="0" borderId="23" xfId="11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41" fontId="16" fillId="0" borderId="13" xfId="11" applyFont="1" applyBorder="1" applyAlignment="1">
      <alignment horizontal="center"/>
    </xf>
    <xf numFmtId="0" fontId="17" fillId="0" borderId="0" xfId="0" applyFont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3" fillId="4" borderId="10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0" fillId="3" borderId="19" xfId="0" applyFont="1" applyFill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wrapText="1"/>
    </xf>
    <xf numFmtId="0" fontId="10" fillId="3" borderId="21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3" fillId="4" borderId="27" xfId="0" applyFont="1" applyFill="1" applyBorder="1" applyAlignment="1">
      <alignment horizontal="center" vertical="center"/>
    </xf>
    <xf numFmtId="0" fontId="11" fillId="2" borderId="28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1" xfId="11" applyNumberFormat="1" applyFont="1" applyFill="1" applyBorder="1" applyAlignment="1">
      <alignment horizontal="center" vertical="center"/>
    </xf>
    <xf numFmtId="41" fontId="11" fillId="3" borderId="7" xfId="11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3" xfId="11" applyNumberFormat="1" applyFont="1" applyFill="1" applyBorder="1" applyAlignment="1">
      <alignment horizontal="center" vertical="center"/>
    </xf>
    <xf numFmtId="41" fontId="11" fillId="3" borderId="8" xfId="11" applyFont="1" applyFill="1" applyBorder="1" applyAlignment="1">
      <alignment horizontal="center" vertical="center"/>
    </xf>
    <xf numFmtId="0" fontId="13" fillId="3" borderId="10" xfId="0" applyFont="1" applyFill="1" applyBorder="1" applyAlignment="1">
      <alignment horizontal="center" vertical="center"/>
    </xf>
    <xf numFmtId="0" fontId="13" fillId="3" borderId="11" xfId="0" applyFont="1" applyFill="1" applyBorder="1" applyAlignment="1">
      <alignment horizontal="center" vertical="center"/>
    </xf>
    <xf numFmtId="0" fontId="13" fillId="3" borderId="12" xfId="0" applyNumberFormat="1" applyFont="1" applyFill="1" applyBorder="1" applyAlignment="1">
      <alignment horizontal="center" vertical="center"/>
    </xf>
    <xf numFmtId="41" fontId="13" fillId="3" borderId="13" xfId="11" applyFont="1" applyFill="1" applyBorder="1" applyAlignment="1">
      <alignment horizontal="center" vertical="center"/>
    </xf>
  </cellXfs>
  <cellStyles count="12">
    <cellStyle name="쉼표 [0]" xfId="11" builtinId="6"/>
    <cellStyle name="쉼표 [0] 2" xfId="4"/>
    <cellStyle name="쉼표 [0] 2 3" xfId="6"/>
    <cellStyle name="쉼표 [0] 3" xfId="10"/>
    <cellStyle name="쉼표 [0] 5" xfId="5"/>
    <cellStyle name="표준" xfId="0" builtinId="0"/>
    <cellStyle name="표준 2" xfId="1"/>
    <cellStyle name="표준 2 2" xfId="3"/>
    <cellStyle name="표준 3" xfId="2"/>
    <cellStyle name="표준 4" xfId="7"/>
    <cellStyle name="표준 5" xfId="8"/>
    <cellStyle name="표준 6" xfId="9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1"/>
  <sheetViews>
    <sheetView tabSelected="1" workbookViewId="0">
      <selection activeCell="H5" sqref="H5"/>
    </sheetView>
  </sheetViews>
  <sheetFormatPr defaultRowHeight="12.75"/>
  <cols>
    <col min="1" max="1" width="18.7109375" style="1" bestFit="1" customWidth="1"/>
    <col min="2" max="2" width="22.5703125" bestFit="1" customWidth="1"/>
    <col min="3" max="3" width="15" customWidth="1"/>
    <col min="4" max="4" width="17.7109375" customWidth="1"/>
    <col min="5" max="5" width="22.140625" customWidth="1"/>
  </cols>
  <sheetData>
    <row r="1" spans="1:5" ht="16.5">
      <c r="A1" s="29" t="s">
        <v>87</v>
      </c>
    </row>
    <row r="2" spans="1:5" ht="29.25" customHeight="1" thickBot="1">
      <c r="A2" s="40" t="s">
        <v>88</v>
      </c>
      <c r="B2" s="40"/>
      <c r="C2" s="40"/>
      <c r="D2" s="40"/>
      <c r="E2" s="40"/>
    </row>
    <row r="3" spans="1:5" ht="29.25" thickBot="1">
      <c r="A3" s="8" t="s">
        <v>67</v>
      </c>
      <c r="B3" s="9" t="s">
        <v>3</v>
      </c>
      <c r="C3" s="10" t="s">
        <v>4</v>
      </c>
      <c r="D3" s="10" t="s">
        <v>5</v>
      </c>
      <c r="E3" s="11" t="s">
        <v>65</v>
      </c>
    </row>
    <row r="4" spans="1:5" ht="18.75" customHeight="1" thickTop="1">
      <c r="A4" s="45" t="s">
        <v>68</v>
      </c>
      <c r="B4" s="6" t="s">
        <v>6</v>
      </c>
      <c r="C4" s="6" t="s">
        <v>7</v>
      </c>
      <c r="D4" s="20">
        <v>18</v>
      </c>
      <c r="E4" s="7">
        <f>D4*150*250</f>
        <v>675000</v>
      </c>
    </row>
    <row r="5" spans="1:5" ht="18.75" customHeight="1">
      <c r="A5" s="44"/>
      <c r="B5" s="2" t="s">
        <v>8</v>
      </c>
      <c r="C5" s="2" t="s">
        <v>7</v>
      </c>
      <c r="D5" s="21">
        <v>2</v>
      </c>
      <c r="E5" s="3">
        <f t="shared" ref="E5:E67" si="0">D5*150*250</f>
        <v>75000</v>
      </c>
    </row>
    <row r="6" spans="1:5" ht="18.75" customHeight="1">
      <c r="A6" s="44"/>
      <c r="B6" s="2" t="s">
        <v>9</v>
      </c>
      <c r="C6" s="2" t="s">
        <v>7</v>
      </c>
      <c r="D6" s="21">
        <v>7</v>
      </c>
      <c r="E6" s="4">
        <f t="shared" si="0"/>
        <v>262500</v>
      </c>
    </row>
    <row r="7" spans="1:5" ht="18.75" customHeight="1">
      <c r="A7" s="44"/>
      <c r="B7" s="2" t="s">
        <v>10</v>
      </c>
      <c r="C7" s="2" t="s">
        <v>7</v>
      </c>
      <c r="D7" s="21">
        <v>19</v>
      </c>
      <c r="E7" s="4">
        <f t="shared" si="0"/>
        <v>712500</v>
      </c>
    </row>
    <row r="8" spans="1:5" ht="18.75" customHeight="1">
      <c r="A8" s="44"/>
      <c r="B8" s="2" t="s">
        <v>11</v>
      </c>
      <c r="C8" s="2" t="s">
        <v>7</v>
      </c>
      <c r="D8" s="21">
        <v>13</v>
      </c>
      <c r="E8" s="4">
        <f t="shared" si="0"/>
        <v>487500</v>
      </c>
    </row>
    <row r="9" spans="1:5" ht="18.75" customHeight="1">
      <c r="A9" s="44"/>
      <c r="B9" s="2" t="s">
        <v>12</v>
      </c>
      <c r="C9" s="2" t="s">
        <v>7</v>
      </c>
      <c r="D9" s="21">
        <v>16</v>
      </c>
      <c r="E9" s="4">
        <f t="shared" si="0"/>
        <v>600000</v>
      </c>
    </row>
    <row r="10" spans="1:5" ht="18.75" customHeight="1">
      <c r="A10" s="44"/>
      <c r="B10" s="2" t="s">
        <v>13</v>
      </c>
      <c r="C10" s="2" t="s">
        <v>7</v>
      </c>
      <c r="D10" s="21">
        <v>23</v>
      </c>
      <c r="E10" s="4">
        <f t="shared" si="0"/>
        <v>862500</v>
      </c>
    </row>
    <row r="11" spans="1:5" ht="18.75" customHeight="1">
      <c r="A11" s="44"/>
      <c r="B11" s="2" t="s">
        <v>14</v>
      </c>
      <c r="C11" s="2" t="s">
        <v>7</v>
      </c>
      <c r="D11" s="21">
        <v>20</v>
      </c>
      <c r="E11" s="4">
        <f t="shared" si="0"/>
        <v>750000</v>
      </c>
    </row>
    <row r="12" spans="1:5" ht="18.75" customHeight="1">
      <c r="A12" s="58" t="s">
        <v>15</v>
      </c>
      <c r="B12" s="59"/>
      <c r="C12" s="59"/>
      <c r="D12" s="60">
        <f>SUM(D4:D11)</f>
        <v>118</v>
      </c>
      <c r="E12" s="61">
        <f>SUM(E4:E11)</f>
        <v>4425000</v>
      </c>
    </row>
    <row r="13" spans="1:5" ht="18.75" customHeight="1">
      <c r="A13" s="43" t="s">
        <v>69</v>
      </c>
      <c r="B13" s="2" t="s">
        <v>16</v>
      </c>
      <c r="C13" s="2" t="s">
        <v>7</v>
      </c>
      <c r="D13" s="21">
        <v>45</v>
      </c>
      <c r="E13" s="4">
        <f t="shared" si="0"/>
        <v>1687500</v>
      </c>
    </row>
    <row r="14" spans="1:5" ht="18.75" customHeight="1">
      <c r="A14" s="44"/>
      <c r="B14" s="2" t="s">
        <v>17</v>
      </c>
      <c r="C14" s="2" t="s">
        <v>18</v>
      </c>
      <c r="D14" s="21">
        <v>14</v>
      </c>
      <c r="E14" s="4">
        <f t="shared" si="0"/>
        <v>525000</v>
      </c>
    </row>
    <row r="15" spans="1:5" ht="18.75" customHeight="1">
      <c r="A15" s="44"/>
      <c r="B15" s="2" t="s">
        <v>19</v>
      </c>
      <c r="C15" s="2" t="s">
        <v>18</v>
      </c>
      <c r="D15" s="21">
        <v>6</v>
      </c>
      <c r="E15" s="4">
        <f t="shared" si="0"/>
        <v>225000</v>
      </c>
    </row>
    <row r="16" spans="1:5" ht="18.75" customHeight="1">
      <c r="A16" s="44"/>
      <c r="B16" s="2" t="s">
        <v>20</v>
      </c>
      <c r="C16" s="2" t="s">
        <v>18</v>
      </c>
      <c r="D16" s="21">
        <v>11</v>
      </c>
      <c r="E16" s="4">
        <f t="shared" si="0"/>
        <v>412500</v>
      </c>
    </row>
    <row r="17" spans="1:5" ht="18.75" customHeight="1">
      <c r="A17" s="44"/>
      <c r="B17" s="2" t="s">
        <v>21</v>
      </c>
      <c r="C17" s="2" t="s">
        <v>7</v>
      </c>
      <c r="D17" s="21">
        <v>29</v>
      </c>
      <c r="E17" s="4">
        <f t="shared" si="0"/>
        <v>1087500</v>
      </c>
    </row>
    <row r="18" spans="1:5" ht="18.75" customHeight="1">
      <c r="A18" s="58" t="s">
        <v>86</v>
      </c>
      <c r="B18" s="59"/>
      <c r="C18" s="59"/>
      <c r="D18" s="60">
        <f>SUM(D13:D17)</f>
        <v>105</v>
      </c>
      <c r="E18" s="61">
        <f>SUM(E13:E17)</f>
        <v>3937500</v>
      </c>
    </row>
    <row r="19" spans="1:5" ht="18.75" customHeight="1">
      <c r="A19" s="43" t="s">
        <v>70</v>
      </c>
      <c r="B19" s="2" t="s">
        <v>22</v>
      </c>
      <c r="C19" s="2" t="s">
        <v>7</v>
      </c>
      <c r="D19" s="21">
        <v>24</v>
      </c>
      <c r="E19" s="4">
        <f t="shared" si="0"/>
        <v>900000</v>
      </c>
    </row>
    <row r="20" spans="1:5" ht="18.75" customHeight="1">
      <c r="A20" s="44"/>
      <c r="B20" s="2" t="s">
        <v>23</v>
      </c>
      <c r="C20" s="2" t="s">
        <v>7</v>
      </c>
      <c r="D20" s="21">
        <v>34</v>
      </c>
      <c r="E20" s="4">
        <f t="shared" si="0"/>
        <v>1275000</v>
      </c>
    </row>
    <row r="21" spans="1:5" ht="18.75" customHeight="1">
      <c r="A21" s="44"/>
      <c r="B21" s="2" t="s">
        <v>24</v>
      </c>
      <c r="C21" s="2" t="s">
        <v>18</v>
      </c>
      <c r="D21" s="21">
        <v>10</v>
      </c>
      <c r="E21" s="4">
        <f t="shared" si="0"/>
        <v>375000</v>
      </c>
    </row>
    <row r="22" spans="1:5" ht="18.75" customHeight="1">
      <c r="A22" s="58" t="s">
        <v>86</v>
      </c>
      <c r="B22" s="59"/>
      <c r="C22" s="59"/>
      <c r="D22" s="60">
        <f>SUM(D19:D21)</f>
        <v>68</v>
      </c>
      <c r="E22" s="61">
        <f>SUM(E19:E21)</f>
        <v>2550000</v>
      </c>
    </row>
    <row r="23" spans="1:5" ht="18.75" customHeight="1">
      <c r="A23" s="43" t="s">
        <v>71</v>
      </c>
      <c r="B23" s="2" t="s">
        <v>25</v>
      </c>
      <c r="C23" s="2" t="s">
        <v>7</v>
      </c>
      <c r="D23" s="21">
        <v>38</v>
      </c>
      <c r="E23" s="4">
        <f t="shared" si="0"/>
        <v>1425000</v>
      </c>
    </row>
    <row r="24" spans="1:5" ht="18.75" customHeight="1">
      <c r="A24" s="44"/>
      <c r="B24" s="2" t="s">
        <v>26</v>
      </c>
      <c r="C24" s="2" t="s">
        <v>7</v>
      </c>
      <c r="D24" s="21">
        <v>19</v>
      </c>
      <c r="E24" s="4">
        <f t="shared" si="0"/>
        <v>712500</v>
      </c>
    </row>
    <row r="25" spans="1:5" ht="18.75" customHeight="1">
      <c r="A25" s="44"/>
      <c r="B25" s="2" t="s">
        <v>27</v>
      </c>
      <c r="C25" s="2" t="s">
        <v>7</v>
      </c>
      <c r="D25" s="21">
        <v>1</v>
      </c>
      <c r="E25" s="4">
        <f t="shared" si="0"/>
        <v>37500</v>
      </c>
    </row>
    <row r="26" spans="1:5" ht="18.75" customHeight="1">
      <c r="A26" s="44"/>
      <c r="B26" s="2" t="s">
        <v>28</v>
      </c>
      <c r="C26" s="2" t="s">
        <v>18</v>
      </c>
      <c r="D26" s="21">
        <v>9</v>
      </c>
      <c r="E26" s="4">
        <f t="shared" si="0"/>
        <v>337500</v>
      </c>
    </row>
    <row r="27" spans="1:5" ht="18.75" customHeight="1">
      <c r="A27" s="58" t="s">
        <v>15</v>
      </c>
      <c r="B27" s="59"/>
      <c r="C27" s="59"/>
      <c r="D27" s="60">
        <f>SUM(D23:D26)</f>
        <v>67</v>
      </c>
      <c r="E27" s="61">
        <f>SUM(E23:E26)</f>
        <v>2512500</v>
      </c>
    </row>
    <row r="28" spans="1:5" ht="18.75" customHeight="1">
      <c r="A28" s="43" t="s">
        <v>75</v>
      </c>
      <c r="B28" s="2" t="s">
        <v>29</v>
      </c>
      <c r="C28" s="2" t="s">
        <v>7</v>
      </c>
      <c r="D28" s="21">
        <v>23</v>
      </c>
      <c r="E28" s="4">
        <f t="shared" si="0"/>
        <v>862500</v>
      </c>
    </row>
    <row r="29" spans="1:5" ht="18.75" customHeight="1">
      <c r="A29" s="44"/>
      <c r="B29" s="2" t="s">
        <v>30</v>
      </c>
      <c r="C29" s="2" t="s">
        <v>18</v>
      </c>
      <c r="D29" s="21">
        <v>10</v>
      </c>
      <c r="E29" s="4">
        <f t="shared" si="0"/>
        <v>375000</v>
      </c>
    </row>
    <row r="30" spans="1:5" ht="18.75" customHeight="1">
      <c r="A30" s="44"/>
      <c r="B30" s="2" t="s">
        <v>31</v>
      </c>
      <c r="C30" s="2" t="s">
        <v>18</v>
      </c>
      <c r="D30" s="21">
        <v>5</v>
      </c>
      <c r="E30" s="4">
        <f t="shared" si="0"/>
        <v>187500</v>
      </c>
    </row>
    <row r="31" spans="1:5" ht="18.75" customHeight="1">
      <c r="A31" s="44"/>
      <c r="B31" s="2" t="s">
        <v>32</v>
      </c>
      <c r="C31" s="2" t="s">
        <v>18</v>
      </c>
      <c r="D31" s="21">
        <v>2</v>
      </c>
      <c r="E31" s="4">
        <f t="shared" si="0"/>
        <v>75000</v>
      </c>
    </row>
    <row r="32" spans="1:5" ht="18.75" customHeight="1">
      <c r="A32" s="44"/>
      <c r="B32" s="2" t="s">
        <v>33</v>
      </c>
      <c r="C32" s="2" t="s">
        <v>7</v>
      </c>
      <c r="D32" s="21">
        <v>22</v>
      </c>
      <c r="E32" s="4">
        <f t="shared" si="0"/>
        <v>825000</v>
      </c>
    </row>
    <row r="33" spans="1:5" ht="18.75" customHeight="1">
      <c r="A33" s="44"/>
      <c r="B33" s="2" t="s">
        <v>34</v>
      </c>
      <c r="C33" s="2" t="s">
        <v>7</v>
      </c>
      <c r="D33" s="21">
        <v>2</v>
      </c>
      <c r="E33" s="4">
        <f t="shared" si="0"/>
        <v>75000</v>
      </c>
    </row>
    <row r="34" spans="1:5" ht="18.75" customHeight="1">
      <c r="A34" s="44"/>
      <c r="B34" s="2" t="s">
        <v>35</v>
      </c>
      <c r="C34" s="2" t="s">
        <v>7</v>
      </c>
      <c r="D34" s="21">
        <v>1</v>
      </c>
      <c r="E34" s="4">
        <f t="shared" si="0"/>
        <v>37500</v>
      </c>
    </row>
    <row r="35" spans="1:5" ht="18.75" customHeight="1">
      <c r="A35" s="44"/>
      <c r="B35" s="2" t="s">
        <v>36</v>
      </c>
      <c r="C35" s="2" t="s">
        <v>7</v>
      </c>
      <c r="D35" s="21">
        <v>4</v>
      </c>
      <c r="E35" s="4">
        <f t="shared" si="0"/>
        <v>150000</v>
      </c>
    </row>
    <row r="36" spans="1:5" ht="18.75" customHeight="1">
      <c r="A36" s="44"/>
      <c r="B36" s="2" t="s">
        <v>37</v>
      </c>
      <c r="C36" s="2" t="s">
        <v>18</v>
      </c>
      <c r="D36" s="21">
        <v>2</v>
      </c>
      <c r="E36" s="4">
        <f t="shared" si="0"/>
        <v>75000</v>
      </c>
    </row>
    <row r="37" spans="1:5" ht="18.75" customHeight="1">
      <c r="A37" s="44"/>
      <c r="B37" s="2" t="s">
        <v>38</v>
      </c>
      <c r="C37" s="2" t="s">
        <v>18</v>
      </c>
      <c r="D37" s="21">
        <v>2</v>
      </c>
      <c r="E37" s="4">
        <f t="shared" si="0"/>
        <v>75000</v>
      </c>
    </row>
    <row r="38" spans="1:5" ht="18.75" customHeight="1">
      <c r="A38" s="44"/>
      <c r="B38" s="2" t="s">
        <v>39</v>
      </c>
      <c r="C38" s="2" t="s">
        <v>18</v>
      </c>
      <c r="D38" s="21">
        <v>9</v>
      </c>
      <c r="E38" s="4">
        <f t="shared" si="0"/>
        <v>337500</v>
      </c>
    </row>
    <row r="39" spans="1:5" ht="18.75" customHeight="1">
      <c r="A39" s="44"/>
      <c r="B39" s="2" t="s">
        <v>40</v>
      </c>
      <c r="C39" s="2" t="s">
        <v>7</v>
      </c>
      <c r="D39" s="21">
        <v>13</v>
      </c>
      <c r="E39" s="4">
        <f t="shared" si="0"/>
        <v>487500</v>
      </c>
    </row>
    <row r="40" spans="1:5" ht="18.75" customHeight="1">
      <c r="A40" s="58" t="s">
        <v>86</v>
      </c>
      <c r="B40" s="59"/>
      <c r="C40" s="59"/>
      <c r="D40" s="60">
        <f>SUM(D28:D39)</f>
        <v>95</v>
      </c>
      <c r="E40" s="61">
        <f>SUM(E28:E39)</f>
        <v>3562500</v>
      </c>
    </row>
    <row r="41" spans="1:5" ht="18.75" customHeight="1">
      <c r="A41" s="43" t="s">
        <v>72</v>
      </c>
      <c r="B41" s="2" t="s">
        <v>41</v>
      </c>
      <c r="C41" s="2" t="s">
        <v>7</v>
      </c>
      <c r="D41" s="21">
        <v>33</v>
      </c>
      <c r="E41" s="4">
        <f t="shared" si="0"/>
        <v>1237500</v>
      </c>
    </row>
    <row r="42" spans="1:5" ht="18.75" customHeight="1">
      <c r="A42" s="44"/>
      <c r="B42" s="2" t="s">
        <v>42</v>
      </c>
      <c r="C42" s="2" t="s">
        <v>7</v>
      </c>
      <c r="D42" s="21">
        <v>5</v>
      </c>
      <c r="E42" s="4">
        <f t="shared" si="0"/>
        <v>187500</v>
      </c>
    </row>
    <row r="43" spans="1:5" ht="18.75" customHeight="1">
      <c r="A43" s="44"/>
      <c r="B43" s="2" t="s">
        <v>43</v>
      </c>
      <c r="C43" s="2" t="s">
        <v>7</v>
      </c>
      <c r="D43" s="21">
        <v>24</v>
      </c>
      <c r="E43" s="4">
        <f t="shared" si="0"/>
        <v>900000</v>
      </c>
    </row>
    <row r="44" spans="1:5" ht="18.75" customHeight="1">
      <c r="A44" s="44"/>
      <c r="B44" s="2" t="s">
        <v>44</v>
      </c>
      <c r="C44" s="2" t="s">
        <v>18</v>
      </c>
      <c r="D44" s="21">
        <v>24</v>
      </c>
      <c r="E44" s="4">
        <f t="shared" si="0"/>
        <v>900000</v>
      </c>
    </row>
    <row r="45" spans="1:5" ht="18.75" customHeight="1">
      <c r="A45" s="44"/>
      <c r="B45" s="2" t="s">
        <v>45</v>
      </c>
      <c r="C45" s="2" t="s">
        <v>7</v>
      </c>
      <c r="D45" s="21">
        <v>33</v>
      </c>
      <c r="E45" s="4">
        <f t="shared" si="0"/>
        <v>1237500</v>
      </c>
    </row>
    <row r="46" spans="1:5" ht="18.75" customHeight="1">
      <c r="A46" s="58" t="s">
        <v>15</v>
      </c>
      <c r="B46" s="59"/>
      <c r="C46" s="59"/>
      <c r="D46" s="60">
        <f>SUM(D41:D45)</f>
        <v>119</v>
      </c>
      <c r="E46" s="61">
        <f>SUM(E41:E45)</f>
        <v>4462500</v>
      </c>
    </row>
    <row r="47" spans="1:5" ht="18.75" customHeight="1">
      <c r="A47" s="43" t="s">
        <v>73</v>
      </c>
      <c r="B47" s="2" t="s">
        <v>46</v>
      </c>
      <c r="C47" s="2" t="s">
        <v>18</v>
      </c>
      <c r="D47" s="21">
        <v>15</v>
      </c>
      <c r="E47" s="4">
        <f t="shared" si="0"/>
        <v>562500</v>
      </c>
    </row>
    <row r="48" spans="1:5" ht="18.75" customHeight="1">
      <c r="A48" s="44"/>
      <c r="B48" s="2" t="s">
        <v>47</v>
      </c>
      <c r="C48" s="2" t="s">
        <v>7</v>
      </c>
      <c r="D48" s="21">
        <v>27</v>
      </c>
      <c r="E48" s="4">
        <f t="shared" si="0"/>
        <v>1012500</v>
      </c>
    </row>
    <row r="49" spans="1:5" ht="18.75" customHeight="1">
      <c r="A49" s="44"/>
      <c r="B49" s="2" t="s">
        <v>48</v>
      </c>
      <c r="C49" s="2" t="s">
        <v>7</v>
      </c>
      <c r="D49" s="21">
        <v>21</v>
      </c>
      <c r="E49" s="4">
        <f t="shared" si="0"/>
        <v>787500</v>
      </c>
    </row>
    <row r="50" spans="1:5" ht="18.75" customHeight="1">
      <c r="A50" s="58" t="s">
        <v>86</v>
      </c>
      <c r="B50" s="59"/>
      <c r="C50" s="59"/>
      <c r="D50" s="60">
        <f>SUM(D47:D49)</f>
        <v>63</v>
      </c>
      <c r="E50" s="61">
        <f>SUM(E47:E49)</f>
        <v>2362500</v>
      </c>
    </row>
    <row r="51" spans="1:5" ht="18.75" customHeight="1">
      <c r="A51" s="43" t="s">
        <v>74</v>
      </c>
      <c r="B51" s="2" t="s">
        <v>49</v>
      </c>
      <c r="C51" s="2" t="s">
        <v>7</v>
      </c>
      <c r="D51" s="21">
        <v>35</v>
      </c>
      <c r="E51" s="4">
        <f t="shared" si="0"/>
        <v>1312500</v>
      </c>
    </row>
    <row r="52" spans="1:5" ht="18.75" customHeight="1">
      <c r="A52" s="44"/>
      <c r="B52" s="2" t="s">
        <v>50</v>
      </c>
      <c r="C52" s="2" t="s">
        <v>7</v>
      </c>
      <c r="D52" s="21">
        <v>19</v>
      </c>
      <c r="E52" s="4">
        <f t="shared" si="0"/>
        <v>712500</v>
      </c>
    </row>
    <row r="53" spans="1:5" ht="18.75" customHeight="1">
      <c r="A53" s="44"/>
      <c r="B53" s="2" t="s">
        <v>51</v>
      </c>
      <c r="C53" s="2" t="s">
        <v>18</v>
      </c>
      <c r="D53" s="21">
        <v>14</v>
      </c>
      <c r="E53" s="4">
        <f t="shared" si="0"/>
        <v>525000</v>
      </c>
    </row>
    <row r="54" spans="1:5" ht="18.75" customHeight="1">
      <c r="A54" s="44"/>
      <c r="B54" s="2" t="s">
        <v>52</v>
      </c>
      <c r="C54" s="2" t="s">
        <v>18</v>
      </c>
      <c r="D54" s="21">
        <v>3</v>
      </c>
      <c r="E54" s="4">
        <f t="shared" si="0"/>
        <v>112500</v>
      </c>
    </row>
    <row r="55" spans="1:5" ht="18.75" customHeight="1">
      <c r="A55" s="44"/>
      <c r="B55" s="2" t="s">
        <v>53</v>
      </c>
      <c r="C55" s="2" t="s">
        <v>7</v>
      </c>
      <c r="D55" s="21">
        <v>21</v>
      </c>
      <c r="E55" s="4">
        <f t="shared" si="0"/>
        <v>787500</v>
      </c>
    </row>
    <row r="56" spans="1:5" ht="18.75" customHeight="1">
      <c r="A56" s="58" t="s">
        <v>86</v>
      </c>
      <c r="B56" s="59"/>
      <c r="C56" s="59"/>
      <c r="D56" s="60">
        <f>SUM(D51:D55)</f>
        <v>92</v>
      </c>
      <c r="E56" s="61">
        <f>SUM(E51:E55)</f>
        <v>3450000</v>
      </c>
    </row>
    <row r="57" spans="1:5" ht="18.75" customHeight="1">
      <c r="A57" s="43" t="s">
        <v>76</v>
      </c>
      <c r="B57" s="2" t="s">
        <v>54</v>
      </c>
      <c r="C57" s="2" t="s">
        <v>18</v>
      </c>
      <c r="D57" s="21">
        <v>22</v>
      </c>
      <c r="E57" s="4">
        <f t="shared" si="0"/>
        <v>825000</v>
      </c>
    </row>
    <row r="58" spans="1:5" ht="18.75" customHeight="1">
      <c r="A58" s="44"/>
      <c r="B58" s="2" t="s">
        <v>55</v>
      </c>
      <c r="C58" s="2" t="s">
        <v>18</v>
      </c>
      <c r="D58" s="21">
        <v>1</v>
      </c>
      <c r="E58" s="4">
        <f t="shared" si="0"/>
        <v>37500</v>
      </c>
    </row>
    <row r="59" spans="1:5" ht="18.75" customHeight="1">
      <c r="A59" s="44"/>
      <c r="B59" s="2" t="s">
        <v>56</v>
      </c>
      <c r="C59" s="2" t="s">
        <v>7</v>
      </c>
      <c r="D59" s="21">
        <v>16</v>
      </c>
      <c r="E59" s="4">
        <f t="shared" si="0"/>
        <v>600000</v>
      </c>
    </row>
    <row r="60" spans="1:5" ht="18.75" customHeight="1">
      <c r="A60" s="44"/>
      <c r="B60" s="2" t="s">
        <v>57</v>
      </c>
      <c r="C60" s="2" t="s">
        <v>7</v>
      </c>
      <c r="D60" s="21">
        <v>7</v>
      </c>
      <c r="E60" s="4">
        <f t="shared" si="0"/>
        <v>262500</v>
      </c>
    </row>
    <row r="61" spans="1:5" ht="18.75" customHeight="1">
      <c r="A61" s="44"/>
      <c r="B61" s="2" t="s">
        <v>58</v>
      </c>
      <c r="C61" s="2" t="s">
        <v>18</v>
      </c>
      <c r="D61" s="21">
        <v>13</v>
      </c>
      <c r="E61" s="4">
        <f t="shared" si="0"/>
        <v>487500</v>
      </c>
    </row>
    <row r="62" spans="1:5" ht="18.75" customHeight="1">
      <c r="A62" s="44"/>
      <c r="B62" s="2" t="s">
        <v>59</v>
      </c>
      <c r="C62" s="2" t="s">
        <v>18</v>
      </c>
      <c r="D62" s="21">
        <v>3</v>
      </c>
      <c r="E62" s="4">
        <f t="shared" si="0"/>
        <v>112500</v>
      </c>
    </row>
    <row r="63" spans="1:5" ht="18.75" customHeight="1">
      <c r="A63" s="44"/>
      <c r="B63" s="2" t="s">
        <v>60</v>
      </c>
      <c r="C63" s="2" t="s">
        <v>18</v>
      </c>
      <c r="D63" s="21">
        <v>3</v>
      </c>
      <c r="E63" s="4">
        <f t="shared" si="0"/>
        <v>112500</v>
      </c>
    </row>
    <row r="64" spans="1:5" ht="18.75" customHeight="1">
      <c r="A64" s="44"/>
      <c r="B64" s="2" t="s">
        <v>61</v>
      </c>
      <c r="C64" s="2" t="s">
        <v>18</v>
      </c>
      <c r="D64" s="21">
        <v>7</v>
      </c>
      <c r="E64" s="4">
        <f t="shared" si="0"/>
        <v>262500</v>
      </c>
    </row>
    <row r="65" spans="1:5" ht="18.75" customHeight="1">
      <c r="A65" s="58" t="s">
        <v>15</v>
      </c>
      <c r="B65" s="59"/>
      <c r="C65" s="59"/>
      <c r="D65" s="60">
        <f>SUM(D57:D64)</f>
        <v>72</v>
      </c>
      <c r="E65" s="61">
        <f>SUM(E57:E64)</f>
        <v>2700000</v>
      </c>
    </row>
    <row r="66" spans="1:5" ht="18.75" customHeight="1">
      <c r="A66" s="43" t="s">
        <v>77</v>
      </c>
      <c r="B66" s="2" t="s">
        <v>62</v>
      </c>
      <c r="C66" s="2" t="s">
        <v>7</v>
      </c>
      <c r="D66" s="21">
        <v>27</v>
      </c>
      <c r="E66" s="4">
        <f t="shared" si="0"/>
        <v>1012500</v>
      </c>
    </row>
    <row r="67" spans="1:5" ht="18.75" customHeight="1">
      <c r="A67" s="44"/>
      <c r="B67" s="2" t="s">
        <v>63</v>
      </c>
      <c r="C67" s="2" t="s">
        <v>7</v>
      </c>
      <c r="D67" s="21">
        <v>27</v>
      </c>
      <c r="E67" s="5">
        <f t="shared" si="0"/>
        <v>1012500</v>
      </c>
    </row>
    <row r="68" spans="1:5" ht="18.75" customHeight="1">
      <c r="A68" s="62" t="s">
        <v>86</v>
      </c>
      <c r="B68" s="63"/>
      <c r="C68" s="63"/>
      <c r="D68" s="64">
        <f>SUM(D66:D67)</f>
        <v>54</v>
      </c>
      <c r="E68" s="65">
        <f>SUM(E66:E67)</f>
        <v>2025000</v>
      </c>
    </row>
    <row r="69" spans="1:5" ht="20.25" customHeight="1" thickBot="1">
      <c r="A69" s="66" t="s">
        <v>85</v>
      </c>
      <c r="B69" s="67"/>
      <c r="C69" s="67"/>
      <c r="D69" s="68">
        <f>D12+D18+D22+D27+D40+D46+D50+D56+D65+D68</f>
        <v>853</v>
      </c>
      <c r="E69" s="69">
        <f>E12+E18+E22+E27+E40+E46+E50+E56+E65+E68</f>
        <v>31987500</v>
      </c>
    </row>
    <row r="70" spans="1:5" ht="15">
      <c r="C70" s="13" t="s">
        <v>1</v>
      </c>
      <c r="D70" s="14">
        <v>701</v>
      </c>
      <c r="E70" s="15">
        <v>26287500</v>
      </c>
    </row>
    <row r="71" spans="1:5" ht="15.75" thickBot="1">
      <c r="C71" s="16" t="s">
        <v>0</v>
      </c>
      <c r="D71" s="17">
        <v>152</v>
      </c>
      <c r="E71" s="18">
        <v>5700000</v>
      </c>
    </row>
  </sheetData>
  <mergeCells count="22">
    <mergeCell ref="A68:C68"/>
    <mergeCell ref="A69:C69"/>
    <mergeCell ref="A40:C40"/>
    <mergeCell ref="A41:A45"/>
    <mergeCell ref="A46:C46"/>
    <mergeCell ref="A47:A49"/>
    <mergeCell ref="A50:C50"/>
    <mergeCell ref="A51:A55"/>
    <mergeCell ref="A2:E2"/>
    <mergeCell ref="A56:C56"/>
    <mergeCell ref="A57:A64"/>
    <mergeCell ref="A65:C65"/>
    <mergeCell ref="A66:A67"/>
    <mergeCell ref="A4:A11"/>
    <mergeCell ref="A12:C12"/>
    <mergeCell ref="A13:A17"/>
    <mergeCell ref="A18:C18"/>
    <mergeCell ref="A19:A21"/>
    <mergeCell ref="A22:C22"/>
    <mergeCell ref="A23:A26"/>
    <mergeCell ref="A27:C27"/>
    <mergeCell ref="A28:A39"/>
  </mergeCells>
  <phoneticPr fontId="4" type="noConversion"/>
  <pageMargins left="0.43307086614173229" right="0.39370078740157483" top="0.55118110236220474" bottom="0.43307086614173229" header="0.31496062992125984" footer="0.31496062992125984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66"/>
  <sheetViews>
    <sheetView workbookViewId="0">
      <selection activeCell="H59" sqref="H59"/>
    </sheetView>
  </sheetViews>
  <sheetFormatPr defaultRowHeight="12.75"/>
  <cols>
    <col min="1" max="1" width="18.7109375" style="1" bestFit="1" customWidth="1"/>
    <col min="2" max="2" width="22.5703125" bestFit="1" customWidth="1"/>
    <col min="3" max="3" width="15" customWidth="1"/>
    <col min="4" max="4" width="17.7109375" style="19" customWidth="1"/>
    <col min="5" max="5" width="22.140625" customWidth="1"/>
  </cols>
  <sheetData>
    <row r="1" spans="1:5" ht="38.25" customHeight="1" thickBot="1">
      <c r="A1" s="50" t="s">
        <v>66</v>
      </c>
      <c r="B1" s="50"/>
      <c r="C1" s="50"/>
      <c r="D1" s="50"/>
      <c r="E1" s="50"/>
    </row>
    <row r="2" spans="1:5" ht="29.25" thickBot="1">
      <c r="A2" s="8" t="s">
        <v>67</v>
      </c>
      <c r="B2" s="9" t="s">
        <v>3</v>
      </c>
      <c r="C2" s="10" t="s">
        <v>4</v>
      </c>
      <c r="D2" s="10" t="s">
        <v>5</v>
      </c>
      <c r="E2" s="11" t="s">
        <v>65</v>
      </c>
    </row>
    <row r="3" spans="1:5" ht="19.5" customHeight="1" thickTop="1">
      <c r="A3" s="51" t="s">
        <v>78</v>
      </c>
      <c r="B3" s="6" t="s">
        <v>6</v>
      </c>
      <c r="C3" s="6" t="s">
        <v>7</v>
      </c>
      <c r="D3" s="20">
        <v>18</v>
      </c>
      <c r="E3" s="7">
        <f>D3*150*250</f>
        <v>675000</v>
      </c>
    </row>
    <row r="4" spans="1:5" ht="19.5" customHeight="1">
      <c r="A4" s="52"/>
      <c r="B4" s="2" t="s">
        <v>8</v>
      </c>
      <c r="C4" s="2" t="s">
        <v>7</v>
      </c>
      <c r="D4" s="21">
        <v>2</v>
      </c>
      <c r="E4" s="3">
        <f t="shared" ref="E4:E62" si="0">D4*150*250</f>
        <v>75000</v>
      </c>
    </row>
    <row r="5" spans="1:5" ht="19.5" customHeight="1">
      <c r="A5" s="52"/>
      <c r="B5" s="2" t="s">
        <v>9</v>
      </c>
      <c r="C5" s="2" t="s">
        <v>7</v>
      </c>
      <c r="D5" s="21">
        <v>7</v>
      </c>
      <c r="E5" s="4">
        <f t="shared" si="0"/>
        <v>262500</v>
      </c>
    </row>
    <row r="6" spans="1:5" ht="19.5" customHeight="1">
      <c r="A6" s="52"/>
      <c r="B6" s="2" t="s">
        <v>10</v>
      </c>
      <c r="C6" s="2" t="s">
        <v>7</v>
      </c>
      <c r="D6" s="21">
        <v>19</v>
      </c>
      <c r="E6" s="4">
        <f t="shared" si="0"/>
        <v>712500</v>
      </c>
    </row>
    <row r="7" spans="1:5" ht="19.5" customHeight="1">
      <c r="A7" s="52"/>
      <c r="B7" s="2" t="s">
        <v>11</v>
      </c>
      <c r="C7" s="2" t="s">
        <v>7</v>
      </c>
      <c r="D7" s="21">
        <v>13</v>
      </c>
      <c r="E7" s="4">
        <f t="shared" si="0"/>
        <v>487500</v>
      </c>
    </row>
    <row r="8" spans="1:5" ht="19.5" customHeight="1">
      <c r="A8" s="52"/>
      <c r="B8" s="2" t="s">
        <v>12</v>
      </c>
      <c r="C8" s="2" t="s">
        <v>7</v>
      </c>
      <c r="D8" s="21">
        <v>16</v>
      </c>
      <c r="E8" s="4">
        <f t="shared" si="0"/>
        <v>600000</v>
      </c>
    </row>
    <row r="9" spans="1:5" ht="19.5" customHeight="1">
      <c r="A9" s="52"/>
      <c r="B9" s="2" t="s">
        <v>13</v>
      </c>
      <c r="C9" s="2" t="s">
        <v>7</v>
      </c>
      <c r="D9" s="21">
        <v>23</v>
      </c>
      <c r="E9" s="4">
        <f t="shared" si="0"/>
        <v>862500</v>
      </c>
    </row>
    <row r="10" spans="1:5" ht="19.5" customHeight="1">
      <c r="A10" s="52"/>
      <c r="B10" s="2" t="s">
        <v>14</v>
      </c>
      <c r="C10" s="2" t="s">
        <v>7</v>
      </c>
      <c r="D10" s="21">
        <v>20</v>
      </c>
      <c r="E10" s="4">
        <f t="shared" si="0"/>
        <v>750000</v>
      </c>
    </row>
    <row r="11" spans="1:5" ht="19.5" customHeight="1">
      <c r="A11" s="52"/>
      <c r="B11" s="2" t="s">
        <v>16</v>
      </c>
      <c r="C11" s="2" t="s">
        <v>7</v>
      </c>
      <c r="D11" s="21">
        <v>45</v>
      </c>
      <c r="E11" s="4">
        <f t="shared" si="0"/>
        <v>1687500</v>
      </c>
    </row>
    <row r="12" spans="1:5" ht="19.5" customHeight="1">
      <c r="A12" s="52"/>
      <c r="B12" s="2" t="s">
        <v>17</v>
      </c>
      <c r="C12" s="2" t="s">
        <v>18</v>
      </c>
      <c r="D12" s="21">
        <v>14</v>
      </c>
      <c r="E12" s="4">
        <f t="shared" si="0"/>
        <v>525000</v>
      </c>
    </row>
    <row r="13" spans="1:5" ht="19.5" customHeight="1">
      <c r="A13" s="52"/>
      <c r="B13" s="2" t="s">
        <v>19</v>
      </c>
      <c r="C13" s="2" t="s">
        <v>18</v>
      </c>
      <c r="D13" s="21">
        <v>6</v>
      </c>
      <c r="E13" s="4">
        <f t="shared" si="0"/>
        <v>225000</v>
      </c>
    </row>
    <row r="14" spans="1:5" ht="19.5" customHeight="1">
      <c r="A14" s="52"/>
      <c r="B14" s="2" t="s">
        <v>20</v>
      </c>
      <c r="C14" s="2" t="s">
        <v>18</v>
      </c>
      <c r="D14" s="21">
        <v>11</v>
      </c>
      <c r="E14" s="4">
        <f t="shared" si="0"/>
        <v>412500</v>
      </c>
    </row>
    <row r="15" spans="1:5" ht="19.5" customHeight="1">
      <c r="A15" s="45"/>
      <c r="B15" s="2" t="s">
        <v>21</v>
      </c>
      <c r="C15" s="2" t="s">
        <v>7</v>
      </c>
      <c r="D15" s="21">
        <v>29</v>
      </c>
      <c r="E15" s="4">
        <f t="shared" si="0"/>
        <v>1087500</v>
      </c>
    </row>
    <row r="16" spans="1:5" ht="19.5" customHeight="1">
      <c r="A16" s="41" t="s">
        <v>15</v>
      </c>
      <c r="B16" s="42"/>
      <c r="C16" s="42"/>
      <c r="D16" s="23">
        <f>SUM(D3:D15)</f>
        <v>223</v>
      </c>
      <c r="E16" s="24">
        <f>SUM(E3:E15)</f>
        <v>8362500</v>
      </c>
    </row>
    <row r="17" spans="1:5" ht="19.5" customHeight="1">
      <c r="A17" s="53" t="s">
        <v>79</v>
      </c>
      <c r="B17" s="2" t="s">
        <v>22</v>
      </c>
      <c r="C17" s="2" t="s">
        <v>7</v>
      </c>
      <c r="D17" s="21">
        <v>24</v>
      </c>
      <c r="E17" s="4">
        <f t="shared" si="0"/>
        <v>900000</v>
      </c>
    </row>
    <row r="18" spans="1:5" ht="19.5" customHeight="1">
      <c r="A18" s="52"/>
      <c r="B18" s="2" t="s">
        <v>23</v>
      </c>
      <c r="C18" s="2" t="s">
        <v>7</v>
      </c>
      <c r="D18" s="21">
        <v>34</v>
      </c>
      <c r="E18" s="4">
        <f t="shared" si="0"/>
        <v>1275000</v>
      </c>
    </row>
    <row r="19" spans="1:5" ht="19.5" customHeight="1">
      <c r="A19" s="52"/>
      <c r="B19" s="2" t="s">
        <v>24</v>
      </c>
      <c r="C19" s="2" t="s">
        <v>18</v>
      </c>
      <c r="D19" s="21">
        <v>10</v>
      </c>
      <c r="E19" s="4">
        <f t="shared" si="0"/>
        <v>375000</v>
      </c>
    </row>
    <row r="20" spans="1:5" ht="19.5" customHeight="1">
      <c r="A20" s="52"/>
      <c r="B20" s="2" t="s">
        <v>25</v>
      </c>
      <c r="C20" s="2" t="s">
        <v>7</v>
      </c>
      <c r="D20" s="21">
        <v>38</v>
      </c>
      <c r="E20" s="4">
        <f t="shared" si="0"/>
        <v>1425000</v>
      </c>
    </row>
    <row r="21" spans="1:5" ht="19.5" customHeight="1">
      <c r="A21" s="52"/>
      <c r="B21" s="2" t="s">
        <v>26</v>
      </c>
      <c r="C21" s="2" t="s">
        <v>7</v>
      </c>
      <c r="D21" s="21">
        <v>19</v>
      </c>
      <c r="E21" s="4">
        <f t="shared" si="0"/>
        <v>712500</v>
      </c>
    </row>
    <row r="22" spans="1:5" ht="19.5" customHeight="1">
      <c r="A22" s="52"/>
      <c r="B22" s="2" t="s">
        <v>27</v>
      </c>
      <c r="C22" s="2" t="s">
        <v>7</v>
      </c>
      <c r="D22" s="21">
        <v>1</v>
      </c>
      <c r="E22" s="4">
        <f t="shared" si="0"/>
        <v>37500</v>
      </c>
    </row>
    <row r="23" spans="1:5" ht="19.5" customHeight="1">
      <c r="A23" s="45"/>
      <c r="B23" s="2" t="s">
        <v>28</v>
      </c>
      <c r="C23" s="2" t="s">
        <v>18</v>
      </c>
      <c r="D23" s="21">
        <v>9</v>
      </c>
      <c r="E23" s="4">
        <f t="shared" si="0"/>
        <v>337500</v>
      </c>
    </row>
    <row r="24" spans="1:5" ht="19.5" customHeight="1">
      <c r="A24" s="41" t="s">
        <v>15</v>
      </c>
      <c r="B24" s="42"/>
      <c r="C24" s="42"/>
      <c r="D24" s="23">
        <f>SUM(D17:D23)</f>
        <v>135</v>
      </c>
      <c r="E24" s="24">
        <f>SUM(E17:E23)</f>
        <v>5062500</v>
      </c>
    </row>
    <row r="25" spans="1:5" ht="19.5" customHeight="1">
      <c r="A25" s="43" t="s">
        <v>81</v>
      </c>
      <c r="B25" s="2" t="s">
        <v>29</v>
      </c>
      <c r="C25" s="2" t="s">
        <v>7</v>
      </c>
      <c r="D25" s="21">
        <v>23</v>
      </c>
      <c r="E25" s="4">
        <f t="shared" si="0"/>
        <v>862500</v>
      </c>
    </row>
    <row r="26" spans="1:5" ht="19.5" customHeight="1">
      <c r="A26" s="44"/>
      <c r="B26" s="2" t="s">
        <v>30</v>
      </c>
      <c r="C26" s="2" t="s">
        <v>18</v>
      </c>
      <c r="D26" s="21">
        <v>10</v>
      </c>
      <c r="E26" s="4">
        <f t="shared" si="0"/>
        <v>375000</v>
      </c>
    </row>
    <row r="27" spans="1:5" ht="19.5" customHeight="1">
      <c r="A27" s="44"/>
      <c r="B27" s="2" t="s">
        <v>31</v>
      </c>
      <c r="C27" s="2" t="s">
        <v>18</v>
      </c>
      <c r="D27" s="21">
        <v>5</v>
      </c>
      <c r="E27" s="4">
        <f t="shared" si="0"/>
        <v>187500</v>
      </c>
    </row>
    <row r="28" spans="1:5" ht="19.5" customHeight="1">
      <c r="A28" s="44"/>
      <c r="B28" s="2" t="s">
        <v>32</v>
      </c>
      <c r="C28" s="2" t="s">
        <v>18</v>
      </c>
      <c r="D28" s="21">
        <v>2</v>
      </c>
      <c r="E28" s="4">
        <f t="shared" si="0"/>
        <v>75000</v>
      </c>
    </row>
    <row r="29" spans="1:5" ht="19.5" customHeight="1">
      <c r="A29" s="44"/>
      <c r="B29" s="2" t="s">
        <v>33</v>
      </c>
      <c r="C29" s="2" t="s">
        <v>7</v>
      </c>
      <c r="D29" s="21">
        <v>22</v>
      </c>
      <c r="E29" s="4">
        <f t="shared" si="0"/>
        <v>825000</v>
      </c>
    </row>
    <row r="30" spans="1:5" ht="19.5" customHeight="1">
      <c r="A30" s="44"/>
      <c r="B30" s="2" t="s">
        <v>34</v>
      </c>
      <c r="C30" s="2" t="s">
        <v>7</v>
      </c>
      <c r="D30" s="21">
        <v>2</v>
      </c>
      <c r="E30" s="4">
        <f t="shared" si="0"/>
        <v>75000</v>
      </c>
    </row>
    <row r="31" spans="1:5" ht="19.5" customHeight="1">
      <c r="A31" s="44"/>
      <c r="B31" s="2" t="s">
        <v>35</v>
      </c>
      <c r="C31" s="2" t="s">
        <v>7</v>
      </c>
      <c r="D31" s="21">
        <v>1</v>
      </c>
      <c r="E31" s="4">
        <f t="shared" si="0"/>
        <v>37500</v>
      </c>
    </row>
    <row r="32" spans="1:5" ht="19.5" customHeight="1">
      <c r="A32" s="44"/>
      <c r="B32" s="2" t="s">
        <v>36</v>
      </c>
      <c r="C32" s="2" t="s">
        <v>7</v>
      </c>
      <c r="D32" s="21">
        <v>4</v>
      </c>
      <c r="E32" s="4">
        <f t="shared" si="0"/>
        <v>150000</v>
      </c>
    </row>
    <row r="33" spans="1:5" ht="19.5" customHeight="1">
      <c r="A33" s="44"/>
      <c r="B33" s="2" t="s">
        <v>37</v>
      </c>
      <c r="C33" s="2" t="s">
        <v>18</v>
      </c>
      <c r="D33" s="21">
        <v>2</v>
      </c>
      <c r="E33" s="4">
        <f t="shared" si="0"/>
        <v>75000</v>
      </c>
    </row>
    <row r="34" spans="1:5" ht="19.5" customHeight="1">
      <c r="A34" s="44"/>
      <c r="B34" s="2" t="s">
        <v>38</v>
      </c>
      <c r="C34" s="2" t="s">
        <v>18</v>
      </c>
      <c r="D34" s="21">
        <v>2</v>
      </c>
      <c r="E34" s="4">
        <f t="shared" si="0"/>
        <v>75000</v>
      </c>
    </row>
    <row r="35" spans="1:5" ht="19.5" customHeight="1">
      <c r="A35" s="44"/>
      <c r="B35" s="2" t="s">
        <v>39</v>
      </c>
      <c r="C35" s="2" t="s">
        <v>18</v>
      </c>
      <c r="D35" s="21">
        <v>9</v>
      </c>
      <c r="E35" s="4">
        <f t="shared" si="0"/>
        <v>337500</v>
      </c>
    </row>
    <row r="36" spans="1:5" ht="19.5" customHeight="1">
      <c r="A36" s="44"/>
      <c r="B36" s="2" t="s">
        <v>40</v>
      </c>
      <c r="C36" s="2" t="s">
        <v>7</v>
      </c>
      <c r="D36" s="21">
        <v>13</v>
      </c>
      <c r="E36" s="4">
        <f t="shared" si="0"/>
        <v>487500</v>
      </c>
    </row>
    <row r="37" spans="1:5" ht="19.5" customHeight="1">
      <c r="A37" s="54" t="s">
        <v>15</v>
      </c>
      <c r="B37" s="55"/>
      <c r="C37" s="55"/>
      <c r="D37" s="25">
        <f>SUM(D25:D36)</f>
        <v>95</v>
      </c>
      <c r="E37" s="26">
        <f>SUM(E25:E36)</f>
        <v>3562500</v>
      </c>
    </row>
    <row r="38" spans="1:5" ht="19.5" customHeight="1">
      <c r="A38" s="53" t="s">
        <v>80</v>
      </c>
      <c r="B38" s="2" t="s">
        <v>41</v>
      </c>
      <c r="C38" s="2" t="s">
        <v>7</v>
      </c>
      <c r="D38" s="21">
        <v>33</v>
      </c>
      <c r="E38" s="4">
        <f t="shared" si="0"/>
        <v>1237500</v>
      </c>
    </row>
    <row r="39" spans="1:5" ht="19.5" customHeight="1">
      <c r="A39" s="52"/>
      <c r="B39" s="2" t="s">
        <v>42</v>
      </c>
      <c r="C39" s="2" t="s">
        <v>7</v>
      </c>
      <c r="D39" s="21">
        <v>5</v>
      </c>
      <c r="E39" s="4">
        <f t="shared" si="0"/>
        <v>187500</v>
      </c>
    </row>
    <row r="40" spans="1:5" ht="19.5" customHeight="1">
      <c r="A40" s="52"/>
      <c r="B40" s="2" t="s">
        <v>43</v>
      </c>
      <c r="C40" s="2" t="s">
        <v>7</v>
      </c>
      <c r="D40" s="21">
        <v>24</v>
      </c>
      <c r="E40" s="4">
        <f t="shared" si="0"/>
        <v>900000</v>
      </c>
    </row>
    <row r="41" spans="1:5" ht="19.5" customHeight="1">
      <c r="A41" s="52"/>
      <c r="B41" s="2" t="s">
        <v>44</v>
      </c>
      <c r="C41" s="2" t="s">
        <v>18</v>
      </c>
      <c r="D41" s="21">
        <v>24</v>
      </c>
      <c r="E41" s="4">
        <f t="shared" si="0"/>
        <v>900000</v>
      </c>
    </row>
    <row r="42" spans="1:5" ht="19.5" customHeight="1">
      <c r="A42" s="52"/>
      <c r="B42" s="2" t="s">
        <v>45</v>
      </c>
      <c r="C42" s="2" t="s">
        <v>7</v>
      </c>
      <c r="D42" s="21">
        <v>33</v>
      </c>
      <c r="E42" s="4">
        <f t="shared" si="0"/>
        <v>1237500</v>
      </c>
    </row>
    <row r="43" spans="1:5" ht="19.5" customHeight="1">
      <c r="A43" s="52"/>
      <c r="B43" s="2" t="s">
        <v>46</v>
      </c>
      <c r="C43" s="2" t="s">
        <v>18</v>
      </c>
      <c r="D43" s="21">
        <v>15</v>
      </c>
      <c r="E43" s="4">
        <f t="shared" si="0"/>
        <v>562500</v>
      </c>
    </row>
    <row r="44" spans="1:5" ht="19.5" customHeight="1">
      <c r="A44" s="52"/>
      <c r="B44" s="2" t="s">
        <v>47</v>
      </c>
      <c r="C44" s="2" t="s">
        <v>7</v>
      </c>
      <c r="D44" s="21">
        <v>27</v>
      </c>
      <c r="E44" s="4">
        <f t="shared" si="0"/>
        <v>1012500</v>
      </c>
    </row>
    <row r="45" spans="1:5" ht="19.5" customHeight="1">
      <c r="A45" s="45"/>
      <c r="B45" s="2" t="s">
        <v>48</v>
      </c>
      <c r="C45" s="2" t="s">
        <v>7</v>
      </c>
      <c r="D45" s="21">
        <v>21</v>
      </c>
      <c r="E45" s="4">
        <f t="shared" si="0"/>
        <v>787500</v>
      </c>
    </row>
    <row r="46" spans="1:5" ht="19.5" customHeight="1">
      <c r="A46" s="41" t="s">
        <v>15</v>
      </c>
      <c r="B46" s="42"/>
      <c r="C46" s="42"/>
      <c r="D46" s="23">
        <f>SUM(D38:D45)</f>
        <v>182</v>
      </c>
      <c r="E46" s="24">
        <f>SUM(E38:E45)</f>
        <v>6825000</v>
      </c>
    </row>
    <row r="47" spans="1:5" ht="19.5" customHeight="1">
      <c r="A47" s="43" t="s">
        <v>82</v>
      </c>
      <c r="B47" s="2" t="s">
        <v>49</v>
      </c>
      <c r="C47" s="2" t="s">
        <v>7</v>
      </c>
      <c r="D47" s="21">
        <v>35</v>
      </c>
      <c r="E47" s="4">
        <f t="shared" si="0"/>
        <v>1312500</v>
      </c>
    </row>
    <row r="48" spans="1:5" ht="19.5" customHeight="1">
      <c r="A48" s="44"/>
      <c r="B48" s="2" t="s">
        <v>50</v>
      </c>
      <c r="C48" s="2" t="s">
        <v>7</v>
      </c>
      <c r="D48" s="21">
        <v>19</v>
      </c>
      <c r="E48" s="4">
        <f t="shared" si="0"/>
        <v>712500</v>
      </c>
    </row>
    <row r="49" spans="1:5" ht="19.5" customHeight="1">
      <c r="A49" s="44"/>
      <c r="B49" s="2" t="s">
        <v>51</v>
      </c>
      <c r="C49" s="2" t="s">
        <v>18</v>
      </c>
      <c r="D49" s="21">
        <v>14</v>
      </c>
      <c r="E49" s="4">
        <f t="shared" si="0"/>
        <v>525000</v>
      </c>
    </row>
    <row r="50" spans="1:5" ht="19.5" customHeight="1">
      <c r="A50" s="44"/>
      <c r="B50" s="2" t="s">
        <v>52</v>
      </c>
      <c r="C50" s="2" t="s">
        <v>18</v>
      </c>
      <c r="D50" s="21">
        <v>3</v>
      </c>
      <c r="E50" s="4">
        <f t="shared" si="0"/>
        <v>112500</v>
      </c>
    </row>
    <row r="51" spans="1:5" ht="19.5" customHeight="1">
      <c r="A51" s="44"/>
      <c r="B51" s="2" t="s">
        <v>53</v>
      </c>
      <c r="C51" s="2" t="s">
        <v>7</v>
      </c>
      <c r="D51" s="21">
        <v>21</v>
      </c>
      <c r="E51" s="4">
        <f t="shared" si="0"/>
        <v>787500</v>
      </c>
    </row>
    <row r="52" spans="1:5" ht="19.5" customHeight="1">
      <c r="A52" s="41" t="s">
        <v>15</v>
      </c>
      <c r="B52" s="42"/>
      <c r="C52" s="42"/>
      <c r="D52" s="23">
        <f>SUM(D47:D51)</f>
        <v>92</v>
      </c>
      <c r="E52" s="24">
        <f>SUM(E47:E51)</f>
        <v>3450000</v>
      </c>
    </row>
    <row r="53" spans="1:5" ht="19.5" customHeight="1">
      <c r="A53" s="53" t="s">
        <v>83</v>
      </c>
      <c r="B53" s="2" t="s">
        <v>54</v>
      </c>
      <c r="C53" s="2" t="s">
        <v>18</v>
      </c>
      <c r="D53" s="21">
        <v>22</v>
      </c>
      <c r="E53" s="4">
        <f t="shared" si="0"/>
        <v>825000</v>
      </c>
    </row>
    <row r="54" spans="1:5" ht="19.5" customHeight="1">
      <c r="A54" s="52"/>
      <c r="B54" s="2" t="s">
        <v>55</v>
      </c>
      <c r="C54" s="2" t="s">
        <v>18</v>
      </c>
      <c r="D54" s="21">
        <v>1</v>
      </c>
      <c r="E54" s="4">
        <f t="shared" si="0"/>
        <v>37500</v>
      </c>
    </row>
    <row r="55" spans="1:5" ht="19.5" customHeight="1">
      <c r="A55" s="52"/>
      <c r="B55" s="2" t="s">
        <v>56</v>
      </c>
      <c r="C55" s="2" t="s">
        <v>7</v>
      </c>
      <c r="D55" s="21">
        <v>16</v>
      </c>
      <c r="E55" s="4">
        <f t="shared" si="0"/>
        <v>600000</v>
      </c>
    </row>
    <row r="56" spans="1:5" ht="19.5" customHeight="1">
      <c r="A56" s="52"/>
      <c r="B56" s="2" t="s">
        <v>57</v>
      </c>
      <c r="C56" s="2" t="s">
        <v>7</v>
      </c>
      <c r="D56" s="21">
        <v>7</v>
      </c>
      <c r="E56" s="4">
        <f t="shared" si="0"/>
        <v>262500</v>
      </c>
    </row>
    <row r="57" spans="1:5" ht="19.5" customHeight="1">
      <c r="A57" s="52"/>
      <c r="B57" s="2" t="s">
        <v>58</v>
      </c>
      <c r="C57" s="2" t="s">
        <v>18</v>
      </c>
      <c r="D57" s="21">
        <v>13</v>
      </c>
      <c r="E57" s="4">
        <f t="shared" si="0"/>
        <v>487500</v>
      </c>
    </row>
    <row r="58" spans="1:5" ht="19.5" customHeight="1">
      <c r="A58" s="52"/>
      <c r="B58" s="2" t="s">
        <v>59</v>
      </c>
      <c r="C58" s="2" t="s">
        <v>18</v>
      </c>
      <c r="D58" s="21">
        <v>3</v>
      </c>
      <c r="E58" s="4">
        <f t="shared" si="0"/>
        <v>112500</v>
      </c>
    </row>
    <row r="59" spans="1:5" ht="19.5" customHeight="1">
      <c r="A59" s="52"/>
      <c r="B59" s="2" t="s">
        <v>60</v>
      </c>
      <c r="C59" s="2" t="s">
        <v>18</v>
      </c>
      <c r="D59" s="21">
        <v>3</v>
      </c>
      <c r="E59" s="4">
        <f t="shared" si="0"/>
        <v>112500</v>
      </c>
    </row>
    <row r="60" spans="1:5" ht="19.5" customHeight="1">
      <c r="A60" s="52"/>
      <c r="B60" s="2" t="s">
        <v>61</v>
      </c>
      <c r="C60" s="2" t="s">
        <v>18</v>
      </c>
      <c r="D60" s="21">
        <v>7</v>
      </c>
      <c r="E60" s="4">
        <f t="shared" si="0"/>
        <v>262500</v>
      </c>
    </row>
    <row r="61" spans="1:5" ht="19.5" customHeight="1">
      <c r="A61" s="52"/>
      <c r="B61" s="2" t="s">
        <v>62</v>
      </c>
      <c r="C61" s="2" t="s">
        <v>7</v>
      </c>
      <c r="D61" s="21">
        <v>27</v>
      </c>
      <c r="E61" s="4">
        <f t="shared" si="0"/>
        <v>1012500</v>
      </c>
    </row>
    <row r="62" spans="1:5" ht="19.5" customHeight="1">
      <c r="A62" s="45"/>
      <c r="B62" s="2" t="s">
        <v>63</v>
      </c>
      <c r="C62" s="2" t="s">
        <v>7</v>
      </c>
      <c r="D62" s="21">
        <v>27</v>
      </c>
      <c r="E62" s="5">
        <f t="shared" si="0"/>
        <v>1012500</v>
      </c>
    </row>
    <row r="63" spans="1:5" ht="19.5" customHeight="1">
      <c r="A63" s="46" t="s">
        <v>15</v>
      </c>
      <c r="B63" s="47"/>
      <c r="C63" s="47"/>
      <c r="D63" s="25">
        <f>SUM(D53:D62)</f>
        <v>126</v>
      </c>
      <c r="E63" s="27">
        <f>SUM(E53:E62)</f>
        <v>4725000</v>
      </c>
    </row>
    <row r="64" spans="1:5" ht="35.25" customHeight="1" thickBot="1">
      <c r="A64" s="48" t="s">
        <v>64</v>
      </c>
      <c r="B64" s="49"/>
      <c r="C64" s="49"/>
      <c r="D64" s="22">
        <f>D16+D24+D37+D46+D52+D63</f>
        <v>853</v>
      </c>
      <c r="E64" s="12">
        <f>E16+E24+E37+E46+E52+E63</f>
        <v>31987500</v>
      </c>
    </row>
    <row r="65" spans="3:5" ht="15">
      <c r="C65" s="13" t="s">
        <v>1</v>
      </c>
      <c r="D65" s="14" t="s">
        <v>84</v>
      </c>
      <c r="E65" s="15">
        <v>26287500</v>
      </c>
    </row>
    <row r="66" spans="3:5" ht="15.75" thickBot="1">
      <c r="C66" s="16" t="s">
        <v>0</v>
      </c>
      <c r="D66" s="17" t="s">
        <v>95</v>
      </c>
      <c r="E66" s="18">
        <v>5700000</v>
      </c>
    </row>
  </sheetData>
  <mergeCells count="14">
    <mergeCell ref="A1:E1"/>
    <mergeCell ref="A16:C16"/>
    <mergeCell ref="A63:C63"/>
    <mergeCell ref="A64:C64"/>
    <mergeCell ref="A3:A15"/>
    <mergeCell ref="A17:A23"/>
    <mergeCell ref="A38:A45"/>
    <mergeCell ref="A53:A62"/>
    <mergeCell ref="A46:C46"/>
    <mergeCell ref="A47:A51"/>
    <mergeCell ref="A52:C52"/>
    <mergeCell ref="A24:C24"/>
    <mergeCell ref="A25:A36"/>
    <mergeCell ref="A37:C37"/>
  </mergeCells>
  <phoneticPr fontId="4" type="noConversion"/>
  <pageMargins left="0.47244094488188981" right="0.39370078740157483" top="0.59055118110236227" bottom="0.47244094488188981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62"/>
  <sheetViews>
    <sheetView workbookViewId="0">
      <selection sqref="A1:E1"/>
    </sheetView>
  </sheetViews>
  <sheetFormatPr defaultRowHeight="12.75"/>
  <cols>
    <col min="1" max="1" width="18.7109375" style="1" bestFit="1" customWidth="1"/>
    <col min="2" max="2" width="22.5703125" bestFit="1" customWidth="1"/>
    <col min="3" max="3" width="15" customWidth="1"/>
    <col min="4" max="4" width="17.7109375" style="19" customWidth="1"/>
    <col min="5" max="5" width="22.140625" customWidth="1"/>
  </cols>
  <sheetData>
    <row r="1" spans="1:5" ht="38.25" customHeight="1" thickBot="1">
      <c r="A1" s="50" t="s">
        <v>92</v>
      </c>
      <c r="B1" s="50"/>
      <c r="C1" s="50"/>
      <c r="D1" s="50"/>
      <c r="E1" s="50"/>
    </row>
    <row r="2" spans="1:5" ht="29.25" thickBot="1">
      <c r="A2" s="8" t="s">
        <v>67</v>
      </c>
      <c r="B2" s="9" t="s">
        <v>3</v>
      </c>
      <c r="C2" s="10" t="s">
        <v>4</v>
      </c>
      <c r="D2" s="10" t="s">
        <v>5</v>
      </c>
      <c r="E2" s="11" t="s">
        <v>65</v>
      </c>
    </row>
    <row r="3" spans="1:5" ht="19.5" customHeight="1" thickTop="1">
      <c r="A3" s="51" t="s">
        <v>78</v>
      </c>
      <c r="B3" s="6" t="s">
        <v>6</v>
      </c>
      <c r="C3" s="6" t="s">
        <v>7</v>
      </c>
      <c r="D3" s="20">
        <v>18</v>
      </c>
      <c r="E3" s="7">
        <f>D3*150*250</f>
        <v>675000</v>
      </c>
    </row>
    <row r="4" spans="1:5" ht="19.5" customHeight="1">
      <c r="A4" s="52"/>
      <c r="B4" s="28" t="s">
        <v>8</v>
      </c>
      <c r="C4" s="28" t="s">
        <v>7</v>
      </c>
      <c r="D4" s="21">
        <v>2</v>
      </c>
      <c r="E4" s="3">
        <f t="shared" ref="E4:E56" si="0">D4*150*250</f>
        <v>75000</v>
      </c>
    </row>
    <row r="5" spans="1:5" ht="19.5" customHeight="1">
      <c r="A5" s="52"/>
      <c r="B5" s="28" t="s">
        <v>9</v>
      </c>
      <c r="C5" s="28" t="s">
        <v>7</v>
      </c>
      <c r="D5" s="21">
        <v>7</v>
      </c>
      <c r="E5" s="4">
        <f t="shared" si="0"/>
        <v>262500</v>
      </c>
    </row>
    <row r="6" spans="1:5" ht="19.5" customHeight="1">
      <c r="A6" s="52"/>
      <c r="B6" s="28" t="s">
        <v>10</v>
      </c>
      <c r="C6" s="28" t="s">
        <v>7</v>
      </c>
      <c r="D6" s="21">
        <v>19</v>
      </c>
      <c r="E6" s="4">
        <f t="shared" si="0"/>
        <v>712500</v>
      </c>
    </row>
    <row r="7" spans="1:5" ht="19.5" customHeight="1">
      <c r="A7" s="52"/>
      <c r="B7" s="28" t="s">
        <v>11</v>
      </c>
      <c r="C7" s="28" t="s">
        <v>7</v>
      </c>
      <c r="D7" s="21">
        <v>13</v>
      </c>
      <c r="E7" s="4">
        <f t="shared" si="0"/>
        <v>487500</v>
      </c>
    </row>
    <row r="8" spans="1:5" ht="19.5" customHeight="1">
      <c r="A8" s="52"/>
      <c r="B8" s="28" t="s">
        <v>12</v>
      </c>
      <c r="C8" s="28" t="s">
        <v>7</v>
      </c>
      <c r="D8" s="21">
        <v>16</v>
      </c>
      <c r="E8" s="4">
        <f t="shared" si="0"/>
        <v>600000</v>
      </c>
    </row>
    <row r="9" spans="1:5" ht="19.5" customHeight="1">
      <c r="A9" s="52"/>
      <c r="B9" s="28" t="s">
        <v>13</v>
      </c>
      <c r="C9" s="28" t="s">
        <v>7</v>
      </c>
      <c r="D9" s="21">
        <v>23</v>
      </c>
      <c r="E9" s="4">
        <f t="shared" si="0"/>
        <v>862500</v>
      </c>
    </row>
    <row r="10" spans="1:5" ht="19.5" customHeight="1">
      <c r="A10" s="52"/>
      <c r="B10" s="28" t="s">
        <v>14</v>
      </c>
      <c r="C10" s="28" t="s">
        <v>7</v>
      </c>
      <c r="D10" s="21">
        <v>20</v>
      </c>
      <c r="E10" s="4">
        <f t="shared" si="0"/>
        <v>750000</v>
      </c>
    </row>
    <row r="11" spans="1:5" ht="19.5" customHeight="1">
      <c r="A11" s="52"/>
      <c r="B11" s="28" t="s">
        <v>16</v>
      </c>
      <c r="C11" s="28" t="s">
        <v>7</v>
      </c>
      <c r="D11" s="21">
        <v>45</v>
      </c>
      <c r="E11" s="4">
        <f t="shared" si="0"/>
        <v>1687500</v>
      </c>
    </row>
    <row r="12" spans="1:5" ht="19.5" customHeight="1">
      <c r="A12" s="52"/>
      <c r="B12" s="28" t="s">
        <v>17</v>
      </c>
      <c r="C12" s="28" t="s">
        <v>18</v>
      </c>
      <c r="D12" s="21">
        <v>14</v>
      </c>
      <c r="E12" s="4">
        <f t="shared" si="0"/>
        <v>525000</v>
      </c>
    </row>
    <row r="13" spans="1:5" ht="19.5" customHeight="1">
      <c r="A13" s="52"/>
      <c r="B13" s="28" t="s">
        <v>19</v>
      </c>
      <c r="C13" s="28" t="s">
        <v>18</v>
      </c>
      <c r="D13" s="21">
        <v>6</v>
      </c>
      <c r="E13" s="4">
        <f t="shared" si="0"/>
        <v>225000</v>
      </c>
    </row>
    <row r="14" spans="1:5" ht="19.5" customHeight="1">
      <c r="A14" s="52"/>
      <c r="B14" s="28" t="s">
        <v>20</v>
      </c>
      <c r="C14" s="28" t="s">
        <v>18</v>
      </c>
      <c r="D14" s="21">
        <v>11</v>
      </c>
      <c r="E14" s="4">
        <f t="shared" si="0"/>
        <v>412500</v>
      </c>
    </row>
    <row r="15" spans="1:5" ht="19.5" customHeight="1">
      <c r="A15" s="41" t="s">
        <v>15</v>
      </c>
      <c r="B15" s="42"/>
      <c r="C15" s="42"/>
      <c r="D15" s="23">
        <f>SUM(D3:D14)</f>
        <v>194</v>
      </c>
      <c r="E15" s="24">
        <f>SUM(E3:E14)</f>
        <v>7275000</v>
      </c>
    </row>
    <row r="16" spans="1:5" ht="19.5" customHeight="1">
      <c r="A16" s="53" t="s">
        <v>79</v>
      </c>
      <c r="B16" s="28" t="s">
        <v>22</v>
      </c>
      <c r="C16" s="28" t="s">
        <v>7</v>
      </c>
      <c r="D16" s="21">
        <v>24</v>
      </c>
      <c r="E16" s="4">
        <f t="shared" si="0"/>
        <v>900000</v>
      </c>
    </row>
    <row r="17" spans="1:5" ht="19.5" customHeight="1">
      <c r="A17" s="52"/>
      <c r="B17" s="28" t="s">
        <v>23</v>
      </c>
      <c r="C17" s="28" t="s">
        <v>7</v>
      </c>
      <c r="D17" s="21">
        <v>34</v>
      </c>
      <c r="E17" s="4">
        <f t="shared" si="0"/>
        <v>1275000</v>
      </c>
    </row>
    <row r="18" spans="1:5" ht="19.5" customHeight="1">
      <c r="A18" s="52"/>
      <c r="B18" s="28" t="s">
        <v>24</v>
      </c>
      <c r="C18" s="28" t="s">
        <v>18</v>
      </c>
      <c r="D18" s="21">
        <v>10</v>
      </c>
      <c r="E18" s="4">
        <f t="shared" si="0"/>
        <v>375000</v>
      </c>
    </row>
    <row r="19" spans="1:5" ht="19.5" customHeight="1">
      <c r="A19" s="52"/>
      <c r="B19" s="28" t="s">
        <v>25</v>
      </c>
      <c r="C19" s="28" t="s">
        <v>7</v>
      </c>
      <c r="D19" s="21">
        <v>38</v>
      </c>
      <c r="E19" s="4">
        <f t="shared" si="0"/>
        <v>1425000</v>
      </c>
    </row>
    <row r="20" spans="1:5" ht="19.5" customHeight="1">
      <c r="A20" s="52"/>
      <c r="B20" s="28" t="s">
        <v>26</v>
      </c>
      <c r="C20" s="28" t="s">
        <v>7</v>
      </c>
      <c r="D20" s="21">
        <v>19</v>
      </c>
      <c r="E20" s="4">
        <f t="shared" si="0"/>
        <v>712500</v>
      </c>
    </row>
    <row r="21" spans="1:5" ht="19.5" customHeight="1">
      <c r="A21" s="52"/>
      <c r="B21" s="28" t="s">
        <v>27</v>
      </c>
      <c r="C21" s="28" t="s">
        <v>7</v>
      </c>
      <c r="D21" s="21">
        <v>1</v>
      </c>
      <c r="E21" s="4">
        <f t="shared" si="0"/>
        <v>37500</v>
      </c>
    </row>
    <row r="22" spans="1:5" ht="19.5" customHeight="1">
      <c r="A22" s="45"/>
      <c r="B22" s="28" t="s">
        <v>28</v>
      </c>
      <c r="C22" s="28" t="s">
        <v>18</v>
      </c>
      <c r="D22" s="21">
        <v>9</v>
      </c>
      <c r="E22" s="4">
        <f t="shared" si="0"/>
        <v>337500</v>
      </c>
    </row>
    <row r="23" spans="1:5" ht="19.5" customHeight="1">
      <c r="A23" s="41" t="s">
        <v>15</v>
      </c>
      <c r="B23" s="42"/>
      <c r="C23" s="42"/>
      <c r="D23" s="23">
        <f>SUM(D16:D22)</f>
        <v>135</v>
      </c>
      <c r="E23" s="24">
        <f>SUM(E16:E22)</f>
        <v>5062500</v>
      </c>
    </row>
    <row r="24" spans="1:5" ht="19.5" customHeight="1">
      <c r="A24" s="43" t="s">
        <v>81</v>
      </c>
      <c r="B24" s="28" t="s">
        <v>29</v>
      </c>
      <c r="C24" s="28" t="s">
        <v>7</v>
      </c>
      <c r="D24" s="21">
        <v>23</v>
      </c>
      <c r="E24" s="4">
        <f t="shared" si="0"/>
        <v>862500</v>
      </c>
    </row>
    <row r="25" spans="1:5" ht="19.5" customHeight="1">
      <c r="A25" s="44"/>
      <c r="B25" s="28" t="s">
        <v>30</v>
      </c>
      <c r="C25" s="28" t="s">
        <v>18</v>
      </c>
      <c r="D25" s="21">
        <v>10</v>
      </c>
      <c r="E25" s="4">
        <f t="shared" si="0"/>
        <v>375000</v>
      </c>
    </row>
    <row r="26" spans="1:5" ht="19.5" customHeight="1">
      <c r="A26" s="44"/>
      <c r="B26" s="28" t="s">
        <v>31</v>
      </c>
      <c r="C26" s="28" t="s">
        <v>18</v>
      </c>
      <c r="D26" s="21">
        <v>5</v>
      </c>
      <c r="E26" s="4">
        <f t="shared" si="0"/>
        <v>187500</v>
      </c>
    </row>
    <row r="27" spans="1:5" ht="19.5" customHeight="1">
      <c r="A27" s="44"/>
      <c r="B27" s="28" t="s">
        <v>32</v>
      </c>
      <c r="C27" s="28" t="s">
        <v>18</v>
      </c>
      <c r="D27" s="21">
        <v>2</v>
      </c>
      <c r="E27" s="4">
        <f t="shared" si="0"/>
        <v>75000</v>
      </c>
    </row>
    <row r="28" spans="1:5" ht="19.5" customHeight="1">
      <c r="A28" s="44"/>
      <c r="B28" s="28" t="s">
        <v>33</v>
      </c>
      <c r="C28" s="28" t="s">
        <v>7</v>
      </c>
      <c r="D28" s="21">
        <v>22</v>
      </c>
      <c r="E28" s="4">
        <f t="shared" si="0"/>
        <v>825000</v>
      </c>
    </row>
    <row r="29" spans="1:5" ht="19.5" customHeight="1">
      <c r="A29" s="44"/>
      <c r="B29" s="28" t="s">
        <v>34</v>
      </c>
      <c r="C29" s="28" t="s">
        <v>7</v>
      </c>
      <c r="D29" s="21">
        <v>2</v>
      </c>
      <c r="E29" s="4">
        <f t="shared" si="0"/>
        <v>75000</v>
      </c>
    </row>
    <row r="30" spans="1:5" ht="19.5" customHeight="1">
      <c r="A30" s="44"/>
      <c r="B30" s="28" t="s">
        <v>35</v>
      </c>
      <c r="C30" s="28" t="s">
        <v>7</v>
      </c>
      <c r="D30" s="21">
        <v>1</v>
      </c>
      <c r="E30" s="4">
        <f t="shared" si="0"/>
        <v>37500</v>
      </c>
    </row>
    <row r="31" spans="1:5" ht="19.5" customHeight="1">
      <c r="A31" s="44"/>
      <c r="B31" s="28" t="s">
        <v>36</v>
      </c>
      <c r="C31" s="28" t="s">
        <v>7</v>
      </c>
      <c r="D31" s="21">
        <v>4</v>
      </c>
      <c r="E31" s="4">
        <f t="shared" si="0"/>
        <v>150000</v>
      </c>
    </row>
    <row r="32" spans="1:5" ht="19.5" customHeight="1">
      <c r="A32" s="44"/>
      <c r="B32" s="28" t="s">
        <v>37</v>
      </c>
      <c r="C32" s="28" t="s">
        <v>18</v>
      </c>
      <c r="D32" s="21">
        <v>2</v>
      </c>
      <c r="E32" s="4">
        <f t="shared" si="0"/>
        <v>75000</v>
      </c>
    </row>
    <row r="33" spans="1:5" ht="19.5" customHeight="1">
      <c r="A33" s="44"/>
      <c r="B33" s="28" t="s">
        <v>38</v>
      </c>
      <c r="C33" s="28" t="s">
        <v>18</v>
      </c>
      <c r="D33" s="21">
        <v>2</v>
      </c>
      <c r="E33" s="4">
        <f t="shared" si="0"/>
        <v>75000</v>
      </c>
    </row>
    <row r="34" spans="1:5" ht="19.5" customHeight="1">
      <c r="A34" s="44"/>
      <c r="B34" s="28" t="s">
        <v>39</v>
      </c>
      <c r="C34" s="28" t="s">
        <v>18</v>
      </c>
      <c r="D34" s="21">
        <v>9</v>
      </c>
      <c r="E34" s="4">
        <f t="shared" si="0"/>
        <v>337500</v>
      </c>
    </row>
    <row r="35" spans="1:5" ht="19.5" customHeight="1">
      <c r="A35" s="44"/>
      <c r="B35" s="28" t="s">
        <v>40</v>
      </c>
      <c r="C35" s="28" t="s">
        <v>7</v>
      </c>
      <c r="D35" s="21">
        <v>13</v>
      </c>
      <c r="E35" s="4">
        <f t="shared" si="0"/>
        <v>487500</v>
      </c>
    </row>
    <row r="36" spans="1:5" ht="19.5" customHeight="1">
      <c r="A36" s="54" t="s">
        <v>15</v>
      </c>
      <c r="B36" s="55"/>
      <c r="C36" s="55"/>
      <c r="D36" s="25">
        <f>SUM(D24:D35)</f>
        <v>95</v>
      </c>
      <c r="E36" s="26">
        <f>SUM(E24:E35)</f>
        <v>3562500</v>
      </c>
    </row>
    <row r="37" spans="1:5" ht="19.5" customHeight="1">
      <c r="A37" s="53" t="s">
        <v>80</v>
      </c>
      <c r="B37" s="28" t="s">
        <v>41</v>
      </c>
      <c r="C37" s="28" t="s">
        <v>7</v>
      </c>
      <c r="D37" s="21">
        <v>33</v>
      </c>
      <c r="E37" s="4">
        <f t="shared" si="0"/>
        <v>1237500</v>
      </c>
    </row>
    <row r="38" spans="1:5" ht="19.5" customHeight="1">
      <c r="A38" s="52"/>
      <c r="B38" s="28" t="s">
        <v>42</v>
      </c>
      <c r="C38" s="28" t="s">
        <v>7</v>
      </c>
      <c r="D38" s="21">
        <v>5</v>
      </c>
      <c r="E38" s="4">
        <f t="shared" si="0"/>
        <v>187500</v>
      </c>
    </row>
    <row r="39" spans="1:5" ht="19.5" customHeight="1">
      <c r="A39" s="52"/>
      <c r="B39" s="28" t="s">
        <v>43</v>
      </c>
      <c r="C39" s="28" t="s">
        <v>7</v>
      </c>
      <c r="D39" s="21">
        <v>24</v>
      </c>
      <c r="E39" s="4">
        <f t="shared" si="0"/>
        <v>900000</v>
      </c>
    </row>
    <row r="40" spans="1:5" ht="19.5" customHeight="1">
      <c r="A40" s="52"/>
      <c r="B40" s="28" t="s">
        <v>44</v>
      </c>
      <c r="C40" s="28" t="s">
        <v>18</v>
      </c>
      <c r="D40" s="21">
        <v>24</v>
      </c>
      <c r="E40" s="4">
        <f t="shared" si="0"/>
        <v>900000</v>
      </c>
    </row>
    <row r="41" spans="1:5" ht="19.5" customHeight="1">
      <c r="A41" s="52"/>
      <c r="B41" s="28" t="s">
        <v>45</v>
      </c>
      <c r="C41" s="28" t="s">
        <v>7</v>
      </c>
      <c r="D41" s="21">
        <v>33</v>
      </c>
      <c r="E41" s="4">
        <f t="shared" si="0"/>
        <v>1237500</v>
      </c>
    </row>
    <row r="42" spans="1:5" ht="19.5" customHeight="1">
      <c r="A42" s="52"/>
      <c r="B42" s="28" t="s">
        <v>46</v>
      </c>
      <c r="C42" s="28" t="s">
        <v>18</v>
      </c>
      <c r="D42" s="21">
        <v>15</v>
      </c>
      <c r="E42" s="4">
        <f t="shared" si="0"/>
        <v>562500</v>
      </c>
    </row>
    <row r="43" spans="1:5" ht="19.5" customHeight="1">
      <c r="A43" s="41" t="s">
        <v>15</v>
      </c>
      <c r="B43" s="42"/>
      <c r="C43" s="42"/>
      <c r="D43" s="23">
        <f>SUM(D37:D42)</f>
        <v>134</v>
      </c>
      <c r="E43" s="24">
        <f>SUM(E37:E42)</f>
        <v>5025000</v>
      </c>
    </row>
    <row r="44" spans="1:5" ht="19.5" customHeight="1">
      <c r="A44" s="43" t="s">
        <v>82</v>
      </c>
      <c r="B44" s="28" t="s">
        <v>49</v>
      </c>
      <c r="C44" s="28" t="s">
        <v>7</v>
      </c>
      <c r="D44" s="21">
        <v>35</v>
      </c>
      <c r="E44" s="4">
        <f t="shared" si="0"/>
        <v>1312500</v>
      </c>
    </row>
    <row r="45" spans="1:5" ht="19.5" customHeight="1">
      <c r="A45" s="44"/>
      <c r="B45" s="28" t="s">
        <v>50</v>
      </c>
      <c r="C45" s="28" t="s">
        <v>7</v>
      </c>
      <c r="D45" s="21">
        <v>19</v>
      </c>
      <c r="E45" s="4">
        <f t="shared" si="0"/>
        <v>712500</v>
      </c>
    </row>
    <row r="46" spans="1:5" ht="19.5" customHeight="1">
      <c r="A46" s="44"/>
      <c r="B46" s="28" t="s">
        <v>51</v>
      </c>
      <c r="C46" s="28" t="s">
        <v>18</v>
      </c>
      <c r="D46" s="21">
        <v>14</v>
      </c>
      <c r="E46" s="4">
        <f t="shared" si="0"/>
        <v>525000</v>
      </c>
    </row>
    <row r="47" spans="1:5" ht="19.5" customHeight="1">
      <c r="A47" s="44"/>
      <c r="B47" s="28" t="s">
        <v>52</v>
      </c>
      <c r="C47" s="28" t="s">
        <v>18</v>
      </c>
      <c r="D47" s="21">
        <v>3</v>
      </c>
      <c r="E47" s="4">
        <f t="shared" si="0"/>
        <v>112500</v>
      </c>
    </row>
    <row r="48" spans="1:5" ht="19.5" customHeight="1">
      <c r="A48" s="41" t="s">
        <v>15</v>
      </c>
      <c r="B48" s="42"/>
      <c r="C48" s="42"/>
      <c r="D48" s="23">
        <f>SUM(D44:D47)</f>
        <v>71</v>
      </c>
      <c r="E48" s="24">
        <f>SUM(E44:E47)</f>
        <v>2662500</v>
      </c>
    </row>
    <row r="49" spans="1:5" ht="19.5" customHeight="1">
      <c r="A49" s="53" t="s">
        <v>83</v>
      </c>
      <c r="B49" s="28" t="s">
        <v>54</v>
      </c>
      <c r="C49" s="28" t="s">
        <v>18</v>
      </c>
      <c r="D49" s="21">
        <v>22</v>
      </c>
      <c r="E49" s="4">
        <f t="shared" si="0"/>
        <v>825000</v>
      </c>
    </row>
    <row r="50" spans="1:5" ht="19.5" customHeight="1">
      <c r="A50" s="52"/>
      <c r="B50" s="28" t="s">
        <v>55</v>
      </c>
      <c r="C50" s="28" t="s">
        <v>18</v>
      </c>
      <c r="D50" s="21">
        <v>1</v>
      </c>
      <c r="E50" s="4">
        <f t="shared" si="0"/>
        <v>37500</v>
      </c>
    </row>
    <row r="51" spans="1:5" ht="19.5" customHeight="1">
      <c r="A51" s="52"/>
      <c r="B51" s="28" t="s">
        <v>56</v>
      </c>
      <c r="C51" s="28" t="s">
        <v>7</v>
      </c>
      <c r="D51" s="21">
        <v>16</v>
      </c>
      <c r="E51" s="4">
        <f t="shared" si="0"/>
        <v>600000</v>
      </c>
    </row>
    <row r="52" spans="1:5" ht="19.5" customHeight="1">
      <c r="A52" s="52"/>
      <c r="B52" s="28" t="s">
        <v>57</v>
      </c>
      <c r="C52" s="28" t="s">
        <v>7</v>
      </c>
      <c r="D52" s="21">
        <v>7</v>
      </c>
      <c r="E52" s="4">
        <f t="shared" si="0"/>
        <v>262500</v>
      </c>
    </row>
    <row r="53" spans="1:5" ht="19.5" customHeight="1">
      <c r="A53" s="52"/>
      <c r="B53" s="28" t="s">
        <v>58</v>
      </c>
      <c r="C53" s="28" t="s">
        <v>18</v>
      </c>
      <c r="D53" s="21">
        <v>13</v>
      </c>
      <c r="E53" s="4">
        <f t="shared" si="0"/>
        <v>487500</v>
      </c>
    </row>
    <row r="54" spans="1:5" ht="19.5" customHeight="1">
      <c r="A54" s="52"/>
      <c r="B54" s="28" t="s">
        <v>59</v>
      </c>
      <c r="C54" s="28" t="s">
        <v>18</v>
      </c>
      <c r="D54" s="21">
        <v>3</v>
      </c>
      <c r="E54" s="4">
        <f t="shared" si="0"/>
        <v>112500</v>
      </c>
    </row>
    <row r="55" spans="1:5" ht="19.5" customHeight="1">
      <c r="A55" s="52"/>
      <c r="B55" s="28" t="s">
        <v>60</v>
      </c>
      <c r="C55" s="28" t="s">
        <v>18</v>
      </c>
      <c r="D55" s="21">
        <v>3</v>
      </c>
      <c r="E55" s="4">
        <f t="shared" si="0"/>
        <v>112500</v>
      </c>
    </row>
    <row r="56" spans="1:5" ht="19.5" customHeight="1">
      <c r="A56" s="52"/>
      <c r="B56" s="28" t="s">
        <v>61</v>
      </c>
      <c r="C56" s="28" t="s">
        <v>18</v>
      </c>
      <c r="D56" s="21">
        <v>7</v>
      </c>
      <c r="E56" s="4">
        <f t="shared" si="0"/>
        <v>262500</v>
      </c>
    </row>
    <row r="57" spans="1:5" ht="19.5" customHeight="1">
      <c r="A57" s="46" t="s">
        <v>15</v>
      </c>
      <c r="B57" s="47"/>
      <c r="C57" s="47"/>
      <c r="D57" s="25">
        <f>SUM(D49:D56)</f>
        <v>72</v>
      </c>
      <c r="E57" s="27">
        <f>SUM(E49:E56)</f>
        <v>2700000</v>
      </c>
    </row>
    <row r="58" spans="1:5" ht="19.5" customHeight="1">
      <c r="A58" s="30" t="s">
        <v>89</v>
      </c>
      <c r="B58" s="28" t="s">
        <v>91</v>
      </c>
      <c r="C58" s="28" t="s">
        <v>18</v>
      </c>
      <c r="D58" s="31">
        <v>6</v>
      </c>
      <c r="E58" s="7">
        <v>225000</v>
      </c>
    </row>
    <row r="59" spans="1:5" ht="19.5" customHeight="1">
      <c r="A59" s="46" t="s">
        <v>90</v>
      </c>
      <c r="B59" s="47"/>
      <c r="C59" s="57"/>
      <c r="D59" s="25">
        <f>SUM(D58)</f>
        <v>6</v>
      </c>
      <c r="E59" s="24">
        <f>SUM(E58)</f>
        <v>225000</v>
      </c>
    </row>
    <row r="60" spans="1:5" ht="35.25" customHeight="1" thickBot="1">
      <c r="A60" s="48" t="s">
        <v>2</v>
      </c>
      <c r="B60" s="49"/>
      <c r="C60" s="56"/>
      <c r="D60" s="32">
        <f>D15+D23+D36+D43+D48+D57+D59</f>
        <v>707</v>
      </c>
      <c r="E60" s="33">
        <f>E15+E23+E36+E43+E48+E57+E59</f>
        <v>26512500</v>
      </c>
    </row>
    <row r="61" spans="1:5" ht="14.25">
      <c r="C61" s="34" t="s">
        <v>93</v>
      </c>
      <c r="D61" s="35">
        <f>D3+D6+D7+D8+D9+D10+D11+D12+D14+D16+D17+D18+D19+D20+D22+D24+D25+D28+D32+D34+D35+D37+D39+D40+D41+D42+D44+D45+D46+D49+D51+D53+D54+D56+D58</f>
        <v>656</v>
      </c>
      <c r="E61" s="36">
        <f>E3+E6+E7+E8+E9+E10+E11+E12+E14+E16+E17+E18+E19+E20+E22+E24+E25+E28+E32+E34+E35+E37+E39+E40+E41+E42+E44+E45+E46+E49+E51+E53+E54+E56+E58</f>
        <v>24600000</v>
      </c>
    </row>
    <row r="62" spans="1:5" ht="15" thickBot="1">
      <c r="C62" s="37" t="s">
        <v>94</v>
      </c>
      <c r="D62" s="38">
        <f>D4+D5+D13+D21+D26+D27+D29+D30+D31+D33+D38+D47+D50+D52+D55</f>
        <v>51</v>
      </c>
      <c r="E62" s="39">
        <f>E4+E5+E13+E21+E26+E27+E29+E30+E31+E33+E38+E47+E50+E52+E55</f>
        <v>1912500</v>
      </c>
    </row>
  </sheetData>
  <mergeCells count="15">
    <mergeCell ref="A57:C57"/>
    <mergeCell ref="A60:C60"/>
    <mergeCell ref="A59:C59"/>
    <mergeCell ref="A36:C36"/>
    <mergeCell ref="A37:A42"/>
    <mergeCell ref="A43:C43"/>
    <mergeCell ref="A44:A47"/>
    <mergeCell ref="A48:C48"/>
    <mergeCell ref="A49:A56"/>
    <mergeCell ref="A24:A35"/>
    <mergeCell ref="A1:E1"/>
    <mergeCell ref="A3:A14"/>
    <mergeCell ref="A15:C15"/>
    <mergeCell ref="A16:A22"/>
    <mergeCell ref="A23:C23"/>
  </mergeCells>
  <phoneticPr fontId="4" type="noConversion"/>
  <pageMargins left="0.47244094488188981" right="0.39370078740157483" top="0.59055118110236227" bottom="0.47244094488188981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집중국(10그룹)</vt:lpstr>
      <vt:lpstr>집중국별(6그룹)</vt:lpstr>
      <vt:lpstr>경인청만</vt:lpstr>
      <vt:lpstr>경인청만!Print_Titles</vt:lpstr>
      <vt:lpstr>'집중국(10그룹)'!Print_Titles</vt:lpstr>
      <vt:lpstr>'집중국별(6그룹)'!Print_Titles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revision>1</cp:revision>
  <cp:lastPrinted>2016-05-08T03:45:47Z</cp:lastPrinted>
  <dcterms:created xsi:type="dcterms:W3CDTF">2015-04-24T05:43:54Z</dcterms:created>
  <dcterms:modified xsi:type="dcterms:W3CDTF">2016-05-09T02:01:01Z</dcterms:modified>
</cp:coreProperties>
</file>