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370" tabRatio="857" firstSheet="1" activeTab="3"/>
  </bookViews>
  <sheets>
    <sheet name="201603월말 기준 소포위탁구" sheetId="16" state="hidden" r:id="rId1"/>
    <sheet name="2016년 소포위탁 규모" sheetId="17" r:id="rId2"/>
    <sheet name="청별 합계" sheetId="18" r:id="rId3"/>
    <sheet name="2016년 경인청 규모" sheetId="19" r:id="rId4"/>
  </sheets>
  <definedNames>
    <definedName name="_xlnm.Print_Titles" localSheetId="0">'201603월말 기준 소포위탁구'!#REF!</definedName>
  </definedNames>
  <calcPr calcId="125725"/>
</workbook>
</file>

<file path=xl/calcChain.xml><?xml version="1.0" encoding="utf-8"?>
<calcChain xmlns="http://schemas.openxmlformats.org/spreadsheetml/2006/main">
  <c r="D109" i="19"/>
  <c r="E109" s="1"/>
  <c r="D108"/>
  <c r="E108" s="1"/>
  <c r="D107"/>
  <c r="E107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E98"/>
  <c r="D98"/>
  <c r="D97"/>
  <c r="E97" s="1"/>
  <c r="D96"/>
  <c r="E96" s="1"/>
  <c r="D95"/>
  <c r="E95" s="1"/>
  <c r="D94"/>
  <c r="E94" s="1"/>
  <c r="D93"/>
  <c r="E93" s="1"/>
  <c r="D92"/>
  <c r="E92" s="1"/>
  <c r="E91"/>
  <c r="D90"/>
  <c r="E90" s="1"/>
  <c r="D89"/>
  <c r="E89" s="1"/>
  <c r="D88"/>
  <c r="E88" s="1"/>
  <c r="D87"/>
  <c r="E87" s="1"/>
  <c r="E86"/>
  <c r="D85"/>
  <c r="E85" s="1"/>
  <c r="D84"/>
  <c r="E84" s="1"/>
  <c r="D83"/>
  <c r="E83" s="1"/>
  <c r="D82"/>
  <c r="E82" s="1"/>
  <c r="D81"/>
  <c r="E81" s="1"/>
  <c r="D80"/>
  <c r="E80" s="1"/>
  <c r="E79"/>
  <c r="D79"/>
  <c r="D78"/>
  <c r="E78" s="1"/>
  <c r="D77"/>
  <c r="E77" s="1"/>
  <c r="D76"/>
  <c r="E76" s="1"/>
  <c r="D75"/>
  <c r="E75" s="1"/>
  <c r="D74"/>
  <c r="E74" s="1"/>
  <c r="D73"/>
  <c r="E73" s="1"/>
  <c r="D72"/>
  <c r="E72" s="1"/>
  <c r="E71"/>
  <c r="D7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59"/>
  <c r="E59" s="1"/>
  <c r="E58"/>
  <c r="D58"/>
  <c r="D57"/>
  <c r="E57" s="1"/>
  <c r="D56"/>
  <c r="E56" s="1"/>
  <c r="D55"/>
  <c r="E55" s="1"/>
  <c r="D54"/>
  <c r="E54" s="1"/>
  <c r="D53"/>
  <c r="E53" s="1"/>
  <c r="D52"/>
  <c r="E52" s="1"/>
  <c r="D51"/>
  <c r="E51" s="1"/>
  <c r="E50"/>
  <c r="D50"/>
  <c r="D49"/>
  <c r="E49" s="1"/>
  <c r="D48"/>
  <c r="E48" s="1"/>
  <c r="D47"/>
  <c r="E47" s="1"/>
  <c r="D46"/>
  <c r="E46" s="1"/>
  <c r="D45"/>
  <c r="E45" s="1"/>
  <c r="D44"/>
  <c r="E44" s="1"/>
  <c r="D43"/>
  <c r="E43" s="1"/>
  <c r="E42"/>
  <c r="D42"/>
  <c r="D41"/>
  <c r="E41" s="1"/>
  <c r="D40"/>
  <c r="E40" s="1"/>
  <c r="D39"/>
  <c r="E39" s="1"/>
  <c r="D38"/>
  <c r="E38" s="1"/>
  <c r="D37"/>
  <c r="E37" s="1"/>
  <c r="D36"/>
  <c r="E36" s="1"/>
  <c r="D35"/>
  <c r="E35" s="1"/>
  <c r="E34"/>
  <c r="D34"/>
  <c r="D33"/>
  <c r="E33" s="1"/>
  <c r="D32"/>
  <c r="E32" s="1"/>
  <c r="D31"/>
  <c r="E31" s="1"/>
  <c r="D30"/>
  <c r="E30" s="1"/>
  <c r="D29"/>
  <c r="E29" s="1"/>
  <c r="D28"/>
  <c r="E28" s="1"/>
  <c r="D27"/>
  <c r="E27" s="1"/>
  <c r="E26"/>
  <c r="D26"/>
  <c r="D25"/>
  <c r="E25" s="1"/>
  <c r="D24"/>
  <c r="E24" s="1"/>
  <c r="D23"/>
  <c r="E23" s="1"/>
  <c r="D22"/>
  <c r="E22" s="1"/>
  <c r="D21"/>
  <c r="E21" s="1"/>
  <c r="D20"/>
  <c r="E20" s="1"/>
  <c r="E60" s="1"/>
  <c r="D19"/>
  <c r="E19" s="1"/>
  <c r="D18"/>
  <c r="E18" s="1"/>
  <c r="D17"/>
  <c r="E17" s="1"/>
  <c r="D16"/>
  <c r="E16" s="1"/>
  <c r="D15"/>
  <c r="E15" s="1"/>
  <c r="E14"/>
  <c r="D14"/>
  <c r="D13"/>
  <c r="E13" s="1"/>
  <c r="D12"/>
  <c r="E12" s="1"/>
  <c r="D11"/>
  <c r="E11" s="1"/>
  <c r="D10"/>
  <c r="E10" s="1"/>
  <c r="D9"/>
  <c r="E9" s="1"/>
  <c r="D8"/>
  <c r="E8" s="1"/>
  <c r="D7"/>
  <c r="E7" s="1"/>
  <c r="D6"/>
  <c r="E6" s="1"/>
  <c r="D5"/>
  <c r="E5" s="1"/>
  <c r="E4"/>
  <c r="D4"/>
  <c r="D3"/>
  <c r="E3" s="1"/>
  <c r="C12" i="18"/>
  <c r="D12"/>
  <c r="B12"/>
  <c r="D5" i="17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E86"/>
  <c r="D87"/>
  <c r="E87" s="1"/>
  <c r="D88"/>
  <c r="E88" s="1"/>
  <c r="D89"/>
  <c r="E89" s="1"/>
  <c r="D90"/>
  <c r="E90" s="1"/>
  <c r="E9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4"/>
  <c r="E4" s="1"/>
  <c r="D60" i="19" l="1"/>
  <c r="D110" s="1"/>
  <c r="E110"/>
  <c r="E110" i="17"/>
  <c r="D110"/>
</calcChain>
</file>

<file path=xl/sharedStrings.xml><?xml version="1.0" encoding="utf-8"?>
<sst xmlns="http://schemas.openxmlformats.org/spreadsheetml/2006/main" count="462" uniqueCount="283">
  <si>
    <t>동대문</t>
  </si>
  <si>
    <t>서대문</t>
  </si>
  <si>
    <t>광화문</t>
  </si>
  <si>
    <t>서울중앙</t>
  </si>
  <si>
    <t>서울마포</t>
  </si>
  <si>
    <t>서울은평</t>
  </si>
  <si>
    <t>서울중랑</t>
  </si>
  <si>
    <t>서울강동</t>
  </si>
  <si>
    <t>서울강남</t>
  </si>
  <si>
    <t>서울성북</t>
  </si>
  <si>
    <t>서울서초</t>
  </si>
  <si>
    <t>서울송파</t>
  </si>
  <si>
    <t>서울노원</t>
  </si>
  <si>
    <t>서울용산</t>
  </si>
  <si>
    <t>서울광진</t>
  </si>
  <si>
    <t>여의도</t>
  </si>
  <si>
    <t>서울관악</t>
  </si>
  <si>
    <t>서울금천</t>
  </si>
  <si>
    <t>서울동작</t>
  </si>
  <si>
    <t>서울강서</t>
  </si>
  <si>
    <t>서울양천</t>
  </si>
  <si>
    <t>서울도봉</t>
  </si>
  <si>
    <t>인천</t>
  </si>
  <si>
    <t>서인천</t>
  </si>
  <si>
    <t>남인천</t>
  </si>
  <si>
    <t>부천</t>
  </si>
  <si>
    <t>인천계양</t>
  </si>
  <si>
    <t>고양일산</t>
  </si>
  <si>
    <t>고양덕양</t>
  </si>
  <si>
    <t>안산</t>
  </si>
  <si>
    <t>시흥</t>
  </si>
  <si>
    <t>안양</t>
  </si>
  <si>
    <t>군포</t>
  </si>
  <si>
    <t>수원</t>
  </si>
  <si>
    <t>동수원</t>
  </si>
  <si>
    <t>성남</t>
  </si>
  <si>
    <t>성남분당</t>
  </si>
  <si>
    <t>경기광주</t>
  </si>
  <si>
    <t>구리</t>
  </si>
  <si>
    <t>의정부</t>
  </si>
  <si>
    <t>파주</t>
  </si>
  <si>
    <t>김포</t>
  </si>
  <si>
    <t>광명</t>
  </si>
  <si>
    <t>오산</t>
  </si>
  <si>
    <t>용인</t>
  </si>
  <si>
    <t>평택</t>
  </si>
  <si>
    <t>안성</t>
  </si>
  <si>
    <t>하남</t>
  </si>
  <si>
    <t>이천</t>
  </si>
  <si>
    <t>동두천</t>
  </si>
  <si>
    <t>포천</t>
  </si>
  <si>
    <t>남양주</t>
  </si>
  <si>
    <t>화성</t>
  </si>
  <si>
    <t>용인수지</t>
  </si>
  <si>
    <t>부산사하</t>
  </si>
  <si>
    <t>부산금정</t>
  </si>
  <si>
    <t>부산사상</t>
  </si>
  <si>
    <t>마산합포</t>
  </si>
  <si>
    <t>부산영도</t>
  </si>
  <si>
    <t>부평</t>
  </si>
  <si>
    <t>서수원</t>
  </si>
  <si>
    <t>동래</t>
  </si>
  <si>
    <t>해운대</t>
  </si>
  <si>
    <t>남부산</t>
  </si>
  <si>
    <t>김해</t>
  </si>
  <si>
    <t>마산</t>
  </si>
  <si>
    <t>창원</t>
  </si>
  <si>
    <t>진해</t>
  </si>
  <si>
    <t>진주</t>
  </si>
  <si>
    <t>울산</t>
  </si>
  <si>
    <t>남울산</t>
  </si>
  <si>
    <t>부산진</t>
  </si>
  <si>
    <t>양산</t>
  </si>
  <si>
    <t>동울산</t>
  </si>
  <si>
    <t>북부산</t>
  </si>
  <si>
    <t>대전</t>
  </si>
  <si>
    <t>서대전</t>
  </si>
  <si>
    <t>부산연제</t>
  </si>
  <si>
    <t>대전유성</t>
  </si>
  <si>
    <t>대전대덕</t>
  </si>
  <si>
    <t>대전둔산</t>
  </si>
  <si>
    <t>천안</t>
  </si>
  <si>
    <t>청주</t>
  </si>
  <si>
    <t>아산</t>
  </si>
  <si>
    <t>세종</t>
  </si>
  <si>
    <t>서청주</t>
  </si>
  <si>
    <t>동천안</t>
  </si>
  <si>
    <t>대구달서</t>
  </si>
  <si>
    <t>대구수성</t>
  </si>
  <si>
    <t>대구</t>
  </si>
  <si>
    <t>동대구</t>
  </si>
  <si>
    <t>북대구</t>
  </si>
  <si>
    <t>경산</t>
  </si>
  <si>
    <t>구미</t>
  </si>
  <si>
    <t>경주</t>
  </si>
  <si>
    <t>포항</t>
  </si>
  <si>
    <t>전주</t>
  </si>
  <si>
    <t>동전주</t>
  </si>
  <si>
    <t>서귀포</t>
  </si>
  <si>
    <t>우정청</t>
    <phoneticPr fontId="4" type="noConversion"/>
  </si>
  <si>
    <t>총괄국</t>
    <phoneticPr fontId="4" type="noConversion"/>
  </si>
  <si>
    <t>인천남동</t>
    <phoneticPr fontId="4" type="noConversion"/>
  </si>
  <si>
    <t>서울청</t>
    <phoneticPr fontId="4" type="noConversion"/>
  </si>
  <si>
    <t>계약단위(권역)</t>
    <phoneticPr fontId="4" type="noConversion"/>
  </si>
  <si>
    <t>위탁구(수)</t>
    <phoneticPr fontId="4" type="noConversion"/>
  </si>
  <si>
    <t>비고</t>
    <phoneticPr fontId="4" type="noConversion"/>
  </si>
  <si>
    <t>서울강남</t>
    <phoneticPr fontId="4" type="noConversion"/>
  </si>
  <si>
    <t>동서울집2 그룹</t>
    <phoneticPr fontId="4" type="noConversion"/>
  </si>
  <si>
    <t>서서울물류 그룹</t>
    <phoneticPr fontId="4" type="noConversion"/>
  </si>
  <si>
    <t>서대문</t>
    <phoneticPr fontId="4" type="noConversion"/>
  </si>
  <si>
    <t>서울마포</t>
    <phoneticPr fontId="4" type="noConversion"/>
  </si>
  <si>
    <t>여의도</t>
    <phoneticPr fontId="4" type="noConversion"/>
  </si>
  <si>
    <t>서울양천</t>
    <phoneticPr fontId="4" type="noConversion"/>
  </si>
  <si>
    <t>동서울집3 그룹</t>
    <phoneticPr fontId="4" type="noConversion"/>
  </si>
  <si>
    <t>서울중앙</t>
    <phoneticPr fontId="4" type="noConversion"/>
  </si>
  <si>
    <t>서울용산</t>
    <phoneticPr fontId="4" type="noConversion"/>
  </si>
  <si>
    <t>서울강동</t>
    <phoneticPr fontId="4" type="noConversion"/>
  </si>
  <si>
    <t>서울성북</t>
    <phoneticPr fontId="4" type="noConversion"/>
  </si>
  <si>
    <t>하남</t>
    <phoneticPr fontId="4" type="noConversion"/>
  </si>
  <si>
    <t>-</t>
    <phoneticPr fontId="4" type="noConversion"/>
  </si>
  <si>
    <t>지원단 수행</t>
    <phoneticPr fontId="4" type="noConversion"/>
  </si>
  <si>
    <t>경인청</t>
    <phoneticPr fontId="4" type="noConversion"/>
  </si>
  <si>
    <t>부평물류1 그룹</t>
    <phoneticPr fontId="4" type="noConversion"/>
  </si>
  <si>
    <t>순천</t>
    <phoneticPr fontId="4" type="noConversion"/>
  </si>
  <si>
    <t>인천남동</t>
  </si>
  <si>
    <t>인천</t>
    <phoneticPr fontId="4" type="noConversion"/>
  </si>
  <si>
    <t>인천계양</t>
    <phoneticPr fontId="4" type="noConversion"/>
  </si>
  <si>
    <t>남인천</t>
    <phoneticPr fontId="4" type="noConversion"/>
  </si>
  <si>
    <t>부평</t>
    <phoneticPr fontId="4" type="noConversion"/>
  </si>
  <si>
    <t>서인천</t>
    <phoneticPr fontId="4" type="noConversion"/>
  </si>
  <si>
    <t>부평물류2 그룹</t>
    <phoneticPr fontId="4" type="noConversion"/>
  </si>
  <si>
    <t>부천</t>
    <phoneticPr fontId="4" type="noConversion"/>
  </si>
  <si>
    <t>시흥</t>
    <phoneticPr fontId="4" type="noConversion"/>
  </si>
  <si>
    <t>김포</t>
    <phoneticPr fontId="4" type="noConversion"/>
  </si>
  <si>
    <t>서울강서</t>
    <phoneticPr fontId="4" type="noConversion"/>
  </si>
  <si>
    <t>성남집1 그룹</t>
    <phoneticPr fontId="4" type="noConversion"/>
  </si>
  <si>
    <t>성남</t>
    <phoneticPr fontId="4" type="noConversion"/>
  </si>
  <si>
    <t>용인수지</t>
    <phoneticPr fontId="4" type="noConversion"/>
  </si>
  <si>
    <t>경기광주</t>
    <phoneticPr fontId="4" type="noConversion"/>
  </si>
  <si>
    <t>성남집2 그룹</t>
    <phoneticPr fontId="4" type="noConversion"/>
  </si>
  <si>
    <t>성남분당</t>
    <phoneticPr fontId="4" type="noConversion"/>
  </si>
  <si>
    <t>용인</t>
    <phoneticPr fontId="4" type="noConversion"/>
  </si>
  <si>
    <t>이천</t>
    <phoneticPr fontId="4" type="noConversion"/>
  </si>
  <si>
    <t>수원집 그룹</t>
    <phoneticPr fontId="4" type="noConversion"/>
  </si>
  <si>
    <t>동수원</t>
    <phoneticPr fontId="4" type="noConversion"/>
  </si>
  <si>
    <t>평택</t>
    <phoneticPr fontId="4" type="noConversion"/>
  </si>
  <si>
    <t>화성</t>
    <phoneticPr fontId="4" type="noConversion"/>
  </si>
  <si>
    <t>안성</t>
    <phoneticPr fontId="4" type="noConversion"/>
  </si>
  <si>
    <t>오산</t>
    <phoneticPr fontId="4" type="noConversion"/>
  </si>
  <si>
    <t>서수원</t>
    <phoneticPr fontId="4" type="noConversion"/>
  </si>
  <si>
    <t>안양물류1 그룹</t>
    <phoneticPr fontId="4" type="noConversion"/>
  </si>
  <si>
    <t>안양</t>
    <phoneticPr fontId="4" type="noConversion"/>
  </si>
  <si>
    <t>수원</t>
    <phoneticPr fontId="4" type="noConversion"/>
  </si>
  <si>
    <t>군포</t>
    <phoneticPr fontId="4" type="noConversion"/>
  </si>
  <si>
    <t>안산</t>
    <phoneticPr fontId="4" type="noConversion"/>
  </si>
  <si>
    <t>안양물류2 그룹</t>
    <phoneticPr fontId="4" type="noConversion"/>
  </si>
  <si>
    <t>광명</t>
    <phoneticPr fontId="4" type="noConversion"/>
  </si>
  <si>
    <t>서울관악</t>
    <phoneticPr fontId="4" type="noConversion"/>
  </si>
  <si>
    <t>서울동작</t>
    <phoneticPr fontId="4" type="noConversion"/>
  </si>
  <si>
    <t>고양집 그룹</t>
    <phoneticPr fontId="4" type="noConversion"/>
  </si>
  <si>
    <t>고양일산</t>
    <phoneticPr fontId="4" type="noConversion"/>
  </si>
  <si>
    <t>고양덕양</t>
    <phoneticPr fontId="4" type="noConversion"/>
  </si>
  <si>
    <t>파주</t>
    <phoneticPr fontId="4" type="noConversion"/>
  </si>
  <si>
    <t>서울은평</t>
    <phoneticPr fontId="4" type="noConversion"/>
  </si>
  <si>
    <t>의정부집1 그룹</t>
    <phoneticPr fontId="4" type="noConversion"/>
  </si>
  <si>
    <t>의정부</t>
    <phoneticPr fontId="4" type="noConversion"/>
  </si>
  <si>
    <t>남양주</t>
    <phoneticPr fontId="4" type="noConversion"/>
  </si>
  <si>
    <t>구리</t>
    <phoneticPr fontId="4" type="noConversion"/>
  </si>
  <si>
    <t>포천</t>
    <phoneticPr fontId="4" type="noConversion"/>
  </si>
  <si>
    <t>동두천</t>
    <phoneticPr fontId="4" type="noConversion"/>
  </si>
  <si>
    <t>의정부집2 그룹</t>
    <phoneticPr fontId="4" type="noConversion"/>
  </si>
  <si>
    <t>서울도봉</t>
    <phoneticPr fontId="4" type="noConversion"/>
  </si>
  <si>
    <t>서울노원</t>
    <phoneticPr fontId="4" type="noConversion"/>
  </si>
  <si>
    <t>부산청</t>
    <phoneticPr fontId="4" type="noConversion"/>
  </si>
  <si>
    <t>부산집1 그룹</t>
    <phoneticPr fontId="4" type="noConversion"/>
  </si>
  <si>
    <t>부산연제</t>
    <phoneticPr fontId="4" type="noConversion"/>
  </si>
  <si>
    <t>북부산</t>
    <phoneticPr fontId="4" type="noConversion"/>
  </si>
  <si>
    <t>남부산</t>
    <phoneticPr fontId="4" type="noConversion"/>
  </si>
  <si>
    <t>부산집2 그룹</t>
    <phoneticPr fontId="4" type="noConversion"/>
  </si>
  <si>
    <t>김해</t>
    <phoneticPr fontId="4" type="noConversion"/>
  </si>
  <si>
    <t>동래</t>
    <phoneticPr fontId="4" type="noConversion"/>
  </si>
  <si>
    <t>부산금정</t>
    <phoneticPr fontId="4" type="noConversion"/>
  </si>
  <si>
    <t>부산집3 그룹</t>
    <phoneticPr fontId="4" type="noConversion"/>
  </si>
  <si>
    <t>부산사상</t>
    <phoneticPr fontId="4" type="noConversion"/>
  </si>
  <si>
    <t>부산사하</t>
    <phoneticPr fontId="4" type="noConversion"/>
  </si>
  <si>
    <t>부산영도</t>
    <phoneticPr fontId="4" type="noConversion"/>
  </si>
  <si>
    <t>부산진</t>
    <phoneticPr fontId="4" type="noConversion"/>
  </si>
  <si>
    <t>울산집 그룹</t>
    <phoneticPr fontId="4" type="noConversion"/>
  </si>
  <si>
    <t>해운대</t>
    <phoneticPr fontId="4" type="noConversion"/>
  </si>
  <si>
    <t>양산</t>
    <phoneticPr fontId="4" type="noConversion"/>
  </si>
  <si>
    <t>울산</t>
    <phoneticPr fontId="4" type="noConversion"/>
  </si>
  <si>
    <t>남울산</t>
    <phoneticPr fontId="4" type="noConversion"/>
  </si>
  <si>
    <t>동울산</t>
    <phoneticPr fontId="4" type="noConversion"/>
  </si>
  <si>
    <t>창원집 그룹</t>
    <phoneticPr fontId="4" type="noConversion"/>
  </si>
  <si>
    <t>마산</t>
    <phoneticPr fontId="4" type="noConversion"/>
  </si>
  <si>
    <t>마산합포</t>
    <phoneticPr fontId="4" type="noConversion"/>
  </si>
  <si>
    <t>진해</t>
    <phoneticPr fontId="4" type="noConversion"/>
  </si>
  <si>
    <t>창원</t>
    <phoneticPr fontId="4" type="noConversion"/>
  </si>
  <si>
    <t>충청청</t>
    <phoneticPr fontId="4" type="noConversion"/>
  </si>
  <si>
    <t>청주집 그룹</t>
    <phoneticPr fontId="4" type="noConversion"/>
  </si>
  <si>
    <t>청주</t>
    <phoneticPr fontId="4" type="noConversion"/>
  </si>
  <si>
    <t>서청주</t>
    <phoneticPr fontId="4" type="noConversion"/>
  </si>
  <si>
    <t>대전집 그룹</t>
    <phoneticPr fontId="4" type="noConversion"/>
  </si>
  <si>
    <t>대전</t>
    <phoneticPr fontId="4" type="noConversion"/>
  </si>
  <si>
    <t>서대전</t>
    <phoneticPr fontId="4" type="noConversion"/>
  </si>
  <si>
    <t>대전유성</t>
    <phoneticPr fontId="4" type="noConversion"/>
  </si>
  <si>
    <t>대전대덕</t>
    <phoneticPr fontId="4" type="noConversion"/>
  </si>
  <si>
    <t>대전둔산</t>
    <phoneticPr fontId="4" type="noConversion"/>
  </si>
  <si>
    <t>천안집 그룹</t>
    <phoneticPr fontId="4" type="noConversion"/>
  </si>
  <si>
    <t>천안</t>
    <phoneticPr fontId="4" type="noConversion"/>
  </si>
  <si>
    <t>동천안</t>
    <phoneticPr fontId="4" type="noConversion"/>
  </si>
  <si>
    <t>아산</t>
    <phoneticPr fontId="4" type="noConversion"/>
  </si>
  <si>
    <t>세종</t>
    <phoneticPr fontId="4" type="noConversion"/>
  </si>
  <si>
    <t>진주</t>
    <phoneticPr fontId="4" type="noConversion"/>
  </si>
  <si>
    <t>전남청</t>
    <phoneticPr fontId="4" type="noConversion"/>
  </si>
  <si>
    <t>광주집 그룹</t>
    <phoneticPr fontId="4" type="noConversion"/>
  </si>
  <si>
    <t>광주</t>
    <phoneticPr fontId="4" type="noConversion"/>
  </si>
  <si>
    <t>북광주</t>
    <phoneticPr fontId="4" type="noConversion"/>
  </si>
  <si>
    <t>서광주</t>
    <phoneticPr fontId="4" type="noConversion"/>
  </si>
  <si>
    <t>광주광산</t>
    <phoneticPr fontId="4" type="noConversion"/>
  </si>
  <si>
    <t>순천</t>
    <phoneticPr fontId="4" type="noConversion"/>
  </si>
  <si>
    <t>경북청</t>
    <phoneticPr fontId="4" type="noConversion"/>
  </si>
  <si>
    <t>대구집 그룹</t>
    <phoneticPr fontId="4" type="noConversion"/>
  </si>
  <si>
    <t>대구</t>
    <phoneticPr fontId="4" type="noConversion"/>
  </si>
  <si>
    <t>동대구</t>
    <phoneticPr fontId="4" type="noConversion"/>
  </si>
  <si>
    <t>북대구</t>
    <phoneticPr fontId="4" type="noConversion"/>
  </si>
  <si>
    <t>대구달서</t>
    <phoneticPr fontId="4" type="noConversion"/>
  </si>
  <si>
    <t>대구수성</t>
    <phoneticPr fontId="4" type="noConversion"/>
  </si>
  <si>
    <t>구미</t>
    <phoneticPr fontId="4" type="noConversion"/>
  </si>
  <si>
    <t>경산</t>
    <phoneticPr fontId="4" type="noConversion"/>
  </si>
  <si>
    <t>포항집 그룹</t>
    <phoneticPr fontId="4" type="noConversion"/>
  </si>
  <si>
    <t>포항</t>
    <phoneticPr fontId="4" type="noConversion"/>
  </si>
  <si>
    <t>경주</t>
    <phoneticPr fontId="4" type="noConversion"/>
  </si>
  <si>
    <t>전북청</t>
    <phoneticPr fontId="4" type="noConversion"/>
  </si>
  <si>
    <t>전주집 그룹</t>
    <phoneticPr fontId="4" type="noConversion"/>
  </si>
  <si>
    <t>전주</t>
    <phoneticPr fontId="4" type="noConversion"/>
  </si>
  <si>
    <t>동전주</t>
    <phoneticPr fontId="4" type="noConversion"/>
  </si>
  <si>
    <t>제주청</t>
    <phoneticPr fontId="4" type="noConversion"/>
  </si>
  <si>
    <t>제주집 그룹</t>
    <phoneticPr fontId="4" type="noConversion"/>
  </si>
  <si>
    <t>제주(집)</t>
    <phoneticPr fontId="4" type="noConversion"/>
  </si>
  <si>
    <t>서귀포</t>
    <phoneticPr fontId="4" type="noConversion"/>
  </si>
  <si>
    <t>제주(집)</t>
    <phoneticPr fontId="4" type="noConversion"/>
  </si>
  <si>
    <t>광주광산</t>
    <phoneticPr fontId="4" type="noConversion"/>
  </si>
  <si>
    <t>북광주</t>
    <phoneticPr fontId="4" type="noConversion"/>
  </si>
  <si>
    <t>서광주</t>
    <phoneticPr fontId="4" type="noConversion"/>
  </si>
  <si>
    <t>광주</t>
    <phoneticPr fontId="4" type="noConversion"/>
  </si>
  <si>
    <t>광화문</t>
    <phoneticPr fontId="4" type="noConversion"/>
  </si>
  <si>
    <t>동대문</t>
    <phoneticPr fontId="4" type="noConversion"/>
  </si>
  <si>
    <t>서울광진</t>
    <phoneticPr fontId="4" type="noConversion"/>
  </si>
  <si>
    <t>서울금천</t>
    <phoneticPr fontId="4" type="noConversion"/>
  </si>
  <si>
    <t>서울서초</t>
    <phoneticPr fontId="4" type="noConversion"/>
  </si>
  <si>
    <t>서울송파</t>
    <phoneticPr fontId="4" type="noConversion"/>
  </si>
  <si>
    <t>서울중랑</t>
    <phoneticPr fontId="4" type="noConversion"/>
  </si>
  <si>
    <t>106국</t>
    <phoneticPr fontId="4" type="noConversion"/>
  </si>
  <si>
    <t>합계</t>
    <phoneticPr fontId="4" type="noConversion"/>
  </si>
  <si>
    <t>2016년 우정청별 소포배달 위탁계약 규모</t>
    <phoneticPr fontId="4" type="noConversion"/>
  </si>
  <si>
    <t>연 물량(통)
위탁구수*150개*250일</t>
    <phoneticPr fontId="4" type="noConversion"/>
  </si>
  <si>
    <t>경인청</t>
  </si>
  <si>
    <t>부산청</t>
  </si>
  <si>
    <t>충청청</t>
  </si>
  <si>
    <t>전남청</t>
  </si>
  <si>
    <t>경북청</t>
  </si>
  <si>
    <t>전북청</t>
  </si>
  <si>
    <t>제주청</t>
  </si>
  <si>
    <t>계약단위
(권역)</t>
    <phoneticPr fontId="4" type="noConversion"/>
  </si>
  <si>
    <t>위탁구 수
(구)</t>
    <phoneticPr fontId="4" type="noConversion"/>
  </si>
  <si>
    <t>* 연 물량 산출기준 : 위탁구 수 * 150개 * 250일(1년 근무일)</t>
    <phoneticPr fontId="4" type="noConversion"/>
  </si>
  <si>
    <t>연 물량 (개)</t>
    <phoneticPr fontId="4" type="noConversion"/>
  </si>
  <si>
    <t>2016년 우정청별(집중국 권역) 소포배달 위탁계약 규모</t>
    <phoneticPr fontId="4" type="noConversion"/>
  </si>
  <si>
    <t>총괄국 수
(국)</t>
    <phoneticPr fontId="4" type="noConversion"/>
  </si>
  <si>
    <t>2016년 경인청 소포배달 위탁계약 규모</t>
    <phoneticPr fontId="4" type="noConversion"/>
  </si>
  <si>
    <t>합 계</t>
    <phoneticPr fontId="4" type="noConversion"/>
  </si>
  <si>
    <t>연 물량(통)</t>
    <phoneticPr fontId="4" type="noConversion"/>
  </si>
  <si>
    <t>부평물류(1)</t>
    <phoneticPr fontId="4" type="noConversion"/>
  </si>
  <si>
    <t>부평물류(2)</t>
    <phoneticPr fontId="4" type="noConversion"/>
  </si>
  <si>
    <t>성남집(1)</t>
    <phoneticPr fontId="4" type="noConversion"/>
  </si>
  <si>
    <t>성남집(2)</t>
    <phoneticPr fontId="4" type="noConversion"/>
  </si>
  <si>
    <t>수원집</t>
    <phoneticPr fontId="4" type="noConversion"/>
  </si>
  <si>
    <t>안양물류(1)</t>
    <phoneticPr fontId="4" type="noConversion"/>
  </si>
  <si>
    <t>안양물류(2)</t>
    <phoneticPr fontId="4" type="noConversion"/>
  </si>
  <si>
    <t>고양집</t>
    <phoneticPr fontId="4" type="noConversion"/>
  </si>
  <si>
    <t>의정부집(1)</t>
    <phoneticPr fontId="4" type="noConversion"/>
  </si>
  <si>
    <t>의정부집(2)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</si>
</sst>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7">
    <font>
      <sz val="10"/>
      <color rgb="FF000000"/>
      <name val="Tahoma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Tahoma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Tahoma"/>
      <family val="2"/>
      <charset val="129"/>
    </font>
    <font>
      <sz val="11"/>
      <color theme="1"/>
      <name val="맑은 고딕"/>
      <family val="3"/>
      <charset val="129"/>
    </font>
    <font>
      <sz val="10"/>
      <name val="Tahoma"/>
      <family val="2"/>
    </font>
    <font>
      <sz val="10"/>
      <color rgb="FF000000"/>
      <name val="Tahoma"/>
    </font>
    <font>
      <sz val="14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4"/>
      <color theme="1"/>
      <name val="굴림체"/>
      <family val="3"/>
      <charset val="129"/>
    </font>
    <font>
      <u/>
      <sz val="22"/>
      <color rgb="FF000000"/>
      <name val="HY헤드라인M"/>
      <family val="1"/>
      <charset val="129"/>
    </font>
    <font>
      <sz val="16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7" fillId="0" borderId="0"/>
    <xf numFmtId="0" fontId="9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10">
    <xf numFmtId="0" fontId="0" fillId="0" borderId="0" xfId="0"/>
    <xf numFmtId="0" fontId="8" fillId="0" borderId="0" xfId="2" applyFont="1">
      <alignment vertical="center"/>
    </xf>
    <xf numFmtId="0" fontId="8" fillId="0" borderId="0" xfId="2" applyFont="1" applyFill="1">
      <alignment vertical="center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 applyProtection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41" fontId="11" fillId="2" borderId="3" xfId="12" applyFont="1" applyFill="1" applyBorder="1" applyAlignment="1">
      <alignment horizontal="center" vertical="center"/>
    </xf>
    <xf numFmtId="41" fontId="11" fillId="2" borderId="1" xfId="12" applyFont="1" applyFill="1" applyBorder="1" applyAlignment="1">
      <alignment horizontal="center" vertical="center"/>
    </xf>
    <xf numFmtId="41" fontId="11" fillId="2" borderId="8" xfId="12" applyFont="1" applyFill="1" applyBorder="1" applyAlignment="1">
      <alignment horizontal="center" vertical="center"/>
    </xf>
    <xf numFmtId="41" fontId="11" fillId="3" borderId="3" xfId="12" applyFont="1" applyFill="1" applyBorder="1" applyAlignment="1">
      <alignment horizontal="center" vertical="center"/>
    </xf>
    <xf numFmtId="41" fontId="11" fillId="3" borderId="1" xfId="12" applyFont="1" applyFill="1" applyBorder="1" applyAlignment="1">
      <alignment horizontal="center" vertical="center"/>
    </xf>
    <xf numFmtId="41" fontId="11" fillId="3" borderId="8" xfId="12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41" fontId="11" fillId="0" borderId="14" xfId="1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2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41" fontId="15" fillId="0" borderId="16" xfId="12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41" fontId="15" fillId="0" borderId="1" xfId="12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41" fontId="15" fillId="0" borderId="18" xfId="12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41" fontId="16" fillId="0" borderId="31" xfId="12" applyFont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41" fontId="11" fillId="2" borderId="17" xfId="12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41" fontId="15" fillId="4" borderId="1" xfId="12" applyFont="1" applyFill="1" applyBorder="1" applyAlignment="1">
      <alignment horizontal="center" vertical="center"/>
    </xf>
    <xf numFmtId="41" fontId="15" fillId="4" borderId="18" xfId="12" applyFont="1" applyFill="1" applyBorder="1" applyAlignment="1">
      <alignment horizontal="center" vertical="center"/>
    </xf>
    <xf numFmtId="41" fontId="16" fillId="4" borderId="30" xfId="12" applyFont="1" applyFill="1" applyBorder="1" applyAlignment="1">
      <alignment horizontal="center" vertical="center"/>
    </xf>
  </cellXfs>
  <cellStyles count="13">
    <cellStyle name="쉼표 [0]" xfId="12" builtinId="6"/>
    <cellStyle name="쉼표 [0] 2" xfId="4"/>
    <cellStyle name="쉼표 [0] 2 3" xfId="7"/>
    <cellStyle name="쉼표 [0] 3" xfId="11"/>
    <cellStyle name="쉼표 [0] 5" xfId="6"/>
    <cellStyle name="표준" xfId="0" builtinId="0"/>
    <cellStyle name="표준 2" xfId="1"/>
    <cellStyle name="표준 2 2" xfId="3"/>
    <cellStyle name="표준 3" xfId="2"/>
    <cellStyle name="표준 4" xfId="8"/>
    <cellStyle name="표준 5" xfId="9"/>
    <cellStyle name="표준 6" xfId="10"/>
    <cellStyle name="표준_집배정원 및 비집배구 현황" xfId="5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106"/>
  <sheetViews>
    <sheetView topLeftCell="A65" zoomScale="80" zoomScaleNormal="80" workbookViewId="0">
      <selection activeCell="B1" sqref="B1:B106"/>
    </sheetView>
  </sheetViews>
  <sheetFormatPr defaultColWidth="9.140625" defaultRowHeight="16.5"/>
  <cols>
    <col min="1" max="2" width="19.7109375" style="6" customWidth="1"/>
    <col min="3" max="16384" width="9.140625" style="1"/>
  </cols>
  <sheetData>
    <row r="1" spans="1:2">
      <c r="A1" s="3" t="s">
        <v>2</v>
      </c>
      <c r="B1" s="9">
        <v>21</v>
      </c>
    </row>
    <row r="2" spans="1:2">
      <c r="A2" s="3" t="s">
        <v>0</v>
      </c>
      <c r="B2" s="9">
        <v>24</v>
      </c>
    </row>
    <row r="3" spans="1:2">
      <c r="A3" s="3" t="s">
        <v>1</v>
      </c>
      <c r="B3" s="9">
        <v>20</v>
      </c>
    </row>
    <row r="4" spans="1:2">
      <c r="A4" s="3" t="s">
        <v>8</v>
      </c>
      <c r="B4" s="9">
        <v>71</v>
      </c>
    </row>
    <row r="5" spans="1:2" s="2" customFormat="1">
      <c r="A5" s="3" t="s">
        <v>7</v>
      </c>
      <c r="B5" s="7">
        <v>22</v>
      </c>
    </row>
    <row r="6" spans="1:2" s="2" customFormat="1">
      <c r="A6" s="3" t="s">
        <v>19</v>
      </c>
      <c r="B6" s="7">
        <v>29</v>
      </c>
    </row>
    <row r="7" spans="1:2" s="2" customFormat="1">
      <c r="A7" s="3" t="s">
        <v>16</v>
      </c>
      <c r="B7" s="7">
        <v>27</v>
      </c>
    </row>
    <row r="8" spans="1:2" s="2" customFormat="1">
      <c r="A8" s="3" t="s">
        <v>14</v>
      </c>
      <c r="B8" s="7">
        <v>40</v>
      </c>
    </row>
    <row r="9" spans="1:2" s="2" customFormat="1">
      <c r="A9" s="4" t="s">
        <v>17</v>
      </c>
      <c r="B9" s="7">
        <v>41</v>
      </c>
    </row>
    <row r="10" spans="1:2" s="2" customFormat="1">
      <c r="A10" s="3" t="s">
        <v>12</v>
      </c>
      <c r="B10" s="7">
        <v>27</v>
      </c>
    </row>
    <row r="11" spans="1:2" s="2" customFormat="1">
      <c r="A11" s="3" t="s">
        <v>21</v>
      </c>
      <c r="B11" s="7">
        <v>27</v>
      </c>
    </row>
    <row r="12" spans="1:2" s="2" customFormat="1">
      <c r="A12" s="5" t="s">
        <v>18</v>
      </c>
      <c r="B12" s="7">
        <v>21</v>
      </c>
    </row>
    <row r="13" spans="1:2" s="2" customFormat="1">
      <c r="A13" s="3" t="s">
        <v>4</v>
      </c>
      <c r="B13" s="7">
        <v>26</v>
      </c>
    </row>
    <row r="14" spans="1:2" s="2" customFormat="1">
      <c r="A14" s="3" t="s">
        <v>10</v>
      </c>
      <c r="B14" s="7">
        <v>42</v>
      </c>
    </row>
    <row r="15" spans="1:2" s="2" customFormat="1">
      <c r="A15" s="3" t="s">
        <v>9</v>
      </c>
      <c r="B15" s="7">
        <v>25</v>
      </c>
    </row>
    <row r="16" spans="1:2" s="2" customFormat="1">
      <c r="A16" s="3" t="s">
        <v>11</v>
      </c>
      <c r="B16" s="7">
        <v>39</v>
      </c>
    </row>
    <row r="17" spans="1:2" s="2" customFormat="1">
      <c r="A17" s="3" t="s">
        <v>20</v>
      </c>
      <c r="B17" s="7">
        <v>26</v>
      </c>
    </row>
    <row r="18" spans="1:2" s="2" customFormat="1">
      <c r="A18" s="3" t="s">
        <v>13</v>
      </c>
      <c r="B18" s="7">
        <v>22</v>
      </c>
    </row>
    <row r="19" spans="1:2" s="2" customFormat="1">
      <c r="A19" s="3" t="s">
        <v>5</v>
      </c>
      <c r="B19" s="7">
        <v>21</v>
      </c>
    </row>
    <row r="20" spans="1:2" s="2" customFormat="1">
      <c r="A20" s="3" t="s">
        <v>6</v>
      </c>
      <c r="B20" s="7">
        <v>16</v>
      </c>
    </row>
    <row r="21" spans="1:2" s="2" customFormat="1">
      <c r="A21" s="3" t="s">
        <v>3</v>
      </c>
      <c r="B21" s="7">
        <v>28</v>
      </c>
    </row>
    <row r="22" spans="1:2" s="2" customFormat="1">
      <c r="A22" s="3" t="s">
        <v>15</v>
      </c>
      <c r="B22" s="7">
        <v>31</v>
      </c>
    </row>
    <row r="23" spans="1:2" s="2" customFormat="1">
      <c r="A23" s="7" t="s">
        <v>37</v>
      </c>
      <c r="B23" s="10">
        <v>10</v>
      </c>
    </row>
    <row r="24" spans="1:2" s="2" customFormat="1">
      <c r="A24" s="7" t="s">
        <v>28</v>
      </c>
      <c r="B24" s="10">
        <v>19</v>
      </c>
    </row>
    <row r="25" spans="1:2" s="2" customFormat="1">
      <c r="A25" s="7" t="s">
        <v>27</v>
      </c>
      <c r="B25" s="10">
        <v>35</v>
      </c>
    </row>
    <row r="26" spans="1:2" s="2" customFormat="1">
      <c r="A26" s="7" t="s">
        <v>42</v>
      </c>
      <c r="B26" s="10">
        <v>15</v>
      </c>
    </row>
    <row r="27" spans="1:2" s="2" customFormat="1">
      <c r="A27" s="7" t="s">
        <v>38</v>
      </c>
      <c r="B27" s="10">
        <v>13</v>
      </c>
    </row>
    <row r="28" spans="1:2" s="2" customFormat="1">
      <c r="A28" s="7" t="s">
        <v>32</v>
      </c>
      <c r="B28" s="10">
        <v>24</v>
      </c>
    </row>
    <row r="29" spans="1:2" s="2" customFormat="1">
      <c r="A29" s="7" t="s">
        <v>41</v>
      </c>
      <c r="B29" s="10">
        <v>11</v>
      </c>
    </row>
    <row r="30" spans="1:2" s="2" customFormat="1">
      <c r="A30" s="7" t="s">
        <v>51</v>
      </c>
      <c r="B30" s="10">
        <v>23</v>
      </c>
    </row>
    <row r="31" spans="1:2" s="2" customFormat="1">
      <c r="A31" s="7" t="s">
        <v>24</v>
      </c>
      <c r="B31" s="10">
        <v>16</v>
      </c>
    </row>
    <row r="32" spans="1:2" s="2" customFormat="1">
      <c r="A32" s="7" t="s">
        <v>49</v>
      </c>
      <c r="B32" s="10">
        <v>7</v>
      </c>
    </row>
    <row r="33" spans="1:2" s="2" customFormat="1">
      <c r="A33" s="7" t="s">
        <v>34</v>
      </c>
      <c r="B33" s="10">
        <v>23</v>
      </c>
    </row>
    <row r="34" spans="1:2" s="2" customFormat="1" ht="15.75" customHeight="1">
      <c r="A34" s="7" t="s">
        <v>25</v>
      </c>
      <c r="B34" s="10">
        <v>45</v>
      </c>
    </row>
    <row r="35" spans="1:2" s="2" customFormat="1">
      <c r="A35" s="7" t="s">
        <v>59</v>
      </c>
      <c r="B35" s="10">
        <v>23</v>
      </c>
    </row>
    <row r="36" spans="1:2" s="2" customFormat="1">
      <c r="A36" s="7" t="s">
        <v>60</v>
      </c>
      <c r="B36" s="7">
        <v>13</v>
      </c>
    </row>
    <row r="37" spans="1:2" s="2" customFormat="1">
      <c r="A37" s="7" t="s">
        <v>23</v>
      </c>
      <c r="B37" s="7">
        <v>19</v>
      </c>
    </row>
    <row r="38" spans="1:2" s="2" customFormat="1">
      <c r="A38" s="7" t="s">
        <v>35</v>
      </c>
      <c r="B38" s="7">
        <v>24</v>
      </c>
    </row>
    <row r="39" spans="1:2">
      <c r="A39" s="9" t="s">
        <v>36</v>
      </c>
      <c r="B39" s="9">
        <v>38</v>
      </c>
    </row>
    <row r="40" spans="1:2">
      <c r="A40" s="9" t="s">
        <v>33</v>
      </c>
      <c r="B40" s="9">
        <v>24</v>
      </c>
    </row>
    <row r="41" spans="1:2">
      <c r="A41" s="9" t="s">
        <v>30</v>
      </c>
      <c r="B41" s="9">
        <v>20</v>
      </c>
    </row>
    <row r="42" spans="1:2">
      <c r="A42" s="9" t="s">
        <v>29</v>
      </c>
      <c r="B42" s="9">
        <v>33</v>
      </c>
    </row>
    <row r="43" spans="1:2">
      <c r="A43" s="9" t="s">
        <v>46</v>
      </c>
      <c r="B43" s="9">
        <v>4</v>
      </c>
    </row>
    <row r="44" spans="1:2">
      <c r="A44" s="9" t="s">
        <v>31</v>
      </c>
      <c r="B44" s="9">
        <v>38</v>
      </c>
    </row>
    <row r="45" spans="1:2">
      <c r="A45" s="9" t="s">
        <v>43</v>
      </c>
      <c r="B45" s="9">
        <v>9</v>
      </c>
    </row>
    <row r="46" spans="1:2">
      <c r="A46" s="9" t="s">
        <v>44</v>
      </c>
      <c r="B46" s="9">
        <v>20</v>
      </c>
    </row>
    <row r="47" spans="1:2">
      <c r="A47" s="9" t="s">
        <v>53</v>
      </c>
      <c r="B47" s="9">
        <v>34</v>
      </c>
    </row>
    <row r="48" spans="1:2">
      <c r="A48" s="9" t="s">
        <v>39</v>
      </c>
      <c r="B48" s="9">
        <v>23</v>
      </c>
    </row>
    <row r="49" spans="1:2">
      <c r="A49" s="9" t="s">
        <v>48</v>
      </c>
      <c r="B49" s="9">
        <v>9</v>
      </c>
    </row>
    <row r="50" spans="1:2">
      <c r="A50" s="9" t="s">
        <v>22</v>
      </c>
      <c r="B50" s="9">
        <v>27</v>
      </c>
    </row>
    <row r="51" spans="1:2">
      <c r="A51" s="9" t="s">
        <v>26</v>
      </c>
      <c r="B51" s="9">
        <v>13</v>
      </c>
    </row>
    <row r="52" spans="1:2">
      <c r="A52" s="9" t="s">
        <v>124</v>
      </c>
      <c r="B52" s="9">
        <v>20</v>
      </c>
    </row>
    <row r="53" spans="1:2">
      <c r="A53" s="9" t="s">
        <v>40</v>
      </c>
      <c r="B53" s="9">
        <v>17</v>
      </c>
    </row>
    <row r="54" spans="1:2">
      <c r="A54" s="9" t="s">
        <v>45</v>
      </c>
      <c r="B54" s="9">
        <v>17</v>
      </c>
    </row>
    <row r="55" spans="1:2">
      <c r="A55" s="9" t="s">
        <v>50</v>
      </c>
      <c r="B55" s="9">
        <v>6</v>
      </c>
    </row>
    <row r="56" spans="1:2">
      <c r="A56" s="9" t="s">
        <v>47</v>
      </c>
      <c r="B56" s="9">
        <v>6</v>
      </c>
    </row>
    <row r="57" spans="1:2">
      <c r="A57" s="9" t="s">
        <v>52</v>
      </c>
      <c r="B57" s="9">
        <v>29</v>
      </c>
    </row>
    <row r="58" spans="1:2">
      <c r="A58" s="9" t="s">
        <v>64</v>
      </c>
      <c r="B58" s="9">
        <v>26</v>
      </c>
    </row>
    <row r="59" spans="1:2">
      <c r="A59" s="9" t="s">
        <v>63</v>
      </c>
      <c r="B59" s="9">
        <v>10</v>
      </c>
    </row>
    <row r="60" spans="1:2">
      <c r="A60" s="9" t="s">
        <v>70</v>
      </c>
      <c r="B60" s="9">
        <v>16</v>
      </c>
    </row>
    <row r="61" spans="1:2">
      <c r="A61" s="9" t="s">
        <v>61</v>
      </c>
      <c r="B61" s="9">
        <v>4</v>
      </c>
    </row>
    <row r="62" spans="1:2">
      <c r="A62" s="9" t="s">
        <v>73</v>
      </c>
      <c r="B62" s="9">
        <v>6</v>
      </c>
    </row>
    <row r="63" spans="1:2">
      <c r="A63" s="9" t="s">
        <v>65</v>
      </c>
      <c r="B63" s="9">
        <v>9</v>
      </c>
    </row>
    <row r="64" spans="1:2">
      <c r="A64" s="9" t="s">
        <v>57</v>
      </c>
      <c r="B64" s="9">
        <v>3</v>
      </c>
    </row>
    <row r="65" spans="1:2">
      <c r="A65" s="9" t="s">
        <v>55</v>
      </c>
      <c r="B65" s="9">
        <v>5</v>
      </c>
    </row>
    <row r="66" spans="1:2">
      <c r="A66" s="9" t="s">
        <v>56</v>
      </c>
      <c r="B66" s="9">
        <v>3</v>
      </c>
    </row>
    <row r="67" spans="1:2">
      <c r="A67" s="9" t="s">
        <v>54</v>
      </c>
      <c r="B67" s="9">
        <v>9</v>
      </c>
    </row>
    <row r="68" spans="1:2">
      <c r="A68" s="9" t="s">
        <v>77</v>
      </c>
      <c r="B68" s="9">
        <v>9</v>
      </c>
    </row>
    <row r="69" spans="1:2">
      <c r="A69" s="9" t="s">
        <v>58</v>
      </c>
      <c r="B69" s="9">
        <v>3</v>
      </c>
    </row>
    <row r="70" spans="1:2">
      <c r="A70" s="9" t="s">
        <v>71</v>
      </c>
      <c r="B70" s="9">
        <v>11</v>
      </c>
    </row>
    <row r="71" spans="1:2">
      <c r="A71" s="9" t="s">
        <v>74</v>
      </c>
      <c r="B71" s="9">
        <v>11</v>
      </c>
    </row>
    <row r="72" spans="1:2">
      <c r="A72" s="9" t="s">
        <v>72</v>
      </c>
      <c r="B72" s="9">
        <v>9</v>
      </c>
    </row>
    <row r="73" spans="1:2">
      <c r="A73" s="9" t="s">
        <v>69</v>
      </c>
      <c r="B73" s="9">
        <v>17</v>
      </c>
    </row>
    <row r="74" spans="1:2">
      <c r="A74" s="9" t="s">
        <v>68</v>
      </c>
      <c r="B74" s="9">
        <v>2</v>
      </c>
    </row>
    <row r="75" spans="1:2">
      <c r="A75" s="9" t="s">
        <v>67</v>
      </c>
      <c r="B75" s="9">
        <v>6</v>
      </c>
    </row>
    <row r="76" spans="1:2">
      <c r="A76" s="9" t="s">
        <v>66</v>
      </c>
      <c r="B76" s="9">
        <v>13</v>
      </c>
    </row>
    <row r="77" spans="1:2">
      <c r="A77" s="9" t="s">
        <v>62</v>
      </c>
      <c r="B77" s="9">
        <v>12</v>
      </c>
    </row>
    <row r="78" spans="1:2">
      <c r="A78" s="9" t="s">
        <v>75</v>
      </c>
      <c r="B78" s="9">
        <v>9</v>
      </c>
    </row>
    <row r="79" spans="1:2">
      <c r="A79" s="9" t="s">
        <v>79</v>
      </c>
      <c r="B79" s="9">
        <v>8</v>
      </c>
    </row>
    <row r="80" spans="1:2">
      <c r="A80" s="9" t="s">
        <v>80</v>
      </c>
      <c r="B80" s="9">
        <v>14</v>
      </c>
    </row>
    <row r="81" spans="1:2">
      <c r="A81" s="9" t="s">
        <v>78</v>
      </c>
      <c r="B81" s="9">
        <v>25</v>
      </c>
    </row>
    <row r="82" spans="1:2">
      <c r="A82" s="9" t="s">
        <v>86</v>
      </c>
      <c r="B82" s="9">
        <v>11</v>
      </c>
    </row>
    <row r="83" spans="1:2">
      <c r="A83" s="9" t="s">
        <v>76</v>
      </c>
      <c r="B83" s="9">
        <v>10</v>
      </c>
    </row>
    <row r="84" spans="1:2">
      <c r="A84" s="9" t="s">
        <v>85</v>
      </c>
      <c r="B84" s="9">
        <v>16</v>
      </c>
    </row>
    <row r="85" spans="1:2">
      <c r="A85" s="9" t="s">
        <v>84</v>
      </c>
      <c r="B85" s="9">
        <v>18</v>
      </c>
    </row>
    <row r="86" spans="1:2">
      <c r="A86" s="9" t="s">
        <v>83</v>
      </c>
      <c r="B86" s="9">
        <v>7</v>
      </c>
    </row>
    <row r="87" spans="1:2">
      <c r="A87" s="9" t="s">
        <v>81</v>
      </c>
      <c r="B87" s="9">
        <v>18</v>
      </c>
    </row>
    <row r="88" spans="1:2">
      <c r="A88" s="9" t="s">
        <v>82</v>
      </c>
      <c r="B88" s="9">
        <v>14</v>
      </c>
    </row>
    <row r="89" spans="1:2">
      <c r="A89" s="9" t="s">
        <v>245</v>
      </c>
      <c r="B89" s="9">
        <v>11</v>
      </c>
    </row>
    <row r="90" spans="1:2">
      <c r="A90" s="9" t="s">
        <v>242</v>
      </c>
      <c r="B90" s="9">
        <v>15</v>
      </c>
    </row>
    <row r="91" spans="1:2">
      <c r="A91" s="9" t="s">
        <v>243</v>
      </c>
      <c r="B91" s="9">
        <v>14</v>
      </c>
    </row>
    <row r="92" spans="1:2">
      <c r="A92" s="9" t="s">
        <v>244</v>
      </c>
      <c r="B92" s="9">
        <v>8</v>
      </c>
    </row>
    <row r="93" spans="1:2">
      <c r="A93" s="9" t="s">
        <v>123</v>
      </c>
      <c r="B93" s="9">
        <v>2</v>
      </c>
    </row>
    <row r="94" spans="1:2">
      <c r="A94" s="9" t="s">
        <v>92</v>
      </c>
      <c r="B94" s="9">
        <v>4</v>
      </c>
    </row>
    <row r="95" spans="1:2">
      <c r="A95" s="9" t="s">
        <v>94</v>
      </c>
      <c r="B95" s="9">
        <v>8</v>
      </c>
    </row>
    <row r="96" spans="1:2">
      <c r="A96" s="9" t="s">
        <v>93</v>
      </c>
      <c r="B96" s="9">
        <v>16</v>
      </c>
    </row>
    <row r="97" spans="1:2">
      <c r="A97" s="9" t="s">
        <v>89</v>
      </c>
      <c r="B97" s="9">
        <v>5</v>
      </c>
    </row>
    <row r="98" spans="1:2">
      <c r="A98" s="9" t="s">
        <v>87</v>
      </c>
      <c r="B98" s="9">
        <v>19</v>
      </c>
    </row>
    <row r="99" spans="1:2">
      <c r="A99" s="9" t="s">
        <v>88</v>
      </c>
      <c r="B99" s="9">
        <v>18</v>
      </c>
    </row>
    <row r="100" spans="1:2">
      <c r="A100" s="9" t="s">
        <v>90</v>
      </c>
      <c r="B100" s="9">
        <v>11</v>
      </c>
    </row>
    <row r="101" spans="1:2">
      <c r="A101" s="9" t="s">
        <v>91</v>
      </c>
      <c r="B101" s="9">
        <v>11</v>
      </c>
    </row>
    <row r="102" spans="1:2">
      <c r="A102" s="9" t="s">
        <v>95</v>
      </c>
      <c r="B102" s="9">
        <v>9</v>
      </c>
    </row>
    <row r="103" spans="1:2">
      <c r="A103" s="9" t="s">
        <v>97</v>
      </c>
      <c r="B103" s="9">
        <v>12</v>
      </c>
    </row>
    <row r="104" spans="1:2">
      <c r="A104" s="9" t="s">
        <v>96</v>
      </c>
      <c r="B104" s="9">
        <v>8</v>
      </c>
    </row>
    <row r="105" spans="1:2">
      <c r="A105" s="9" t="s">
        <v>98</v>
      </c>
      <c r="B105" s="9">
        <v>7</v>
      </c>
    </row>
    <row r="106" spans="1:2">
      <c r="A106" s="9" t="s">
        <v>241</v>
      </c>
      <c r="B106" s="9">
        <v>30</v>
      </c>
    </row>
  </sheetData>
  <phoneticPr fontId="4" type="noConversion"/>
  <printOptions horizontalCentered="1"/>
  <pageMargins left="0.11811023622047245" right="0.11811023622047245" top="0.39370078740157483" bottom="0.19685039370078741" header="0" footer="0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1"/>
  <sheetViews>
    <sheetView topLeftCell="A91" workbookViewId="0">
      <selection activeCell="J27" sqref="J27"/>
    </sheetView>
  </sheetViews>
  <sheetFormatPr defaultRowHeight="18.75"/>
  <cols>
    <col min="1" max="1" width="11" style="8" bestFit="1" customWidth="1"/>
    <col min="2" max="2" width="25" style="8" bestFit="1" customWidth="1"/>
    <col min="3" max="3" width="13.85546875" style="8" bestFit="1" customWidth="1"/>
    <col min="4" max="4" width="18" style="8" bestFit="1" customWidth="1"/>
    <col min="5" max="5" width="33.85546875" style="8" customWidth="1"/>
    <col min="6" max="6" width="18.5703125" style="8" bestFit="1" customWidth="1"/>
    <col min="7" max="16384" width="9.140625" style="8"/>
  </cols>
  <sheetData>
    <row r="1" spans="1:6" ht="27">
      <c r="A1" s="62" t="s">
        <v>255</v>
      </c>
      <c r="B1" s="62"/>
      <c r="C1" s="62"/>
      <c r="D1" s="62"/>
      <c r="E1" s="62"/>
      <c r="F1" s="62"/>
    </row>
    <row r="2" spans="1:6" ht="8.25" customHeight="1" thickBot="1"/>
    <row r="3" spans="1:6" ht="39" thickTop="1" thickBot="1">
      <c r="A3" s="31" t="s">
        <v>99</v>
      </c>
      <c r="B3" s="32" t="s">
        <v>103</v>
      </c>
      <c r="C3" s="32" t="s">
        <v>100</v>
      </c>
      <c r="D3" s="32" t="s">
        <v>104</v>
      </c>
      <c r="E3" s="37" t="s">
        <v>256</v>
      </c>
      <c r="F3" s="33" t="s">
        <v>105</v>
      </c>
    </row>
    <row r="4" spans="1:6" ht="19.5" thickTop="1">
      <c r="A4" s="52" t="s">
        <v>102</v>
      </c>
      <c r="B4" s="11" t="s">
        <v>107</v>
      </c>
      <c r="C4" s="11" t="s">
        <v>106</v>
      </c>
      <c r="D4" s="25">
        <f>VLOOKUP(C4,'201603월말 기준 소포위탁구'!$A$1:$B$106,2,0)</f>
        <v>71</v>
      </c>
      <c r="E4" s="25">
        <f>D4*150*250</f>
        <v>2662500</v>
      </c>
      <c r="F4" s="19"/>
    </row>
    <row r="5" spans="1:6">
      <c r="A5" s="53"/>
      <c r="B5" s="46" t="s">
        <v>113</v>
      </c>
      <c r="C5" s="12" t="s">
        <v>114</v>
      </c>
      <c r="D5" s="26">
        <f>VLOOKUP(C5,'201603월말 기준 소포위탁구'!$A$1:$B$106,2,0)</f>
        <v>28</v>
      </c>
      <c r="E5" s="26">
        <f t="shared" ref="E5:E68" si="0">D5*150*250</f>
        <v>1050000</v>
      </c>
      <c r="F5" s="20"/>
    </row>
    <row r="6" spans="1:6">
      <c r="A6" s="53"/>
      <c r="B6" s="46"/>
      <c r="C6" s="12" t="s">
        <v>115</v>
      </c>
      <c r="D6" s="26">
        <f>VLOOKUP(C6,'201603월말 기준 소포위탁구'!$A$1:$B$106,2,0)</f>
        <v>22</v>
      </c>
      <c r="E6" s="26">
        <f t="shared" si="0"/>
        <v>825000</v>
      </c>
      <c r="F6" s="20"/>
    </row>
    <row r="7" spans="1:6">
      <c r="A7" s="53"/>
      <c r="B7" s="46"/>
      <c r="C7" s="12" t="s">
        <v>116</v>
      </c>
      <c r="D7" s="26">
        <f>VLOOKUP(C7,'201603월말 기준 소포위탁구'!$A$1:$B$106,2,0)</f>
        <v>22</v>
      </c>
      <c r="E7" s="26">
        <f t="shared" si="0"/>
        <v>825000</v>
      </c>
      <c r="F7" s="20"/>
    </row>
    <row r="8" spans="1:6">
      <c r="A8" s="53"/>
      <c r="B8" s="46"/>
      <c r="C8" s="12" t="s">
        <v>117</v>
      </c>
      <c r="D8" s="26">
        <f>VLOOKUP(C8,'201603월말 기준 소포위탁구'!$A$1:$B$106,2,0)</f>
        <v>25</v>
      </c>
      <c r="E8" s="26">
        <f t="shared" si="0"/>
        <v>937500</v>
      </c>
      <c r="F8" s="20"/>
    </row>
    <row r="9" spans="1:6">
      <c r="A9" s="53"/>
      <c r="B9" s="46"/>
      <c r="C9" s="12" t="s">
        <v>118</v>
      </c>
      <c r="D9" s="26">
        <f>VLOOKUP(C9,'201603월말 기준 소포위탁구'!$A$1:$B$106,2,0)</f>
        <v>6</v>
      </c>
      <c r="E9" s="26">
        <f t="shared" si="0"/>
        <v>225000</v>
      </c>
      <c r="F9" s="20"/>
    </row>
    <row r="10" spans="1:6">
      <c r="A10" s="53"/>
      <c r="B10" s="46" t="s">
        <v>108</v>
      </c>
      <c r="C10" s="12" t="s">
        <v>109</v>
      </c>
      <c r="D10" s="26">
        <f>VLOOKUP(C10,'201603월말 기준 소포위탁구'!$A$1:$B$106,2,0)</f>
        <v>20</v>
      </c>
      <c r="E10" s="26">
        <f t="shared" si="0"/>
        <v>750000</v>
      </c>
      <c r="F10" s="20"/>
    </row>
    <row r="11" spans="1:6">
      <c r="A11" s="53"/>
      <c r="B11" s="46"/>
      <c r="C11" s="12" t="s">
        <v>110</v>
      </c>
      <c r="D11" s="26">
        <f>VLOOKUP(C11,'201603월말 기준 소포위탁구'!$A$1:$B$106,2,0)</f>
        <v>26</v>
      </c>
      <c r="E11" s="26">
        <f t="shared" si="0"/>
        <v>975000</v>
      </c>
      <c r="F11" s="20"/>
    </row>
    <row r="12" spans="1:6">
      <c r="A12" s="53"/>
      <c r="B12" s="46"/>
      <c r="C12" s="12" t="s">
        <v>111</v>
      </c>
      <c r="D12" s="26">
        <f>VLOOKUP(C12,'201603월말 기준 소포위탁구'!$A$1:$B$106,2,0)</f>
        <v>31</v>
      </c>
      <c r="E12" s="26">
        <f t="shared" si="0"/>
        <v>1162500</v>
      </c>
      <c r="F12" s="20"/>
    </row>
    <row r="13" spans="1:6">
      <c r="A13" s="53"/>
      <c r="B13" s="46"/>
      <c r="C13" s="12" t="s">
        <v>112</v>
      </c>
      <c r="D13" s="26">
        <f>VLOOKUP(C13,'201603월말 기준 소포위탁구'!$A$1:$B$106,2,0)</f>
        <v>26</v>
      </c>
      <c r="E13" s="26">
        <f t="shared" si="0"/>
        <v>975000</v>
      </c>
      <c r="F13" s="20"/>
    </row>
    <row r="14" spans="1:6">
      <c r="A14" s="53"/>
      <c r="B14" s="12" t="s">
        <v>119</v>
      </c>
      <c r="C14" s="23" t="s">
        <v>246</v>
      </c>
      <c r="D14" s="26">
        <f>VLOOKUP(C14,'201603월말 기준 소포위탁구'!$A$1:$B$106,2,0)</f>
        <v>21</v>
      </c>
      <c r="E14" s="26">
        <f t="shared" si="0"/>
        <v>787500</v>
      </c>
      <c r="F14" s="20" t="s">
        <v>120</v>
      </c>
    </row>
    <row r="15" spans="1:6">
      <c r="A15" s="53"/>
      <c r="B15" s="12" t="s">
        <v>119</v>
      </c>
      <c r="C15" s="23" t="s">
        <v>247</v>
      </c>
      <c r="D15" s="26">
        <f>VLOOKUP(C15,'201603월말 기준 소포위탁구'!$A$1:$B$106,2,0)</f>
        <v>24</v>
      </c>
      <c r="E15" s="26">
        <f t="shared" si="0"/>
        <v>900000</v>
      </c>
      <c r="F15" s="20" t="s">
        <v>120</v>
      </c>
    </row>
    <row r="16" spans="1:6">
      <c r="A16" s="53"/>
      <c r="B16" s="12" t="s">
        <v>119</v>
      </c>
      <c r="C16" s="23" t="s">
        <v>248</v>
      </c>
      <c r="D16" s="26">
        <f>VLOOKUP(C16,'201603월말 기준 소포위탁구'!$A$1:$B$106,2,0)</f>
        <v>40</v>
      </c>
      <c r="E16" s="26">
        <f t="shared" si="0"/>
        <v>1500000</v>
      </c>
      <c r="F16" s="20" t="s">
        <v>120</v>
      </c>
    </row>
    <row r="17" spans="1:6">
      <c r="A17" s="53"/>
      <c r="B17" s="12" t="s">
        <v>119</v>
      </c>
      <c r="C17" s="23" t="s">
        <v>249</v>
      </c>
      <c r="D17" s="26">
        <f>VLOOKUP(C17,'201603월말 기준 소포위탁구'!$A$1:$B$106,2,0)</f>
        <v>41</v>
      </c>
      <c r="E17" s="26">
        <f t="shared" si="0"/>
        <v>1537500</v>
      </c>
      <c r="F17" s="20" t="s">
        <v>120</v>
      </c>
    </row>
    <row r="18" spans="1:6">
      <c r="A18" s="53"/>
      <c r="B18" s="12" t="s">
        <v>119</v>
      </c>
      <c r="C18" s="23" t="s">
        <v>250</v>
      </c>
      <c r="D18" s="26">
        <f>VLOOKUP(C18,'201603월말 기준 소포위탁구'!$A$1:$B$106,2,0)</f>
        <v>42</v>
      </c>
      <c r="E18" s="26">
        <f t="shared" si="0"/>
        <v>1575000</v>
      </c>
      <c r="F18" s="20" t="s">
        <v>120</v>
      </c>
    </row>
    <row r="19" spans="1:6">
      <c r="A19" s="53"/>
      <c r="B19" s="12" t="s">
        <v>119</v>
      </c>
      <c r="C19" s="23" t="s">
        <v>251</v>
      </c>
      <c r="D19" s="26">
        <f>VLOOKUP(C19,'201603월말 기준 소포위탁구'!$A$1:$B$106,2,0)</f>
        <v>39</v>
      </c>
      <c r="E19" s="26">
        <f t="shared" si="0"/>
        <v>1462500</v>
      </c>
      <c r="F19" s="20" t="s">
        <v>120</v>
      </c>
    </row>
    <row r="20" spans="1:6" ht="19.5" thickBot="1">
      <c r="A20" s="54"/>
      <c r="B20" s="21" t="s">
        <v>119</v>
      </c>
      <c r="C20" s="24" t="s">
        <v>252</v>
      </c>
      <c r="D20" s="27">
        <f>VLOOKUP(C20,'201603월말 기준 소포위탁구'!$A$1:$B$106,2,0)</f>
        <v>16</v>
      </c>
      <c r="E20" s="27">
        <f t="shared" si="0"/>
        <v>600000</v>
      </c>
      <c r="F20" s="22" t="s">
        <v>120</v>
      </c>
    </row>
    <row r="21" spans="1:6" ht="19.5" thickTop="1">
      <c r="A21" s="56" t="s">
        <v>121</v>
      </c>
      <c r="B21" s="47" t="s">
        <v>122</v>
      </c>
      <c r="C21" s="13" t="s">
        <v>125</v>
      </c>
      <c r="D21" s="28">
        <f>VLOOKUP(C21,'201603월말 기준 소포위탁구'!$A$1:$B$106,2,0)</f>
        <v>27</v>
      </c>
      <c r="E21" s="28">
        <f t="shared" si="0"/>
        <v>1012500</v>
      </c>
      <c r="F21" s="14"/>
    </row>
    <row r="22" spans="1:6">
      <c r="A22" s="57"/>
      <c r="B22" s="48"/>
      <c r="C22" s="15" t="s">
        <v>129</v>
      </c>
      <c r="D22" s="29">
        <f>VLOOKUP(C22,'201603월말 기준 소포위탁구'!$A$1:$B$106,2,0)</f>
        <v>19</v>
      </c>
      <c r="E22" s="29">
        <f t="shared" si="0"/>
        <v>712500</v>
      </c>
      <c r="F22" s="16"/>
    </row>
    <row r="23" spans="1:6">
      <c r="A23" s="57"/>
      <c r="B23" s="48"/>
      <c r="C23" s="15" t="s">
        <v>126</v>
      </c>
      <c r="D23" s="29">
        <f>VLOOKUP(C23,'201603월말 기준 소포위탁구'!$A$1:$B$106,2,0)</f>
        <v>13</v>
      </c>
      <c r="E23" s="29">
        <f t="shared" si="0"/>
        <v>487500</v>
      </c>
      <c r="F23" s="16"/>
    </row>
    <row r="24" spans="1:6">
      <c r="A24" s="57"/>
      <c r="B24" s="48"/>
      <c r="C24" s="15" t="s">
        <v>127</v>
      </c>
      <c r="D24" s="29">
        <f>VLOOKUP(C24,'201603월말 기준 소포위탁구'!$A$1:$B$106,2,0)</f>
        <v>16</v>
      </c>
      <c r="E24" s="29">
        <f t="shared" si="0"/>
        <v>600000</v>
      </c>
      <c r="F24" s="16"/>
    </row>
    <row r="25" spans="1:6">
      <c r="A25" s="57"/>
      <c r="B25" s="48"/>
      <c r="C25" s="15" t="s">
        <v>128</v>
      </c>
      <c r="D25" s="29">
        <f>VLOOKUP(C25,'201603월말 기준 소포위탁구'!$A$1:$B$106,2,0)</f>
        <v>23</v>
      </c>
      <c r="E25" s="29">
        <f t="shared" si="0"/>
        <v>862500</v>
      </c>
      <c r="F25" s="16"/>
    </row>
    <row r="26" spans="1:6">
      <c r="A26" s="57"/>
      <c r="B26" s="48"/>
      <c r="C26" s="15" t="s">
        <v>101</v>
      </c>
      <c r="D26" s="29">
        <f>VLOOKUP(C26,'201603월말 기준 소포위탁구'!$A$1:$B$106,2,0)</f>
        <v>20</v>
      </c>
      <c r="E26" s="29">
        <f t="shared" si="0"/>
        <v>750000</v>
      </c>
      <c r="F26" s="16"/>
    </row>
    <row r="27" spans="1:6">
      <c r="A27" s="57"/>
      <c r="B27" s="48" t="s">
        <v>130</v>
      </c>
      <c r="C27" s="15" t="s">
        <v>131</v>
      </c>
      <c r="D27" s="29">
        <f>VLOOKUP(C27,'201603월말 기준 소포위탁구'!$A$1:$B$106,2,0)</f>
        <v>45</v>
      </c>
      <c r="E27" s="29">
        <f t="shared" si="0"/>
        <v>1687500</v>
      </c>
      <c r="F27" s="16"/>
    </row>
    <row r="28" spans="1:6">
      <c r="A28" s="57"/>
      <c r="B28" s="48"/>
      <c r="C28" s="15" t="s">
        <v>132</v>
      </c>
      <c r="D28" s="29">
        <f>VLOOKUP(C28,'201603월말 기준 소포위탁구'!$A$1:$B$106,2,0)</f>
        <v>20</v>
      </c>
      <c r="E28" s="29">
        <f t="shared" si="0"/>
        <v>750000</v>
      </c>
      <c r="F28" s="16"/>
    </row>
    <row r="29" spans="1:6">
      <c r="A29" s="57"/>
      <c r="B29" s="48"/>
      <c r="C29" s="15" t="s">
        <v>133</v>
      </c>
      <c r="D29" s="29">
        <f>VLOOKUP(C29,'201603월말 기준 소포위탁구'!$A$1:$B$106,2,0)</f>
        <v>11</v>
      </c>
      <c r="E29" s="29">
        <f t="shared" si="0"/>
        <v>412500</v>
      </c>
      <c r="F29" s="16"/>
    </row>
    <row r="30" spans="1:6">
      <c r="A30" s="57"/>
      <c r="B30" s="48"/>
      <c r="C30" s="15" t="s">
        <v>134</v>
      </c>
      <c r="D30" s="29">
        <f>VLOOKUP(C30,'201603월말 기준 소포위탁구'!$A$1:$B$106,2,0)</f>
        <v>29</v>
      </c>
      <c r="E30" s="29">
        <f t="shared" si="0"/>
        <v>1087500</v>
      </c>
      <c r="F30" s="16"/>
    </row>
    <row r="31" spans="1:6">
      <c r="A31" s="57"/>
      <c r="B31" s="48" t="s">
        <v>135</v>
      </c>
      <c r="C31" s="15" t="s">
        <v>136</v>
      </c>
      <c r="D31" s="29">
        <f>VLOOKUP(C31,'201603월말 기준 소포위탁구'!$A$1:$B$106,2,0)</f>
        <v>24</v>
      </c>
      <c r="E31" s="29">
        <f t="shared" si="0"/>
        <v>900000</v>
      </c>
      <c r="F31" s="16"/>
    </row>
    <row r="32" spans="1:6">
      <c r="A32" s="57"/>
      <c r="B32" s="48"/>
      <c r="C32" s="15" t="s">
        <v>137</v>
      </c>
      <c r="D32" s="29">
        <f>VLOOKUP(C32,'201603월말 기준 소포위탁구'!$A$1:$B$106,2,0)</f>
        <v>34</v>
      </c>
      <c r="E32" s="29">
        <f t="shared" si="0"/>
        <v>1275000</v>
      </c>
      <c r="F32" s="16"/>
    </row>
    <row r="33" spans="1:6">
      <c r="A33" s="57"/>
      <c r="B33" s="48"/>
      <c r="C33" s="15" t="s">
        <v>138</v>
      </c>
      <c r="D33" s="29">
        <f>VLOOKUP(C33,'201603월말 기준 소포위탁구'!$A$1:$B$106,2,0)</f>
        <v>10</v>
      </c>
      <c r="E33" s="29">
        <f t="shared" si="0"/>
        <v>375000</v>
      </c>
      <c r="F33" s="16"/>
    </row>
    <row r="34" spans="1:6">
      <c r="A34" s="57"/>
      <c r="B34" s="48" t="s">
        <v>139</v>
      </c>
      <c r="C34" s="15" t="s">
        <v>140</v>
      </c>
      <c r="D34" s="29">
        <f>VLOOKUP(C34,'201603월말 기준 소포위탁구'!$A$1:$B$106,2,0)</f>
        <v>38</v>
      </c>
      <c r="E34" s="29">
        <f t="shared" si="0"/>
        <v>1425000</v>
      </c>
      <c r="F34" s="16"/>
    </row>
    <row r="35" spans="1:6">
      <c r="A35" s="57"/>
      <c r="B35" s="48"/>
      <c r="C35" s="15" t="s">
        <v>141</v>
      </c>
      <c r="D35" s="29">
        <f>VLOOKUP(C35,'201603월말 기준 소포위탁구'!$A$1:$B$106,2,0)</f>
        <v>20</v>
      </c>
      <c r="E35" s="29">
        <f t="shared" si="0"/>
        <v>750000</v>
      </c>
      <c r="F35" s="16"/>
    </row>
    <row r="36" spans="1:6">
      <c r="A36" s="57"/>
      <c r="B36" s="48"/>
      <c r="C36" s="15" t="s">
        <v>142</v>
      </c>
      <c r="D36" s="29">
        <f>VLOOKUP(C36,'201603월말 기준 소포위탁구'!$A$1:$B$106,2,0)</f>
        <v>9</v>
      </c>
      <c r="E36" s="29">
        <f t="shared" si="0"/>
        <v>337500</v>
      </c>
      <c r="F36" s="16"/>
    </row>
    <row r="37" spans="1:6">
      <c r="A37" s="57"/>
      <c r="B37" s="48" t="s">
        <v>143</v>
      </c>
      <c r="C37" s="15" t="s">
        <v>144</v>
      </c>
      <c r="D37" s="29">
        <f>VLOOKUP(C37,'201603월말 기준 소포위탁구'!$A$1:$B$106,2,0)</f>
        <v>23</v>
      </c>
      <c r="E37" s="29">
        <f t="shared" si="0"/>
        <v>862500</v>
      </c>
      <c r="F37" s="16"/>
    </row>
    <row r="38" spans="1:6">
      <c r="A38" s="57"/>
      <c r="B38" s="48"/>
      <c r="C38" s="15" t="s">
        <v>145</v>
      </c>
      <c r="D38" s="29">
        <f>VLOOKUP(C38,'201603월말 기준 소포위탁구'!$A$1:$B$106,2,0)</f>
        <v>17</v>
      </c>
      <c r="E38" s="29">
        <f t="shared" si="0"/>
        <v>637500</v>
      </c>
      <c r="F38" s="16"/>
    </row>
    <row r="39" spans="1:6">
      <c r="A39" s="57"/>
      <c r="B39" s="48"/>
      <c r="C39" s="15" t="s">
        <v>146</v>
      </c>
      <c r="D39" s="29">
        <f>VLOOKUP(C39,'201603월말 기준 소포위탁구'!$A$1:$B$106,2,0)</f>
        <v>29</v>
      </c>
      <c r="E39" s="29">
        <f t="shared" si="0"/>
        <v>1087500</v>
      </c>
      <c r="F39" s="16"/>
    </row>
    <row r="40" spans="1:6">
      <c r="A40" s="57"/>
      <c r="B40" s="48"/>
      <c r="C40" s="15" t="s">
        <v>147</v>
      </c>
      <c r="D40" s="29">
        <f>VLOOKUP(C40,'201603월말 기준 소포위탁구'!$A$1:$B$106,2,0)</f>
        <v>4</v>
      </c>
      <c r="E40" s="29">
        <f t="shared" si="0"/>
        <v>150000</v>
      </c>
      <c r="F40" s="16"/>
    </row>
    <row r="41" spans="1:6">
      <c r="A41" s="57"/>
      <c r="B41" s="48"/>
      <c r="C41" s="15" t="s">
        <v>148</v>
      </c>
      <c r="D41" s="29">
        <f>VLOOKUP(C41,'201603월말 기준 소포위탁구'!$A$1:$B$106,2,0)</f>
        <v>9</v>
      </c>
      <c r="E41" s="29">
        <f t="shared" si="0"/>
        <v>337500</v>
      </c>
      <c r="F41" s="16"/>
    </row>
    <row r="42" spans="1:6">
      <c r="A42" s="57"/>
      <c r="B42" s="48"/>
      <c r="C42" s="15" t="s">
        <v>149</v>
      </c>
      <c r="D42" s="29">
        <f>VLOOKUP(C42,'201603월말 기준 소포위탁구'!$A$1:$B$106,2,0)</f>
        <v>13</v>
      </c>
      <c r="E42" s="29">
        <f t="shared" si="0"/>
        <v>487500</v>
      </c>
      <c r="F42" s="16"/>
    </row>
    <row r="43" spans="1:6">
      <c r="A43" s="57"/>
      <c r="B43" s="48" t="s">
        <v>150</v>
      </c>
      <c r="C43" s="15" t="s">
        <v>151</v>
      </c>
      <c r="D43" s="29">
        <f>VLOOKUP(C43,'201603월말 기준 소포위탁구'!$A$1:$B$106,2,0)</f>
        <v>38</v>
      </c>
      <c r="E43" s="29">
        <f t="shared" si="0"/>
        <v>1425000</v>
      </c>
      <c r="F43" s="16"/>
    </row>
    <row r="44" spans="1:6">
      <c r="A44" s="57"/>
      <c r="B44" s="48"/>
      <c r="C44" s="15" t="s">
        <v>152</v>
      </c>
      <c r="D44" s="29">
        <f>VLOOKUP(C44,'201603월말 기준 소포위탁구'!$A$1:$B$106,2,0)</f>
        <v>24</v>
      </c>
      <c r="E44" s="29">
        <f t="shared" si="0"/>
        <v>900000</v>
      </c>
      <c r="F44" s="16"/>
    </row>
    <row r="45" spans="1:6">
      <c r="A45" s="57"/>
      <c r="B45" s="48"/>
      <c r="C45" s="15" t="s">
        <v>153</v>
      </c>
      <c r="D45" s="29">
        <f>VLOOKUP(C45,'201603월말 기준 소포위탁구'!$A$1:$B$106,2,0)</f>
        <v>24</v>
      </c>
      <c r="E45" s="29">
        <f t="shared" si="0"/>
        <v>900000</v>
      </c>
      <c r="F45" s="16"/>
    </row>
    <row r="46" spans="1:6">
      <c r="A46" s="57"/>
      <c r="B46" s="48"/>
      <c r="C46" s="15" t="s">
        <v>154</v>
      </c>
      <c r="D46" s="29">
        <f>VLOOKUP(C46,'201603월말 기준 소포위탁구'!$A$1:$B$106,2,0)</f>
        <v>33</v>
      </c>
      <c r="E46" s="29">
        <f t="shared" si="0"/>
        <v>1237500</v>
      </c>
      <c r="F46" s="16"/>
    </row>
    <row r="47" spans="1:6">
      <c r="A47" s="57"/>
      <c r="B47" s="48" t="s">
        <v>155</v>
      </c>
      <c r="C47" s="15" t="s">
        <v>156</v>
      </c>
      <c r="D47" s="29">
        <f>VLOOKUP(C47,'201603월말 기준 소포위탁구'!$A$1:$B$106,2,0)</f>
        <v>15</v>
      </c>
      <c r="E47" s="29">
        <f t="shared" si="0"/>
        <v>562500</v>
      </c>
      <c r="F47" s="16"/>
    </row>
    <row r="48" spans="1:6">
      <c r="A48" s="57"/>
      <c r="B48" s="48"/>
      <c r="C48" s="15" t="s">
        <v>157</v>
      </c>
      <c r="D48" s="29">
        <f>VLOOKUP(C48,'201603월말 기준 소포위탁구'!$A$1:$B$106,2,0)</f>
        <v>27</v>
      </c>
      <c r="E48" s="29">
        <f t="shared" si="0"/>
        <v>1012500</v>
      </c>
      <c r="F48" s="16"/>
    </row>
    <row r="49" spans="1:6">
      <c r="A49" s="57"/>
      <c r="B49" s="48"/>
      <c r="C49" s="15" t="s">
        <v>158</v>
      </c>
      <c r="D49" s="29">
        <f>VLOOKUP(C49,'201603월말 기준 소포위탁구'!$A$1:$B$106,2,0)</f>
        <v>21</v>
      </c>
      <c r="E49" s="29">
        <f t="shared" si="0"/>
        <v>787500</v>
      </c>
      <c r="F49" s="16"/>
    </row>
    <row r="50" spans="1:6">
      <c r="A50" s="57"/>
      <c r="B50" s="48" t="s">
        <v>159</v>
      </c>
      <c r="C50" s="15" t="s">
        <v>160</v>
      </c>
      <c r="D50" s="29">
        <f>VLOOKUP(C50,'201603월말 기준 소포위탁구'!$A$1:$B$106,2,0)</f>
        <v>35</v>
      </c>
      <c r="E50" s="29">
        <f t="shared" si="0"/>
        <v>1312500</v>
      </c>
      <c r="F50" s="16"/>
    </row>
    <row r="51" spans="1:6">
      <c r="A51" s="57"/>
      <c r="B51" s="48"/>
      <c r="C51" s="15" t="s">
        <v>161</v>
      </c>
      <c r="D51" s="29">
        <f>VLOOKUP(C51,'201603월말 기준 소포위탁구'!$A$1:$B$106,2,0)</f>
        <v>19</v>
      </c>
      <c r="E51" s="29">
        <f t="shared" si="0"/>
        <v>712500</v>
      </c>
      <c r="F51" s="16"/>
    </row>
    <row r="52" spans="1:6">
      <c r="A52" s="57"/>
      <c r="B52" s="48"/>
      <c r="C52" s="15" t="s">
        <v>162</v>
      </c>
      <c r="D52" s="29">
        <f>VLOOKUP(C52,'201603월말 기준 소포위탁구'!$A$1:$B$106,2,0)</f>
        <v>17</v>
      </c>
      <c r="E52" s="29">
        <f t="shared" si="0"/>
        <v>637500</v>
      </c>
      <c r="F52" s="16"/>
    </row>
    <row r="53" spans="1:6">
      <c r="A53" s="57"/>
      <c r="B53" s="48"/>
      <c r="C53" s="15" t="s">
        <v>163</v>
      </c>
      <c r="D53" s="29">
        <f>VLOOKUP(C53,'201603월말 기준 소포위탁구'!$A$1:$B$106,2,0)</f>
        <v>21</v>
      </c>
      <c r="E53" s="29">
        <f t="shared" si="0"/>
        <v>787500</v>
      </c>
      <c r="F53" s="16"/>
    </row>
    <row r="54" spans="1:6">
      <c r="A54" s="57"/>
      <c r="B54" s="48" t="s">
        <v>164</v>
      </c>
      <c r="C54" s="15" t="s">
        <v>165</v>
      </c>
      <c r="D54" s="29">
        <f>VLOOKUP(C54,'201603월말 기준 소포위탁구'!$A$1:$B$106,2,0)</f>
        <v>23</v>
      </c>
      <c r="E54" s="29">
        <f t="shared" si="0"/>
        <v>862500</v>
      </c>
      <c r="F54" s="16"/>
    </row>
    <row r="55" spans="1:6">
      <c r="A55" s="57"/>
      <c r="B55" s="48"/>
      <c r="C55" s="15" t="s">
        <v>166</v>
      </c>
      <c r="D55" s="29">
        <f>VLOOKUP(C55,'201603월말 기준 소포위탁구'!$A$1:$B$106,2,0)</f>
        <v>23</v>
      </c>
      <c r="E55" s="29">
        <f t="shared" si="0"/>
        <v>862500</v>
      </c>
      <c r="F55" s="16"/>
    </row>
    <row r="56" spans="1:6">
      <c r="A56" s="57"/>
      <c r="B56" s="48"/>
      <c r="C56" s="15" t="s">
        <v>167</v>
      </c>
      <c r="D56" s="29">
        <f>VLOOKUP(C56,'201603월말 기준 소포위탁구'!$A$1:$B$106,2,0)</f>
        <v>13</v>
      </c>
      <c r="E56" s="29">
        <f t="shared" si="0"/>
        <v>487500</v>
      </c>
      <c r="F56" s="16"/>
    </row>
    <row r="57" spans="1:6">
      <c r="A57" s="57"/>
      <c r="B57" s="48"/>
      <c r="C57" s="15" t="s">
        <v>168</v>
      </c>
      <c r="D57" s="29">
        <f>VLOOKUP(C57,'201603월말 기준 소포위탁구'!$A$1:$B$106,2,0)</f>
        <v>6</v>
      </c>
      <c r="E57" s="29">
        <f t="shared" si="0"/>
        <v>225000</v>
      </c>
      <c r="F57" s="16"/>
    </row>
    <row r="58" spans="1:6">
      <c r="A58" s="57"/>
      <c r="B58" s="48"/>
      <c r="C58" s="15" t="s">
        <v>169</v>
      </c>
      <c r="D58" s="29">
        <f>VLOOKUP(C58,'201603월말 기준 소포위탁구'!$A$1:$B$106,2,0)</f>
        <v>7</v>
      </c>
      <c r="E58" s="29">
        <f t="shared" si="0"/>
        <v>262500</v>
      </c>
      <c r="F58" s="16"/>
    </row>
    <row r="59" spans="1:6">
      <c r="A59" s="57"/>
      <c r="B59" s="48" t="s">
        <v>170</v>
      </c>
      <c r="C59" s="15" t="s">
        <v>171</v>
      </c>
      <c r="D59" s="29">
        <f>VLOOKUP(C59,'201603월말 기준 소포위탁구'!$A$1:$B$106,2,0)</f>
        <v>27</v>
      </c>
      <c r="E59" s="29">
        <f t="shared" si="0"/>
        <v>1012500</v>
      </c>
      <c r="F59" s="16"/>
    </row>
    <row r="60" spans="1:6" ht="19.5" thickBot="1">
      <c r="A60" s="58"/>
      <c r="B60" s="55"/>
      <c r="C60" s="17" t="s">
        <v>172</v>
      </c>
      <c r="D60" s="30">
        <f>VLOOKUP(C60,'201603월말 기준 소포위탁구'!$A$1:$B$106,2,0)</f>
        <v>27</v>
      </c>
      <c r="E60" s="30">
        <f t="shared" si="0"/>
        <v>1012500</v>
      </c>
      <c r="F60" s="18"/>
    </row>
    <row r="61" spans="1:6" ht="19.5" thickTop="1">
      <c r="A61" s="52" t="s">
        <v>173</v>
      </c>
      <c r="B61" s="59" t="s">
        <v>174</v>
      </c>
      <c r="C61" s="11" t="s">
        <v>175</v>
      </c>
      <c r="D61" s="25">
        <f>VLOOKUP(C61,'201603월말 기준 소포위탁구'!$A$1:$B$106,2,0)</f>
        <v>9</v>
      </c>
      <c r="E61" s="25">
        <f t="shared" si="0"/>
        <v>337500</v>
      </c>
      <c r="F61" s="19"/>
    </row>
    <row r="62" spans="1:6">
      <c r="A62" s="53"/>
      <c r="B62" s="46"/>
      <c r="C62" s="12" t="s">
        <v>176</v>
      </c>
      <c r="D62" s="26">
        <f>VLOOKUP(C62,'201603월말 기준 소포위탁구'!$A$1:$B$106,2,0)</f>
        <v>11</v>
      </c>
      <c r="E62" s="26">
        <f t="shared" si="0"/>
        <v>412500</v>
      </c>
      <c r="F62" s="20"/>
    </row>
    <row r="63" spans="1:6">
      <c r="A63" s="53"/>
      <c r="B63" s="46"/>
      <c r="C63" s="12" t="s">
        <v>177</v>
      </c>
      <c r="D63" s="26">
        <f>VLOOKUP(C63,'201603월말 기준 소포위탁구'!$A$1:$B$106,2,0)</f>
        <v>10</v>
      </c>
      <c r="E63" s="26">
        <f t="shared" si="0"/>
        <v>375000</v>
      </c>
      <c r="F63" s="20"/>
    </row>
    <row r="64" spans="1:6">
      <c r="A64" s="53"/>
      <c r="B64" s="46" t="s">
        <v>178</v>
      </c>
      <c r="C64" s="12" t="s">
        <v>179</v>
      </c>
      <c r="D64" s="26">
        <f>VLOOKUP(C64,'201603월말 기준 소포위탁구'!$A$1:$B$106,2,0)</f>
        <v>26</v>
      </c>
      <c r="E64" s="26">
        <f t="shared" si="0"/>
        <v>975000</v>
      </c>
      <c r="F64" s="20"/>
    </row>
    <row r="65" spans="1:6">
      <c r="A65" s="53"/>
      <c r="B65" s="46"/>
      <c r="C65" s="12" t="s">
        <v>180</v>
      </c>
      <c r="D65" s="26">
        <f>VLOOKUP(C65,'201603월말 기준 소포위탁구'!$A$1:$B$106,2,0)</f>
        <v>4</v>
      </c>
      <c r="E65" s="26">
        <f t="shared" si="0"/>
        <v>150000</v>
      </c>
      <c r="F65" s="20"/>
    </row>
    <row r="66" spans="1:6">
      <c r="A66" s="53"/>
      <c r="B66" s="46"/>
      <c r="C66" s="12" t="s">
        <v>181</v>
      </c>
      <c r="D66" s="26">
        <f>VLOOKUP(C66,'201603월말 기준 소포위탁구'!$A$1:$B$106,2,0)</f>
        <v>5</v>
      </c>
      <c r="E66" s="26">
        <f t="shared" si="0"/>
        <v>187500</v>
      </c>
      <c r="F66" s="20"/>
    </row>
    <row r="67" spans="1:6">
      <c r="A67" s="53"/>
      <c r="B67" s="46" t="s">
        <v>182</v>
      </c>
      <c r="C67" s="12" t="s">
        <v>183</v>
      </c>
      <c r="D67" s="26">
        <f>VLOOKUP(C67,'201603월말 기준 소포위탁구'!$A$1:$B$106,2,0)</f>
        <v>3</v>
      </c>
      <c r="E67" s="26">
        <f t="shared" si="0"/>
        <v>112500</v>
      </c>
      <c r="F67" s="20"/>
    </row>
    <row r="68" spans="1:6">
      <c r="A68" s="53"/>
      <c r="B68" s="46"/>
      <c r="C68" s="12" t="s">
        <v>184</v>
      </c>
      <c r="D68" s="26">
        <f>VLOOKUP(C68,'201603월말 기준 소포위탁구'!$A$1:$B$106,2,0)</f>
        <v>9</v>
      </c>
      <c r="E68" s="26">
        <f t="shared" si="0"/>
        <v>337500</v>
      </c>
      <c r="F68" s="20"/>
    </row>
    <row r="69" spans="1:6">
      <c r="A69" s="53"/>
      <c r="B69" s="46"/>
      <c r="C69" s="12" t="s">
        <v>185</v>
      </c>
      <c r="D69" s="26">
        <f>VLOOKUP(C69,'201603월말 기준 소포위탁구'!$A$1:$B$106,2,0)</f>
        <v>3</v>
      </c>
      <c r="E69" s="26">
        <f t="shared" ref="E69:E109" si="1">D69*150*250</f>
        <v>112500</v>
      </c>
      <c r="F69" s="20"/>
    </row>
    <row r="70" spans="1:6">
      <c r="A70" s="53"/>
      <c r="B70" s="46"/>
      <c r="C70" s="12" t="s">
        <v>186</v>
      </c>
      <c r="D70" s="26">
        <f>VLOOKUP(C70,'201603월말 기준 소포위탁구'!$A$1:$B$106,2,0)</f>
        <v>11</v>
      </c>
      <c r="E70" s="26">
        <f t="shared" si="1"/>
        <v>412500</v>
      </c>
      <c r="F70" s="20"/>
    </row>
    <row r="71" spans="1:6">
      <c r="A71" s="53"/>
      <c r="B71" s="46" t="s">
        <v>187</v>
      </c>
      <c r="C71" s="12" t="s">
        <v>188</v>
      </c>
      <c r="D71" s="26">
        <f>VLOOKUP(C71,'201603월말 기준 소포위탁구'!$A$1:$B$106,2,0)</f>
        <v>12</v>
      </c>
      <c r="E71" s="26">
        <f t="shared" si="1"/>
        <v>450000</v>
      </c>
      <c r="F71" s="20"/>
    </row>
    <row r="72" spans="1:6">
      <c r="A72" s="53"/>
      <c r="B72" s="46"/>
      <c r="C72" s="12" t="s">
        <v>189</v>
      </c>
      <c r="D72" s="26">
        <f>VLOOKUP(C72,'201603월말 기준 소포위탁구'!$A$1:$B$106,2,0)</f>
        <v>9</v>
      </c>
      <c r="E72" s="26">
        <f t="shared" si="1"/>
        <v>337500</v>
      </c>
      <c r="F72" s="20"/>
    </row>
    <row r="73" spans="1:6">
      <c r="A73" s="53"/>
      <c r="B73" s="46"/>
      <c r="C73" s="12" t="s">
        <v>190</v>
      </c>
      <c r="D73" s="26">
        <f>VLOOKUP(C73,'201603월말 기준 소포위탁구'!$A$1:$B$106,2,0)</f>
        <v>17</v>
      </c>
      <c r="E73" s="26">
        <f t="shared" si="1"/>
        <v>637500</v>
      </c>
      <c r="F73" s="20"/>
    </row>
    <row r="74" spans="1:6">
      <c r="A74" s="53"/>
      <c r="B74" s="46"/>
      <c r="C74" s="12" t="s">
        <v>191</v>
      </c>
      <c r="D74" s="26">
        <f>VLOOKUP(C74,'201603월말 기준 소포위탁구'!$A$1:$B$106,2,0)</f>
        <v>16</v>
      </c>
      <c r="E74" s="26">
        <f t="shared" si="1"/>
        <v>600000</v>
      </c>
      <c r="F74" s="20"/>
    </row>
    <row r="75" spans="1:6">
      <c r="A75" s="53"/>
      <c r="B75" s="46"/>
      <c r="C75" s="12" t="s">
        <v>192</v>
      </c>
      <c r="D75" s="26">
        <f>VLOOKUP(C75,'201603월말 기준 소포위탁구'!$A$1:$B$106,2,0)</f>
        <v>6</v>
      </c>
      <c r="E75" s="26">
        <f t="shared" si="1"/>
        <v>225000</v>
      </c>
      <c r="F75" s="20"/>
    </row>
    <row r="76" spans="1:6">
      <c r="A76" s="53"/>
      <c r="B76" s="46" t="s">
        <v>193</v>
      </c>
      <c r="C76" s="12" t="s">
        <v>194</v>
      </c>
      <c r="D76" s="26">
        <f>VLOOKUP(C76,'201603월말 기준 소포위탁구'!$A$1:$B$106,2,0)</f>
        <v>9</v>
      </c>
      <c r="E76" s="26">
        <f t="shared" si="1"/>
        <v>337500</v>
      </c>
      <c r="F76" s="20"/>
    </row>
    <row r="77" spans="1:6">
      <c r="A77" s="53"/>
      <c r="B77" s="46"/>
      <c r="C77" s="12" t="s">
        <v>195</v>
      </c>
      <c r="D77" s="26">
        <f>VLOOKUP(C77,'201603월말 기준 소포위탁구'!$A$1:$B$106,2,0)</f>
        <v>3</v>
      </c>
      <c r="E77" s="26">
        <f t="shared" si="1"/>
        <v>112500</v>
      </c>
      <c r="F77" s="20"/>
    </row>
    <row r="78" spans="1:6">
      <c r="A78" s="53"/>
      <c r="B78" s="46"/>
      <c r="C78" s="12" t="s">
        <v>196</v>
      </c>
      <c r="D78" s="26">
        <f>VLOOKUP(C78,'201603월말 기준 소포위탁구'!$A$1:$B$106,2,0)</f>
        <v>6</v>
      </c>
      <c r="E78" s="26">
        <f t="shared" si="1"/>
        <v>225000</v>
      </c>
      <c r="F78" s="20"/>
    </row>
    <row r="79" spans="1:6">
      <c r="A79" s="53"/>
      <c r="B79" s="46"/>
      <c r="C79" s="12" t="s">
        <v>197</v>
      </c>
      <c r="D79" s="26">
        <f>VLOOKUP(C79,'201603월말 기준 소포위탁구'!$A$1:$B$106,2,0)</f>
        <v>13</v>
      </c>
      <c r="E79" s="26">
        <f t="shared" si="1"/>
        <v>487500</v>
      </c>
      <c r="F79" s="20"/>
    </row>
    <row r="80" spans="1:6" ht="19.5" thickBot="1">
      <c r="A80" s="54"/>
      <c r="B80" s="21" t="s">
        <v>119</v>
      </c>
      <c r="C80" s="21" t="s">
        <v>213</v>
      </c>
      <c r="D80" s="27">
        <f>VLOOKUP(C80,'201603월말 기준 소포위탁구'!$A$1:$B$106,2,0)</f>
        <v>2</v>
      </c>
      <c r="E80" s="27">
        <f t="shared" si="1"/>
        <v>75000</v>
      </c>
      <c r="F80" s="22" t="s">
        <v>120</v>
      </c>
    </row>
    <row r="81" spans="1:6" ht="19.5" thickTop="1">
      <c r="A81" s="56" t="s">
        <v>198</v>
      </c>
      <c r="B81" s="47" t="s">
        <v>202</v>
      </c>
      <c r="C81" s="13" t="s">
        <v>203</v>
      </c>
      <c r="D81" s="28">
        <f>VLOOKUP(C81,'201603월말 기준 소포위탁구'!$A$1:$B$106,2,0)</f>
        <v>9</v>
      </c>
      <c r="E81" s="28">
        <f t="shared" si="1"/>
        <v>337500</v>
      </c>
      <c r="F81" s="14"/>
    </row>
    <row r="82" spans="1:6">
      <c r="A82" s="57"/>
      <c r="B82" s="48"/>
      <c r="C82" s="15" t="s">
        <v>204</v>
      </c>
      <c r="D82" s="29">
        <f>VLOOKUP(C82,'201603월말 기준 소포위탁구'!$A$1:$B$106,2,0)</f>
        <v>10</v>
      </c>
      <c r="E82" s="29">
        <f t="shared" si="1"/>
        <v>375000</v>
      </c>
      <c r="F82" s="16"/>
    </row>
    <row r="83" spans="1:6">
      <c r="A83" s="57"/>
      <c r="B83" s="48"/>
      <c r="C83" s="15" t="s">
        <v>205</v>
      </c>
      <c r="D83" s="29">
        <f>VLOOKUP(C83,'201603월말 기준 소포위탁구'!$A$1:$B$106,2,0)</f>
        <v>25</v>
      </c>
      <c r="E83" s="29">
        <f t="shared" si="1"/>
        <v>937500</v>
      </c>
      <c r="F83" s="16"/>
    </row>
    <row r="84" spans="1:6">
      <c r="A84" s="57"/>
      <c r="B84" s="48"/>
      <c r="C84" s="15" t="s">
        <v>206</v>
      </c>
      <c r="D84" s="29">
        <f>VLOOKUP(C84,'201603월말 기준 소포위탁구'!$A$1:$B$106,2,0)</f>
        <v>8</v>
      </c>
      <c r="E84" s="29">
        <f t="shared" si="1"/>
        <v>300000</v>
      </c>
      <c r="F84" s="16"/>
    </row>
    <row r="85" spans="1:6">
      <c r="A85" s="57"/>
      <c r="B85" s="48"/>
      <c r="C85" s="15" t="s">
        <v>207</v>
      </c>
      <c r="D85" s="29">
        <f>VLOOKUP(C85,'201603월말 기준 소포위탁구'!$A$1:$B$106,2,0)</f>
        <v>14</v>
      </c>
      <c r="E85" s="29">
        <f t="shared" si="1"/>
        <v>525000</v>
      </c>
      <c r="F85" s="16"/>
    </row>
    <row r="86" spans="1:6">
      <c r="A86" s="57"/>
      <c r="B86" s="48" t="s">
        <v>208</v>
      </c>
      <c r="C86" s="15" t="s">
        <v>209</v>
      </c>
      <c r="D86" s="29">
        <v>21</v>
      </c>
      <c r="E86" s="29">
        <f t="shared" si="1"/>
        <v>787500</v>
      </c>
      <c r="F86" s="16"/>
    </row>
    <row r="87" spans="1:6">
      <c r="A87" s="57"/>
      <c r="B87" s="48"/>
      <c r="C87" s="15" t="s">
        <v>210</v>
      </c>
      <c r="D87" s="29">
        <f>VLOOKUP(C87,'201603월말 기준 소포위탁구'!$A$1:$B$106,2,0)</f>
        <v>11</v>
      </c>
      <c r="E87" s="29">
        <f t="shared" si="1"/>
        <v>412500</v>
      </c>
      <c r="F87" s="16"/>
    </row>
    <row r="88" spans="1:6">
      <c r="A88" s="57"/>
      <c r="B88" s="48"/>
      <c r="C88" s="15" t="s">
        <v>211</v>
      </c>
      <c r="D88" s="29">
        <f>VLOOKUP(C88,'201603월말 기준 소포위탁구'!$A$1:$B$106,2,0)</f>
        <v>7</v>
      </c>
      <c r="E88" s="29">
        <f t="shared" si="1"/>
        <v>262500</v>
      </c>
      <c r="F88" s="16"/>
    </row>
    <row r="89" spans="1:6">
      <c r="A89" s="57"/>
      <c r="B89" s="48" t="s">
        <v>199</v>
      </c>
      <c r="C89" s="15" t="s">
        <v>200</v>
      </c>
      <c r="D89" s="29">
        <f>VLOOKUP(C89,'201603월말 기준 소포위탁구'!$A$1:$B$106,2,0)</f>
        <v>14</v>
      </c>
      <c r="E89" s="29">
        <f t="shared" si="1"/>
        <v>525000</v>
      </c>
      <c r="F89" s="16"/>
    </row>
    <row r="90" spans="1:6">
      <c r="A90" s="57"/>
      <c r="B90" s="48"/>
      <c r="C90" s="15" t="s">
        <v>201</v>
      </c>
      <c r="D90" s="29">
        <f>VLOOKUP(C90,'201603월말 기준 소포위탁구'!$A$1:$B$106,2,0)</f>
        <v>16</v>
      </c>
      <c r="E90" s="29">
        <f t="shared" si="1"/>
        <v>600000</v>
      </c>
      <c r="F90" s="16"/>
    </row>
    <row r="91" spans="1:6" ht="19.5" thickBot="1">
      <c r="A91" s="58"/>
      <c r="B91" s="17" t="s">
        <v>119</v>
      </c>
      <c r="C91" s="17" t="s">
        <v>212</v>
      </c>
      <c r="D91" s="30">
        <v>15</v>
      </c>
      <c r="E91" s="30">
        <f t="shared" si="1"/>
        <v>562500</v>
      </c>
      <c r="F91" s="18" t="s">
        <v>120</v>
      </c>
    </row>
    <row r="92" spans="1:6" ht="19.5" thickTop="1">
      <c r="A92" s="52" t="s">
        <v>214</v>
      </c>
      <c r="B92" s="49" t="s">
        <v>215</v>
      </c>
      <c r="C92" s="11" t="s">
        <v>216</v>
      </c>
      <c r="D92" s="25">
        <f>VLOOKUP(C92,'201603월말 기준 소포위탁구'!$A$1:$B$106,2,0)</f>
        <v>11</v>
      </c>
      <c r="E92" s="25">
        <f t="shared" si="1"/>
        <v>412500</v>
      </c>
      <c r="F92" s="19"/>
    </row>
    <row r="93" spans="1:6">
      <c r="A93" s="53"/>
      <c r="B93" s="50"/>
      <c r="C93" s="12" t="s">
        <v>217</v>
      </c>
      <c r="D93" s="26">
        <f>VLOOKUP(C93,'201603월말 기준 소포위탁구'!$A$1:$B$106,2,0)</f>
        <v>14</v>
      </c>
      <c r="E93" s="26">
        <f t="shared" si="1"/>
        <v>525000</v>
      </c>
      <c r="F93" s="20"/>
    </row>
    <row r="94" spans="1:6">
      <c r="A94" s="53"/>
      <c r="B94" s="50"/>
      <c r="C94" s="12" t="s">
        <v>218</v>
      </c>
      <c r="D94" s="26">
        <f>VLOOKUP(C94,'201603월말 기준 소포위탁구'!$A$1:$B$106,2,0)</f>
        <v>8</v>
      </c>
      <c r="E94" s="26">
        <f t="shared" si="1"/>
        <v>300000</v>
      </c>
      <c r="F94" s="20"/>
    </row>
    <row r="95" spans="1:6">
      <c r="A95" s="53"/>
      <c r="B95" s="51"/>
      <c r="C95" s="12" t="s">
        <v>219</v>
      </c>
      <c r="D95" s="26">
        <f>VLOOKUP(C95,'201603월말 기준 소포위탁구'!$A$1:$B$106,2,0)</f>
        <v>15</v>
      </c>
      <c r="E95" s="26">
        <f t="shared" si="1"/>
        <v>562500</v>
      </c>
      <c r="F95" s="20"/>
    </row>
    <row r="96" spans="1:6" ht="19.5" thickBot="1">
      <c r="A96" s="54"/>
      <c r="B96" s="21" t="s">
        <v>119</v>
      </c>
      <c r="C96" s="21" t="s">
        <v>220</v>
      </c>
      <c r="D96" s="27">
        <f>VLOOKUP(C96,'201603월말 기준 소포위탁구'!$A$1:$B$106,2,0)</f>
        <v>2</v>
      </c>
      <c r="E96" s="27">
        <f t="shared" si="1"/>
        <v>75000</v>
      </c>
      <c r="F96" s="22" t="s">
        <v>120</v>
      </c>
    </row>
    <row r="97" spans="1:6" ht="19.5" thickTop="1">
      <c r="A97" s="56" t="s">
        <v>221</v>
      </c>
      <c r="B97" s="47" t="s">
        <v>222</v>
      </c>
      <c r="C97" s="13" t="s">
        <v>223</v>
      </c>
      <c r="D97" s="28">
        <f>VLOOKUP(C97,'201603월말 기준 소포위탁구'!$A$1:$B$106,2,0)</f>
        <v>5</v>
      </c>
      <c r="E97" s="28">
        <f t="shared" si="1"/>
        <v>187500</v>
      </c>
      <c r="F97" s="14"/>
    </row>
    <row r="98" spans="1:6">
      <c r="A98" s="57"/>
      <c r="B98" s="48"/>
      <c r="C98" s="15" t="s">
        <v>224</v>
      </c>
      <c r="D98" s="29">
        <f>VLOOKUP(C98,'201603월말 기준 소포위탁구'!$A$1:$B$106,2,0)</f>
        <v>11</v>
      </c>
      <c r="E98" s="29">
        <f t="shared" si="1"/>
        <v>412500</v>
      </c>
      <c r="F98" s="16"/>
    </row>
    <row r="99" spans="1:6">
      <c r="A99" s="57"/>
      <c r="B99" s="48"/>
      <c r="C99" s="15" t="s">
        <v>225</v>
      </c>
      <c r="D99" s="29">
        <f>VLOOKUP(C99,'201603월말 기준 소포위탁구'!$A$1:$B$106,2,0)</f>
        <v>11</v>
      </c>
      <c r="E99" s="29">
        <f t="shared" si="1"/>
        <v>412500</v>
      </c>
      <c r="F99" s="16"/>
    </row>
    <row r="100" spans="1:6">
      <c r="A100" s="57"/>
      <c r="B100" s="48"/>
      <c r="C100" s="15" t="s">
        <v>226</v>
      </c>
      <c r="D100" s="29">
        <f>VLOOKUP(C100,'201603월말 기준 소포위탁구'!$A$1:$B$106,2,0)</f>
        <v>19</v>
      </c>
      <c r="E100" s="29">
        <f t="shared" si="1"/>
        <v>712500</v>
      </c>
      <c r="F100" s="16"/>
    </row>
    <row r="101" spans="1:6">
      <c r="A101" s="57"/>
      <c r="B101" s="48"/>
      <c r="C101" s="15" t="s">
        <v>227</v>
      </c>
      <c r="D101" s="29">
        <f>VLOOKUP(C101,'201603월말 기준 소포위탁구'!$A$1:$B$106,2,0)</f>
        <v>18</v>
      </c>
      <c r="E101" s="29">
        <f t="shared" si="1"/>
        <v>675000</v>
      </c>
      <c r="F101" s="16"/>
    </row>
    <row r="102" spans="1:6">
      <c r="A102" s="57"/>
      <c r="B102" s="48"/>
      <c r="C102" s="15" t="s">
        <v>228</v>
      </c>
      <c r="D102" s="29">
        <f>VLOOKUP(C102,'201603월말 기준 소포위탁구'!$A$1:$B$106,2,0)</f>
        <v>16</v>
      </c>
      <c r="E102" s="29">
        <f t="shared" si="1"/>
        <v>600000</v>
      </c>
      <c r="F102" s="16"/>
    </row>
    <row r="103" spans="1:6">
      <c r="A103" s="57"/>
      <c r="B103" s="48"/>
      <c r="C103" s="15" t="s">
        <v>229</v>
      </c>
      <c r="D103" s="29">
        <f>VLOOKUP(C103,'201603월말 기준 소포위탁구'!$A$1:$B$106,2,0)</f>
        <v>4</v>
      </c>
      <c r="E103" s="29">
        <f t="shared" si="1"/>
        <v>150000</v>
      </c>
      <c r="F103" s="16"/>
    </row>
    <row r="104" spans="1:6">
      <c r="A104" s="57"/>
      <c r="B104" s="48" t="s">
        <v>230</v>
      </c>
      <c r="C104" s="15" t="s">
        <v>231</v>
      </c>
      <c r="D104" s="29">
        <f>VLOOKUP(C104,'201603월말 기준 소포위탁구'!$A$1:$B$106,2,0)</f>
        <v>9</v>
      </c>
      <c r="E104" s="29">
        <f t="shared" si="1"/>
        <v>337500</v>
      </c>
      <c r="F104" s="16"/>
    </row>
    <row r="105" spans="1:6" ht="19.5" thickBot="1">
      <c r="A105" s="58"/>
      <c r="B105" s="55"/>
      <c r="C105" s="17" t="s">
        <v>232</v>
      </c>
      <c r="D105" s="30">
        <f>VLOOKUP(C105,'201603월말 기준 소포위탁구'!$A$1:$B$106,2,0)</f>
        <v>8</v>
      </c>
      <c r="E105" s="30">
        <f t="shared" si="1"/>
        <v>300000</v>
      </c>
      <c r="F105" s="18"/>
    </row>
    <row r="106" spans="1:6" ht="19.5" thickTop="1">
      <c r="A106" s="52" t="s">
        <v>233</v>
      </c>
      <c r="B106" s="59" t="s">
        <v>234</v>
      </c>
      <c r="C106" s="11" t="s">
        <v>235</v>
      </c>
      <c r="D106" s="25">
        <f>VLOOKUP(C106,'201603월말 기준 소포위탁구'!$A$1:$B$106,2,0)</f>
        <v>8</v>
      </c>
      <c r="E106" s="25">
        <f t="shared" si="1"/>
        <v>300000</v>
      </c>
      <c r="F106" s="19"/>
    </row>
    <row r="107" spans="1:6" ht="19.5" thickBot="1">
      <c r="A107" s="54"/>
      <c r="B107" s="63"/>
      <c r="C107" s="21" t="s">
        <v>236</v>
      </c>
      <c r="D107" s="27">
        <f>VLOOKUP(C107,'201603월말 기준 소포위탁구'!$A$1:$B$106,2,0)</f>
        <v>12</v>
      </c>
      <c r="E107" s="27">
        <f t="shared" si="1"/>
        <v>450000</v>
      </c>
      <c r="F107" s="22"/>
    </row>
    <row r="108" spans="1:6" ht="19.5" thickTop="1">
      <c r="A108" s="56" t="s">
        <v>237</v>
      </c>
      <c r="B108" s="47" t="s">
        <v>238</v>
      </c>
      <c r="C108" s="13" t="s">
        <v>239</v>
      </c>
      <c r="D108" s="28">
        <f>VLOOKUP(C108,'201603월말 기준 소포위탁구'!$A$1:$B$106,2,0)</f>
        <v>30</v>
      </c>
      <c r="E108" s="28">
        <f t="shared" si="1"/>
        <v>1125000</v>
      </c>
      <c r="F108" s="14"/>
    </row>
    <row r="109" spans="1:6" ht="19.5" thickBot="1">
      <c r="A109" s="58"/>
      <c r="B109" s="55"/>
      <c r="C109" s="17" t="s">
        <v>240</v>
      </c>
      <c r="D109" s="30">
        <f>VLOOKUP(C109,'201603월말 기준 소포위탁구'!$A$1:$B$106,2,0)</f>
        <v>7</v>
      </c>
      <c r="E109" s="30">
        <f t="shared" si="1"/>
        <v>262500</v>
      </c>
      <c r="F109" s="18"/>
    </row>
    <row r="110" spans="1:6" ht="20.25" thickTop="1" thickBot="1">
      <c r="A110" s="60" t="s">
        <v>254</v>
      </c>
      <c r="B110" s="61"/>
      <c r="C110" s="34" t="s">
        <v>253</v>
      </c>
      <c r="D110" s="35">
        <f>SUM(D4:D109)</f>
        <v>1895</v>
      </c>
      <c r="E110" s="35">
        <f>SUM(E4:E109)</f>
        <v>71062500</v>
      </c>
      <c r="F110" s="36"/>
    </row>
    <row r="111" spans="1:6" ht="19.5" thickTop="1"/>
  </sheetData>
  <mergeCells count="35">
    <mergeCell ref="A108:A109"/>
    <mergeCell ref="B108:B109"/>
    <mergeCell ref="A4:A20"/>
    <mergeCell ref="A110:B110"/>
    <mergeCell ref="A1:F1"/>
    <mergeCell ref="A92:A96"/>
    <mergeCell ref="B97:B103"/>
    <mergeCell ref="B104:B105"/>
    <mergeCell ref="A97:A105"/>
    <mergeCell ref="A106:A107"/>
    <mergeCell ref="B106:B107"/>
    <mergeCell ref="B64:B66"/>
    <mergeCell ref="B67:B70"/>
    <mergeCell ref="B71:B75"/>
    <mergeCell ref="B76:B79"/>
    <mergeCell ref="A81:A91"/>
    <mergeCell ref="A61:A80"/>
    <mergeCell ref="B47:B49"/>
    <mergeCell ref="B50:B53"/>
    <mergeCell ref="B54:B58"/>
    <mergeCell ref="B59:B60"/>
    <mergeCell ref="A21:A60"/>
    <mergeCell ref="B61:B63"/>
    <mergeCell ref="B27:B30"/>
    <mergeCell ref="B31:B33"/>
    <mergeCell ref="B34:B36"/>
    <mergeCell ref="B37:B42"/>
    <mergeCell ref="B43:B46"/>
    <mergeCell ref="B10:B13"/>
    <mergeCell ref="B5:B9"/>
    <mergeCell ref="B21:B26"/>
    <mergeCell ref="B92:B95"/>
    <mergeCell ref="B81:B85"/>
    <mergeCell ref="B86:B88"/>
    <mergeCell ref="B89:B90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H11" sqref="H11"/>
    </sheetView>
  </sheetViews>
  <sheetFormatPr defaultRowHeight="18.75"/>
  <cols>
    <col min="1" max="1" width="18.42578125" style="8" customWidth="1"/>
    <col min="2" max="2" width="20.140625" style="8" customWidth="1"/>
    <col min="3" max="3" width="18.85546875" style="8" customWidth="1"/>
    <col min="4" max="4" width="19.5703125" style="8" customWidth="1"/>
    <col min="5" max="5" width="33.85546875" style="8" customWidth="1"/>
    <col min="6" max="6" width="18.5703125" style="8" bestFit="1" customWidth="1"/>
    <col min="7" max="16384" width="9.140625" style="8"/>
  </cols>
  <sheetData>
    <row r="1" spans="1:6" ht="57.75" customHeight="1">
      <c r="A1" s="62" t="s">
        <v>268</v>
      </c>
      <c r="B1" s="62"/>
      <c r="C1" s="62"/>
      <c r="D1" s="62"/>
      <c r="E1" s="62"/>
      <c r="F1" s="62"/>
    </row>
    <row r="2" spans="1:6" ht="15.75" customHeight="1" thickBot="1"/>
    <row r="3" spans="1:6" ht="38.25" thickBot="1">
      <c r="A3" s="69" t="s">
        <v>99</v>
      </c>
      <c r="B3" s="70" t="s">
        <v>264</v>
      </c>
      <c r="C3" s="70" t="s">
        <v>269</v>
      </c>
      <c r="D3" s="70" t="s">
        <v>265</v>
      </c>
      <c r="E3" s="70" t="s">
        <v>267</v>
      </c>
      <c r="F3" s="71" t="s">
        <v>105</v>
      </c>
    </row>
    <row r="4" spans="1:6" ht="33" customHeight="1" thickTop="1">
      <c r="A4" s="72" t="s">
        <v>102</v>
      </c>
      <c r="B4" s="76">
        <v>4</v>
      </c>
      <c r="C4" s="76">
        <v>17</v>
      </c>
      <c r="D4" s="76">
        <v>500</v>
      </c>
      <c r="E4" s="77">
        <v>18750000</v>
      </c>
      <c r="F4" s="68"/>
    </row>
    <row r="5" spans="1:6" ht="33" customHeight="1">
      <c r="A5" s="73" t="s">
        <v>257</v>
      </c>
      <c r="B5" s="78">
        <v>10</v>
      </c>
      <c r="C5" s="78">
        <v>40</v>
      </c>
      <c r="D5" s="78">
        <v>853</v>
      </c>
      <c r="E5" s="79">
        <v>31987500</v>
      </c>
      <c r="F5" s="65"/>
    </row>
    <row r="6" spans="1:6" ht="33" customHeight="1">
      <c r="A6" s="73" t="s">
        <v>258</v>
      </c>
      <c r="B6" s="80">
        <v>5</v>
      </c>
      <c r="C6" s="80">
        <v>20</v>
      </c>
      <c r="D6" s="80">
        <v>184</v>
      </c>
      <c r="E6" s="79">
        <v>6900000</v>
      </c>
      <c r="F6" s="66"/>
    </row>
    <row r="7" spans="1:6" ht="33" customHeight="1">
      <c r="A7" s="73" t="s">
        <v>259</v>
      </c>
      <c r="B7" s="80">
        <v>3</v>
      </c>
      <c r="C7" s="80">
        <v>11</v>
      </c>
      <c r="D7" s="80">
        <v>150</v>
      </c>
      <c r="E7" s="79">
        <v>5625000</v>
      </c>
      <c r="F7" s="66"/>
    </row>
    <row r="8" spans="1:6" ht="33" customHeight="1">
      <c r="A8" s="73" t="s">
        <v>260</v>
      </c>
      <c r="B8" s="80">
        <v>1</v>
      </c>
      <c r="C8" s="80">
        <v>5</v>
      </c>
      <c r="D8" s="80">
        <v>50</v>
      </c>
      <c r="E8" s="79">
        <v>1875000</v>
      </c>
      <c r="F8" s="66"/>
    </row>
    <row r="9" spans="1:6" ht="33" customHeight="1">
      <c r="A9" s="73" t="s">
        <v>261</v>
      </c>
      <c r="B9" s="80">
        <v>2</v>
      </c>
      <c r="C9" s="80">
        <v>9</v>
      </c>
      <c r="D9" s="80">
        <v>101</v>
      </c>
      <c r="E9" s="79">
        <v>3787500</v>
      </c>
      <c r="F9" s="66"/>
    </row>
    <row r="10" spans="1:6" ht="33" customHeight="1">
      <c r="A10" s="73" t="s">
        <v>262</v>
      </c>
      <c r="B10" s="81">
        <v>1</v>
      </c>
      <c r="C10" s="81">
        <v>2</v>
      </c>
      <c r="D10" s="81">
        <v>20</v>
      </c>
      <c r="E10" s="79">
        <v>750000</v>
      </c>
      <c r="F10" s="67"/>
    </row>
    <row r="11" spans="1:6" ht="33" customHeight="1" thickBot="1">
      <c r="A11" s="72" t="s">
        <v>263</v>
      </c>
      <c r="B11" s="76">
        <v>1</v>
      </c>
      <c r="C11" s="76">
        <v>2</v>
      </c>
      <c r="D11" s="76">
        <v>37</v>
      </c>
      <c r="E11" s="82">
        <v>1387500</v>
      </c>
      <c r="F11" s="68"/>
    </row>
    <row r="12" spans="1:6" ht="41.25" customHeight="1" thickBot="1">
      <c r="A12" s="74" t="s">
        <v>254</v>
      </c>
      <c r="B12" s="83">
        <f>SUM(B4:B11)</f>
        <v>27</v>
      </c>
      <c r="C12" s="84">
        <f t="shared" ref="C12:E12" si="0">SUM(C4:C11)</f>
        <v>106</v>
      </c>
      <c r="D12" s="85">
        <f t="shared" si="0"/>
        <v>1895</v>
      </c>
      <c r="E12" s="85">
        <v>71062500</v>
      </c>
      <c r="F12" s="75"/>
    </row>
    <row r="13" spans="1:6">
      <c r="A13" s="64" t="s">
        <v>266</v>
      </c>
      <c r="B13" s="64"/>
      <c r="C13" s="64"/>
      <c r="D13" s="64"/>
      <c r="E13" s="64"/>
      <c r="F13" s="64"/>
    </row>
  </sheetData>
  <mergeCells count="2">
    <mergeCell ref="A13:F13"/>
    <mergeCell ref="A1:F1"/>
  </mergeCells>
  <phoneticPr fontId="4" type="noConversion"/>
  <pageMargins left="0.82" right="0.88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0"/>
  <sheetViews>
    <sheetView tabSelected="1" workbookViewId="0">
      <selection activeCell="J29" sqref="J29"/>
    </sheetView>
  </sheetViews>
  <sheetFormatPr defaultRowHeight="18.75"/>
  <cols>
    <col min="1" max="1" width="11" style="8" bestFit="1" customWidth="1"/>
    <col min="2" max="2" width="19.7109375" style="8" customWidth="1"/>
    <col min="3" max="3" width="16.5703125" style="8" customWidth="1"/>
    <col min="4" max="4" width="16.7109375" style="8" customWidth="1"/>
    <col min="5" max="5" width="26.140625" style="8" customWidth="1"/>
    <col min="6" max="6" width="14.140625" style="8" customWidth="1"/>
    <col min="7" max="16384" width="9.140625" style="8"/>
  </cols>
  <sheetData>
    <row r="1" spans="1:6" ht="42" customHeight="1" thickBot="1">
      <c r="A1" s="62" t="s">
        <v>270</v>
      </c>
      <c r="B1" s="62"/>
      <c r="C1" s="62"/>
      <c r="D1" s="62"/>
      <c r="E1" s="62"/>
      <c r="F1" s="62"/>
    </row>
    <row r="2" spans="1:6" ht="37.5">
      <c r="A2" s="89" t="s">
        <v>99</v>
      </c>
      <c r="B2" s="91" t="s">
        <v>264</v>
      </c>
      <c r="C2" s="90" t="s">
        <v>100</v>
      </c>
      <c r="D2" s="91" t="s">
        <v>265</v>
      </c>
      <c r="E2" s="91" t="s">
        <v>272</v>
      </c>
      <c r="F2" s="92" t="s">
        <v>105</v>
      </c>
    </row>
    <row r="3" spans="1:6" hidden="1">
      <c r="A3" s="93" t="s">
        <v>102</v>
      </c>
      <c r="B3" s="44" t="s">
        <v>107</v>
      </c>
      <c r="C3" s="44" t="s">
        <v>106</v>
      </c>
      <c r="D3" s="26">
        <f>VLOOKUP(C3,'201603월말 기준 소포위탁구'!$A$1:$B$106,2,0)</f>
        <v>71</v>
      </c>
      <c r="E3" s="26">
        <f>D3*150*250</f>
        <v>2662500</v>
      </c>
      <c r="F3" s="94"/>
    </row>
    <row r="4" spans="1:6" hidden="1">
      <c r="A4" s="93"/>
      <c r="B4" s="46" t="s">
        <v>113</v>
      </c>
      <c r="C4" s="44" t="s">
        <v>114</v>
      </c>
      <c r="D4" s="26">
        <f>VLOOKUP(C4,'201603월말 기준 소포위탁구'!$A$1:$B$106,2,0)</f>
        <v>28</v>
      </c>
      <c r="E4" s="26">
        <f t="shared" ref="E4:E68" si="0">D4*150*250</f>
        <v>1050000</v>
      </c>
      <c r="F4" s="94"/>
    </row>
    <row r="5" spans="1:6" hidden="1">
      <c r="A5" s="93"/>
      <c r="B5" s="46"/>
      <c r="C5" s="44" t="s">
        <v>115</v>
      </c>
      <c r="D5" s="26">
        <f>VLOOKUP(C5,'201603월말 기준 소포위탁구'!$A$1:$B$106,2,0)</f>
        <v>22</v>
      </c>
      <c r="E5" s="26">
        <f t="shared" si="0"/>
        <v>825000</v>
      </c>
      <c r="F5" s="94"/>
    </row>
    <row r="6" spans="1:6" hidden="1">
      <c r="A6" s="93"/>
      <c r="B6" s="46"/>
      <c r="C6" s="44" t="s">
        <v>116</v>
      </c>
      <c r="D6" s="26">
        <f>VLOOKUP(C6,'201603월말 기준 소포위탁구'!$A$1:$B$106,2,0)</f>
        <v>22</v>
      </c>
      <c r="E6" s="26">
        <f t="shared" si="0"/>
        <v>825000</v>
      </c>
      <c r="F6" s="94"/>
    </row>
    <row r="7" spans="1:6" hidden="1">
      <c r="A7" s="93"/>
      <c r="B7" s="46"/>
      <c r="C7" s="44" t="s">
        <v>117</v>
      </c>
      <c r="D7" s="26">
        <f>VLOOKUP(C7,'201603월말 기준 소포위탁구'!$A$1:$B$106,2,0)</f>
        <v>25</v>
      </c>
      <c r="E7" s="26">
        <f t="shared" si="0"/>
        <v>937500</v>
      </c>
      <c r="F7" s="94"/>
    </row>
    <row r="8" spans="1:6" hidden="1">
      <c r="A8" s="93"/>
      <c r="B8" s="46"/>
      <c r="C8" s="44" t="s">
        <v>118</v>
      </c>
      <c r="D8" s="26">
        <f>VLOOKUP(C8,'201603월말 기준 소포위탁구'!$A$1:$B$106,2,0)</f>
        <v>6</v>
      </c>
      <c r="E8" s="26">
        <f t="shared" si="0"/>
        <v>225000</v>
      </c>
      <c r="F8" s="94"/>
    </row>
    <row r="9" spans="1:6" hidden="1">
      <c r="A9" s="93"/>
      <c r="B9" s="46" t="s">
        <v>108</v>
      </c>
      <c r="C9" s="44" t="s">
        <v>109</v>
      </c>
      <c r="D9" s="26">
        <f>VLOOKUP(C9,'201603월말 기준 소포위탁구'!$A$1:$B$106,2,0)</f>
        <v>20</v>
      </c>
      <c r="E9" s="26">
        <f t="shared" si="0"/>
        <v>750000</v>
      </c>
      <c r="F9" s="94"/>
    </row>
    <row r="10" spans="1:6" hidden="1">
      <c r="A10" s="93"/>
      <c r="B10" s="46"/>
      <c r="C10" s="44" t="s">
        <v>110</v>
      </c>
      <c r="D10" s="26">
        <f>VLOOKUP(C10,'201603월말 기준 소포위탁구'!$A$1:$B$106,2,0)</f>
        <v>26</v>
      </c>
      <c r="E10" s="26">
        <f t="shared" si="0"/>
        <v>975000</v>
      </c>
      <c r="F10" s="94"/>
    </row>
    <row r="11" spans="1:6" hidden="1">
      <c r="A11" s="93"/>
      <c r="B11" s="46"/>
      <c r="C11" s="44" t="s">
        <v>111</v>
      </c>
      <c r="D11" s="26">
        <f>VLOOKUP(C11,'201603월말 기준 소포위탁구'!$A$1:$B$106,2,0)</f>
        <v>31</v>
      </c>
      <c r="E11" s="26">
        <f t="shared" si="0"/>
        <v>1162500</v>
      </c>
      <c r="F11" s="94"/>
    </row>
    <row r="12" spans="1:6" hidden="1">
      <c r="A12" s="93"/>
      <c r="B12" s="46"/>
      <c r="C12" s="44" t="s">
        <v>112</v>
      </c>
      <c r="D12" s="26">
        <f>VLOOKUP(C12,'201603월말 기준 소포위탁구'!$A$1:$B$106,2,0)</f>
        <v>26</v>
      </c>
      <c r="E12" s="26">
        <f t="shared" si="0"/>
        <v>975000</v>
      </c>
      <c r="F12" s="94"/>
    </row>
    <row r="13" spans="1:6" hidden="1">
      <c r="A13" s="93"/>
      <c r="B13" s="44" t="s">
        <v>119</v>
      </c>
      <c r="C13" s="23" t="s">
        <v>246</v>
      </c>
      <c r="D13" s="26">
        <f>VLOOKUP(C13,'201603월말 기준 소포위탁구'!$A$1:$B$106,2,0)</f>
        <v>21</v>
      </c>
      <c r="E13" s="26">
        <f t="shared" si="0"/>
        <v>787500</v>
      </c>
      <c r="F13" s="94" t="s">
        <v>120</v>
      </c>
    </row>
    <row r="14" spans="1:6" hidden="1">
      <c r="A14" s="93"/>
      <c r="B14" s="44" t="s">
        <v>119</v>
      </c>
      <c r="C14" s="23" t="s">
        <v>247</v>
      </c>
      <c r="D14" s="26">
        <f>VLOOKUP(C14,'201603월말 기준 소포위탁구'!$A$1:$B$106,2,0)</f>
        <v>24</v>
      </c>
      <c r="E14" s="26">
        <f t="shared" si="0"/>
        <v>900000</v>
      </c>
      <c r="F14" s="94" t="s">
        <v>120</v>
      </c>
    </row>
    <row r="15" spans="1:6" hidden="1">
      <c r="A15" s="93"/>
      <c r="B15" s="44" t="s">
        <v>119</v>
      </c>
      <c r="C15" s="23" t="s">
        <v>248</v>
      </c>
      <c r="D15" s="26">
        <f>VLOOKUP(C15,'201603월말 기준 소포위탁구'!$A$1:$B$106,2,0)</f>
        <v>40</v>
      </c>
      <c r="E15" s="26">
        <f t="shared" si="0"/>
        <v>1500000</v>
      </c>
      <c r="F15" s="94" t="s">
        <v>120</v>
      </c>
    </row>
    <row r="16" spans="1:6" hidden="1">
      <c r="A16" s="93"/>
      <c r="B16" s="44" t="s">
        <v>119</v>
      </c>
      <c r="C16" s="23" t="s">
        <v>249</v>
      </c>
      <c r="D16" s="26">
        <f>VLOOKUP(C16,'201603월말 기준 소포위탁구'!$A$1:$B$106,2,0)</f>
        <v>41</v>
      </c>
      <c r="E16" s="26">
        <f t="shared" si="0"/>
        <v>1537500</v>
      </c>
      <c r="F16" s="94" t="s">
        <v>120</v>
      </c>
    </row>
    <row r="17" spans="1:6" hidden="1">
      <c r="A17" s="93"/>
      <c r="B17" s="44" t="s">
        <v>119</v>
      </c>
      <c r="C17" s="23" t="s">
        <v>250</v>
      </c>
      <c r="D17" s="26">
        <f>VLOOKUP(C17,'201603월말 기준 소포위탁구'!$A$1:$B$106,2,0)</f>
        <v>42</v>
      </c>
      <c r="E17" s="26">
        <f t="shared" si="0"/>
        <v>1575000</v>
      </c>
      <c r="F17" s="94" t="s">
        <v>120</v>
      </c>
    </row>
    <row r="18" spans="1:6" hidden="1">
      <c r="A18" s="93"/>
      <c r="B18" s="44" t="s">
        <v>119</v>
      </c>
      <c r="C18" s="23" t="s">
        <v>251</v>
      </c>
      <c r="D18" s="26">
        <f>VLOOKUP(C18,'201603월말 기준 소포위탁구'!$A$1:$B$106,2,0)</f>
        <v>39</v>
      </c>
      <c r="E18" s="26">
        <f t="shared" si="0"/>
        <v>1462500</v>
      </c>
      <c r="F18" s="94" t="s">
        <v>120</v>
      </c>
    </row>
    <row r="19" spans="1:6" hidden="1">
      <c r="A19" s="93"/>
      <c r="B19" s="44" t="s">
        <v>119</v>
      </c>
      <c r="C19" s="23" t="s">
        <v>252</v>
      </c>
      <c r="D19" s="26">
        <f>VLOOKUP(C19,'201603월말 기준 소포위탁구'!$A$1:$B$106,2,0)</f>
        <v>16</v>
      </c>
      <c r="E19" s="26">
        <f t="shared" si="0"/>
        <v>600000</v>
      </c>
      <c r="F19" s="94" t="s">
        <v>120</v>
      </c>
    </row>
    <row r="20" spans="1:6" ht="18" customHeight="1">
      <c r="A20" s="95" t="s">
        <v>121</v>
      </c>
      <c r="B20" s="96" t="s">
        <v>273</v>
      </c>
      <c r="C20" s="97" t="s">
        <v>125</v>
      </c>
      <c r="D20" s="107">
        <f>VLOOKUP(C20,'201603월말 기준 소포위탁구'!$A$1:$B$106,2,0)</f>
        <v>27</v>
      </c>
      <c r="E20" s="107">
        <f t="shared" si="0"/>
        <v>1012500</v>
      </c>
      <c r="F20" s="98"/>
    </row>
    <row r="21" spans="1:6" ht="18" customHeight="1">
      <c r="A21" s="95"/>
      <c r="B21" s="96"/>
      <c r="C21" s="97" t="s">
        <v>129</v>
      </c>
      <c r="D21" s="107">
        <f>VLOOKUP(C21,'201603월말 기준 소포위탁구'!$A$1:$B$106,2,0)</f>
        <v>19</v>
      </c>
      <c r="E21" s="107">
        <f t="shared" si="0"/>
        <v>712500</v>
      </c>
      <c r="F21" s="98"/>
    </row>
    <row r="22" spans="1:6" ht="18" customHeight="1">
      <c r="A22" s="95"/>
      <c r="B22" s="96"/>
      <c r="C22" s="97" t="s">
        <v>126</v>
      </c>
      <c r="D22" s="107">
        <f>VLOOKUP(C22,'201603월말 기준 소포위탁구'!$A$1:$B$106,2,0)</f>
        <v>13</v>
      </c>
      <c r="E22" s="107">
        <f t="shared" si="0"/>
        <v>487500</v>
      </c>
      <c r="F22" s="98"/>
    </row>
    <row r="23" spans="1:6" ht="18" customHeight="1">
      <c r="A23" s="95"/>
      <c r="B23" s="96"/>
      <c r="C23" s="97" t="s">
        <v>127</v>
      </c>
      <c r="D23" s="107">
        <f>VLOOKUP(C23,'201603월말 기준 소포위탁구'!$A$1:$B$106,2,0)</f>
        <v>16</v>
      </c>
      <c r="E23" s="107">
        <f t="shared" si="0"/>
        <v>600000</v>
      </c>
      <c r="F23" s="98"/>
    </row>
    <row r="24" spans="1:6" ht="18" customHeight="1">
      <c r="A24" s="95"/>
      <c r="B24" s="96"/>
      <c r="C24" s="97" t="s">
        <v>128</v>
      </c>
      <c r="D24" s="107">
        <f>VLOOKUP(C24,'201603월말 기준 소포위탁구'!$A$1:$B$106,2,0)</f>
        <v>23</v>
      </c>
      <c r="E24" s="107">
        <f t="shared" si="0"/>
        <v>862500</v>
      </c>
      <c r="F24" s="98"/>
    </row>
    <row r="25" spans="1:6" ht="18" customHeight="1">
      <c r="A25" s="95"/>
      <c r="B25" s="96"/>
      <c r="C25" s="97" t="s">
        <v>101</v>
      </c>
      <c r="D25" s="107">
        <f>VLOOKUP(C25,'201603월말 기준 소포위탁구'!$A$1:$B$106,2,0)</f>
        <v>20</v>
      </c>
      <c r="E25" s="107">
        <f t="shared" si="0"/>
        <v>750000</v>
      </c>
      <c r="F25" s="98"/>
    </row>
    <row r="26" spans="1:6" ht="18" customHeight="1">
      <c r="A26" s="95"/>
      <c r="B26" s="96" t="s">
        <v>274</v>
      </c>
      <c r="C26" s="97" t="s">
        <v>131</v>
      </c>
      <c r="D26" s="107">
        <f>VLOOKUP(C26,'201603월말 기준 소포위탁구'!$A$1:$B$106,2,0)</f>
        <v>45</v>
      </c>
      <c r="E26" s="107">
        <f t="shared" si="0"/>
        <v>1687500</v>
      </c>
      <c r="F26" s="98"/>
    </row>
    <row r="27" spans="1:6" ht="18" customHeight="1">
      <c r="A27" s="95"/>
      <c r="B27" s="96"/>
      <c r="C27" s="97" t="s">
        <v>132</v>
      </c>
      <c r="D27" s="107">
        <f>VLOOKUP(C27,'201603월말 기준 소포위탁구'!$A$1:$B$106,2,0)</f>
        <v>20</v>
      </c>
      <c r="E27" s="107">
        <f t="shared" si="0"/>
        <v>750000</v>
      </c>
      <c r="F27" s="98"/>
    </row>
    <row r="28" spans="1:6" ht="18" customHeight="1">
      <c r="A28" s="95"/>
      <c r="B28" s="96"/>
      <c r="C28" s="97" t="s">
        <v>133</v>
      </c>
      <c r="D28" s="107">
        <f>VLOOKUP(C28,'201603월말 기준 소포위탁구'!$A$1:$B$106,2,0)</f>
        <v>11</v>
      </c>
      <c r="E28" s="107">
        <f t="shared" si="0"/>
        <v>412500</v>
      </c>
      <c r="F28" s="98"/>
    </row>
    <row r="29" spans="1:6" ht="18" customHeight="1">
      <c r="A29" s="95"/>
      <c r="B29" s="96"/>
      <c r="C29" s="97" t="s">
        <v>134</v>
      </c>
      <c r="D29" s="107">
        <f>VLOOKUP(C29,'201603월말 기준 소포위탁구'!$A$1:$B$106,2,0)</f>
        <v>29</v>
      </c>
      <c r="E29" s="107">
        <f t="shared" si="0"/>
        <v>1087500</v>
      </c>
      <c r="F29" s="98"/>
    </row>
    <row r="30" spans="1:6" ht="18" customHeight="1">
      <c r="A30" s="95"/>
      <c r="B30" s="96" t="s">
        <v>275</v>
      </c>
      <c r="C30" s="97" t="s">
        <v>136</v>
      </c>
      <c r="D30" s="107">
        <f>VLOOKUP(C30,'201603월말 기준 소포위탁구'!$A$1:$B$106,2,0)</f>
        <v>24</v>
      </c>
      <c r="E30" s="107">
        <f t="shared" si="0"/>
        <v>900000</v>
      </c>
      <c r="F30" s="98"/>
    </row>
    <row r="31" spans="1:6" ht="18" customHeight="1">
      <c r="A31" s="95"/>
      <c r="B31" s="96"/>
      <c r="C31" s="97" t="s">
        <v>137</v>
      </c>
      <c r="D31" s="107">
        <f>VLOOKUP(C31,'201603월말 기준 소포위탁구'!$A$1:$B$106,2,0)</f>
        <v>34</v>
      </c>
      <c r="E31" s="107">
        <f t="shared" si="0"/>
        <v>1275000</v>
      </c>
      <c r="F31" s="98"/>
    </row>
    <row r="32" spans="1:6" ht="18" customHeight="1">
      <c r="A32" s="95"/>
      <c r="B32" s="96"/>
      <c r="C32" s="97" t="s">
        <v>138</v>
      </c>
      <c r="D32" s="107">
        <f>VLOOKUP(C32,'201603월말 기준 소포위탁구'!$A$1:$B$106,2,0)</f>
        <v>10</v>
      </c>
      <c r="E32" s="107">
        <f t="shared" si="0"/>
        <v>375000</v>
      </c>
      <c r="F32" s="98"/>
    </row>
    <row r="33" spans="1:6" ht="18" customHeight="1">
      <c r="A33" s="95"/>
      <c r="B33" s="96" t="s">
        <v>276</v>
      </c>
      <c r="C33" s="97" t="s">
        <v>140</v>
      </c>
      <c r="D33" s="107">
        <f>VLOOKUP(C33,'201603월말 기준 소포위탁구'!$A$1:$B$106,2,0)</f>
        <v>38</v>
      </c>
      <c r="E33" s="107">
        <f t="shared" si="0"/>
        <v>1425000</v>
      </c>
      <c r="F33" s="98"/>
    </row>
    <row r="34" spans="1:6" ht="18" customHeight="1">
      <c r="A34" s="95"/>
      <c r="B34" s="96"/>
      <c r="C34" s="97" t="s">
        <v>141</v>
      </c>
      <c r="D34" s="107">
        <f>VLOOKUP(C34,'201603월말 기준 소포위탁구'!$A$1:$B$106,2,0)</f>
        <v>20</v>
      </c>
      <c r="E34" s="107">
        <f t="shared" si="0"/>
        <v>750000</v>
      </c>
      <c r="F34" s="98"/>
    </row>
    <row r="35" spans="1:6" ht="18" customHeight="1">
      <c r="A35" s="95"/>
      <c r="B35" s="96"/>
      <c r="C35" s="97" t="s">
        <v>142</v>
      </c>
      <c r="D35" s="107">
        <f>VLOOKUP(C35,'201603월말 기준 소포위탁구'!$A$1:$B$106,2,0)</f>
        <v>9</v>
      </c>
      <c r="E35" s="107">
        <f t="shared" si="0"/>
        <v>337500</v>
      </c>
      <c r="F35" s="98"/>
    </row>
    <row r="36" spans="1:6" ht="18" customHeight="1">
      <c r="A36" s="95"/>
      <c r="B36" s="96" t="s">
        <v>277</v>
      </c>
      <c r="C36" s="97" t="s">
        <v>144</v>
      </c>
      <c r="D36" s="107">
        <f>VLOOKUP(C36,'201603월말 기준 소포위탁구'!$A$1:$B$106,2,0)</f>
        <v>23</v>
      </c>
      <c r="E36" s="107">
        <f t="shared" si="0"/>
        <v>862500</v>
      </c>
      <c r="F36" s="98"/>
    </row>
    <row r="37" spans="1:6" ht="18" customHeight="1">
      <c r="A37" s="95"/>
      <c r="B37" s="96"/>
      <c r="C37" s="97" t="s">
        <v>145</v>
      </c>
      <c r="D37" s="107">
        <f>VLOOKUP(C37,'201603월말 기준 소포위탁구'!$A$1:$B$106,2,0)</f>
        <v>17</v>
      </c>
      <c r="E37" s="107">
        <f t="shared" si="0"/>
        <v>637500</v>
      </c>
      <c r="F37" s="98"/>
    </row>
    <row r="38" spans="1:6" ht="18" customHeight="1">
      <c r="A38" s="95"/>
      <c r="B38" s="96"/>
      <c r="C38" s="97" t="s">
        <v>146</v>
      </c>
      <c r="D38" s="107">
        <f>VLOOKUP(C38,'201603월말 기준 소포위탁구'!$A$1:$B$106,2,0)</f>
        <v>29</v>
      </c>
      <c r="E38" s="107">
        <f t="shared" si="0"/>
        <v>1087500</v>
      </c>
      <c r="F38" s="98"/>
    </row>
    <row r="39" spans="1:6" ht="18" customHeight="1">
      <c r="A39" s="95"/>
      <c r="B39" s="96"/>
      <c r="C39" s="97" t="s">
        <v>147</v>
      </c>
      <c r="D39" s="107">
        <f>VLOOKUP(C39,'201603월말 기준 소포위탁구'!$A$1:$B$106,2,0)</f>
        <v>4</v>
      </c>
      <c r="E39" s="107">
        <f t="shared" si="0"/>
        <v>150000</v>
      </c>
      <c r="F39" s="98"/>
    </row>
    <row r="40" spans="1:6" ht="18" customHeight="1">
      <c r="A40" s="95"/>
      <c r="B40" s="96"/>
      <c r="C40" s="97" t="s">
        <v>148</v>
      </c>
      <c r="D40" s="107">
        <f>VLOOKUP(C40,'201603월말 기준 소포위탁구'!$A$1:$B$106,2,0)</f>
        <v>9</v>
      </c>
      <c r="E40" s="107">
        <f t="shared" si="0"/>
        <v>337500</v>
      </c>
      <c r="F40" s="98"/>
    </row>
    <row r="41" spans="1:6" ht="18" customHeight="1">
      <c r="A41" s="95"/>
      <c r="B41" s="96"/>
      <c r="C41" s="97" t="s">
        <v>149</v>
      </c>
      <c r="D41" s="107">
        <f>VLOOKUP(C41,'201603월말 기준 소포위탁구'!$A$1:$B$106,2,0)</f>
        <v>13</v>
      </c>
      <c r="E41" s="107">
        <f t="shared" si="0"/>
        <v>487500</v>
      </c>
      <c r="F41" s="98"/>
    </row>
    <row r="42" spans="1:6" ht="18" customHeight="1">
      <c r="A42" s="95"/>
      <c r="B42" s="96" t="s">
        <v>278</v>
      </c>
      <c r="C42" s="97" t="s">
        <v>151</v>
      </c>
      <c r="D42" s="107">
        <f>VLOOKUP(C42,'201603월말 기준 소포위탁구'!$A$1:$B$106,2,0)</f>
        <v>38</v>
      </c>
      <c r="E42" s="107">
        <f t="shared" si="0"/>
        <v>1425000</v>
      </c>
      <c r="F42" s="98"/>
    </row>
    <row r="43" spans="1:6" ht="18" customHeight="1">
      <c r="A43" s="95"/>
      <c r="B43" s="96"/>
      <c r="C43" s="97" t="s">
        <v>152</v>
      </c>
      <c r="D43" s="107">
        <f>VLOOKUP(C43,'201603월말 기준 소포위탁구'!$A$1:$B$106,2,0)</f>
        <v>24</v>
      </c>
      <c r="E43" s="107">
        <f t="shared" si="0"/>
        <v>900000</v>
      </c>
      <c r="F43" s="98"/>
    </row>
    <row r="44" spans="1:6" ht="18" customHeight="1">
      <c r="A44" s="95"/>
      <c r="B44" s="96"/>
      <c r="C44" s="97" t="s">
        <v>153</v>
      </c>
      <c r="D44" s="107">
        <f>VLOOKUP(C44,'201603월말 기준 소포위탁구'!$A$1:$B$106,2,0)</f>
        <v>24</v>
      </c>
      <c r="E44" s="107">
        <f t="shared" si="0"/>
        <v>900000</v>
      </c>
      <c r="F44" s="98"/>
    </row>
    <row r="45" spans="1:6" ht="18" customHeight="1">
      <c r="A45" s="95"/>
      <c r="B45" s="96"/>
      <c r="C45" s="97" t="s">
        <v>154</v>
      </c>
      <c r="D45" s="107">
        <f>VLOOKUP(C45,'201603월말 기준 소포위탁구'!$A$1:$B$106,2,0)</f>
        <v>33</v>
      </c>
      <c r="E45" s="107">
        <f t="shared" si="0"/>
        <v>1237500</v>
      </c>
      <c r="F45" s="98"/>
    </row>
    <row r="46" spans="1:6" ht="18" customHeight="1">
      <c r="A46" s="95"/>
      <c r="B46" s="96" t="s">
        <v>279</v>
      </c>
      <c r="C46" s="97" t="s">
        <v>156</v>
      </c>
      <c r="D46" s="107">
        <f>VLOOKUP(C46,'201603월말 기준 소포위탁구'!$A$1:$B$106,2,0)</f>
        <v>15</v>
      </c>
      <c r="E46" s="107">
        <f t="shared" si="0"/>
        <v>562500</v>
      </c>
      <c r="F46" s="98"/>
    </row>
    <row r="47" spans="1:6" ht="18" customHeight="1">
      <c r="A47" s="95"/>
      <c r="B47" s="96"/>
      <c r="C47" s="97" t="s">
        <v>157</v>
      </c>
      <c r="D47" s="107">
        <f>VLOOKUP(C47,'201603월말 기준 소포위탁구'!$A$1:$B$106,2,0)</f>
        <v>27</v>
      </c>
      <c r="E47" s="107">
        <f t="shared" si="0"/>
        <v>1012500</v>
      </c>
      <c r="F47" s="98"/>
    </row>
    <row r="48" spans="1:6" ht="18" customHeight="1">
      <c r="A48" s="95"/>
      <c r="B48" s="96"/>
      <c r="C48" s="97" t="s">
        <v>158</v>
      </c>
      <c r="D48" s="107">
        <f>VLOOKUP(C48,'201603월말 기준 소포위탁구'!$A$1:$B$106,2,0)</f>
        <v>21</v>
      </c>
      <c r="E48" s="107">
        <f t="shared" si="0"/>
        <v>787500</v>
      </c>
      <c r="F48" s="98"/>
    </row>
    <row r="49" spans="1:6" ht="18" customHeight="1">
      <c r="A49" s="95"/>
      <c r="B49" s="96" t="s">
        <v>280</v>
      </c>
      <c r="C49" s="97" t="s">
        <v>160</v>
      </c>
      <c r="D49" s="107">
        <f>VLOOKUP(C49,'201603월말 기준 소포위탁구'!$A$1:$B$106,2,0)</f>
        <v>35</v>
      </c>
      <c r="E49" s="107">
        <f t="shared" si="0"/>
        <v>1312500</v>
      </c>
      <c r="F49" s="98"/>
    </row>
    <row r="50" spans="1:6" ht="18" customHeight="1">
      <c r="A50" s="95"/>
      <c r="B50" s="96"/>
      <c r="C50" s="97" t="s">
        <v>161</v>
      </c>
      <c r="D50" s="107">
        <f>VLOOKUP(C50,'201603월말 기준 소포위탁구'!$A$1:$B$106,2,0)</f>
        <v>19</v>
      </c>
      <c r="E50" s="107">
        <f t="shared" si="0"/>
        <v>712500</v>
      </c>
      <c r="F50" s="98"/>
    </row>
    <row r="51" spans="1:6" ht="18" customHeight="1">
      <c r="A51" s="95"/>
      <c r="B51" s="96"/>
      <c r="C51" s="97" t="s">
        <v>162</v>
      </c>
      <c r="D51" s="107">
        <f>VLOOKUP(C51,'201603월말 기준 소포위탁구'!$A$1:$B$106,2,0)</f>
        <v>17</v>
      </c>
      <c r="E51" s="107">
        <f t="shared" si="0"/>
        <v>637500</v>
      </c>
      <c r="F51" s="98"/>
    </row>
    <row r="52" spans="1:6" ht="18" customHeight="1">
      <c r="A52" s="95"/>
      <c r="B52" s="96"/>
      <c r="C52" s="97" t="s">
        <v>163</v>
      </c>
      <c r="D52" s="107">
        <f>VLOOKUP(C52,'201603월말 기준 소포위탁구'!$A$1:$B$106,2,0)</f>
        <v>21</v>
      </c>
      <c r="E52" s="107">
        <f t="shared" si="0"/>
        <v>787500</v>
      </c>
      <c r="F52" s="98"/>
    </row>
    <row r="53" spans="1:6" ht="18" customHeight="1">
      <c r="A53" s="95"/>
      <c r="B53" s="96" t="s">
        <v>281</v>
      </c>
      <c r="C53" s="97" t="s">
        <v>165</v>
      </c>
      <c r="D53" s="107">
        <f>VLOOKUP(C53,'201603월말 기준 소포위탁구'!$A$1:$B$106,2,0)</f>
        <v>23</v>
      </c>
      <c r="E53" s="107">
        <f t="shared" si="0"/>
        <v>862500</v>
      </c>
      <c r="F53" s="98"/>
    </row>
    <row r="54" spans="1:6" ht="18" customHeight="1">
      <c r="A54" s="95"/>
      <c r="B54" s="96"/>
      <c r="C54" s="97" t="s">
        <v>166</v>
      </c>
      <c r="D54" s="107">
        <f>VLOOKUP(C54,'201603월말 기준 소포위탁구'!$A$1:$B$106,2,0)</f>
        <v>23</v>
      </c>
      <c r="E54" s="107">
        <f t="shared" si="0"/>
        <v>862500</v>
      </c>
      <c r="F54" s="98"/>
    </row>
    <row r="55" spans="1:6" ht="18" customHeight="1">
      <c r="A55" s="95"/>
      <c r="B55" s="96"/>
      <c r="C55" s="97" t="s">
        <v>167</v>
      </c>
      <c r="D55" s="107">
        <f>VLOOKUP(C55,'201603월말 기준 소포위탁구'!$A$1:$B$106,2,0)</f>
        <v>13</v>
      </c>
      <c r="E55" s="107">
        <f t="shared" si="0"/>
        <v>487500</v>
      </c>
      <c r="F55" s="98"/>
    </row>
    <row r="56" spans="1:6" ht="18" customHeight="1">
      <c r="A56" s="95"/>
      <c r="B56" s="96"/>
      <c r="C56" s="97" t="s">
        <v>168</v>
      </c>
      <c r="D56" s="107">
        <f>VLOOKUP(C56,'201603월말 기준 소포위탁구'!$A$1:$B$106,2,0)</f>
        <v>6</v>
      </c>
      <c r="E56" s="107">
        <f t="shared" si="0"/>
        <v>225000</v>
      </c>
      <c r="F56" s="98"/>
    </row>
    <row r="57" spans="1:6" ht="18" customHeight="1">
      <c r="A57" s="95"/>
      <c r="B57" s="96"/>
      <c r="C57" s="97" t="s">
        <v>169</v>
      </c>
      <c r="D57" s="107">
        <f>VLOOKUP(C57,'201603월말 기준 소포위탁구'!$A$1:$B$106,2,0)</f>
        <v>7</v>
      </c>
      <c r="E57" s="107">
        <f t="shared" si="0"/>
        <v>262500</v>
      </c>
      <c r="F57" s="98"/>
    </row>
    <row r="58" spans="1:6" ht="18" customHeight="1">
      <c r="A58" s="95"/>
      <c r="B58" s="96" t="s">
        <v>282</v>
      </c>
      <c r="C58" s="97" t="s">
        <v>171</v>
      </c>
      <c r="D58" s="107">
        <f>VLOOKUP(C58,'201603월말 기준 소포위탁구'!$A$1:$B$106,2,0)</f>
        <v>27</v>
      </c>
      <c r="E58" s="107">
        <f t="shared" si="0"/>
        <v>1012500</v>
      </c>
      <c r="F58" s="98"/>
    </row>
    <row r="59" spans="1:6" ht="18" customHeight="1" thickBot="1">
      <c r="A59" s="99"/>
      <c r="B59" s="100"/>
      <c r="C59" s="101" t="s">
        <v>172</v>
      </c>
      <c r="D59" s="108">
        <f>VLOOKUP(C59,'201603월말 기준 소포위탁구'!$A$1:$B$106,2,0)</f>
        <v>27</v>
      </c>
      <c r="E59" s="108">
        <f t="shared" si="0"/>
        <v>1012500</v>
      </c>
      <c r="F59" s="102"/>
    </row>
    <row r="60" spans="1:6" ht="24.75" customHeight="1" thickBot="1">
      <c r="A60" s="103" t="s">
        <v>271</v>
      </c>
      <c r="B60" s="104"/>
      <c r="C60" s="105"/>
      <c r="D60" s="109">
        <f>SUM(D20:D59)</f>
        <v>853</v>
      </c>
      <c r="E60" s="109">
        <f>SUM(E20:E59)</f>
        <v>31987500</v>
      </c>
      <c r="F60" s="106"/>
    </row>
    <row r="61" spans="1:6" hidden="1">
      <c r="A61" s="86" t="s">
        <v>173</v>
      </c>
      <c r="B61" s="51" t="s">
        <v>174</v>
      </c>
      <c r="C61" s="45" t="s">
        <v>175</v>
      </c>
      <c r="D61" s="87">
        <f>VLOOKUP(C61,'201603월말 기준 소포위탁구'!$A$1:$B$106,2,0)</f>
        <v>9</v>
      </c>
      <c r="E61" s="87">
        <f t="shared" si="0"/>
        <v>337500</v>
      </c>
      <c r="F61" s="88"/>
    </row>
    <row r="62" spans="1:6" hidden="1">
      <c r="A62" s="53"/>
      <c r="B62" s="46"/>
      <c r="C62" s="44" t="s">
        <v>176</v>
      </c>
      <c r="D62" s="26">
        <f>VLOOKUP(C62,'201603월말 기준 소포위탁구'!$A$1:$B$106,2,0)</f>
        <v>11</v>
      </c>
      <c r="E62" s="26">
        <f t="shared" si="0"/>
        <v>412500</v>
      </c>
      <c r="F62" s="20"/>
    </row>
    <row r="63" spans="1:6" hidden="1">
      <c r="A63" s="53"/>
      <c r="B63" s="46"/>
      <c r="C63" s="44" t="s">
        <v>177</v>
      </c>
      <c r="D63" s="26">
        <f>VLOOKUP(C63,'201603월말 기준 소포위탁구'!$A$1:$B$106,2,0)</f>
        <v>10</v>
      </c>
      <c r="E63" s="26">
        <f t="shared" si="0"/>
        <v>375000</v>
      </c>
      <c r="F63" s="20"/>
    </row>
    <row r="64" spans="1:6" hidden="1">
      <c r="A64" s="53"/>
      <c r="B64" s="46" t="s">
        <v>178</v>
      </c>
      <c r="C64" s="44" t="s">
        <v>179</v>
      </c>
      <c r="D64" s="26">
        <f>VLOOKUP(C64,'201603월말 기준 소포위탁구'!$A$1:$B$106,2,0)</f>
        <v>26</v>
      </c>
      <c r="E64" s="26">
        <f t="shared" si="0"/>
        <v>975000</v>
      </c>
      <c r="F64" s="20"/>
    </row>
    <row r="65" spans="1:6" hidden="1">
      <c r="A65" s="53"/>
      <c r="B65" s="46"/>
      <c r="C65" s="44" t="s">
        <v>180</v>
      </c>
      <c r="D65" s="26">
        <f>VLOOKUP(C65,'201603월말 기준 소포위탁구'!$A$1:$B$106,2,0)</f>
        <v>4</v>
      </c>
      <c r="E65" s="26">
        <f t="shared" si="0"/>
        <v>150000</v>
      </c>
      <c r="F65" s="20"/>
    </row>
    <row r="66" spans="1:6" hidden="1">
      <c r="A66" s="53"/>
      <c r="B66" s="46"/>
      <c r="C66" s="44" t="s">
        <v>181</v>
      </c>
      <c r="D66" s="26">
        <f>VLOOKUP(C66,'201603월말 기준 소포위탁구'!$A$1:$B$106,2,0)</f>
        <v>5</v>
      </c>
      <c r="E66" s="26">
        <f t="shared" si="0"/>
        <v>187500</v>
      </c>
      <c r="F66" s="20"/>
    </row>
    <row r="67" spans="1:6" hidden="1">
      <c r="A67" s="53"/>
      <c r="B67" s="46" t="s">
        <v>182</v>
      </c>
      <c r="C67" s="44" t="s">
        <v>183</v>
      </c>
      <c r="D67" s="26">
        <f>VLOOKUP(C67,'201603월말 기준 소포위탁구'!$A$1:$B$106,2,0)</f>
        <v>3</v>
      </c>
      <c r="E67" s="26">
        <f t="shared" si="0"/>
        <v>112500</v>
      </c>
      <c r="F67" s="20"/>
    </row>
    <row r="68" spans="1:6" hidden="1">
      <c r="A68" s="53"/>
      <c r="B68" s="46"/>
      <c r="C68" s="44" t="s">
        <v>184</v>
      </c>
      <c r="D68" s="26">
        <f>VLOOKUP(C68,'201603월말 기준 소포위탁구'!$A$1:$B$106,2,0)</f>
        <v>9</v>
      </c>
      <c r="E68" s="26">
        <f t="shared" si="0"/>
        <v>337500</v>
      </c>
      <c r="F68" s="20"/>
    </row>
    <row r="69" spans="1:6" hidden="1">
      <c r="A69" s="53"/>
      <c r="B69" s="46"/>
      <c r="C69" s="44" t="s">
        <v>185</v>
      </c>
      <c r="D69" s="26">
        <f>VLOOKUP(C69,'201603월말 기준 소포위탁구'!$A$1:$B$106,2,0)</f>
        <v>3</v>
      </c>
      <c r="E69" s="26">
        <f t="shared" ref="E69:E109" si="1">D69*150*250</f>
        <v>112500</v>
      </c>
      <c r="F69" s="20"/>
    </row>
    <row r="70" spans="1:6" hidden="1">
      <c r="A70" s="53"/>
      <c r="B70" s="46"/>
      <c r="C70" s="44" t="s">
        <v>186</v>
      </c>
      <c r="D70" s="26">
        <f>VLOOKUP(C70,'201603월말 기준 소포위탁구'!$A$1:$B$106,2,0)</f>
        <v>11</v>
      </c>
      <c r="E70" s="26">
        <f t="shared" si="1"/>
        <v>412500</v>
      </c>
      <c r="F70" s="20"/>
    </row>
    <row r="71" spans="1:6" hidden="1">
      <c r="A71" s="53"/>
      <c r="B71" s="46" t="s">
        <v>187</v>
      </c>
      <c r="C71" s="44" t="s">
        <v>188</v>
      </c>
      <c r="D71" s="26">
        <f>VLOOKUP(C71,'201603월말 기준 소포위탁구'!$A$1:$B$106,2,0)</f>
        <v>12</v>
      </c>
      <c r="E71" s="26">
        <f t="shared" si="1"/>
        <v>450000</v>
      </c>
      <c r="F71" s="20"/>
    </row>
    <row r="72" spans="1:6" hidden="1">
      <c r="A72" s="53"/>
      <c r="B72" s="46"/>
      <c r="C72" s="44" t="s">
        <v>189</v>
      </c>
      <c r="D72" s="26">
        <f>VLOOKUP(C72,'201603월말 기준 소포위탁구'!$A$1:$B$106,2,0)</f>
        <v>9</v>
      </c>
      <c r="E72" s="26">
        <f t="shared" si="1"/>
        <v>337500</v>
      </c>
      <c r="F72" s="20"/>
    </row>
    <row r="73" spans="1:6" hidden="1">
      <c r="A73" s="53"/>
      <c r="B73" s="46"/>
      <c r="C73" s="44" t="s">
        <v>190</v>
      </c>
      <c r="D73" s="26">
        <f>VLOOKUP(C73,'201603월말 기준 소포위탁구'!$A$1:$B$106,2,0)</f>
        <v>17</v>
      </c>
      <c r="E73" s="26">
        <f t="shared" si="1"/>
        <v>637500</v>
      </c>
      <c r="F73" s="20"/>
    </row>
    <row r="74" spans="1:6" hidden="1">
      <c r="A74" s="53"/>
      <c r="B74" s="46"/>
      <c r="C74" s="44" t="s">
        <v>191</v>
      </c>
      <c r="D74" s="26">
        <f>VLOOKUP(C74,'201603월말 기준 소포위탁구'!$A$1:$B$106,2,0)</f>
        <v>16</v>
      </c>
      <c r="E74" s="26">
        <f t="shared" si="1"/>
        <v>600000</v>
      </c>
      <c r="F74" s="20"/>
    </row>
    <row r="75" spans="1:6" hidden="1">
      <c r="A75" s="53"/>
      <c r="B75" s="46"/>
      <c r="C75" s="44" t="s">
        <v>192</v>
      </c>
      <c r="D75" s="26">
        <f>VLOOKUP(C75,'201603월말 기준 소포위탁구'!$A$1:$B$106,2,0)</f>
        <v>6</v>
      </c>
      <c r="E75" s="26">
        <f t="shared" si="1"/>
        <v>225000</v>
      </c>
      <c r="F75" s="20"/>
    </row>
    <row r="76" spans="1:6" hidden="1">
      <c r="A76" s="53"/>
      <c r="B76" s="46" t="s">
        <v>193</v>
      </c>
      <c r="C76" s="44" t="s">
        <v>194</v>
      </c>
      <c r="D76" s="26">
        <f>VLOOKUP(C76,'201603월말 기준 소포위탁구'!$A$1:$B$106,2,0)</f>
        <v>9</v>
      </c>
      <c r="E76" s="26">
        <f t="shared" si="1"/>
        <v>337500</v>
      </c>
      <c r="F76" s="20"/>
    </row>
    <row r="77" spans="1:6" hidden="1">
      <c r="A77" s="53"/>
      <c r="B77" s="46"/>
      <c r="C77" s="44" t="s">
        <v>195</v>
      </c>
      <c r="D77" s="26">
        <f>VLOOKUP(C77,'201603월말 기준 소포위탁구'!$A$1:$B$106,2,0)</f>
        <v>3</v>
      </c>
      <c r="E77" s="26">
        <f t="shared" si="1"/>
        <v>112500</v>
      </c>
      <c r="F77" s="20"/>
    </row>
    <row r="78" spans="1:6" hidden="1">
      <c r="A78" s="53"/>
      <c r="B78" s="46"/>
      <c r="C78" s="44" t="s">
        <v>196</v>
      </c>
      <c r="D78" s="26">
        <f>VLOOKUP(C78,'201603월말 기준 소포위탁구'!$A$1:$B$106,2,0)</f>
        <v>6</v>
      </c>
      <c r="E78" s="26">
        <f t="shared" si="1"/>
        <v>225000</v>
      </c>
      <c r="F78" s="20"/>
    </row>
    <row r="79" spans="1:6" hidden="1">
      <c r="A79" s="53"/>
      <c r="B79" s="46"/>
      <c r="C79" s="44" t="s">
        <v>197</v>
      </c>
      <c r="D79" s="26">
        <f>VLOOKUP(C79,'201603월말 기준 소포위탁구'!$A$1:$B$106,2,0)</f>
        <v>13</v>
      </c>
      <c r="E79" s="26">
        <f t="shared" si="1"/>
        <v>487500</v>
      </c>
      <c r="F79" s="20"/>
    </row>
    <row r="80" spans="1:6" ht="19.5" hidden="1" thickBot="1">
      <c r="A80" s="54"/>
      <c r="B80" s="43" t="s">
        <v>119</v>
      </c>
      <c r="C80" s="43" t="s">
        <v>213</v>
      </c>
      <c r="D80" s="27">
        <f>VLOOKUP(C80,'201603월말 기준 소포위탁구'!$A$1:$B$106,2,0)</f>
        <v>2</v>
      </c>
      <c r="E80" s="27">
        <f t="shared" si="1"/>
        <v>75000</v>
      </c>
      <c r="F80" s="22" t="s">
        <v>120</v>
      </c>
    </row>
    <row r="81" spans="1:6" ht="19.5" hidden="1" thickTop="1">
      <c r="A81" s="56" t="s">
        <v>198</v>
      </c>
      <c r="B81" s="47" t="s">
        <v>202</v>
      </c>
      <c r="C81" s="38" t="s">
        <v>203</v>
      </c>
      <c r="D81" s="28">
        <f>VLOOKUP(C81,'201603월말 기준 소포위탁구'!$A$1:$B$106,2,0)</f>
        <v>9</v>
      </c>
      <c r="E81" s="28">
        <f t="shared" si="1"/>
        <v>337500</v>
      </c>
      <c r="F81" s="14"/>
    </row>
    <row r="82" spans="1:6" hidden="1">
      <c r="A82" s="57"/>
      <c r="B82" s="48"/>
      <c r="C82" s="41" t="s">
        <v>204</v>
      </c>
      <c r="D82" s="29">
        <f>VLOOKUP(C82,'201603월말 기준 소포위탁구'!$A$1:$B$106,2,0)</f>
        <v>10</v>
      </c>
      <c r="E82" s="29">
        <f t="shared" si="1"/>
        <v>375000</v>
      </c>
      <c r="F82" s="16"/>
    </row>
    <row r="83" spans="1:6" hidden="1">
      <c r="A83" s="57"/>
      <c r="B83" s="48"/>
      <c r="C83" s="41" t="s">
        <v>205</v>
      </c>
      <c r="D83" s="29">
        <f>VLOOKUP(C83,'201603월말 기준 소포위탁구'!$A$1:$B$106,2,0)</f>
        <v>25</v>
      </c>
      <c r="E83" s="29">
        <f t="shared" si="1"/>
        <v>937500</v>
      </c>
      <c r="F83" s="16"/>
    </row>
    <row r="84" spans="1:6" hidden="1">
      <c r="A84" s="57"/>
      <c r="B84" s="48"/>
      <c r="C84" s="41" t="s">
        <v>206</v>
      </c>
      <c r="D84" s="29">
        <f>VLOOKUP(C84,'201603월말 기준 소포위탁구'!$A$1:$B$106,2,0)</f>
        <v>8</v>
      </c>
      <c r="E84" s="29">
        <f t="shared" si="1"/>
        <v>300000</v>
      </c>
      <c r="F84" s="16"/>
    </row>
    <row r="85" spans="1:6" hidden="1">
      <c r="A85" s="57"/>
      <c r="B85" s="48"/>
      <c r="C85" s="41" t="s">
        <v>207</v>
      </c>
      <c r="D85" s="29">
        <f>VLOOKUP(C85,'201603월말 기준 소포위탁구'!$A$1:$B$106,2,0)</f>
        <v>14</v>
      </c>
      <c r="E85" s="29">
        <f t="shared" si="1"/>
        <v>525000</v>
      </c>
      <c r="F85" s="16"/>
    </row>
    <row r="86" spans="1:6" hidden="1">
      <c r="A86" s="57"/>
      <c r="B86" s="48" t="s">
        <v>208</v>
      </c>
      <c r="C86" s="41" t="s">
        <v>209</v>
      </c>
      <c r="D86" s="29">
        <v>21</v>
      </c>
      <c r="E86" s="29">
        <f t="shared" si="1"/>
        <v>787500</v>
      </c>
      <c r="F86" s="16"/>
    </row>
    <row r="87" spans="1:6" hidden="1">
      <c r="A87" s="57"/>
      <c r="B87" s="48"/>
      <c r="C87" s="41" t="s">
        <v>210</v>
      </c>
      <c r="D87" s="29">
        <f>VLOOKUP(C87,'201603월말 기준 소포위탁구'!$A$1:$B$106,2,0)</f>
        <v>11</v>
      </c>
      <c r="E87" s="29">
        <f t="shared" si="1"/>
        <v>412500</v>
      </c>
      <c r="F87" s="16"/>
    </row>
    <row r="88" spans="1:6" hidden="1">
      <c r="A88" s="57"/>
      <c r="B88" s="48"/>
      <c r="C88" s="41" t="s">
        <v>211</v>
      </c>
      <c r="D88" s="29">
        <f>VLOOKUP(C88,'201603월말 기준 소포위탁구'!$A$1:$B$106,2,0)</f>
        <v>7</v>
      </c>
      <c r="E88" s="29">
        <f t="shared" si="1"/>
        <v>262500</v>
      </c>
      <c r="F88" s="16"/>
    </row>
    <row r="89" spans="1:6" hidden="1">
      <c r="A89" s="57"/>
      <c r="B89" s="48" t="s">
        <v>199</v>
      </c>
      <c r="C89" s="41" t="s">
        <v>200</v>
      </c>
      <c r="D89" s="29">
        <f>VLOOKUP(C89,'201603월말 기준 소포위탁구'!$A$1:$B$106,2,0)</f>
        <v>14</v>
      </c>
      <c r="E89" s="29">
        <f t="shared" si="1"/>
        <v>525000</v>
      </c>
      <c r="F89" s="16"/>
    </row>
    <row r="90" spans="1:6" hidden="1">
      <c r="A90" s="57"/>
      <c r="B90" s="48"/>
      <c r="C90" s="41" t="s">
        <v>201</v>
      </c>
      <c r="D90" s="29">
        <f>VLOOKUP(C90,'201603월말 기준 소포위탁구'!$A$1:$B$106,2,0)</f>
        <v>16</v>
      </c>
      <c r="E90" s="29">
        <f t="shared" si="1"/>
        <v>600000</v>
      </c>
      <c r="F90" s="16"/>
    </row>
    <row r="91" spans="1:6" ht="19.5" hidden="1" thickBot="1">
      <c r="A91" s="58"/>
      <c r="B91" s="39" t="s">
        <v>119</v>
      </c>
      <c r="C91" s="39" t="s">
        <v>212</v>
      </c>
      <c r="D91" s="30">
        <v>15</v>
      </c>
      <c r="E91" s="30">
        <f t="shared" si="1"/>
        <v>562500</v>
      </c>
      <c r="F91" s="18" t="s">
        <v>120</v>
      </c>
    </row>
    <row r="92" spans="1:6" ht="19.5" hidden="1" thickTop="1">
      <c r="A92" s="52" t="s">
        <v>214</v>
      </c>
      <c r="B92" s="49" t="s">
        <v>215</v>
      </c>
      <c r="C92" s="42" t="s">
        <v>216</v>
      </c>
      <c r="D92" s="25">
        <f>VLOOKUP(C92,'201603월말 기준 소포위탁구'!$A$1:$B$106,2,0)</f>
        <v>11</v>
      </c>
      <c r="E92" s="25">
        <f t="shared" si="1"/>
        <v>412500</v>
      </c>
      <c r="F92" s="19"/>
    </row>
    <row r="93" spans="1:6" hidden="1">
      <c r="A93" s="53"/>
      <c r="B93" s="50"/>
      <c r="C93" s="44" t="s">
        <v>217</v>
      </c>
      <c r="D93" s="26">
        <f>VLOOKUP(C93,'201603월말 기준 소포위탁구'!$A$1:$B$106,2,0)</f>
        <v>14</v>
      </c>
      <c r="E93" s="26">
        <f t="shared" si="1"/>
        <v>525000</v>
      </c>
      <c r="F93" s="20"/>
    </row>
    <row r="94" spans="1:6" hidden="1">
      <c r="A94" s="53"/>
      <c r="B94" s="50"/>
      <c r="C94" s="44" t="s">
        <v>218</v>
      </c>
      <c r="D94" s="26">
        <f>VLOOKUP(C94,'201603월말 기준 소포위탁구'!$A$1:$B$106,2,0)</f>
        <v>8</v>
      </c>
      <c r="E94" s="26">
        <f t="shared" si="1"/>
        <v>300000</v>
      </c>
      <c r="F94" s="20"/>
    </row>
    <row r="95" spans="1:6" hidden="1">
      <c r="A95" s="53"/>
      <c r="B95" s="51"/>
      <c r="C95" s="44" t="s">
        <v>219</v>
      </c>
      <c r="D95" s="26">
        <f>VLOOKUP(C95,'201603월말 기준 소포위탁구'!$A$1:$B$106,2,0)</f>
        <v>15</v>
      </c>
      <c r="E95" s="26">
        <f t="shared" si="1"/>
        <v>562500</v>
      </c>
      <c r="F95" s="20"/>
    </row>
    <row r="96" spans="1:6" ht="19.5" hidden="1" thickBot="1">
      <c r="A96" s="54"/>
      <c r="B96" s="43" t="s">
        <v>119</v>
      </c>
      <c r="C96" s="43" t="s">
        <v>123</v>
      </c>
      <c r="D96" s="27">
        <f>VLOOKUP(C96,'201603월말 기준 소포위탁구'!$A$1:$B$106,2,0)</f>
        <v>2</v>
      </c>
      <c r="E96" s="27">
        <f t="shared" si="1"/>
        <v>75000</v>
      </c>
      <c r="F96" s="22" t="s">
        <v>120</v>
      </c>
    </row>
    <row r="97" spans="1:6" ht="19.5" hidden="1" thickTop="1">
      <c r="A97" s="56" t="s">
        <v>221</v>
      </c>
      <c r="B97" s="47" t="s">
        <v>222</v>
      </c>
      <c r="C97" s="38" t="s">
        <v>223</v>
      </c>
      <c r="D97" s="28">
        <f>VLOOKUP(C97,'201603월말 기준 소포위탁구'!$A$1:$B$106,2,0)</f>
        <v>5</v>
      </c>
      <c r="E97" s="28">
        <f t="shared" si="1"/>
        <v>187500</v>
      </c>
      <c r="F97" s="14"/>
    </row>
    <row r="98" spans="1:6" hidden="1">
      <c r="A98" s="57"/>
      <c r="B98" s="48"/>
      <c r="C98" s="41" t="s">
        <v>224</v>
      </c>
      <c r="D98" s="29">
        <f>VLOOKUP(C98,'201603월말 기준 소포위탁구'!$A$1:$B$106,2,0)</f>
        <v>11</v>
      </c>
      <c r="E98" s="29">
        <f t="shared" si="1"/>
        <v>412500</v>
      </c>
      <c r="F98" s="16"/>
    </row>
    <row r="99" spans="1:6" hidden="1">
      <c r="A99" s="57"/>
      <c r="B99" s="48"/>
      <c r="C99" s="41" t="s">
        <v>225</v>
      </c>
      <c r="D99" s="29">
        <f>VLOOKUP(C99,'201603월말 기준 소포위탁구'!$A$1:$B$106,2,0)</f>
        <v>11</v>
      </c>
      <c r="E99" s="29">
        <f t="shared" si="1"/>
        <v>412500</v>
      </c>
      <c r="F99" s="16"/>
    </row>
    <row r="100" spans="1:6" hidden="1">
      <c r="A100" s="57"/>
      <c r="B100" s="48"/>
      <c r="C100" s="41" t="s">
        <v>226</v>
      </c>
      <c r="D100" s="29">
        <f>VLOOKUP(C100,'201603월말 기준 소포위탁구'!$A$1:$B$106,2,0)</f>
        <v>19</v>
      </c>
      <c r="E100" s="29">
        <f t="shared" si="1"/>
        <v>712500</v>
      </c>
      <c r="F100" s="16"/>
    </row>
    <row r="101" spans="1:6" hidden="1">
      <c r="A101" s="57"/>
      <c r="B101" s="48"/>
      <c r="C101" s="41" t="s">
        <v>227</v>
      </c>
      <c r="D101" s="29">
        <f>VLOOKUP(C101,'201603월말 기준 소포위탁구'!$A$1:$B$106,2,0)</f>
        <v>18</v>
      </c>
      <c r="E101" s="29">
        <f t="shared" si="1"/>
        <v>675000</v>
      </c>
      <c r="F101" s="16"/>
    </row>
    <row r="102" spans="1:6" hidden="1">
      <c r="A102" s="57"/>
      <c r="B102" s="48"/>
      <c r="C102" s="41" t="s">
        <v>228</v>
      </c>
      <c r="D102" s="29">
        <f>VLOOKUP(C102,'201603월말 기준 소포위탁구'!$A$1:$B$106,2,0)</f>
        <v>16</v>
      </c>
      <c r="E102" s="29">
        <f t="shared" si="1"/>
        <v>600000</v>
      </c>
      <c r="F102" s="16"/>
    </row>
    <row r="103" spans="1:6" hidden="1">
      <c r="A103" s="57"/>
      <c r="B103" s="48"/>
      <c r="C103" s="41" t="s">
        <v>229</v>
      </c>
      <c r="D103" s="29">
        <f>VLOOKUP(C103,'201603월말 기준 소포위탁구'!$A$1:$B$106,2,0)</f>
        <v>4</v>
      </c>
      <c r="E103" s="29">
        <f t="shared" si="1"/>
        <v>150000</v>
      </c>
      <c r="F103" s="16"/>
    </row>
    <row r="104" spans="1:6" hidden="1">
      <c r="A104" s="57"/>
      <c r="B104" s="48" t="s">
        <v>230</v>
      </c>
      <c r="C104" s="41" t="s">
        <v>231</v>
      </c>
      <c r="D104" s="29">
        <f>VLOOKUP(C104,'201603월말 기준 소포위탁구'!$A$1:$B$106,2,0)</f>
        <v>9</v>
      </c>
      <c r="E104" s="29">
        <f t="shared" si="1"/>
        <v>337500</v>
      </c>
      <c r="F104" s="16"/>
    </row>
    <row r="105" spans="1:6" ht="19.5" hidden="1" thickBot="1">
      <c r="A105" s="58"/>
      <c r="B105" s="55"/>
      <c r="C105" s="39" t="s">
        <v>232</v>
      </c>
      <c r="D105" s="30">
        <f>VLOOKUP(C105,'201603월말 기준 소포위탁구'!$A$1:$B$106,2,0)</f>
        <v>8</v>
      </c>
      <c r="E105" s="30">
        <f t="shared" si="1"/>
        <v>300000</v>
      </c>
      <c r="F105" s="18"/>
    </row>
    <row r="106" spans="1:6" ht="19.5" hidden="1" thickTop="1">
      <c r="A106" s="52" t="s">
        <v>233</v>
      </c>
      <c r="B106" s="59" t="s">
        <v>234</v>
      </c>
      <c r="C106" s="42" t="s">
        <v>235</v>
      </c>
      <c r="D106" s="25">
        <f>VLOOKUP(C106,'201603월말 기준 소포위탁구'!$A$1:$B$106,2,0)</f>
        <v>8</v>
      </c>
      <c r="E106" s="25">
        <f t="shared" si="1"/>
        <v>300000</v>
      </c>
      <c r="F106" s="19"/>
    </row>
    <row r="107" spans="1:6" ht="19.5" hidden="1" thickBot="1">
      <c r="A107" s="54"/>
      <c r="B107" s="63"/>
      <c r="C107" s="43" t="s">
        <v>236</v>
      </c>
      <c r="D107" s="27">
        <f>VLOOKUP(C107,'201603월말 기준 소포위탁구'!$A$1:$B$106,2,0)</f>
        <v>12</v>
      </c>
      <c r="E107" s="27">
        <f t="shared" si="1"/>
        <v>450000</v>
      </c>
      <c r="F107" s="22"/>
    </row>
    <row r="108" spans="1:6" ht="19.5" hidden="1" thickTop="1">
      <c r="A108" s="56" t="s">
        <v>237</v>
      </c>
      <c r="B108" s="47" t="s">
        <v>238</v>
      </c>
      <c r="C108" s="38" t="s">
        <v>239</v>
      </c>
      <c r="D108" s="28">
        <f>VLOOKUP(C108,'201603월말 기준 소포위탁구'!$A$1:$B$106,2,0)</f>
        <v>30</v>
      </c>
      <c r="E108" s="28">
        <f t="shared" si="1"/>
        <v>1125000</v>
      </c>
      <c r="F108" s="14"/>
    </row>
    <row r="109" spans="1:6" ht="19.5" hidden="1" thickBot="1">
      <c r="A109" s="58"/>
      <c r="B109" s="55"/>
      <c r="C109" s="39" t="s">
        <v>240</v>
      </c>
      <c r="D109" s="30">
        <f>VLOOKUP(C109,'201603월말 기준 소포위탁구'!$A$1:$B$106,2,0)</f>
        <v>7</v>
      </c>
      <c r="E109" s="30">
        <f t="shared" si="1"/>
        <v>262500</v>
      </c>
      <c r="F109" s="18"/>
    </row>
    <row r="110" spans="1:6" ht="20.25" hidden="1" thickTop="1" thickBot="1">
      <c r="A110" s="60" t="s">
        <v>254</v>
      </c>
      <c r="B110" s="61"/>
      <c r="C110" s="40" t="s">
        <v>253</v>
      </c>
      <c r="D110" s="35">
        <f>SUM(D3:D109)</f>
        <v>2748</v>
      </c>
      <c r="E110" s="35">
        <f>SUM(E3:E109)</f>
        <v>103050000</v>
      </c>
      <c r="F110" s="36"/>
    </row>
  </sheetData>
  <mergeCells count="36">
    <mergeCell ref="A110:B110"/>
    <mergeCell ref="A60:C60"/>
    <mergeCell ref="A97:A105"/>
    <mergeCell ref="B97:B103"/>
    <mergeCell ref="B104:B105"/>
    <mergeCell ref="A106:A107"/>
    <mergeCell ref="B106:B107"/>
    <mergeCell ref="A108:A109"/>
    <mergeCell ref="B108:B109"/>
    <mergeCell ref="B76:B79"/>
    <mergeCell ref="A81:A91"/>
    <mergeCell ref="B81:B85"/>
    <mergeCell ref="B86:B88"/>
    <mergeCell ref="B89:B90"/>
    <mergeCell ref="A92:A96"/>
    <mergeCell ref="B92:B95"/>
    <mergeCell ref="B42:B45"/>
    <mergeCell ref="B46:B48"/>
    <mergeCell ref="B49:B52"/>
    <mergeCell ref="B53:B57"/>
    <mergeCell ref="B58:B59"/>
    <mergeCell ref="A61:A80"/>
    <mergeCell ref="B61:B63"/>
    <mergeCell ref="B64:B66"/>
    <mergeCell ref="B67:B70"/>
    <mergeCell ref="B71:B75"/>
    <mergeCell ref="A1:F1"/>
    <mergeCell ref="A3:A19"/>
    <mergeCell ref="B4:B8"/>
    <mergeCell ref="B9:B12"/>
    <mergeCell ref="A20:A59"/>
    <mergeCell ref="B20:B25"/>
    <mergeCell ref="B26:B29"/>
    <mergeCell ref="B30:B32"/>
    <mergeCell ref="B33:B35"/>
    <mergeCell ref="B36:B41"/>
  </mergeCells>
  <phoneticPr fontId="4" type="noConversion"/>
  <pageMargins left="0.51181102362204722" right="0.43307086614173229" top="0.51181102362204722" bottom="0.43307086614173229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201603월말 기준 소포위탁구</vt:lpstr>
      <vt:lpstr>2016년 소포위탁 규모</vt:lpstr>
      <vt:lpstr>청별 합계</vt:lpstr>
      <vt:lpstr>2016년 경인청 규모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cp:lastPrinted>2016-05-09T03:46:29Z</cp:lastPrinted>
  <dcterms:created xsi:type="dcterms:W3CDTF">2015-04-24T05:43:54Z</dcterms:created>
  <dcterms:modified xsi:type="dcterms:W3CDTF">2016-05-09T03:46:52Z</dcterms:modified>
</cp:coreProperties>
</file>