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9395" windowHeight="80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Sheet1!$A$10:$G$37</definedName>
    <definedName name="_xlnm.Print_Area" localSheetId="0">Sheet1!$A$1:$G$37</definedName>
  </definedNames>
  <calcPr calcId="125725"/>
</workbook>
</file>

<file path=xl/calcChain.xml><?xml version="1.0" encoding="utf-8"?>
<calcChain xmlns="http://schemas.openxmlformats.org/spreadsheetml/2006/main">
  <c r="F35" i="1"/>
  <c r="F32"/>
  <c r="F33" s="1"/>
  <c r="F34" s="1"/>
  <c r="F31"/>
  <c r="F30"/>
  <c r="F25" l="1"/>
  <c r="F24"/>
  <c r="F26" s="1"/>
  <c r="F27" s="1"/>
  <c r="F28" s="1"/>
  <c r="F19"/>
  <c r="F18"/>
  <c r="F20" s="1"/>
  <c r="F21" s="1"/>
  <c r="F22" s="1"/>
  <c r="F13"/>
  <c r="F14" s="1"/>
  <c r="F15" s="1"/>
  <c r="F16" s="1"/>
  <c r="F12"/>
  <c r="F36" l="1"/>
  <c r="F37" s="1"/>
</calcChain>
</file>

<file path=xl/sharedStrings.xml><?xml version="1.0" encoding="utf-8"?>
<sst xmlns="http://schemas.openxmlformats.org/spreadsheetml/2006/main" count="53" uniqueCount="40">
  <si>
    <t>규격</t>
    <phoneticPr fontId="2" type="noConversion"/>
  </si>
  <si>
    <t>수량</t>
    <phoneticPr fontId="2" type="noConversion"/>
  </si>
  <si>
    <t>면수</t>
    <phoneticPr fontId="2" type="noConversion"/>
  </si>
  <si>
    <t>인쇄</t>
    <phoneticPr fontId="2" type="noConversion"/>
  </si>
  <si>
    <t>색도</t>
    <phoneticPr fontId="2" type="noConversion"/>
  </si>
  <si>
    <t>비고</t>
    <phoneticPr fontId="2" type="noConversion"/>
  </si>
  <si>
    <t xml:space="preserve"> - 표지</t>
    <phoneticPr fontId="2" type="noConversion"/>
  </si>
  <si>
    <t xml:space="preserve"> - 내지</t>
    <phoneticPr fontId="2" type="noConversion"/>
  </si>
  <si>
    <t>15,370×18</t>
    <phoneticPr fontId="2" type="noConversion"/>
  </si>
  <si>
    <t>계=</t>
    <phoneticPr fontId="2" type="noConversion"/>
  </si>
  <si>
    <t>절사 후 공급가액=</t>
    <phoneticPr fontId="2" type="noConversion"/>
  </si>
  <si>
    <t>B5</t>
    <phoneticPr fontId="2" type="noConversion"/>
  </si>
  <si>
    <t>품              명</t>
    <phoneticPr fontId="2" type="noConversion"/>
  </si>
  <si>
    <t>공급계약요율 59.40%=</t>
    <phoneticPr fontId="2" type="noConversion"/>
  </si>
  <si>
    <t>계=</t>
    <phoneticPr fontId="2" type="noConversion"/>
  </si>
  <si>
    <t>합계</t>
    <phoneticPr fontId="2" type="noConversion"/>
  </si>
  <si>
    <t xml:space="preserve"> VAT</t>
    <phoneticPr fontId="2" type="noConversion"/>
  </si>
  <si>
    <t>총합계(부가세포함)</t>
    <phoneticPr fontId="2" type="noConversion"/>
  </si>
  <si>
    <t>산업안전보건</t>
    <phoneticPr fontId="2" type="noConversion"/>
  </si>
  <si>
    <t>지도업무</t>
    <phoneticPr fontId="2" type="noConversion"/>
  </si>
  <si>
    <t>(8,180-4,620)×153</t>
    <phoneticPr fontId="2" type="noConversion"/>
  </si>
  <si>
    <t>CS추진리더</t>
    <phoneticPr fontId="2" type="noConversion"/>
  </si>
  <si>
    <t>(8,180-4,620)×185</t>
    <phoneticPr fontId="2" type="noConversion"/>
  </si>
  <si>
    <t>견      적      서</t>
    <phoneticPr fontId="2" type="noConversion"/>
  </si>
  <si>
    <t>귀하</t>
    <phoneticPr fontId="2" type="noConversion"/>
  </si>
  <si>
    <t xml:space="preserve"> 2016년   5월   2일</t>
    <phoneticPr fontId="2" type="noConversion"/>
  </si>
  <si>
    <t xml:space="preserve">        아래와 같이 견적합니다.</t>
    <phoneticPr fontId="2" type="noConversion"/>
  </si>
  <si>
    <t xml:space="preserve">        (공급가액+세액)</t>
    <phoneticPr fontId="2" type="noConversion"/>
  </si>
  <si>
    <t>우정교육원</t>
    <phoneticPr fontId="2" type="noConversion"/>
  </si>
  <si>
    <t>(8,180-4,620)×291</t>
    <phoneticPr fontId="2" type="noConversion"/>
  </si>
  <si>
    <t>100세 시대 행복한 은퇴설계</t>
    <phoneticPr fontId="2" type="noConversion"/>
  </si>
  <si>
    <t>B5</t>
    <phoneticPr fontId="2" type="noConversion"/>
  </si>
  <si>
    <t xml:space="preserve"> - 표지</t>
    <phoneticPr fontId="2" type="noConversion"/>
  </si>
  <si>
    <t>15,370×18</t>
    <phoneticPr fontId="2" type="noConversion"/>
  </si>
  <si>
    <t xml:space="preserve"> - 내지</t>
    <phoneticPr fontId="2" type="noConversion"/>
  </si>
  <si>
    <t>(8,180-4,620)×251</t>
    <phoneticPr fontId="2" type="noConversion"/>
  </si>
  <si>
    <t>계=</t>
    <phoneticPr fontId="2" type="noConversion"/>
  </si>
  <si>
    <t>공급계약요율 59.40%=</t>
    <phoneticPr fontId="2" type="noConversion"/>
  </si>
  <si>
    <t>절사 후 공급가액=</t>
    <phoneticPr fontId="2" type="noConversion"/>
  </si>
  <si>
    <t xml:space="preserve">        합계 : 일백팔십만팔천사백원정(\2,767,600)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</si>
</sst>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2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5" fillId="2" borderId="3" xfId="0" applyFont="1" applyFill="1" applyBorder="1" applyAlignment="1">
      <alignment horizontal="left" vertical="center" shrinkToFit="1"/>
    </xf>
    <xf numFmtId="0" fontId="0" fillId="0" borderId="3" xfId="0" applyBorder="1" applyAlignment="1">
      <alignment horizontal="left" vertical="center" shrinkToFit="1"/>
    </xf>
    <xf numFmtId="41" fontId="0" fillId="3" borderId="1" xfId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shrinkToFit="1"/>
    </xf>
    <xf numFmtId="9" fontId="0" fillId="3" borderId="4" xfId="0" applyNumberForma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shrinkToFit="1"/>
    </xf>
    <xf numFmtId="41" fontId="5" fillId="3" borderId="6" xfId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 shrinkToFit="1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 shrinkToFit="1"/>
    </xf>
    <xf numFmtId="0" fontId="0" fillId="3" borderId="13" xfId="0" applyFill="1" applyBorder="1" applyAlignment="1">
      <alignment horizontal="center" vertical="center"/>
    </xf>
    <xf numFmtId="41" fontId="5" fillId="0" borderId="1" xfId="1" applyFont="1" applyBorder="1">
      <alignment vertical="center"/>
    </xf>
    <xf numFmtId="41" fontId="0" fillId="0" borderId="0" xfId="0" applyNumberFormat="1">
      <alignment vertical="center"/>
    </xf>
    <xf numFmtId="0" fontId="0" fillId="0" borderId="14" xfId="0" applyBorder="1">
      <alignment vertical="center"/>
    </xf>
    <xf numFmtId="0" fontId="7" fillId="0" borderId="0" xfId="0" applyFont="1" applyAlignment="1">
      <alignment vertical="center"/>
    </xf>
    <xf numFmtId="0" fontId="7" fillId="0" borderId="14" xfId="0" applyFont="1" applyBorder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8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top"/>
    </xf>
    <xf numFmtId="0" fontId="0" fillId="3" borderId="1" xfId="0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5" fillId="2" borderId="15" xfId="0" applyFont="1" applyFill="1" applyBorder="1" applyAlignment="1">
      <alignment horizontal="left" vertical="center" shrinkToFit="1"/>
    </xf>
    <xf numFmtId="0" fontId="5" fillId="2" borderId="16" xfId="0" applyFont="1" applyFill="1" applyBorder="1" applyAlignment="1">
      <alignment horizontal="center" vertical="center"/>
    </xf>
    <xf numFmtId="41" fontId="0" fillId="3" borderId="2" xfId="1" applyNumberFormat="1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314324</xdr:colOff>
      <xdr:row>2</xdr:row>
      <xdr:rowOff>171451</xdr:rowOff>
    </xdr:from>
    <xdr:to>
      <xdr:col>7</xdr:col>
      <xdr:colOff>0</xdr:colOff>
      <xdr:row>6</xdr:row>
      <xdr:rowOff>66676</xdr:rowOff>
    </xdr:to>
    <xdr:pic>
      <xdr:nvPicPr>
        <xdr:cNvPr id="3" name="그림 2" descr="홍도광고 견적서양식(엑셀) - Excel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20367" t="29356" r="59029" b="57290"/>
        <a:stretch/>
      </xdr:blipFill>
      <xdr:spPr>
        <a:xfrm>
          <a:off x="3457574" y="781051"/>
          <a:ext cx="3219451" cy="1123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1"/>
  <sheetViews>
    <sheetView tabSelected="1" view="pageBreakPreview" zoomScaleNormal="100" zoomScaleSheetLayoutView="100" workbookViewId="0">
      <selection activeCell="A2" sqref="A2:G2"/>
    </sheetView>
  </sheetViews>
  <sheetFormatPr defaultRowHeight="16.5"/>
  <cols>
    <col min="1" max="1" width="27.75" style="10" customWidth="1"/>
    <col min="2" max="3" width="6.75" customWidth="1"/>
    <col min="6" max="6" width="18.375" customWidth="1"/>
    <col min="7" max="7" width="10" customWidth="1"/>
    <col min="8" max="8" width="11.625" bestFit="1" customWidth="1"/>
  </cols>
  <sheetData>
    <row r="1" spans="1:7" ht="30.75" customHeight="1"/>
    <row r="2" spans="1:7" ht="31.5">
      <c r="A2" s="32" t="s">
        <v>23</v>
      </c>
      <c r="B2" s="33"/>
      <c r="C2" s="33"/>
      <c r="D2" s="33"/>
      <c r="E2" s="33"/>
      <c r="F2" s="33"/>
      <c r="G2" s="33"/>
    </row>
    <row r="3" spans="1:7" ht="20.25" customHeight="1"/>
    <row r="4" spans="1:7" ht="25.5" customHeight="1">
      <c r="A4" s="34" t="s">
        <v>25</v>
      </c>
      <c r="B4" s="35"/>
      <c r="C4" s="28"/>
    </row>
    <row r="5" spans="1:7" ht="25.5" customHeight="1">
      <c r="A5" s="29" t="s">
        <v>28</v>
      </c>
      <c r="B5" s="29"/>
      <c r="C5" s="29" t="s">
        <v>24</v>
      </c>
    </row>
    <row r="6" spans="1:7" ht="25.5" customHeight="1">
      <c r="A6" s="29" t="s">
        <v>26</v>
      </c>
      <c r="B6" s="29"/>
      <c r="C6" s="29"/>
      <c r="D6" s="27"/>
    </row>
    <row r="7" spans="1:7" ht="39.75" customHeight="1">
      <c r="A7" s="36" t="s">
        <v>39</v>
      </c>
      <c r="B7" s="36"/>
      <c r="C7" s="36"/>
      <c r="D7" s="36"/>
      <c r="E7" s="36"/>
      <c r="F7" s="36"/>
      <c r="G7" s="36"/>
    </row>
    <row r="8" spans="1:7" ht="24.75" customHeight="1">
      <c r="A8" s="37" t="s">
        <v>27</v>
      </c>
      <c r="B8" s="37"/>
      <c r="C8" s="37"/>
      <c r="D8" s="37"/>
      <c r="E8" s="37"/>
      <c r="F8" s="37"/>
      <c r="G8" s="37"/>
    </row>
    <row r="9" spans="1:7" ht="9.75" customHeight="1" thickBot="1">
      <c r="A9" s="41"/>
      <c r="B9" s="42"/>
      <c r="C9" s="42"/>
      <c r="D9" s="42"/>
      <c r="E9" s="42"/>
      <c r="F9" s="42"/>
      <c r="G9" s="42"/>
    </row>
    <row r="10" spans="1:7" s="1" customFormat="1" ht="27" customHeight="1" thickBot="1">
      <c r="A10" s="19" t="s">
        <v>12</v>
      </c>
      <c r="B10" s="20" t="s">
        <v>0</v>
      </c>
      <c r="C10" s="20" t="s">
        <v>1</v>
      </c>
      <c r="D10" s="20" t="s">
        <v>2</v>
      </c>
      <c r="E10" s="20" t="s">
        <v>3</v>
      </c>
      <c r="F10" s="20" t="s">
        <v>4</v>
      </c>
      <c r="G10" s="21" t="s">
        <v>5</v>
      </c>
    </row>
    <row r="11" spans="1:7" s="5" customFormat="1" ht="18" customHeight="1" thickTop="1">
      <c r="A11" s="11" t="s">
        <v>18</v>
      </c>
      <c r="B11" s="8" t="s">
        <v>11</v>
      </c>
      <c r="C11" s="8">
        <v>50</v>
      </c>
      <c r="D11" s="8">
        <v>291</v>
      </c>
      <c r="E11" s="8"/>
      <c r="F11" s="8"/>
      <c r="G11" s="22"/>
    </row>
    <row r="12" spans="1:7" s="1" customFormat="1" ht="18" customHeight="1">
      <c r="A12" s="12" t="s">
        <v>6</v>
      </c>
      <c r="B12" s="31" t="s">
        <v>8</v>
      </c>
      <c r="C12" s="31"/>
      <c r="D12" s="31"/>
      <c r="E12" s="31"/>
      <c r="F12" s="2">
        <f>15370*RIGHT(B12,2)</f>
        <v>276660</v>
      </c>
      <c r="G12" s="6"/>
    </row>
    <row r="13" spans="1:7" s="1" customFormat="1" ht="18" customHeight="1">
      <c r="A13" s="12" t="s">
        <v>7</v>
      </c>
      <c r="B13" s="31" t="s">
        <v>29</v>
      </c>
      <c r="C13" s="31"/>
      <c r="D13" s="31"/>
      <c r="E13" s="31"/>
      <c r="F13" s="2">
        <f>(8180-4620)*(RIGHT(B13,3))</f>
        <v>1035960</v>
      </c>
      <c r="G13" s="6"/>
    </row>
    <row r="14" spans="1:7" s="1" customFormat="1" ht="18" customHeight="1">
      <c r="A14" s="12"/>
      <c r="B14" s="30" t="s">
        <v>14</v>
      </c>
      <c r="C14" s="30"/>
      <c r="D14" s="30"/>
      <c r="E14" s="30"/>
      <c r="F14" s="2">
        <f>SUM(F12:F13)</f>
        <v>1312620</v>
      </c>
      <c r="G14" s="6"/>
    </row>
    <row r="15" spans="1:7" s="1" customFormat="1" ht="18" customHeight="1">
      <c r="A15" s="12"/>
      <c r="B15" s="30" t="s">
        <v>13</v>
      </c>
      <c r="C15" s="30"/>
      <c r="D15" s="30"/>
      <c r="E15" s="30"/>
      <c r="F15" s="2">
        <f>F14*0.594</f>
        <v>779696.27999999991</v>
      </c>
      <c r="G15" s="6"/>
    </row>
    <row r="16" spans="1:7" ht="18" customHeight="1">
      <c r="A16" s="12"/>
      <c r="B16" s="43" t="s">
        <v>10</v>
      </c>
      <c r="C16" s="43"/>
      <c r="D16" s="43"/>
      <c r="E16" s="43"/>
      <c r="F16" s="25">
        <f>ROUNDDOWN(F15,-3)</f>
        <v>779000</v>
      </c>
      <c r="G16" s="7"/>
    </row>
    <row r="17" spans="1:7" ht="18" customHeight="1">
      <c r="A17" s="11" t="s">
        <v>19</v>
      </c>
      <c r="B17" s="8" t="s">
        <v>11</v>
      </c>
      <c r="C17" s="8">
        <v>50</v>
      </c>
      <c r="D17" s="8">
        <v>153</v>
      </c>
      <c r="E17" s="8"/>
      <c r="F17" s="8"/>
      <c r="G17" s="9"/>
    </row>
    <row r="18" spans="1:7" ht="18" customHeight="1">
      <c r="A18" s="12" t="s">
        <v>32</v>
      </c>
      <c r="B18" s="31" t="s">
        <v>8</v>
      </c>
      <c r="C18" s="31"/>
      <c r="D18" s="31"/>
      <c r="E18" s="31"/>
      <c r="F18" s="2">
        <f>15370*RIGHT(B18,2)</f>
        <v>276660</v>
      </c>
      <c r="G18" s="6"/>
    </row>
    <row r="19" spans="1:7" ht="18" customHeight="1">
      <c r="A19" s="12" t="s">
        <v>34</v>
      </c>
      <c r="B19" s="31" t="s">
        <v>20</v>
      </c>
      <c r="C19" s="31"/>
      <c r="D19" s="31"/>
      <c r="E19" s="31"/>
      <c r="F19" s="2">
        <f>(8180-4620)*(RIGHT(B19,3))</f>
        <v>544680</v>
      </c>
      <c r="G19" s="6"/>
    </row>
    <row r="20" spans="1:7" ht="18" customHeight="1">
      <c r="A20" s="12"/>
      <c r="B20" s="30" t="s">
        <v>9</v>
      </c>
      <c r="C20" s="30"/>
      <c r="D20" s="30"/>
      <c r="E20" s="30"/>
      <c r="F20" s="2">
        <f>SUM(F18:F19)</f>
        <v>821340</v>
      </c>
      <c r="G20" s="6"/>
    </row>
    <row r="21" spans="1:7" ht="18" customHeight="1">
      <c r="A21" s="12"/>
      <c r="B21" s="30" t="s">
        <v>13</v>
      </c>
      <c r="C21" s="30"/>
      <c r="D21" s="30"/>
      <c r="E21" s="30"/>
      <c r="F21" s="2">
        <f>F20*0.594</f>
        <v>487875.95999999996</v>
      </c>
      <c r="G21" s="6"/>
    </row>
    <row r="22" spans="1:7" ht="18" customHeight="1">
      <c r="A22" s="12"/>
      <c r="B22" s="43" t="s">
        <v>10</v>
      </c>
      <c r="C22" s="43"/>
      <c r="D22" s="43"/>
      <c r="E22" s="43"/>
      <c r="F22" s="25">
        <f>ROUNDDOWN(F21,-3)</f>
        <v>487000</v>
      </c>
      <c r="G22" s="7"/>
    </row>
    <row r="23" spans="1:7" s="5" customFormat="1" ht="18" customHeight="1">
      <c r="A23" s="11" t="s">
        <v>21</v>
      </c>
      <c r="B23" s="8" t="s">
        <v>11</v>
      </c>
      <c r="C23" s="8">
        <v>50</v>
      </c>
      <c r="D23" s="8">
        <v>185</v>
      </c>
      <c r="E23" s="8"/>
      <c r="F23" s="8"/>
      <c r="G23" s="9"/>
    </row>
    <row r="24" spans="1:7" s="1" customFormat="1" ht="18" customHeight="1">
      <c r="A24" s="12" t="s">
        <v>32</v>
      </c>
      <c r="B24" s="31" t="s">
        <v>8</v>
      </c>
      <c r="C24" s="31"/>
      <c r="D24" s="31"/>
      <c r="E24" s="31"/>
      <c r="F24" s="2">
        <f>15370*RIGHT(B24,2)</f>
        <v>276660</v>
      </c>
      <c r="G24" s="6"/>
    </row>
    <row r="25" spans="1:7" s="1" customFormat="1" ht="18" customHeight="1">
      <c r="A25" s="12" t="s">
        <v>34</v>
      </c>
      <c r="B25" s="31" t="s">
        <v>22</v>
      </c>
      <c r="C25" s="31"/>
      <c r="D25" s="31"/>
      <c r="E25" s="31"/>
      <c r="F25" s="2">
        <f>(8180-4620)*(RIGHT(B25,3))</f>
        <v>658600</v>
      </c>
      <c r="G25" s="6"/>
    </row>
    <row r="26" spans="1:7" s="1" customFormat="1" ht="18" customHeight="1">
      <c r="A26" s="12"/>
      <c r="B26" s="30" t="s">
        <v>9</v>
      </c>
      <c r="C26" s="30"/>
      <c r="D26" s="30"/>
      <c r="E26" s="30"/>
      <c r="F26" s="2">
        <f>SUM(F24:F25)</f>
        <v>935260</v>
      </c>
      <c r="G26" s="6"/>
    </row>
    <row r="27" spans="1:7" s="1" customFormat="1" ht="18" customHeight="1">
      <c r="A27" s="12"/>
      <c r="B27" s="30" t="s">
        <v>13</v>
      </c>
      <c r="C27" s="30"/>
      <c r="D27" s="30"/>
      <c r="E27" s="30"/>
      <c r="F27" s="2">
        <f>F26*0.594</f>
        <v>555544.43999999994</v>
      </c>
      <c r="G27" s="6"/>
    </row>
    <row r="28" spans="1:7" ht="18" customHeight="1" thickBot="1">
      <c r="A28" s="12"/>
      <c r="B28" s="43" t="s">
        <v>10</v>
      </c>
      <c r="C28" s="43"/>
      <c r="D28" s="43"/>
      <c r="E28" s="43"/>
      <c r="F28" s="25">
        <f>ROUNDDOWN(F27,-3)</f>
        <v>555000</v>
      </c>
      <c r="G28" s="7"/>
    </row>
    <row r="29" spans="1:7" s="5" customFormat="1" ht="18" customHeight="1" thickTop="1">
      <c r="A29" s="45" t="s">
        <v>30</v>
      </c>
      <c r="B29" s="46" t="s">
        <v>31</v>
      </c>
      <c r="C29" s="46">
        <v>50</v>
      </c>
      <c r="D29" s="46">
        <v>251</v>
      </c>
      <c r="E29" s="46"/>
      <c r="F29" s="46"/>
      <c r="G29" s="22"/>
    </row>
    <row r="30" spans="1:7" s="1" customFormat="1" ht="18" customHeight="1">
      <c r="A30" s="12" t="s">
        <v>32</v>
      </c>
      <c r="B30" s="31" t="s">
        <v>33</v>
      </c>
      <c r="C30" s="31"/>
      <c r="D30" s="31"/>
      <c r="E30" s="31"/>
      <c r="F30" s="2">
        <f>15370*RIGHT(B30,2)</f>
        <v>276660</v>
      </c>
      <c r="G30" s="6"/>
    </row>
    <row r="31" spans="1:7" s="1" customFormat="1" ht="18" customHeight="1">
      <c r="A31" s="12" t="s">
        <v>34</v>
      </c>
      <c r="B31" s="31" t="s">
        <v>35</v>
      </c>
      <c r="C31" s="31"/>
      <c r="D31" s="31"/>
      <c r="E31" s="31"/>
      <c r="F31" s="2">
        <f>(8180-4620)*(RIGHT(B31,3))</f>
        <v>893560</v>
      </c>
      <c r="G31" s="6"/>
    </row>
    <row r="32" spans="1:7" s="1" customFormat="1" ht="18" customHeight="1">
      <c r="A32" s="12"/>
      <c r="B32" s="30" t="s">
        <v>36</v>
      </c>
      <c r="C32" s="30"/>
      <c r="D32" s="30"/>
      <c r="E32" s="30"/>
      <c r="F32" s="2">
        <f>SUM(F30:F31)</f>
        <v>1170220</v>
      </c>
      <c r="G32" s="6"/>
    </row>
    <row r="33" spans="1:7" s="1" customFormat="1" ht="18" customHeight="1">
      <c r="A33" s="12"/>
      <c r="B33" s="30" t="s">
        <v>37</v>
      </c>
      <c r="C33" s="30"/>
      <c r="D33" s="30"/>
      <c r="E33" s="30"/>
      <c r="F33" s="2">
        <f>F32*0.594</f>
        <v>695110.67999999993</v>
      </c>
      <c r="G33" s="6"/>
    </row>
    <row r="34" spans="1:7" ht="18" customHeight="1">
      <c r="A34" s="12"/>
      <c r="B34" s="43" t="s">
        <v>38</v>
      </c>
      <c r="C34" s="43"/>
      <c r="D34" s="43"/>
      <c r="E34" s="43"/>
      <c r="F34" s="25">
        <f>ROUNDDOWN(F33,-3)</f>
        <v>695000</v>
      </c>
      <c r="G34" s="7"/>
    </row>
    <row r="35" spans="1:7" ht="18" customHeight="1">
      <c r="A35" s="23" t="s">
        <v>15</v>
      </c>
      <c r="B35" s="40"/>
      <c r="C35" s="40"/>
      <c r="D35" s="40"/>
      <c r="E35" s="40"/>
      <c r="F35" s="47">
        <f>F16+F22+F28+F34</f>
        <v>2516000</v>
      </c>
      <c r="G35" s="24"/>
    </row>
    <row r="36" spans="1:7" ht="18" customHeight="1">
      <c r="A36" s="14" t="s">
        <v>16</v>
      </c>
      <c r="B36" s="38"/>
      <c r="C36" s="38"/>
      <c r="D36" s="38"/>
      <c r="E36" s="38"/>
      <c r="F36" s="13">
        <f>+F35*0.1</f>
        <v>251600</v>
      </c>
      <c r="G36" s="15">
        <v>0.1</v>
      </c>
    </row>
    <row r="37" spans="1:7" ht="18" customHeight="1" thickBot="1">
      <c r="A37" s="16" t="s">
        <v>17</v>
      </c>
      <c r="B37" s="39"/>
      <c r="C37" s="39"/>
      <c r="D37" s="39"/>
      <c r="E37" s="39"/>
      <c r="F37" s="17">
        <f>SUM(F35:F36)</f>
        <v>2767600</v>
      </c>
      <c r="G37" s="18"/>
    </row>
    <row r="38" spans="1:7" ht="18" customHeight="1"/>
    <row r="39" spans="1:7" ht="18" customHeight="1"/>
    <row r="40" spans="1:7" ht="18" customHeight="1"/>
    <row r="41" spans="1:7" ht="18" customHeight="1"/>
    <row r="42" spans="1:7" ht="18" customHeight="1"/>
    <row r="43" spans="1:7" ht="18" customHeight="1"/>
    <row r="44" spans="1:7" ht="18" customHeight="1"/>
    <row r="45" spans="1:7" ht="18" customHeight="1"/>
    <row r="46" spans="1:7" ht="18" customHeight="1"/>
    <row r="47" spans="1:7" ht="18" customHeight="1"/>
    <row r="48" spans="1:7" ht="18" customHeight="1"/>
    <row r="49" spans="8:8" ht="18" customHeight="1"/>
    <row r="50" spans="8:8" ht="18" customHeight="1"/>
    <row r="51" spans="8:8" ht="18" customHeight="1"/>
    <row r="52" spans="8:8" ht="18" customHeight="1"/>
    <row r="53" spans="8:8" ht="18" customHeight="1"/>
    <row r="54" spans="8:8" ht="18" customHeight="1"/>
    <row r="55" spans="8:8" ht="18" customHeight="1"/>
    <row r="56" spans="8:8" ht="18" customHeight="1"/>
    <row r="57" spans="8:8" ht="18" customHeight="1"/>
    <row r="58" spans="8:8" ht="18" customHeight="1">
      <c r="H58" s="26"/>
    </row>
    <row r="59" spans="8:8" ht="24.75" customHeight="1"/>
    <row r="60" spans="8:8" ht="24.75" customHeight="1"/>
    <row r="61" spans="8:8" ht="24.75" customHeight="1"/>
  </sheetData>
  <autoFilter ref="A10:G37"/>
  <mergeCells count="28">
    <mergeCell ref="B30:E30"/>
    <mergeCell ref="B31:E31"/>
    <mergeCell ref="B32:E32"/>
    <mergeCell ref="B33:E33"/>
    <mergeCell ref="B34:E34"/>
    <mergeCell ref="B27:E27"/>
    <mergeCell ref="B36:E36"/>
    <mergeCell ref="B37:E37"/>
    <mergeCell ref="B35:E35"/>
    <mergeCell ref="A9:G9"/>
    <mergeCell ref="B12:E12"/>
    <mergeCell ref="B13:E13"/>
    <mergeCell ref="B14:E14"/>
    <mergeCell ref="B15:E15"/>
    <mergeCell ref="B16:E16"/>
    <mergeCell ref="B28:E28"/>
    <mergeCell ref="B20:E20"/>
    <mergeCell ref="B22:E22"/>
    <mergeCell ref="B24:E24"/>
    <mergeCell ref="B25:E25"/>
    <mergeCell ref="B26:E26"/>
    <mergeCell ref="B21:E21"/>
    <mergeCell ref="B18:E18"/>
    <mergeCell ref="B19:E19"/>
    <mergeCell ref="A2:G2"/>
    <mergeCell ref="A4:B4"/>
    <mergeCell ref="A7:G7"/>
    <mergeCell ref="A8:G8"/>
  </mergeCells>
  <phoneticPr fontId="2" type="noConversion"/>
  <pageMargins left="0.39370078740157483" right="0.31496062992125984" top="0.74803149606299213" bottom="0.19685039370078741" header="0.31496062992125984" footer="0.3937007874015748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>
      <selection activeCell="E8" sqref="E8"/>
    </sheetView>
  </sheetViews>
  <sheetFormatPr defaultRowHeight="16.5"/>
  <sheetData>
    <row r="1" spans="1:5">
      <c r="A1" s="44"/>
      <c r="B1" s="44"/>
      <c r="C1" s="44"/>
      <c r="D1" s="44"/>
      <c r="E1" s="4"/>
    </row>
    <row r="2" spans="1:5">
      <c r="A2" s="31"/>
      <c r="B2" s="31"/>
      <c r="C2" s="31"/>
      <c r="D2" s="31"/>
      <c r="E2" s="2"/>
    </row>
    <row r="3" spans="1:5">
      <c r="A3" s="30"/>
      <c r="B3" s="30"/>
      <c r="C3" s="30"/>
      <c r="D3" s="30"/>
      <c r="E3" s="2"/>
    </row>
    <row r="4" spans="1:5">
      <c r="A4" s="30"/>
      <c r="B4" s="30"/>
      <c r="C4" s="30"/>
      <c r="D4" s="30"/>
      <c r="E4" s="2"/>
    </row>
    <row r="5" spans="1:5">
      <c r="A5" s="30"/>
      <c r="B5" s="30"/>
      <c r="C5" s="30"/>
      <c r="D5" s="30"/>
      <c r="E5" s="3"/>
    </row>
  </sheetData>
  <mergeCells count="5">
    <mergeCell ref="A1:D1"/>
    <mergeCell ref="A2:D2"/>
    <mergeCell ref="A3:D3"/>
    <mergeCell ref="A4:D4"/>
    <mergeCell ref="A5:D5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2016-05-03T01:26:31Z</cp:lastPrinted>
  <dcterms:created xsi:type="dcterms:W3CDTF">2016-03-23T09:54:41Z</dcterms:created>
  <dcterms:modified xsi:type="dcterms:W3CDTF">2016-05-03T01:27:40Z</dcterms:modified>
</cp:coreProperties>
</file>