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8945" windowHeight="11445"/>
  </bookViews>
  <sheets>
    <sheet name="최저기준" sheetId="1" r:id="rId1"/>
    <sheet name="명부(현재)" sheetId="6" r:id="rId2"/>
    <sheet name="1-11월" sheetId="23" r:id="rId3"/>
    <sheet name="12월" sheetId="22" r:id="rId4"/>
  </sheets>
  <definedNames>
    <definedName name="_xlnm._FilterDatabase" localSheetId="3" hidden="1">'12월'!$A$8:$E$830</definedName>
    <definedName name="_xlnm._FilterDatabase" localSheetId="1" hidden="1">'명부(현재)'!$A$5:$N$801</definedName>
    <definedName name="_xlnm._FilterDatabase" localSheetId="0" hidden="1">최저기준!$A$7:$HM$859</definedName>
    <definedName name="_xlnm.Print_Area" localSheetId="0">최저기준!$K$7:$Q$46,최저기준!$B$7:$I$850</definedName>
    <definedName name="박주열">#REF!</definedName>
  </definedNames>
  <calcPr calcId="125725"/>
</workbook>
</file>

<file path=xl/calcChain.xml><?xml version="1.0" encoding="utf-8"?>
<calcChain xmlns="http://schemas.openxmlformats.org/spreadsheetml/2006/main">
  <c r="L46" i="1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Q46"/>
  <c r="P46"/>
  <c r="O46"/>
  <c r="N46"/>
  <c r="Q45"/>
  <c r="P45"/>
  <c r="O45"/>
  <c r="N45"/>
  <c r="Q44"/>
  <c r="P44"/>
  <c r="O44"/>
  <c r="N44"/>
  <c r="Q43"/>
  <c r="P43"/>
  <c r="O43"/>
  <c r="N43"/>
  <c r="Q42"/>
  <c r="P42"/>
  <c r="O42"/>
  <c r="N42"/>
  <c r="Q41"/>
  <c r="P41"/>
  <c r="O41"/>
  <c r="N41"/>
  <c r="Q40"/>
  <c r="P40"/>
  <c r="O40"/>
  <c r="N40"/>
  <c r="Q39"/>
  <c r="P39"/>
  <c r="O39"/>
  <c r="N39"/>
  <c r="Q38"/>
  <c r="P38"/>
  <c r="O38"/>
  <c r="N38"/>
  <c r="Q37"/>
  <c r="P37"/>
  <c r="O37"/>
  <c r="N37"/>
  <c r="Q36"/>
  <c r="P36"/>
  <c r="O36"/>
  <c r="N36"/>
  <c r="Q35"/>
  <c r="P35"/>
  <c r="O35"/>
  <c r="N35"/>
  <c r="Q34"/>
  <c r="P34"/>
  <c r="O34"/>
  <c r="N34"/>
  <c r="Q33"/>
  <c r="P33"/>
  <c r="O33"/>
  <c r="N33"/>
  <c r="Q32"/>
  <c r="P32"/>
  <c r="O32"/>
  <c r="N32"/>
  <c r="Q31"/>
  <c r="P31"/>
  <c r="O31"/>
  <c r="N31"/>
  <c r="Q30"/>
  <c r="P30"/>
  <c r="O30"/>
  <c r="N30"/>
  <c r="Q29"/>
  <c r="P29"/>
  <c r="O29"/>
  <c r="N29"/>
  <c r="Q28"/>
  <c r="P28"/>
  <c r="O28"/>
  <c r="N28"/>
  <c r="Q27"/>
  <c r="P27"/>
  <c r="O27"/>
  <c r="N27"/>
  <c r="Q26"/>
  <c r="P26"/>
  <c r="O26"/>
  <c r="N26"/>
  <c r="Q25"/>
  <c r="P25"/>
  <c r="O25"/>
  <c r="N25"/>
  <c r="Q24"/>
  <c r="P24"/>
  <c r="O24"/>
  <c r="N24"/>
  <c r="Q23"/>
  <c r="P23"/>
  <c r="O23"/>
  <c r="N23"/>
  <c r="Q22"/>
  <c r="P22"/>
  <c r="O22"/>
  <c r="N22"/>
  <c r="Q21"/>
  <c r="P21"/>
  <c r="O21"/>
  <c r="N21"/>
  <c r="Q20"/>
  <c r="P20"/>
  <c r="O20"/>
  <c r="N20"/>
  <c r="Q19"/>
  <c r="P19"/>
  <c r="O19"/>
  <c r="N19"/>
  <c r="Q18"/>
  <c r="P18"/>
  <c r="O18"/>
  <c r="N18"/>
  <c r="Q17"/>
  <c r="P17"/>
  <c r="O17"/>
  <c r="N17"/>
  <c r="Q16"/>
  <c r="P16"/>
  <c r="O16"/>
  <c r="N16"/>
  <c r="Q15"/>
  <c r="P15"/>
  <c r="O15"/>
  <c r="N15"/>
  <c r="Q14"/>
  <c r="P14"/>
  <c r="O14"/>
  <c r="N14"/>
  <c r="Q13"/>
  <c r="P13"/>
  <c r="O13"/>
  <c r="N13"/>
  <c r="Q12"/>
  <c r="P12"/>
  <c r="O12"/>
  <c r="N12"/>
  <c r="Q11"/>
  <c r="P11"/>
  <c r="O11"/>
  <c r="N11"/>
  <c r="Q10"/>
  <c r="P10"/>
  <c r="O10"/>
  <c r="N10"/>
  <c r="Q9"/>
  <c r="P9"/>
  <c r="O9"/>
  <c r="O8" s="1"/>
  <c r="N9"/>
  <c r="N8" s="1"/>
  <c r="M8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H851"/>
  <c r="H760"/>
  <c r="H600"/>
  <c r="H319"/>
  <c r="H491"/>
  <c r="H43"/>
  <c r="H431"/>
  <c r="H493"/>
  <c r="H191"/>
  <c r="H625"/>
  <c r="H214"/>
  <c r="H240"/>
  <c r="H185"/>
  <c r="H28"/>
  <c r="H362"/>
  <c r="H596"/>
  <c r="H204"/>
  <c r="H172"/>
  <c r="H40"/>
  <c r="H38"/>
  <c r="H27"/>
  <c r="H158"/>
  <c r="H598"/>
  <c r="H94"/>
  <c r="H205"/>
  <c r="H503"/>
  <c r="H713"/>
  <c r="H211"/>
  <c r="H781"/>
  <c r="H428"/>
  <c r="H300"/>
  <c r="H614"/>
  <c r="H139"/>
  <c r="H435"/>
  <c r="H495"/>
  <c r="H509"/>
  <c r="H261"/>
  <c r="H231"/>
  <c r="H340"/>
  <c r="H657"/>
  <c r="H197"/>
  <c r="H816"/>
  <c r="H779"/>
  <c r="H756"/>
  <c r="H794"/>
  <c r="H643"/>
  <c r="H282"/>
  <c r="H676"/>
  <c r="H691"/>
  <c r="H650"/>
  <c r="H665"/>
  <c r="H186"/>
  <c r="H60"/>
  <c r="H67"/>
  <c r="H648"/>
  <c r="H235"/>
  <c r="H572"/>
  <c r="H190"/>
  <c r="H803"/>
  <c r="H483"/>
  <c r="H443"/>
  <c r="H277"/>
  <c r="H353"/>
  <c r="H377"/>
  <c r="H763"/>
  <c r="H717"/>
  <c r="H143"/>
  <c r="H374"/>
  <c r="H688"/>
  <c r="H510"/>
  <c r="H348"/>
  <c r="H142"/>
  <c r="H126"/>
  <c r="H436"/>
  <c r="H293"/>
  <c r="H672"/>
  <c r="H477"/>
  <c r="H782"/>
  <c r="H646"/>
  <c r="H524"/>
  <c r="H806"/>
  <c r="H797"/>
  <c r="H762"/>
  <c r="H586"/>
  <c r="H448"/>
  <c r="H90"/>
  <c r="H264"/>
  <c r="H288"/>
  <c r="H79"/>
  <c r="H419"/>
  <c r="H796"/>
  <c r="H791"/>
  <c r="H819"/>
  <c r="H744"/>
  <c r="H724"/>
  <c r="H783"/>
  <c r="H788"/>
  <c r="H637"/>
  <c r="H755"/>
  <c r="H765"/>
  <c r="H825"/>
  <c r="H692"/>
  <c r="H573"/>
  <c r="H283"/>
  <c r="H537"/>
  <c r="H423"/>
  <c r="H192"/>
  <c r="H33"/>
  <c r="H764"/>
  <c r="H561"/>
  <c r="H318"/>
  <c r="H695"/>
  <c r="H544"/>
  <c r="H813"/>
  <c r="H810"/>
  <c r="H817"/>
  <c r="H718"/>
  <c r="H660"/>
  <c r="H478"/>
  <c r="H367"/>
  <c r="H516"/>
  <c r="H560"/>
  <c r="H173"/>
  <c r="H390"/>
  <c r="H528"/>
  <c r="H690"/>
  <c r="H161"/>
  <c r="H175"/>
  <c r="H112"/>
  <c r="H307"/>
  <c r="H411"/>
  <c r="H776"/>
  <c r="H710"/>
  <c r="H465"/>
  <c r="H552"/>
  <c r="H626"/>
  <c r="H292"/>
  <c r="H398"/>
  <c r="H609"/>
  <c r="H160"/>
  <c r="H188"/>
  <c r="H371"/>
  <c r="H768"/>
  <c r="H740"/>
  <c r="H559"/>
  <c r="H442"/>
  <c r="H622"/>
  <c r="H541"/>
  <c r="H332"/>
  <c r="H203"/>
  <c r="H342"/>
  <c r="H207"/>
  <c r="H238"/>
  <c r="H226"/>
  <c r="H402"/>
  <c r="H496"/>
  <c r="H455"/>
  <c r="H73"/>
  <c r="H804"/>
  <c r="H793"/>
  <c r="H636"/>
  <c r="H359"/>
  <c r="H187"/>
  <c r="H113"/>
  <c r="H386"/>
  <c r="H202"/>
  <c r="H70"/>
  <c r="H20"/>
  <c r="H114"/>
  <c r="H18"/>
  <c r="H63"/>
  <c r="H116"/>
  <c r="H800"/>
  <c r="H697"/>
  <c r="H679"/>
  <c r="H441"/>
  <c r="H394"/>
  <c r="H281"/>
  <c r="H501"/>
  <c r="H470"/>
  <c r="H315"/>
  <c r="H257"/>
  <c r="H266"/>
  <c r="H168"/>
  <c r="H542"/>
  <c r="H338"/>
  <c r="H593"/>
  <c r="H472"/>
  <c r="H252"/>
  <c r="H309"/>
  <c r="H234"/>
  <c r="H484"/>
  <c r="H80"/>
  <c r="H59"/>
  <c r="H545"/>
  <c r="H379"/>
  <c r="H146"/>
  <c r="H840"/>
  <c r="H850"/>
  <c r="H802"/>
  <c r="H737"/>
  <c r="H370"/>
  <c r="H749"/>
  <c r="H446"/>
  <c r="H720"/>
  <c r="H345"/>
  <c r="H387"/>
  <c r="H171"/>
  <c r="H356"/>
  <c r="H322"/>
  <c r="H659"/>
  <c r="H86"/>
  <c r="H666"/>
  <c r="H350"/>
  <c r="H275"/>
  <c r="H176"/>
  <c r="H839"/>
  <c r="H820"/>
  <c r="H808"/>
  <c r="H701"/>
  <c r="H513"/>
  <c r="H153"/>
  <c r="H661"/>
  <c r="H365"/>
  <c r="H669"/>
  <c r="H735"/>
  <c r="H706"/>
  <c r="H633"/>
  <c r="H206"/>
  <c r="H531"/>
  <c r="H522"/>
  <c r="H358"/>
  <c r="H246"/>
  <c r="H369"/>
  <c r="H829"/>
  <c r="H745"/>
  <c r="H777"/>
  <c r="H741"/>
  <c r="H652"/>
  <c r="H196"/>
  <c r="H396"/>
  <c r="H351"/>
  <c r="H450"/>
  <c r="H527"/>
  <c r="H615"/>
  <c r="H464"/>
  <c r="H511"/>
  <c r="H41"/>
  <c r="H87"/>
  <c r="H689"/>
  <c r="H225"/>
  <c r="H268"/>
  <c r="H183"/>
  <c r="H154"/>
  <c r="H232"/>
  <c r="H123"/>
  <c r="H581"/>
  <c r="H656"/>
  <c r="H642"/>
  <c r="H147"/>
  <c r="H482"/>
  <c r="H413"/>
  <c r="H849"/>
  <c r="H837"/>
  <c r="H822"/>
  <c r="H789"/>
  <c r="H780"/>
  <c r="H787"/>
  <c r="H722"/>
  <c r="H416"/>
  <c r="H304"/>
  <c r="H265"/>
  <c r="H619"/>
  <c r="H408"/>
  <c r="H675"/>
  <c r="H663"/>
  <c r="H449"/>
  <c r="H169"/>
  <c r="H451"/>
  <c r="H518"/>
  <c r="H320"/>
  <c r="H400"/>
  <c r="H236"/>
  <c r="H132"/>
  <c r="H335"/>
  <c r="H9"/>
  <c r="H259"/>
  <c r="H331"/>
  <c r="H150"/>
  <c r="H156"/>
  <c r="H181"/>
  <c r="H230"/>
  <c r="H69"/>
  <c r="H228"/>
  <c r="H151"/>
  <c r="H15"/>
  <c r="H11"/>
  <c r="H838"/>
  <c r="H848"/>
  <c r="H771"/>
  <c r="H772"/>
  <c r="H774"/>
  <c r="H727"/>
  <c r="H517"/>
  <c r="H732"/>
  <c r="H684"/>
  <c r="H617"/>
  <c r="H704"/>
  <c r="H588"/>
  <c r="H569"/>
  <c r="H686"/>
  <c r="H131"/>
  <c r="H526"/>
  <c r="H364"/>
  <c r="H107"/>
  <c r="H237"/>
  <c r="H223"/>
  <c r="H376"/>
  <c r="H631"/>
  <c r="H26"/>
  <c r="H807"/>
  <c r="H766"/>
  <c r="H759"/>
  <c r="H705"/>
  <c r="H486"/>
  <c r="H734"/>
  <c r="H714"/>
  <c r="H476"/>
  <c r="H490"/>
  <c r="H254"/>
  <c r="H647"/>
  <c r="H305"/>
  <c r="H337"/>
  <c r="H693"/>
  <c r="H553"/>
  <c r="H241"/>
  <c r="H590"/>
  <c r="H407"/>
  <c r="H256"/>
  <c r="H286"/>
  <c r="H627"/>
  <c r="H494"/>
  <c r="H447"/>
  <c r="H558"/>
  <c r="H111"/>
  <c r="H134"/>
  <c r="H88"/>
  <c r="H591"/>
  <c r="H34"/>
  <c r="H594"/>
  <c r="H201"/>
  <c r="H25"/>
  <c r="H347"/>
  <c r="H828"/>
  <c r="H823"/>
  <c r="H786"/>
  <c r="H792"/>
  <c r="H739"/>
  <c r="H761"/>
  <c r="H730"/>
  <c r="H602"/>
  <c r="H725"/>
  <c r="H389"/>
  <c r="H639"/>
  <c r="H736"/>
  <c r="H174"/>
  <c r="H92"/>
  <c r="H39"/>
  <c r="H508"/>
  <c r="H213"/>
  <c r="H159"/>
  <c r="H279"/>
  <c r="H118"/>
  <c r="H297"/>
  <c r="H212"/>
  <c r="H299"/>
  <c r="H467"/>
  <c r="H579"/>
  <c r="H31"/>
  <c r="H278"/>
  <c r="H255"/>
  <c r="H262"/>
  <c r="H310"/>
  <c r="H184"/>
  <c r="H303"/>
  <c r="H571"/>
  <c r="H336"/>
  <c r="H519"/>
  <c r="H323"/>
  <c r="H427"/>
  <c r="H383"/>
  <c r="H104"/>
  <c r="H57"/>
  <c r="H546"/>
  <c r="H101"/>
  <c r="H58"/>
  <c r="H468"/>
  <c r="H102"/>
  <c r="H395"/>
  <c r="H177"/>
  <c r="H276"/>
  <c r="H556"/>
  <c r="H778"/>
  <c r="H827"/>
  <c r="H746"/>
  <c r="H742"/>
  <c r="H444"/>
  <c r="H325"/>
  <c r="H567"/>
  <c r="H707"/>
  <c r="H580"/>
  <c r="H618"/>
  <c r="H458"/>
  <c r="H674"/>
  <c r="H51"/>
  <c r="H658"/>
  <c r="H670"/>
  <c r="H583"/>
  <c r="H326"/>
  <c r="H312"/>
  <c r="H401"/>
  <c r="H529"/>
  <c r="H141"/>
  <c r="H135"/>
  <c r="H91"/>
  <c r="H144"/>
  <c r="H108"/>
  <c r="H182"/>
  <c r="H128"/>
  <c r="H474"/>
  <c r="H466"/>
  <c r="H78"/>
  <c r="H391"/>
  <c r="H426"/>
  <c r="H219"/>
  <c r="H382"/>
  <c r="H638"/>
  <c r="H19"/>
  <c r="H521"/>
  <c r="H613"/>
  <c r="H21"/>
  <c r="H30"/>
  <c r="H399"/>
  <c r="H683"/>
  <c r="H437"/>
  <c r="H733"/>
  <c r="H525"/>
  <c r="H543"/>
  <c r="H709"/>
  <c r="H415"/>
  <c r="H520"/>
  <c r="H463"/>
  <c r="H635"/>
  <c r="H640"/>
  <c r="H247"/>
  <c r="H314"/>
  <c r="H280"/>
  <c r="H412"/>
  <c r="H456"/>
  <c r="H224"/>
  <c r="H129"/>
  <c r="H287"/>
  <c r="H585"/>
  <c r="H285"/>
  <c r="H324"/>
  <c r="H220"/>
  <c r="H145"/>
  <c r="H308"/>
  <c r="H373"/>
  <c r="H826"/>
  <c r="H836"/>
  <c r="H821"/>
  <c r="H795"/>
  <c r="H668"/>
  <c r="H498"/>
  <c r="H515"/>
  <c r="H530"/>
  <c r="H655"/>
  <c r="H576"/>
  <c r="H687"/>
  <c r="H346"/>
  <c r="H433"/>
  <c r="H623"/>
  <c r="H339"/>
  <c r="H512"/>
  <c r="H549"/>
  <c r="H565"/>
  <c r="H138"/>
  <c r="H298"/>
  <c r="H166"/>
  <c r="H149"/>
  <c r="H130"/>
  <c r="H119"/>
  <c r="H664"/>
  <c r="H61"/>
  <c r="H195"/>
  <c r="H243"/>
  <c r="H460"/>
  <c r="H313"/>
  <c r="H612"/>
  <c r="H306"/>
  <c r="H98"/>
  <c r="H164"/>
  <c r="H550"/>
  <c r="H62"/>
  <c r="H110"/>
  <c r="H84"/>
  <c r="H72"/>
  <c r="H32"/>
  <c r="H55"/>
  <c r="H103"/>
  <c r="H127"/>
  <c r="H22"/>
  <c r="H445"/>
  <c r="H242"/>
  <c r="H424"/>
  <c r="H785"/>
  <c r="H790"/>
  <c r="H743"/>
  <c r="H753"/>
  <c r="H414"/>
  <c r="H344"/>
  <c r="H409"/>
  <c r="H258"/>
  <c r="H488"/>
  <c r="H532"/>
  <c r="H48"/>
  <c r="H381"/>
  <c r="H393"/>
  <c r="H634"/>
  <c r="H564"/>
  <c r="H148"/>
  <c r="H13"/>
  <c r="H738"/>
  <c r="H504"/>
  <c r="H109"/>
  <c r="H17"/>
  <c r="H239"/>
  <c r="H296"/>
  <c r="H311"/>
  <c r="H316"/>
  <c r="H97"/>
  <c r="H23"/>
  <c r="H16"/>
  <c r="H685"/>
  <c r="H12"/>
  <c r="H121"/>
  <c r="H152"/>
  <c r="H698"/>
  <c r="H366"/>
  <c r="H200"/>
  <c r="H36"/>
  <c r="H492"/>
  <c r="H222"/>
  <c r="H429"/>
  <c r="H349"/>
  <c r="H507"/>
  <c r="H462"/>
  <c r="H603"/>
  <c r="H65"/>
  <c r="H841"/>
  <c r="H775"/>
  <c r="H805"/>
  <c r="H699"/>
  <c r="H751"/>
  <c r="H589"/>
  <c r="H607"/>
  <c r="H582"/>
  <c r="H574"/>
  <c r="H271"/>
  <c r="H548"/>
  <c r="H53"/>
  <c r="H681"/>
  <c r="H499"/>
  <c r="H489"/>
  <c r="H721"/>
  <c r="H653"/>
  <c r="H341"/>
  <c r="H218"/>
  <c r="H604"/>
  <c r="H170"/>
  <c r="H35"/>
  <c r="H405"/>
  <c r="H536"/>
  <c r="H136"/>
  <c r="H227"/>
  <c r="H82"/>
  <c r="H105"/>
  <c r="H606"/>
  <c r="H847"/>
  <c r="H846"/>
  <c r="H814"/>
  <c r="H719"/>
  <c r="H629"/>
  <c r="H397"/>
  <c r="H475"/>
  <c r="H418"/>
  <c r="H758"/>
  <c r="H757"/>
  <c r="H180"/>
  <c r="H818"/>
  <c r="H120"/>
  <c r="H811"/>
  <c r="H355"/>
  <c r="H29"/>
  <c r="H824"/>
  <c r="H842"/>
  <c r="H801"/>
  <c r="H750"/>
  <c r="H696"/>
  <c r="H715"/>
  <c r="H317"/>
  <c r="H726"/>
  <c r="H566"/>
  <c r="H645"/>
  <c r="H632"/>
  <c r="H587"/>
  <c r="H703"/>
  <c r="H115"/>
  <c r="H352"/>
  <c r="H83"/>
  <c r="H85"/>
  <c r="H248"/>
  <c r="H702"/>
  <c r="H49"/>
  <c r="H229"/>
  <c r="H624"/>
  <c r="H459"/>
  <c r="H329"/>
  <c r="H221"/>
  <c r="H93"/>
  <c r="H375"/>
  <c r="H162"/>
  <c r="H438"/>
  <c r="H45"/>
  <c r="H217"/>
  <c r="H54"/>
  <c r="H360"/>
  <c r="H193"/>
  <c r="H533"/>
  <c r="H100"/>
  <c r="H74"/>
  <c r="H294"/>
  <c r="H641"/>
  <c r="H253"/>
  <c r="H845"/>
  <c r="H835"/>
  <c r="H485"/>
  <c r="H420"/>
  <c r="H117"/>
  <c r="H406"/>
  <c r="H302"/>
  <c r="H357"/>
  <c r="H610"/>
  <c r="H534"/>
  <c r="H677"/>
  <c r="H487"/>
  <c r="H249"/>
  <c r="H422"/>
  <c r="H56"/>
  <c r="H584"/>
  <c r="H480"/>
  <c r="H42"/>
  <c r="H44"/>
  <c r="H260"/>
  <c r="H410"/>
  <c r="H137"/>
  <c r="H273"/>
  <c r="H75"/>
  <c r="H439"/>
  <c r="H14"/>
  <c r="H330"/>
  <c r="H24"/>
  <c r="H421"/>
  <c r="H37"/>
  <c r="H506"/>
  <c r="H551"/>
  <c r="H404"/>
  <c r="H96"/>
  <c r="H844"/>
  <c r="H671"/>
  <c r="H773"/>
  <c r="H649"/>
  <c r="H621"/>
  <c r="H628"/>
  <c r="H597"/>
  <c r="H555"/>
  <c r="H662"/>
  <c r="H290"/>
  <c r="H575"/>
  <c r="H673"/>
  <c r="H595"/>
  <c r="H64"/>
  <c r="H453"/>
  <c r="H124"/>
  <c r="H95"/>
  <c r="H372"/>
  <c r="H194"/>
  <c r="H403"/>
  <c r="H333"/>
  <c r="H461"/>
  <c r="H328"/>
  <c r="H363"/>
  <c r="H122"/>
  <c r="H269"/>
  <c r="H77"/>
  <c r="H295"/>
  <c r="H133"/>
  <c r="H577"/>
  <c r="H199"/>
  <c r="H106"/>
  <c r="H210"/>
  <c r="H125"/>
  <c r="H798"/>
  <c r="H809"/>
  <c r="H754"/>
  <c r="H728"/>
  <c r="H334"/>
  <c r="H716"/>
  <c r="H385"/>
  <c r="H321"/>
  <c r="H723"/>
  <c r="H605"/>
  <c r="H562"/>
  <c r="H563"/>
  <c r="H163"/>
  <c r="H535"/>
  <c r="H570"/>
  <c r="H189"/>
  <c r="H47"/>
  <c r="H731"/>
  <c r="H208"/>
  <c r="H680"/>
  <c r="H267"/>
  <c r="H432"/>
  <c r="H497"/>
  <c r="H539"/>
  <c r="H215"/>
  <c r="H473"/>
  <c r="H179"/>
  <c r="H434"/>
  <c r="H833"/>
  <c r="H815"/>
  <c r="H831"/>
  <c r="H748"/>
  <c r="H784"/>
  <c r="H700"/>
  <c r="H767"/>
  <c r="H678"/>
  <c r="H198"/>
  <c r="H554"/>
  <c r="H654"/>
  <c r="H843"/>
  <c r="H830"/>
  <c r="H799"/>
  <c r="H630"/>
  <c r="H284"/>
  <c r="H644"/>
  <c r="H523"/>
  <c r="H538"/>
  <c r="H578"/>
  <c r="H608"/>
  <c r="H540"/>
  <c r="H457"/>
  <c r="H469"/>
  <c r="H167"/>
  <c r="H66"/>
  <c r="H50"/>
  <c r="H479"/>
  <c r="H272"/>
  <c r="H616"/>
  <c r="H417"/>
  <c r="H270"/>
  <c r="H244"/>
  <c r="H81"/>
  <c r="H770"/>
  <c r="H769"/>
  <c r="H747"/>
  <c r="H667"/>
  <c r="H52"/>
  <c r="H708"/>
  <c r="H384"/>
  <c r="H471"/>
  <c r="H368"/>
  <c r="H140"/>
  <c r="H425"/>
  <c r="H502"/>
  <c r="H263"/>
  <c r="H378"/>
  <c r="H71"/>
  <c r="H601"/>
  <c r="H301"/>
  <c r="H729"/>
  <c r="H694"/>
  <c r="H505"/>
  <c r="H454"/>
  <c r="H620"/>
  <c r="H440"/>
  <c r="H361"/>
  <c r="H251"/>
  <c r="H514"/>
  <c r="H343"/>
  <c r="H327"/>
  <c r="H99"/>
  <c r="H68"/>
  <c r="H380"/>
  <c r="H46"/>
  <c r="H430"/>
  <c r="H354"/>
  <c r="H611"/>
  <c r="H216"/>
  <c r="H76"/>
  <c r="H599"/>
  <c r="H274"/>
  <c r="H89"/>
  <c r="H452"/>
  <c r="H289"/>
  <c r="H178"/>
  <c r="H651"/>
  <c r="H165"/>
  <c r="H834"/>
  <c r="H832"/>
  <c r="H812"/>
  <c r="H752"/>
  <c r="H388"/>
  <c r="H209"/>
  <c r="H592"/>
  <c r="H481"/>
  <c r="H392"/>
  <c r="H682"/>
  <c r="H568"/>
  <c r="H155"/>
  <c r="H711"/>
  <c r="H233"/>
  <c r="H245"/>
  <c r="H547"/>
  <c r="H712"/>
  <c r="H250"/>
  <c r="H557"/>
  <c r="H500"/>
  <c r="H10"/>
  <c r="H157"/>
  <c r="H291"/>
  <c r="G851"/>
  <c r="G760"/>
  <c r="G600"/>
  <c r="G319"/>
  <c r="G491"/>
  <c r="G43"/>
  <c r="G431"/>
  <c r="G493"/>
  <c r="G191"/>
  <c r="G625"/>
  <c r="G214"/>
  <c r="G240"/>
  <c r="G185"/>
  <c r="G28"/>
  <c r="G362"/>
  <c r="G596"/>
  <c r="G204"/>
  <c r="G172"/>
  <c r="G40"/>
  <c r="G38"/>
  <c r="G27"/>
  <c r="G158"/>
  <c r="G598"/>
  <c r="G94"/>
  <c r="G205"/>
  <c r="G503"/>
  <c r="G713"/>
  <c r="G211"/>
  <c r="G781"/>
  <c r="G428"/>
  <c r="G300"/>
  <c r="G614"/>
  <c r="G139"/>
  <c r="G435"/>
  <c r="G495"/>
  <c r="G509"/>
  <c r="G261"/>
  <c r="G231"/>
  <c r="G340"/>
  <c r="G657"/>
  <c r="G197"/>
  <c r="G816"/>
  <c r="G779"/>
  <c r="G756"/>
  <c r="G794"/>
  <c r="G643"/>
  <c r="G282"/>
  <c r="G676"/>
  <c r="G691"/>
  <c r="G650"/>
  <c r="G665"/>
  <c r="G186"/>
  <c r="G60"/>
  <c r="G67"/>
  <c r="G648"/>
  <c r="G235"/>
  <c r="G572"/>
  <c r="G190"/>
  <c r="G803"/>
  <c r="G483"/>
  <c r="G443"/>
  <c r="G277"/>
  <c r="G353"/>
  <c r="G377"/>
  <c r="G763"/>
  <c r="G717"/>
  <c r="G143"/>
  <c r="G374"/>
  <c r="G688"/>
  <c r="G510"/>
  <c r="G348"/>
  <c r="G142"/>
  <c r="G126"/>
  <c r="G436"/>
  <c r="G293"/>
  <c r="G672"/>
  <c r="G477"/>
  <c r="G782"/>
  <c r="G646"/>
  <c r="G524"/>
  <c r="G806"/>
  <c r="G797"/>
  <c r="G762"/>
  <c r="G586"/>
  <c r="G448"/>
  <c r="G90"/>
  <c r="G264"/>
  <c r="G288"/>
  <c r="G79"/>
  <c r="G419"/>
  <c r="G796"/>
  <c r="G791"/>
  <c r="G819"/>
  <c r="G744"/>
  <c r="G724"/>
  <c r="G783"/>
  <c r="G788"/>
  <c r="G637"/>
  <c r="G755"/>
  <c r="G765"/>
  <c r="G825"/>
  <c r="G692"/>
  <c r="G573"/>
  <c r="G283"/>
  <c r="G537"/>
  <c r="G423"/>
  <c r="G192"/>
  <c r="G33"/>
  <c r="G764"/>
  <c r="G561"/>
  <c r="G318"/>
  <c r="G695"/>
  <c r="G544"/>
  <c r="G813"/>
  <c r="G810"/>
  <c r="G817"/>
  <c r="G718"/>
  <c r="G660"/>
  <c r="G478"/>
  <c r="G367"/>
  <c r="G516"/>
  <c r="G560"/>
  <c r="G173"/>
  <c r="G390"/>
  <c r="G528"/>
  <c r="G690"/>
  <c r="G161"/>
  <c r="G175"/>
  <c r="G112"/>
  <c r="G307"/>
  <c r="G411"/>
  <c r="G776"/>
  <c r="G710"/>
  <c r="G465"/>
  <c r="G552"/>
  <c r="G626"/>
  <c r="G292"/>
  <c r="G398"/>
  <c r="G609"/>
  <c r="G160"/>
  <c r="G188"/>
  <c r="G371"/>
  <c r="G768"/>
  <c r="G740"/>
  <c r="G559"/>
  <c r="G442"/>
  <c r="G622"/>
  <c r="G541"/>
  <c r="G332"/>
  <c r="G203"/>
  <c r="G342"/>
  <c r="G207"/>
  <c r="G238"/>
  <c r="G226"/>
  <c r="G402"/>
  <c r="G496"/>
  <c r="G455"/>
  <c r="G73"/>
  <c r="G804"/>
  <c r="G793"/>
  <c r="G636"/>
  <c r="G359"/>
  <c r="G187"/>
  <c r="G113"/>
  <c r="G386"/>
  <c r="G202"/>
  <c r="G70"/>
  <c r="G20"/>
  <c r="G114"/>
  <c r="G18"/>
  <c r="G63"/>
  <c r="G116"/>
  <c r="G800"/>
  <c r="G697"/>
  <c r="G679"/>
  <c r="G441"/>
  <c r="G394"/>
  <c r="G281"/>
  <c r="G501"/>
  <c r="G470"/>
  <c r="G315"/>
  <c r="G257"/>
  <c r="G266"/>
  <c r="G168"/>
  <c r="G542"/>
  <c r="G338"/>
  <c r="G593"/>
  <c r="G472"/>
  <c r="G252"/>
  <c r="G309"/>
  <c r="G234"/>
  <c r="G484"/>
  <c r="G80"/>
  <c r="G59"/>
  <c r="G545"/>
  <c r="G379"/>
  <c r="G146"/>
  <c r="G840"/>
  <c r="G850"/>
  <c r="G802"/>
  <c r="G737"/>
  <c r="G370"/>
  <c r="G749"/>
  <c r="G446"/>
  <c r="G720"/>
  <c r="G345"/>
  <c r="G387"/>
  <c r="G171"/>
  <c r="G356"/>
  <c r="G322"/>
  <c r="G659"/>
  <c r="G86"/>
  <c r="G666"/>
  <c r="G350"/>
  <c r="G275"/>
  <c r="G176"/>
  <c r="G839"/>
  <c r="G820"/>
  <c r="G808"/>
  <c r="G701"/>
  <c r="G513"/>
  <c r="G153"/>
  <c r="G661"/>
  <c r="G365"/>
  <c r="G669"/>
  <c r="G735"/>
  <c r="G706"/>
  <c r="G633"/>
  <c r="G206"/>
  <c r="G531"/>
  <c r="G522"/>
  <c r="G358"/>
  <c r="G246"/>
  <c r="G369"/>
  <c r="G829"/>
  <c r="G745"/>
  <c r="G777"/>
  <c r="G741"/>
  <c r="G652"/>
  <c r="G196"/>
  <c r="G396"/>
  <c r="G351"/>
  <c r="G450"/>
  <c r="G527"/>
  <c r="G615"/>
  <c r="G464"/>
  <c r="G511"/>
  <c r="G41"/>
  <c r="G87"/>
  <c r="G689"/>
  <c r="G225"/>
  <c r="G268"/>
  <c r="G183"/>
  <c r="G154"/>
  <c r="G232"/>
  <c r="G123"/>
  <c r="G581"/>
  <c r="G656"/>
  <c r="G642"/>
  <c r="G147"/>
  <c r="G482"/>
  <c r="G413"/>
  <c r="G849"/>
  <c r="G837"/>
  <c r="G822"/>
  <c r="G789"/>
  <c r="G780"/>
  <c r="G787"/>
  <c r="G722"/>
  <c r="G416"/>
  <c r="G304"/>
  <c r="G265"/>
  <c r="G619"/>
  <c r="G408"/>
  <c r="G675"/>
  <c r="G663"/>
  <c r="G449"/>
  <c r="G169"/>
  <c r="G451"/>
  <c r="G518"/>
  <c r="G320"/>
  <c r="G400"/>
  <c r="G236"/>
  <c r="G132"/>
  <c r="G335"/>
  <c r="G9"/>
  <c r="G259"/>
  <c r="G331"/>
  <c r="G150"/>
  <c r="G156"/>
  <c r="G181"/>
  <c r="G230"/>
  <c r="G69"/>
  <c r="G228"/>
  <c r="G151"/>
  <c r="G15"/>
  <c r="G11"/>
  <c r="G838"/>
  <c r="G848"/>
  <c r="G771"/>
  <c r="G772"/>
  <c r="G774"/>
  <c r="G727"/>
  <c r="G517"/>
  <c r="G732"/>
  <c r="G684"/>
  <c r="G617"/>
  <c r="G704"/>
  <c r="G588"/>
  <c r="G569"/>
  <c r="G686"/>
  <c r="G131"/>
  <c r="G526"/>
  <c r="G364"/>
  <c r="G107"/>
  <c r="G237"/>
  <c r="G223"/>
  <c r="G376"/>
  <c r="G631"/>
  <c r="G26"/>
  <c r="G807"/>
  <c r="G766"/>
  <c r="G759"/>
  <c r="G705"/>
  <c r="G486"/>
  <c r="G734"/>
  <c r="G714"/>
  <c r="G476"/>
  <c r="G490"/>
  <c r="G254"/>
  <c r="G647"/>
  <c r="G305"/>
  <c r="G337"/>
  <c r="G693"/>
  <c r="G553"/>
  <c r="G241"/>
  <c r="G590"/>
  <c r="G407"/>
  <c r="G256"/>
  <c r="G286"/>
  <c r="G627"/>
  <c r="G494"/>
  <c r="G447"/>
  <c r="G558"/>
  <c r="G111"/>
  <c r="G134"/>
  <c r="G88"/>
  <c r="G591"/>
  <c r="G34"/>
  <c r="G594"/>
  <c r="G201"/>
  <c r="G25"/>
  <c r="G347"/>
  <c r="G828"/>
  <c r="G823"/>
  <c r="G786"/>
  <c r="G792"/>
  <c r="G739"/>
  <c r="G761"/>
  <c r="G730"/>
  <c r="G602"/>
  <c r="G725"/>
  <c r="G389"/>
  <c r="G639"/>
  <c r="G736"/>
  <c r="G174"/>
  <c r="G92"/>
  <c r="G39"/>
  <c r="G508"/>
  <c r="G213"/>
  <c r="G159"/>
  <c r="G279"/>
  <c r="G118"/>
  <c r="G297"/>
  <c r="G212"/>
  <c r="G299"/>
  <c r="G467"/>
  <c r="G579"/>
  <c r="G31"/>
  <c r="G278"/>
  <c r="G255"/>
  <c r="G262"/>
  <c r="G310"/>
  <c r="G184"/>
  <c r="G303"/>
  <c r="G571"/>
  <c r="G336"/>
  <c r="G519"/>
  <c r="G323"/>
  <c r="G427"/>
  <c r="G383"/>
  <c r="G104"/>
  <c r="G57"/>
  <c r="G546"/>
  <c r="G101"/>
  <c r="G58"/>
  <c r="G468"/>
  <c r="G102"/>
  <c r="G395"/>
  <c r="G177"/>
  <c r="G276"/>
  <c r="G556"/>
  <c r="G778"/>
  <c r="G827"/>
  <c r="G746"/>
  <c r="G742"/>
  <c r="G444"/>
  <c r="G325"/>
  <c r="G567"/>
  <c r="G707"/>
  <c r="G580"/>
  <c r="G618"/>
  <c r="G458"/>
  <c r="G674"/>
  <c r="G51"/>
  <c r="G658"/>
  <c r="G670"/>
  <c r="G583"/>
  <c r="G326"/>
  <c r="G312"/>
  <c r="G401"/>
  <c r="G529"/>
  <c r="G141"/>
  <c r="G135"/>
  <c r="G91"/>
  <c r="G144"/>
  <c r="G108"/>
  <c r="G182"/>
  <c r="G128"/>
  <c r="G474"/>
  <c r="G466"/>
  <c r="G78"/>
  <c r="G391"/>
  <c r="G426"/>
  <c r="G219"/>
  <c r="G382"/>
  <c r="G638"/>
  <c r="G19"/>
  <c r="G521"/>
  <c r="G613"/>
  <c r="G21"/>
  <c r="G30"/>
  <c r="G399"/>
  <c r="G683"/>
  <c r="G437"/>
  <c r="G733"/>
  <c r="G525"/>
  <c r="G543"/>
  <c r="G709"/>
  <c r="G415"/>
  <c r="G520"/>
  <c r="G463"/>
  <c r="G635"/>
  <c r="G640"/>
  <c r="G247"/>
  <c r="G314"/>
  <c r="G280"/>
  <c r="G412"/>
  <c r="G456"/>
  <c r="G224"/>
  <c r="G129"/>
  <c r="G287"/>
  <c r="G585"/>
  <c r="G285"/>
  <c r="G324"/>
  <c r="G220"/>
  <c r="G145"/>
  <c r="G308"/>
  <c r="G373"/>
  <c r="G826"/>
  <c r="G836"/>
  <c r="G821"/>
  <c r="G795"/>
  <c r="G668"/>
  <c r="G498"/>
  <c r="G515"/>
  <c r="G530"/>
  <c r="G655"/>
  <c r="G576"/>
  <c r="G687"/>
  <c r="G346"/>
  <c r="G433"/>
  <c r="G623"/>
  <c r="G339"/>
  <c r="G512"/>
  <c r="G549"/>
  <c r="G565"/>
  <c r="G138"/>
  <c r="G298"/>
  <c r="G166"/>
  <c r="G149"/>
  <c r="G130"/>
  <c r="G119"/>
  <c r="G664"/>
  <c r="G61"/>
  <c r="G195"/>
  <c r="G243"/>
  <c r="G460"/>
  <c r="G313"/>
  <c r="G612"/>
  <c r="G306"/>
  <c r="G98"/>
  <c r="G164"/>
  <c r="G550"/>
  <c r="G62"/>
  <c r="G110"/>
  <c r="G84"/>
  <c r="G72"/>
  <c r="G32"/>
  <c r="G55"/>
  <c r="G103"/>
  <c r="G127"/>
  <c r="G22"/>
  <c r="G445"/>
  <c r="G242"/>
  <c r="G424"/>
  <c r="G785"/>
  <c r="G790"/>
  <c r="G743"/>
  <c r="G753"/>
  <c r="G414"/>
  <c r="G344"/>
  <c r="G409"/>
  <c r="G258"/>
  <c r="G488"/>
  <c r="G532"/>
  <c r="G48"/>
  <c r="G381"/>
  <c r="G393"/>
  <c r="G634"/>
  <c r="G564"/>
  <c r="G148"/>
  <c r="G13"/>
  <c r="G738"/>
  <c r="G504"/>
  <c r="G109"/>
  <c r="G17"/>
  <c r="G239"/>
  <c r="G296"/>
  <c r="G311"/>
  <c r="G316"/>
  <c r="G97"/>
  <c r="G23"/>
  <c r="G16"/>
  <c r="G685"/>
  <c r="G12"/>
  <c r="G121"/>
  <c r="G152"/>
  <c r="G698"/>
  <c r="G366"/>
  <c r="G200"/>
  <c r="G36"/>
  <c r="G492"/>
  <c r="G222"/>
  <c r="G429"/>
  <c r="G349"/>
  <c r="G507"/>
  <c r="G462"/>
  <c r="G603"/>
  <c r="G65"/>
  <c r="G841"/>
  <c r="G775"/>
  <c r="G805"/>
  <c r="G699"/>
  <c r="G751"/>
  <c r="G589"/>
  <c r="G607"/>
  <c r="G582"/>
  <c r="G574"/>
  <c r="G271"/>
  <c r="G548"/>
  <c r="G53"/>
  <c r="G681"/>
  <c r="G499"/>
  <c r="G489"/>
  <c r="G721"/>
  <c r="G653"/>
  <c r="G341"/>
  <c r="G218"/>
  <c r="G604"/>
  <c r="G170"/>
  <c r="G35"/>
  <c r="G405"/>
  <c r="G536"/>
  <c r="G136"/>
  <c r="G227"/>
  <c r="G82"/>
  <c r="G105"/>
  <c r="G606"/>
  <c r="G847"/>
  <c r="G846"/>
  <c r="G814"/>
  <c r="G719"/>
  <c r="G629"/>
  <c r="G397"/>
  <c r="G475"/>
  <c r="G418"/>
  <c r="G758"/>
  <c r="G757"/>
  <c r="G180"/>
  <c r="G818"/>
  <c r="G120"/>
  <c r="G811"/>
  <c r="G355"/>
  <c r="G29"/>
  <c r="G824"/>
  <c r="G842"/>
  <c r="G801"/>
  <c r="G750"/>
  <c r="G696"/>
  <c r="G715"/>
  <c r="G317"/>
  <c r="G726"/>
  <c r="G566"/>
  <c r="G645"/>
  <c r="G632"/>
  <c r="G587"/>
  <c r="G703"/>
  <c r="G115"/>
  <c r="G352"/>
  <c r="G83"/>
  <c r="G85"/>
  <c r="G248"/>
  <c r="G702"/>
  <c r="G49"/>
  <c r="G229"/>
  <c r="G624"/>
  <c r="G459"/>
  <c r="G329"/>
  <c r="G221"/>
  <c r="G93"/>
  <c r="G375"/>
  <c r="G162"/>
  <c r="G438"/>
  <c r="G45"/>
  <c r="G217"/>
  <c r="G54"/>
  <c r="G360"/>
  <c r="G193"/>
  <c r="G533"/>
  <c r="G100"/>
  <c r="G74"/>
  <c r="G294"/>
  <c r="G641"/>
  <c r="G253"/>
  <c r="G845"/>
  <c r="G835"/>
  <c r="F835" s="1"/>
  <c r="G485"/>
  <c r="G420"/>
  <c r="G117"/>
  <c r="G406"/>
  <c r="F406" s="1"/>
  <c r="G302"/>
  <c r="G357"/>
  <c r="G610"/>
  <c r="G534"/>
  <c r="F534" s="1"/>
  <c r="G677"/>
  <c r="G487"/>
  <c r="G249"/>
  <c r="G422"/>
  <c r="F422" s="1"/>
  <c r="G56"/>
  <c r="G584"/>
  <c r="G480"/>
  <c r="G42"/>
  <c r="F42" s="1"/>
  <c r="G44"/>
  <c r="G260"/>
  <c r="G410"/>
  <c r="G137"/>
  <c r="F137" s="1"/>
  <c r="G273"/>
  <c r="G75"/>
  <c r="G439"/>
  <c r="G14"/>
  <c r="F14" s="1"/>
  <c r="G330"/>
  <c r="G24"/>
  <c r="G421"/>
  <c r="G37"/>
  <c r="F37" s="1"/>
  <c r="G506"/>
  <c r="G551"/>
  <c r="G404"/>
  <c r="G96"/>
  <c r="F96" s="1"/>
  <c r="G844"/>
  <c r="G671"/>
  <c r="G773"/>
  <c r="G649"/>
  <c r="F649" s="1"/>
  <c r="G621"/>
  <c r="G628"/>
  <c r="G597"/>
  <c r="G555"/>
  <c r="F555" s="1"/>
  <c r="G662"/>
  <c r="G290"/>
  <c r="G575"/>
  <c r="G673"/>
  <c r="F673" s="1"/>
  <c r="G595"/>
  <c r="G64"/>
  <c r="G453"/>
  <c r="G124"/>
  <c r="F124" s="1"/>
  <c r="G95"/>
  <c r="G372"/>
  <c r="G194"/>
  <c r="G403"/>
  <c r="F403" s="1"/>
  <c r="G333"/>
  <c r="G461"/>
  <c r="G328"/>
  <c r="G363"/>
  <c r="F363" s="1"/>
  <c r="G122"/>
  <c r="G269"/>
  <c r="G77"/>
  <c r="G295"/>
  <c r="F295" s="1"/>
  <c r="G133"/>
  <c r="G577"/>
  <c r="G199"/>
  <c r="G106"/>
  <c r="F106" s="1"/>
  <c r="G210"/>
  <c r="G125"/>
  <c r="G798"/>
  <c r="G809"/>
  <c r="F809" s="1"/>
  <c r="G754"/>
  <c r="G728"/>
  <c r="G334"/>
  <c r="G716"/>
  <c r="F716" s="1"/>
  <c r="G385"/>
  <c r="G321"/>
  <c r="G723"/>
  <c r="G605"/>
  <c r="F605" s="1"/>
  <c r="G562"/>
  <c r="G563"/>
  <c r="G163"/>
  <c r="G535"/>
  <c r="F535" s="1"/>
  <c r="G570"/>
  <c r="G189"/>
  <c r="G47"/>
  <c r="G731"/>
  <c r="F731" s="1"/>
  <c r="G208"/>
  <c r="G680"/>
  <c r="G267"/>
  <c r="G432"/>
  <c r="F432" s="1"/>
  <c r="G497"/>
  <c r="G539"/>
  <c r="G215"/>
  <c r="G473"/>
  <c r="F473" s="1"/>
  <c r="G179"/>
  <c r="G434"/>
  <c r="G833"/>
  <c r="G815"/>
  <c r="F815" s="1"/>
  <c r="G831"/>
  <c r="G748"/>
  <c r="G784"/>
  <c r="G700"/>
  <c r="F700" s="1"/>
  <c r="G767"/>
  <c r="G678"/>
  <c r="G198"/>
  <c r="G554"/>
  <c r="F554" s="1"/>
  <c r="G654"/>
  <c r="G843"/>
  <c r="G830"/>
  <c r="G799"/>
  <c r="F799" s="1"/>
  <c r="G630"/>
  <c r="G284"/>
  <c r="G644"/>
  <c r="G523"/>
  <c r="F523" s="1"/>
  <c r="G538"/>
  <c r="G578"/>
  <c r="G608"/>
  <c r="G540"/>
  <c r="F540" s="1"/>
  <c r="G457"/>
  <c r="G469"/>
  <c r="G167"/>
  <c r="G66"/>
  <c r="F66" s="1"/>
  <c r="G50"/>
  <c r="G479"/>
  <c r="G272"/>
  <c r="G616"/>
  <c r="F616" s="1"/>
  <c r="G417"/>
  <c r="G270"/>
  <c r="G244"/>
  <c r="G81"/>
  <c r="F81" s="1"/>
  <c r="G770"/>
  <c r="G769"/>
  <c r="G747"/>
  <c r="G667"/>
  <c r="F667" s="1"/>
  <c r="G52"/>
  <c r="G708"/>
  <c r="G384"/>
  <c r="G471"/>
  <c r="F471" s="1"/>
  <c r="G368"/>
  <c r="G140"/>
  <c r="G425"/>
  <c r="G502"/>
  <c r="F502" s="1"/>
  <c r="G263"/>
  <c r="G378"/>
  <c r="G71"/>
  <c r="G601"/>
  <c r="F601" s="1"/>
  <c r="G301"/>
  <c r="G729"/>
  <c r="G694"/>
  <c r="G505"/>
  <c r="F505" s="1"/>
  <c r="G454"/>
  <c r="G620"/>
  <c r="G440"/>
  <c r="G361"/>
  <c r="F361" s="1"/>
  <c r="G251"/>
  <c r="G514"/>
  <c r="G343"/>
  <c r="G327"/>
  <c r="F327" s="1"/>
  <c r="G99"/>
  <c r="G68"/>
  <c r="G380"/>
  <c r="G46"/>
  <c r="F46" s="1"/>
  <c r="G430"/>
  <c r="G354"/>
  <c r="G611"/>
  <c r="G216"/>
  <c r="F216" s="1"/>
  <c r="G76"/>
  <c r="G599"/>
  <c r="G274"/>
  <c r="G89"/>
  <c r="F89" s="1"/>
  <c r="G452"/>
  <c r="G289"/>
  <c r="G178"/>
  <c r="G651"/>
  <c r="F651" s="1"/>
  <c r="G165"/>
  <c r="G834"/>
  <c r="G832"/>
  <c r="G812"/>
  <c r="F812" s="1"/>
  <c r="G752"/>
  <c r="G388"/>
  <c r="G209"/>
  <c r="G592"/>
  <c r="F592" s="1"/>
  <c r="G481"/>
  <c r="G392"/>
  <c r="G682"/>
  <c r="G568"/>
  <c r="F568" s="1"/>
  <c r="G155"/>
  <c r="G711"/>
  <c r="G233"/>
  <c r="G245"/>
  <c r="F245" s="1"/>
  <c r="G547"/>
  <c r="G712"/>
  <c r="G250"/>
  <c r="G557"/>
  <c r="F557" s="1"/>
  <c r="G500"/>
  <c r="G10"/>
  <c r="G157"/>
  <c r="G291"/>
  <c r="F291" s="1"/>
  <c r="F500" l="1"/>
  <c r="F547"/>
  <c r="F155"/>
  <c r="F481"/>
  <c r="F752"/>
  <c r="F165"/>
  <c r="F452"/>
  <c r="F76"/>
  <c r="F430"/>
  <c r="F99"/>
  <c r="F251"/>
  <c r="F454"/>
  <c r="F301"/>
  <c r="F263"/>
  <c r="F368"/>
  <c r="F52"/>
  <c r="F770"/>
  <c r="F417"/>
  <c r="F50"/>
  <c r="F457"/>
  <c r="F538"/>
  <c r="F630"/>
  <c r="F654"/>
  <c r="F767"/>
  <c r="F831"/>
  <c r="F179"/>
  <c r="F497"/>
  <c r="F208"/>
  <c r="F570"/>
  <c r="F562"/>
  <c r="F385"/>
  <c r="F754"/>
  <c r="F210"/>
  <c r="F133"/>
  <c r="F122"/>
  <c r="F333"/>
  <c r="F95"/>
  <c r="F595"/>
  <c r="F662"/>
  <c r="F621"/>
  <c r="F844"/>
  <c r="F506"/>
  <c r="F330"/>
  <c r="F273"/>
  <c r="F44"/>
  <c r="F56"/>
  <c r="F677"/>
  <c r="F302"/>
  <c r="F485"/>
  <c r="F641"/>
  <c r="F533"/>
  <c r="F217"/>
  <c r="F375"/>
  <c r="F459"/>
  <c r="F702"/>
  <c r="F352"/>
  <c r="F632"/>
  <c r="F317"/>
  <c r="F801"/>
  <c r="F355"/>
  <c r="F180"/>
  <c r="F475"/>
  <c r="F814"/>
  <c r="F105"/>
  <c r="F536"/>
  <c r="F604"/>
  <c r="F721"/>
  <c r="F53"/>
  <c r="F582"/>
  <c r="F699"/>
  <c r="F65"/>
  <c r="F349"/>
  <c r="F36"/>
  <c r="F152"/>
  <c r="F16"/>
  <c r="F311"/>
  <c r="F109"/>
  <c r="F148"/>
  <c r="F381"/>
  <c r="F258"/>
  <c r="F753"/>
  <c r="F424"/>
  <c r="F127"/>
  <c r="F72"/>
  <c r="F550"/>
  <c r="F612"/>
  <c r="F195"/>
  <c r="F130"/>
  <c r="F138"/>
  <c r="F339"/>
  <c r="F687"/>
  <c r="F515"/>
  <c r="F821"/>
  <c r="F308"/>
  <c r="F285"/>
  <c r="F224"/>
  <c r="F314"/>
  <c r="F463"/>
  <c r="F543"/>
  <c r="F683"/>
  <c r="F613"/>
  <c r="F382"/>
  <c r="F78"/>
  <c r="F182"/>
  <c r="F135"/>
  <c r="F312"/>
  <c r="F658"/>
  <c r="F618"/>
  <c r="F325"/>
  <c r="F827"/>
  <c r="F177"/>
  <c r="F58"/>
  <c r="F104"/>
  <c r="F519"/>
  <c r="F184"/>
  <c r="F278"/>
  <c r="F299"/>
  <c r="F279"/>
  <c r="F39"/>
  <c r="F639"/>
  <c r="F730"/>
  <c r="F786"/>
  <c r="F25"/>
  <c r="F591"/>
  <c r="F558"/>
  <c r="F286"/>
  <c r="F241"/>
  <c r="F305"/>
  <c r="F476"/>
  <c r="F705"/>
  <c r="F26"/>
  <c r="F237"/>
  <c r="F131"/>
  <c r="F704"/>
  <c r="F517"/>
  <c r="F771"/>
  <c r="F15"/>
  <c r="F230"/>
  <c r="F331"/>
  <c r="F132"/>
  <c r="F518"/>
  <c r="F663"/>
  <c r="F265"/>
  <c r="F787"/>
  <c r="F837"/>
  <c r="F147"/>
  <c r="F123"/>
  <c r="F268"/>
  <c r="F41"/>
  <c r="F527"/>
  <c r="F196"/>
  <c r="F745"/>
  <c r="F358"/>
  <c r="F633"/>
  <c r="F365"/>
  <c r="F701"/>
  <c r="F176"/>
  <c r="F86"/>
  <c r="F171"/>
  <c r="F446"/>
  <c r="F802"/>
  <c r="F379"/>
  <c r="F484"/>
  <c r="F472"/>
  <c r="F168"/>
  <c r="F470"/>
  <c r="F441"/>
  <c r="F116"/>
  <c r="F20"/>
  <c r="F113"/>
  <c r="F793"/>
  <c r="F496"/>
  <c r="F207"/>
  <c r="F541"/>
  <c r="F740"/>
  <c r="F160"/>
  <c r="F626"/>
  <c r="F776"/>
  <c r="F175"/>
  <c r="F390"/>
  <c r="F367"/>
  <c r="F817"/>
  <c r="F695"/>
  <c r="F33"/>
  <c r="F283"/>
  <c r="F765"/>
  <c r="F783"/>
  <c r="F791"/>
  <c r="F288"/>
  <c r="F586"/>
  <c r="F524"/>
  <c r="F672"/>
  <c r="F142"/>
  <c r="F374"/>
  <c r="F377"/>
  <c r="F483"/>
  <c r="F235"/>
  <c r="F186"/>
  <c r="F676"/>
  <c r="F756"/>
  <c r="F657"/>
  <c r="F509"/>
  <c r="F614"/>
  <c r="F211"/>
  <c r="F94"/>
  <c r="F38"/>
  <c r="F596"/>
  <c r="F240"/>
  <c r="F493"/>
  <c r="F319"/>
  <c r="Q8"/>
  <c r="P8"/>
  <c r="F294"/>
  <c r="F193"/>
  <c r="F45"/>
  <c r="F93"/>
  <c r="F624"/>
  <c r="F248"/>
  <c r="F115"/>
  <c r="F645"/>
  <c r="F715"/>
  <c r="F842"/>
  <c r="F811"/>
  <c r="F757"/>
  <c r="F397"/>
  <c r="F846"/>
  <c r="F82"/>
  <c r="F405"/>
  <c r="F218"/>
  <c r="F489"/>
  <c r="F548"/>
  <c r="F607"/>
  <c r="F805"/>
  <c r="F603"/>
  <c r="F429"/>
  <c r="F200"/>
  <c r="F121"/>
  <c r="F23"/>
  <c r="F296"/>
  <c r="F504"/>
  <c r="F564"/>
  <c r="F48"/>
  <c r="F409"/>
  <c r="F743"/>
  <c r="F242"/>
  <c r="F103"/>
  <c r="F84"/>
  <c r="F164"/>
  <c r="F313"/>
  <c r="F61"/>
  <c r="F149"/>
  <c r="F565"/>
  <c r="F623"/>
  <c r="F576"/>
  <c r="F498"/>
  <c r="F836"/>
  <c r="F145"/>
  <c r="F585"/>
  <c r="F456"/>
  <c r="F247"/>
  <c r="F520"/>
  <c r="F525"/>
  <c r="F399"/>
  <c r="F521"/>
  <c r="F219"/>
  <c r="F466"/>
  <c r="F108"/>
  <c r="F141"/>
  <c r="F326"/>
  <c r="F51"/>
  <c r="F580"/>
  <c r="F444"/>
  <c r="F778"/>
  <c r="F395"/>
  <c r="F101"/>
  <c r="F383"/>
  <c r="F336"/>
  <c r="F310"/>
  <c r="F31"/>
  <c r="F212"/>
  <c r="F159"/>
  <c r="F92"/>
  <c r="F389"/>
  <c r="F761"/>
  <c r="F823"/>
  <c r="F201"/>
  <c r="F88"/>
  <c r="F447"/>
  <c r="F256"/>
  <c r="F553"/>
  <c r="F647"/>
  <c r="F714"/>
  <c r="F759"/>
  <c r="F631"/>
  <c r="F107"/>
  <c r="F686"/>
  <c r="F617"/>
  <c r="F727"/>
  <c r="F848"/>
  <c r="F151"/>
  <c r="F181"/>
  <c r="F259"/>
  <c r="F236"/>
  <c r="F451"/>
  <c r="F675"/>
  <c r="F304"/>
  <c r="F780"/>
  <c r="F849"/>
  <c r="F642"/>
  <c r="F232"/>
  <c r="F225"/>
  <c r="F511"/>
  <c r="F450"/>
  <c r="F652"/>
  <c r="F829"/>
  <c r="F522"/>
  <c r="F706"/>
  <c r="F661"/>
  <c r="F808"/>
  <c r="F275"/>
  <c r="F659"/>
  <c r="F387"/>
  <c r="F749"/>
  <c r="F850"/>
  <c r="F545"/>
  <c r="F234"/>
  <c r="F593"/>
  <c r="F266"/>
  <c r="F501"/>
  <c r="F679"/>
  <c r="F63"/>
  <c r="F70"/>
  <c r="F187"/>
  <c r="F804"/>
  <c r="F402"/>
  <c r="F342"/>
  <c r="F622"/>
  <c r="F768"/>
  <c r="F609"/>
  <c r="F552"/>
  <c r="F411"/>
  <c r="F161"/>
  <c r="F173"/>
  <c r="F478"/>
  <c r="F810"/>
  <c r="F318"/>
  <c r="F192"/>
  <c r="F573"/>
  <c r="F755"/>
  <c r="F724"/>
  <c r="F796"/>
  <c r="F264"/>
  <c r="F762"/>
  <c r="F646"/>
  <c r="F293"/>
  <c r="F348"/>
  <c r="F143"/>
  <c r="F353"/>
  <c r="F803"/>
  <c r="F648"/>
  <c r="F665"/>
  <c r="F282"/>
  <c r="F779"/>
  <c r="F340"/>
  <c r="F495"/>
  <c r="F300"/>
  <c r="F713"/>
  <c r="F598"/>
  <c r="F40"/>
  <c r="F362"/>
  <c r="F214"/>
  <c r="F431"/>
  <c r="F600"/>
  <c r="F10"/>
  <c r="F712"/>
  <c r="F711"/>
  <c r="F392"/>
  <c r="F388"/>
  <c r="F834"/>
  <c r="F289"/>
  <c r="F599"/>
  <c r="F354"/>
  <c r="F68"/>
  <c r="F514"/>
  <c r="F620"/>
  <c r="F729"/>
  <c r="F378"/>
  <c r="F140"/>
  <c r="F708"/>
  <c r="F769"/>
  <c r="F270"/>
  <c r="F479"/>
  <c r="F469"/>
  <c r="F578"/>
  <c r="F284"/>
  <c r="F843"/>
  <c r="F678"/>
  <c r="F748"/>
  <c r="F434"/>
  <c r="F539"/>
  <c r="F680"/>
  <c r="F189"/>
  <c r="F563"/>
  <c r="F321"/>
  <c r="F728"/>
  <c r="F125"/>
  <c r="F577"/>
  <c r="F269"/>
  <c r="F461"/>
  <c r="F372"/>
  <c r="F64"/>
  <c r="F290"/>
  <c r="F628"/>
  <c r="F671"/>
  <c r="F551"/>
  <c r="F24"/>
  <c r="F75"/>
  <c r="F260"/>
  <c r="F584"/>
  <c r="F487"/>
  <c r="F357"/>
  <c r="F420"/>
  <c r="F253"/>
  <c r="F100"/>
  <c r="F54"/>
  <c r="F162"/>
  <c r="F329"/>
  <c r="F49"/>
  <c r="F83"/>
  <c r="F587"/>
  <c r="F726"/>
  <c r="F750"/>
  <c r="F29"/>
  <c r="F818"/>
  <c r="F418"/>
  <c r="F719"/>
  <c r="F606"/>
  <c r="F136"/>
  <c r="F170"/>
  <c r="F653"/>
  <c r="F681"/>
  <c r="F574"/>
  <c r="F751"/>
  <c r="F841"/>
  <c r="F507"/>
  <c r="F492"/>
  <c r="F698"/>
  <c r="F685"/>
  <c r="F316"/>
  <c r="F17"/>
  <c r="F13"/>
  <c r="F393"/>
  <c r="F488"/>
  <c r="F414"/>
  <c r="F785"/>
  <c r="F22"/>
  <c r="F32"/>
  <c r="F62"/>
  <c r="F306"/>
  <c r="F243"/>
  <c r="F119"/>
  <c r="F298"/>
  <c r="F512"/>
  <c r="F346"/>
  <c r="F530"/>
  <c r="F795"/>
  <c r="F373"/>
  <c r="F324"/>
  <c r="F129"/>
  <c r="F280"/>
  <c r="F635"/>
  <c r="F709"/>
  <c r="F437"/>
  <c r="F21"/>
  <c r="F638"/>
  <c r="F391"/>
  <c r="F128"/>
  <c r="F91"/>
  <c r="F401"/>
  <c r="F670"/>
  <c r="F458"/>
  <c r="F567"/>
  <c r="F746"/>
  <c r="F276"/>
  <c r="F468"/>
  <c r="F57"/>
  <c r="F323"/>
  <c r="F303"/>
  <c r="F255"/>
  <c r="F467"/>
  <c r="F118"/>
  <c r="F508"/>
  <c r="F736"/>
  <c r="F602"/>
  <c r="F792"/>
  <c r="F347"/>
  <c r="F34"/>
  <c r="F111"/>
  <c r="F627"/>
  <c r="F590"/>
  <c r="F337"/>
  <c r="F490"/>
  <c r="F486"/>
  <c r="F807"/>
  <c r="F223"/>
  <c r="F526"/>
  <c r="F588"/>
  <c r="F732"/>
  <c r="F772"/>
  <c r="F11"/>
  <c r="F69"/>
  <c r="F150"/>
  <c r="F335"/>
  <c r="F320"/>
  <c r="F449"/>
  <c r="F619"/>
  <c r="F722"/>
  <c r="F822"/>
  <c r="F482"/>
  <c r="F581"/>
  <c r="F183"/>
  <c r="F87"/>
  <c r="F615"/>
  <c r="F396"/>
  <c r="F777"/>
  <c r="F246"/>
  <c r="F206"/>
  <c r="F669"/>
  <c r="F513"/>
  <c r="F839"/>
  <c r="F666"/>
  <c r="F356"/>
  <c r="F720"/>
  <c r="F737"/>
  <c r="F146"/>
  <c r="F80"/>
  <c r="F252"/>
  <c r="F542"/>
  <c r="F315"/>
  <c r="F394"/>
  <c r="F800"/>
  <c r="F114"/>
  <c r="F386"/>
  <c r="F636"/>
  <c r="F455"/>
  <c r="F238"/>
  <c r="F332"/>
  <c r="F559"/>
  <c r="F188"/>
  <c r="F292"/>
  <c r="F710"/>
  <c r="F112"/>
  <c r="F528"/>
  <c r="F516"/>
  <c r="F718"/>
  <c r="F544"/>
  <c r="F764"/>
  <c r="F537"/>
  <c r="F825"/>
  <c r="F788"/>
  <c r="F819"/>
  <c r="F79"/>
  <c r="F448"/>
  <c r="F806"/>
  <c r="F477"/>
  <c r="F126"/>
  <c r="F688"/>
  <c r="F763"/>
  <c r="F443"/>
  <c r="F572"/>
  <c r="F60"/>
  <c r="F691"/>
  <c r="F794"/>
  <c r="F197"/>
  <c r="F261"/>
  <c r="F139"/>
  <c r="F781"/>
  <c r="F205"/>
  <c r="F27"/>
  <c r="F204"/>
  <c r="F185"/>
  <c r="F191"/>
  <c r="F491"/>
  <c r="F851"/>
  <c r="F157"/>
  <c r="F250"/>
  <c r="F233"/>
  <c r="F682"/>
  <c r="F209"/>
  <c r="F832"/>
  <c r="F178"/>
  <c r="F274"/>
  <c r="F611"/>
  <c r="F380"/>
  <c r="F343"/>
  <c r="F440"/>
  <c r="F694"/>
  <c r="F71"/>
  <c r="F425"/>
  <c r="F384"/>
  <c r="F747"/>
  <c r="F244"/>
  <c r="F272"/>
  <c r="F167"/>
  <c r="F608"/>
  <c r="F644"/>
  <c r="F830"/>
  <c r="F198"/>
  <c r="F784"/>
  <c r="F833"/>
  <c r="F215"/>
  <c r="F267"/>
  <c r="F47"/>
  <c r="F163"/>
  <c r="F723"/>
  <c r="F334"/>
  <c r="F798"/>
  <c r="F199"/>
  <c r="F77"/>
  <c r="F328"/>
  <c r="F194"/>
  <c r="F453"/>
  <c r="F575"/>
  <c r="F597"/>
  <c r="F773"/>
  <c r="F404"/>
  <c r="F421"/>
  <c r="F439"/>
  <c r="F410"/>
  <c r="F480"/>
  <c r="F249"/>
  <c r="F610"/>
  <c r="F117"/>
  <c r="F845"/>
  <c r="F74"/>
  <c r="F360"/>
  <c r="F438"/>
  <c r="F221"/>
  <c r="F229"/>
  <c r="F85"/>
  <c r="F703"/>
  <c r="F566"/>
  <c r="F696"/>
  <c r="F824"/>
  <c r="F120"/>
  <c r="F758"/>
  <c r="F629"/>
  <c r="F847"/>
  <c r="F227"/>
  <c r="F35"/>
  <c r="F341"/>
  <c r="F499"/>
  <c r="F271"/>
  <c r="F589"/>
  <c r="F775"/>
  <c r="F462"/>
  <c r="F222"/>
  <c r="F366"/>
  <c r="F12"/>
  <c r="F97"/>
  <c r="F239"/>
  <c r="F738"/>
  <c r="F634"/>
  <c r="F532"/>
  <c r="F344"/>
  <c r="F790"/>
  <c r="F445"/>
  <c r="F55"/>
  <c r="F110"/>
  <c r="F98"/>
  <c r="F460"/>
  <c r="F664"/>
  <c r="F166"/>
  <c r="F549"/>
  <c r="F433"/>
  <c r="F655"/>
  <c r="F668"/>
  <c r="F826"/>
  <c r="F220"/>
  <c r="F287"/>
  <c r="F412"/>
  <c r="F640"/>
  <c r="F415"/>
  <c r="F733"/>
  <c r="F30"/>
  <c r="F19"/>
  <c r="F426"/>
  <c r="F474"/>
  <c r="F144"/>
  <c r="F529"/>
  <c r="F583"/>
  <c r="F674"/>
  <c r="F707"/>
  <c r="F742"/>
  <c r="F556"/>
  <c r="F102"/>
  <c r="F546"/>
  <c r="F427"/>
  <c r="F571"/>
  <c r="F262"/>
  <c r="F579"/>
  <c r="F297"/>
  <c r="F213"/>
  <c r="F174"/>
  <c r="F725"/>
  <c r="F739"/>
  <c r="F828"/>
  <c r="F594"/>
  <c r="F134"/>
  <c r="F494"/>
  <c r="F407"/>
  <c r="F693"/>
  <c r="F254"/>
  <c r="F734"/>
  <c r="F766"/>
  <c r="F376"/>
  <c r="F364"/>
  <c r="F569"/>
  <c r="F684"/>
  <c r="F774"/>
  <c r="F838"/>
  <c r="F228"/>
  <c r="F156"/>
  <c r="F9"/>
  <c r="F400"/>
  <c r="F169"/>
  <c r="F408"/>
  <c r="F416"/>
  <c r="F789"/>
  <c r="F413"/>
  <c r="F656"/>
  <c r="F154"/>
  <c r="F689"/>
  <c r="F464"/>
  <c r="F351"/>
  <c r="F741"/>
  <c r="F369"/>
  <c r="F531"/>
  <c r="F735"/>
  <c r="F153"/>
  <c r="F820"/>
  <c r="F350"/>
  <c r="F322"/>
  <c r="F345"/>
  <c r="F370"/>
  <c r="F840"/>
  <c r="F59"/>
  <c r="F309"/>
  <c r="F338"/>
  <c r="F257"/>
  <c r="F281"/>
  <c r="F697"/>
  <c r="F18"/>
  <c r="F202"/>
  <c r="F359"/>
  <c r="F73"/>
  <c r="F226"/>
  <c r="F203"/>
  <c r="F442"/>
  <c r="F371"/>
  <c r="F398"/>
  <c r="F465"/>
  <c r="F307"/>
  <c r="F690"/>
  <c r="F560"/>
  <c r="F660"/>
  <c r="F813"/>
  <c r="F561"/>
  <c r="F423"/>
  <c r="F692"/>
  <c r="F637"/>
  <c r="F744"/>
  <c r="F419"/>
  <c r="F90"/>
  <c r="F797"/>
  <c r="F782"/>
  <c r="F436"/>
  <c r="F510"/>
  <c r="F717"/>
  <c r="F277"/>
  <c r="F190"/>
  <c r="F67"/>
  <c r="F650"/>
  <c r="F643"/>
  <c r="F816"/>
  <c r="F231"/>
  <c r="F435"/>
  <c r="F428"/>
  <c r="F503"/>
  <c r="F158"/>
  <c r="F172"/>
  <c r="F28"/>
  <c r="F625"/>
  <c r="F43"/>
  <c r="F760"/>
  <c r="J849" i="6" l="1"/>
  <c r="M849" s="1"/>
  <c r="O849" s="1"/>
  <c r="K849"/>
  <c r="L849"/>
  <c r="N849"/>
  <c r="J850"/>
  <c r="K850"/>
  <c r="L850"/>
  <c r="N850"/>
  <c r="J851"/>
  <c r="M851" s="1"/>
  <c r="O851" s="1"/>
  <c r="K851"/>
  <c r="L851"/>
  <c r="N851"/>
  <c r="M850" l="1"/>
  <c r="O850" s="1"/>
  <c r="P851"/>
  <c r="J859" i="1"/>
  <c r="P850" i="6"/>
  <c r="P849"/>
  <c r="N847" l="1"/>
  <c r="N848"/>
  <c r="L847"/>
  <c r="L848"/>
  <c r="K847"/>
  <c r="K848"/>
  <c r="J847"/>
  <c r="J84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J62"/>
  <c r="K62"/>
  <c r="J63"/>
  <c r="K63"/>
  <c r="J64"/>
  <c r="K64"/>
  <c r="J65"/>
  <c r="K65"/>
  <c r="J66"/>
  <c r="K66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J10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115"/>
  <c r="K115"/>
  <c r="J116"/>
  <c r="K116"/>
  <c r="J117"/>
  <c r="K117"/>
  <c r="J118"/>
  <c r="K118"/>
  <c r="J119"/>
  <c r="K119"/>
  <c r="J120"/>
  <c r="K120"/>
  <c r="J121"/>
  <c r="K121"/>
  <c r="J122"/>
  <c r="K122"/>
  <c r="J123"/>
  <c r="K123"/>
  <c r="J124"/>
  <c r="K124"/>
  <c r="J125"/>
  <c r="K125"/>
  <c r="J126"/>
  <c r="K126"/>
  <c r="J127"/>
  <c r="K127"/>
  <c r="J128"/>
  <c r="K128"/>
  <c r="J129"/>
  <c r="K129"/>
  <c r="J130"/>
  <c r="K130"/>
  <c r="J131"/>
  <c r="K131"/>
  <c r="J132"/>
  <c r="K132"/>
  <c r="J133"/>
  <c r="K133"/>
  <c r="J134"/>
  <c r="K134"/>
  <c r="J135"/>
  <c r="K135"/>
  <c r="J136"/>
  <c r="K136"/>
  <c r="J137"/>
  <c r="K137"/>
  <c r="J138"/>
  <c r="K138"/>
  <c r="J139"/>
  <c r="K139"/>
  <c r="J140"/>
  <c r="K140"/>
  <c r="J141"/>
  <c r="K141"/>
  <c r="J142"/>
  <c r="K142"/>
  <c r="J143"/>
  <c r="K143"/>
  <c r="J144"/>
  <c r="K144"/>
  <c r="J145"/>
  <c r="K145"/>
  <c r="J146"/>
  <c r="K146"/>
  <c r="J147"/>
  <c r="K147"/>
  <c r="J148"/>
  <c r="K148"/>
  <c r="J149"/>
  <c r="K149"/>
  <c r="J150"/>
  <c r="K150"/>
  <c r="J151"/>
  <c r="K151"/>
  <c r="J152"/>
  <c r="K152"/>
  <c r="J153"/>
  <c r="K153"/>
  <c r="J154"/>
  <c r="K154"/>
  <c r="J155"/>
  <c r="K155"/>
  <c r="J156"/>
  <c r="K156"/>
  <c r="J157"/>
  <c r="K157"/>
  <c r="J158"/>
  <c r="K158"/>
  <c r="J159"/>
  <c r="K159"/>
  <c r="J160"/>
  <c r="K160"/>
  <c r="J161"/>
  <c r="K161"/>
  <c r="J162"/>
  <c r="K162"/>
  <c r="J163"/>
  <c r="K163"/>
  <c r="J164"/>
  <c r="K164"/>
  <c r="J165"/>
  <c r="K165"/>
  <c r="J166"/>
  <c r="K166"/>
  <c r="J167"/>
  <c r="K167"/>
  <c r="J168"/>
  <c r="K168"/>
  <c r="J169"/>
  <c r="K169"/>
  <c r="J170"/>
  <c r="K170"/>
  <c r="J171"/>
  <c r="K171"/>
  <c r="J172"/>
  <c r="K172"/>
  <c r="J173"/>
  <c r="K173"/>
  <c r="J174"/>
  <c r="K174"/>
  <c r="J175"/>
  <c r="K175"/>
  <c r="J176"/>
  <c r="K176"/>
  <c r="J177"/>
  <c r="K177"/>
  <c r="J178"/>
  <c r="K178"/>
  <c r="J179"/>
  <c r="K179"/>
  <c r="J180"/>
  <c r="K180"/>
  <c r="J181"/>
  <c r="K181"/>
  <c r="J182"/>
  <c r="K182"/>
  <c r="J183"/>
  <c r="K183"/>
  <c r="J184"/>
  <c r="K184"/>
  <c r="J185"/>
  <c r="K185"/>
  <c r="J186"/>
  <c r="K186"/>
  <c r="J187"/>
  <c r="K187"/>
  <c r="J188"/>
  <c r="K188"/>
  <c r="J189"/>
  <c r="K189"/>
  <c r="J190"/>
  <c r="K190"/>
  <c r="J191"/>
  <c r="K191"/>
  <c r="J192"/>
  <c r="K192"/>
  <c r="J193"/>
  <c r="K193"/>
  <c r="J194"/>
  <c r="K194"/>
  <c r="J195"/>
  <c r="K195"/>
  <c r="J196"/>
  <c r="K196"/>
  <c r="J197"/>
  <c r="K197"/>
  <c r="J198"/>
  <c r="K198"/>
  <c r="J199"/>
  <c r="K199"/>
  <c r="J200"/>
  <c r="K200"/>
  <c r="J201"/>
  <c r="K201"/>
  <c r="J202"/>
  <c r="K202"/>
  <c r="J203"/>
  <c r="K203"/>
  <c r="J204"/>
  <c r="K204"/>
  <c r="J205"/>
  <c r="K205"/>
  <c r="J206"/>
  <c r="K206"/>
  <c r="J207"/>
  <c r="K207"/>
  <c r="J208"/>
  <c r="K208"/>
  <c r="J209"/>
  <c r="K209"/>
  <c r="J210"/>
  <c r="K210"/>
  <c r="J211"/>
  <c r="K211"/>
  <c r="J212"/>
  <c r="K212"/>
  <c r="J213"/>
  <c r="K213"/>
  <c r="J214"/>
  <c r="K214"/>
  <c r="J215"/>
  <c r="K215"/>
  <c r="J216"/>
  <c r="K216"/>
  <c r="J217"/>
  <c r="K217"/>
  <c r="J218"/>
  <c r="K218"/>
  <c r="J219"/>
  <c r="K219"/>
  <c r="J220"/>
  <c r="K220"/>
  <c r="J221"/>
  <c r="K221"/>
  <c r="J222"/>
  <c r="K222"/>
  <c r="J223"/>
  <c r="K223"/>
  <c r="J224"/>
  <c r="K224"/>
  <c r="J225"/>
  <c r="K225"/>
  <c r="J226"/>
  <c r="K226"/>
  <c r="J227"/>
  <c r="K227"/>
  <c r="J228"/>
  <c r="K228"/>
  <c r="J229"/>
  <c r="K229"/>
  <c r="J230"/>
  <c r="K230"/>
  <c r="J231"/>
  <c r="K231"/>
  <c r="J232"/>
  <c r="K232"/>
  <c r="J233"/>
  <c r="K233"/>
  <c r="J234"/>
  <c r="K234"/>
  <c r="J235"/>
  <c r="K235"/>
  <c r="J236"/>
  <c r="K236"/>
  <c r="J237"/>
  <c r="K237"/>
  <c r="J238"/>
  <c r="K238"/>
  <c r="J239"/>
  <c r="K239"/>
  <c r="J240"/>
  <c r="K240"/>
  <c r="J241"/>
  <c r="K241"/>
  <c r="J242"/>
  <c r="K242"/>
  <c r="J243"/>
  <c r="K243"/>
  <c r="J244"/>
  <c r="K244"/>
  <c r="J245"/>
  <c r="K245"/>
  <c r="J246"/>
  <c r="K246"/>
  <c r="J247"/>
  <c r="K247"/>
  <c r="J248"/>
  <c r="K248"/>
  <c r="J249"/>
  <c r="K249"/>
  <c r="J250"/>
  <c r="K250"/>
  <c r="J251"/>
  <c r="K251"/>
  <c r="J252"/>
  <c r="K252"/>
  <c r="J253"/>
  <c r="K253"/>
  <c r="J254"/>
  <c r="K254"/>
  <c r="J255"/>
  <c r="K255"/>
  <c r="J256"/>
  <c r="K256"/>
  <c r="J257"/>
  <c r="K257"/>
  <c r="J258"/>
  <c r="K258"/>
  <c r="J259"/>
  <c r="K259"/>
  <c r="J260"/>
  <c r="K260"/>
  <c r="J261"/>
  <c r="K261"/>
  <c r="J262"/>
  <c r="K262"/>
  <c r="J263"/>
  <c r="K263"/>
  <c r="J264"/>
  <c r="K264"/>
  <c r="J265"/>
  <c r="K265"/>
  <c r="J266"/>
  <c r="K266"/>
  <c r="J267"/>
  <c r="K267"/>
  <c r="J268"/>
  <c r="K268"/>
  <c r="J269"/>
  <c r="K269"/>
  <c r="J270"/>
  <c r="K270"/>
  <c r="J271"/>
  <c r="K271"/>
  <c r="J272"/>
  <c r="K272"/>
  <c r="J273"/>
  <c r="K273"/>
  <c r="J274"/>
  <c r="K274"/>
  <c r="J275"/>
  <c r="K275"/>
  <c r="J276"/>
  <c r="K276"/>
  <c r="J277"/>
  <c r="K277"/>
  <c r="J278"/>
  <c r="K278"/>
  <c r="J279"/>
  <c r="K279"/>
  <c r="J280"/>
  <c r="K280"/>
  <c r="J281"/>
  <c r="K281"/>
  <c r="J282"/>
  <c r="K282"/>
  <c r="J283"/>
  <c r="K283"/>
  <c r="J284"/>
  <c r="K284"/>
  <c r="J285"/>
  <c r="K285"/>
  <c r="J286"/>
  <c r="K286"/>
  <c r="J287"/>
  <c r="K287"/>
  <c r="J288"/>
  <c r="K288"/>
  <c r="J289"/>
  <c r="K289"/>
  <c r="J290"/>
  <c r="K290"/>
  <c r="J291"/>
  <c r="K291"/>
  <c r="J292"/>
  <c r="K292"/>
  <c r="J293"/>
  <c r="K293"/>
  <c r="J294"/>
  <c r="K294"/>
  <c r="J295"/>
  <c r="K295"/>
  <c r="J296"/>
  <c r="K296"/>
  <c r="J297"/>
  <c r="K297"/>
  <c r="J298"/>
  <c r="K298"/>
  <c r="J299"/>
  <c r="K299"/>
  <c r="J300"/>
  <c r="K300"/>
  <c r="J301"/>
  <c r="K301"/>
  <c r="J302"/>
  <c r="K302"/>
  <c r="J303"/>
  <c r="K303"/>
  <c r="J304"/>
  <c r="K304"/>
  <c r="J305"/>
  <c r="K305"/>
  <c r="J306"/>
  <c r="K306"/>
  <c r="J307"/>
  <c r="K307"/>
  <c r="J308"/>
  <c r="K308"/>
  <c r="J309"/>
  <c r="K309"/>
  <c r="J310"/>
  <c r="K310"/>
  <c r="J311"/>
  <c r="K311"/>
  <c r="J312"/>
  <c r="K312"/>
  <c r="J313"/>
  <c r="K313"/>
  <c r="J314"/>
  <c r="K314"/>
  <c r="J315"/>
  <c r="K315"/>
  <c r="J316"/>
  <c r="K316"/>
  <c r="J317"/>
  <c r="K317"/>
  <c r="J318"/>
  <c r="K318"/>
  <c r="J319"/>
  <c r="K319"/>
  <c r="J320"/>
  <c r="K320"/>
  <c r="J321"/>
  <c r="K321"/>
  <c r="J322"/>
  <c r="K322"/>
  <c r="J323"/>
  <c r="K323"/>
  <c r="J324"/>
  <c r="K324"/>
  <c r="J325"/>
  <c r="K325"/>
  <c r="J326"/>
  <c r="K326"/>
  <c r="J327"/>
  <c r="K327"/>
  <c r="J328"/>
  <c r="K328"/>
  <c r="J329"/>
  <c r="K329"/>
  <c r="J330"/>
  <c r="K330"/>
  <c r="J331"/>
  <c r="K331"/>
  <c r="J332"/>
  <c r="K332"/>
  <c r="J333"/>
  <c r="K333"/>
  <c r="J334"/>
  <c r="K334"/>
  <c r="J335"/>
  <c r="K335"/>
  <c r="J336"/>
  <c r="K336"/>
  <c r="J337"/>
  <c r="K337"/>
  <c r="J338"/>
  <c r="K338"/>
  <c r="J339"/>
  <c r="K339"/>
  <c r="J340"/>
  <c r="K340"/>
  <c r="J341"/>
  <c r="K341"/>
  <c r="J342"/>
  <c r="K342"/>
  <c r="J343"/>
  <c r="K343"/>
  <c r="J344"/>
  <c r="K344"/>
  <c r="J345"/>
  <c r="K345"/>
  <c r="J346"/>
  <c r="K346"/>
  <c r="J347"/>
  <c r="K347"/>
  <c r="J348"/>
  <c r="K348"/>
  <c r="J349"/>
  <c r="K349"/>
  <c r="J350"/>
  <c r="K350"/>
  <c r="J351"/>
  <c r="K351"/>
  <c r="J352"/>
  <c r="K352"/>
  <c r="J353"/>
  <c r="K353"/>
  <c r="J354"/>
  <c r="K354"/>
  <c r="J355"/>
  <c r="K355"/>
  <c r="J356"/>
  <c r="K356"/>
  <c r="J357"/>
  <c r="K357"/>
  <c r="J358"/>
  <c r="K358"/>
  <c r="J359"/>
  <c r="K359"/>
  <c r="J360"/>
  <c r="K360"/>
  <c r="J361"/>
  <c r="K361"/>
  <c r="J362"/>
  <c r="K362"/>
  <c r="J363"/>
  <c r="K363"/>
  <c r="J364"/>
  <c r="K364"/>
  <c r="J365"/>
  <c r="K365"/>
  <c r="J366"/>
  <c r="K366"/>
  <c r="J367"/>
  <c r="K367"/>
  <c r="J368"/>
  <c r="K368"/>
  <c r="J369"/>
  <c r="K369"/>
  <c r="J370"/>
  <c r="K370"/>
  <c r="J371"/>
  <c r="K371"/>
  <c r="J372"/>
  <c r="K372"/>
  <c r="J373"/>
  <c r="K373"/>
  <c r="J374"/>
  <c r="K374"/>
  <c r="J375"/>
  <c r="K375"/>
  <c r="J376"/>
  <c r="K376"/>
  <c r="J377"/>
  <c r="K377"/>
  <c r="J378"/>
  <c r="K378"/>
  <c r="J379"/>
  <c r="K379"/>
  <c r="J380"/>
  <c r="K380"/>
  <c r="J381"/>
  <c r="K381"/>
  <c r="J382"/>
  <c r="K382"/>
  <c r="J383"/>
  <c r="K383"/>
  <c r="J384"/>
  <c r="K384"/>
  <c r="J385"/>
  <c r="K385"/>
  <c r="J386"/>
  <c r="K386"/>
  <c r="J387"/>
  <c r="K387"/>
  <c r="J388"/>
  <c r="K388"/>
  <c r="J389"/>
  <c r="K389"/>
  <c r="J390"/>
  <c r="K390"/>
  <c r="J391"/>
  <c r="K391"/>
  <c r="J392"/>
  <c r="K392"/>
  <c r="J393"/>
  <c r="K393"/>
  <c r="J394"/>
  <c r="K394"/>
  <c r="J395"/>
  <c r="K395"/>
  <c r="J396"/>
  <c r="K396"/>
  <c r="J397"/>
  <c r="K397"/>
  <c r="J398"/>
  <c r="K398"/>
  <c r="J399"/>
  <c r="K399"/>
  <c r="J400"/>
  <c r="K400"/>
  <c r="J401"/>
  <c r="K401"/>
  <c r="J402"/>
  <c r="K402"/>
  <c r="J403"/>
  <c r="K403"/>
  <c r="J404"/>
  <c r="K404"/>
  <c r="J405"/>
  <c r="K405"/>
  <c r="J406"/>
  <c r="K406"/>
  <c r="J407"/>
  <c r="K407"/>
  <c r="J408"/>
  <c r="K408"/>
  <c r="J409"/>
  <c r="K409"/>
  <c r="J410"/>
  <c r="K410"/>
  <c r="J411"/>
  <c r="K411"/>
  <c r="J412"/>
  <c r="K412"/>
  <c r="J413"/>
  <c r="K413"/>
  <c r="J414"/>
  <c r="K414"/>
  <c r="J415"/>
  <c r="K415"/>
  <c r="J416"/>
  <c r="K416"/>
  <c r="J417"/>
  <c r="K417"/>
  <c r="J418"/>
  <c r="K418"/>
  <c r="J419"/>
  <c r="K419"/>
  <c r="J420"/>
  <c r="K420"/>
  <c r="J421"/>
  <c r="K421"/>
  <c r="J422"/>
  <c r="K422"/>
  <c r="J423"/>
  <c r="K423"/>
  <c r="J424"/>
  <c r="K424"/>
  <c r="J425"/>
  <c r="K425"/>
  <c r="J426"/>
  <c r="K426"/>
  <c r="J427"/>
  <c r="K427"/>
  <c r="J428"/>
  <c r="K428"/>
  <c r="J429"/>
  <c r="K429"/>
  <c r="J430"/>
  <c r="K430"/>
  <c r="J431"/>
  <c r="K431"/>
  <c r="J432"/>
  <c r="K432"/>
  <c r="J433"/>
  <c r="K433"/>
  <c r="J434"/>
  <c r="K434"/>
  <c r="J435"/>
  <c r="K435"/>
  <c r="J436"/>
  <c r="K436"/>
  <c r="J437"/>
  <c r="K437"/>
  <c r="J438"/>
  <c r="K438"/>
  <c r="J439"/>
  <c r="K439"/>
  <c r="J440"/>
  <c r="K440"/>
  <c r="J441"/>
  <c r="K441"/>
  <c r="J442"/>
  <c r="K442"/>
  <c r="J443"/>
  <c r="K443"/>
  <c r="J444"/>
  <c r="K444"/>
  <c r="J445"/>
  <c r="K445"/>
  <c r="J446"/>
  <c r="K446"/>
  <c r="J447"/>
  <c r="K447"/>
  <c r="J448"/>
  <c r="K448"/>
  <c r="J449"/>
  <c r="K449"/>
  <c r="J450"/>
  <c r="K450"/>
  <c r="J451"/>
  <c r="K451"/>
  <c r="J452"/>
  <c r="K452"/>
  <c r="J453"/>
  <c r="K453"/>
  <c r="J454"/>
  <c r="K454"/>
  <c r="J455"/>
  <c r="K455"/>
  <c r="J456"/>
  <c r="K456"/>
  <c r="J457"/>
  <c r="K457"/>
  <c r="J458"/>
  <c r="K458"/>
  <c r="J459"/>
  <c r="K459"/>
  <c r="J460"/>
  <c r="K460"/>
  <c r="J461"/>
  <c r="K461"/>
  <c r="J462"/>
  <c r="K462"/>
  <c r="J463"/>
  <c r="K463"/>
  <c r="J464"/>
  <c r="K464"/>
  <c r="J465"/>
  <c r="K465"/>
  <c r="J466"/>
  <c r="K466"/>
  <c r="J467"/>
  <c r="K467"/>
  <c r="J468"/>
  <c r="K468"/>
  <c r="J469"/>
  <c r="K469"/>
  <c r="J470"/>
  <c r="K470"/>
  <c r="J471"/>
  <c r="K471"/>
  <c r="J472"/>
  <c r="K472"/>
  <c r="J473"/>
  <c r="K473"/>
  <c r="J474"/>
  <c r="K474"/>
  <c r="J475"/>
  <c r="K475"/>
  <c r="J476"/>
  <c r="K476"/>
  <c r="J477"/>
  <c r="K477"/>
  <c r="J478"/>
  <c r="K478"/>
  <c r="J479"/>
  <c r="K479"/>
  <c r="J480"/>
  <c r="K480"/>
  <c r="J481"/>
  <c r="K481"/>
  <c r="J482"/>
  <c r="K482"/>
  <c r="J483"/>
  <c r="K483"/>
  <c r="J484"/>
  <c r="K484"/>
  <c r="J485"/>
  <c r="K485"/>
  <c r="J486"/>
  <c r="K486"/>
  <c r="J487"/>
  <c r="K487"/>
  <c r="J488"/>
  <c r="K488"/>
  <c r="J489"/>
  <c r="K489"/>
  <c r="J490"/>
  <c r="K490"/>
  <c r="J491"/>
  <c r="K491"/>
  <c r="J492"/>
  <c r="K492"/>
  <c r="J493"/>
  <c r="K493"/>
  <c r="J494"/>
  <c r="K494"/>
  <c r="J495"/>
  <c r="K495"/>
  <c r="J496"/>
  <c r="K496"/>
  <c r="J497"/>
  <c r="K497"/>
  <c r="J498"/>
  <c r="K498"/>
  <c r="J499"/>
  <c r="K499"/>
  <c r="J500"/>
  <c r="K500"/>
  <c r="J501"/>
  <c r="K501"/>
  <c r="J502"/>
  <c r="K502"/>
  <c r="J503"/>
  <c r="K503"/>
  <c r="J504"/>
  <c r="K504"/>
  <c r="J505"/>
  <c r="K505"/>
  <c r="J506"/>
  <c r="K506"/>
  <c r="J507"/>
  <c r="K507"/>
  <c r="J508"/>
  <c r="K508"/>
  <c r="J509"/>
  <c r="K509"/>
  <c r="J510"/>
  <c r="K510"/>
  <c r="J511"/>
  <c r="K511"/>
  <c r="J512"/>
  <c r="K512"/>
  <c r="J513"/>
  <c r="K513"/>
  <c r="J514"/>
  <c r="K514"/>
  <c r="J515"/>
  <c r="K515"/>
  <c r="J516"/>
  <c r="K516"/>
  <c r="J517"/>
  <c r="K517"/>
  <c r="J518"/>
  <c r="K518"/>
  <c r="J519"/>
  <c r="K519"/>
  <c r="J520"/>
  <c r="K520"/>
  <c r="J521"/>
  <c r="K521"/>
  <c r="J522"/>
  <c r="K522"/>
  <c r="J523"/>
  <c r="K523"/>
  <c r="J524"/>
  <c r="K524"/>
  <c r="J525"/>
  <c r="K525"/>
  <c r="J526"/>
  <c r="K526"/>
  <c r="J527"/>
  <c r="K527"/>
  <c r="J528"/>
  <c r="K528"/>
  <c r="J529"/>
  <c r="K529"/>
  <c r="J530"/>
  <c r="K530"/>
  <c r="J531"/>
  <c r="K531"/>
  <c r="J532"/>
  <c r="K532"/>
  <c r="J533"/>
  <c r="K533"/>
  <c r="J534"/>
  <c r="K534"/>
  <c r="J535"/>
  <c r="K535"/>
  <c r="J536"/>
  <c r="K536"/>
  <c r="J537"/>
  <c r="K537"/>
  <c r="J538"/>
  <c r="K538"/>
  <c r="J539"/>
  <c r="K539"/>
  <c r="J540"/>
  <c r="K540"/>
  <c r="J541"/>
  <c r="K541"/>
  <c r="J542"/>
  <c r="K542"/>
  <c r="J543"/>
  <c r="K543"/>
  <c r="J544"/>
  <c r="K544"/>
  <c r="J545"/>
  <c r="K545"/>
  <c r="J546"/>
  <c r="K546"/>
  <c r="J547"/>
  <c r="K547"/>
  <c r="J548"/>
  <c r="K548"/>
  <c r="J549"/>
  <c r="K549"/>
  <c r="J550"/>
  <c r="K550"/>
  <c r="J551"/>
  <c r="K551"/>
  <c r="J552"/>
  <c r="K552"/>
  <c r="J553"/>
  <c r="K553"/>
  <c r="J554"/>
  <c r="K554"/>
  <c r="J555"/>
  <c r="K555"/>
  <c r="J556"/>
  <c r="K556"/>
  <c r="J557"/>
  <c r="K557"/>
  <c r="J558"/>
  <c r="K558"/>
  <c r="J559"/>
  <c r="K559"/>
  <c r="J560"/>
  <c r="K560"/>
  <c r="J561"/>
  <c r="K561"/>
  <c r="J562"/>
  <c r="K562"/>
  <c r="J563"/>
  <c r="K563"/>
  <c r="J564"/>
  <c r="K564"/>
  <c r="J565"/>
  <c r="K565"/>
  <c r="J566"/>
  <c r="K566"/>
  <c r="J567"/>
  <c r="K567"/>
  <c r="J568"/>
  <c r="K568"/>
  <c r="J569"/>
  <c r="K569"/>
  <c r="J570"/>
  <c r="K570"/>
  <c r="J571"/>
  <c r="K571"/>
  <c r="J572"/>
  <c r="K572"/>
  <c r="J573"/>
  <c r="K573"/>
  <c r="J574"/>
  <c r="K574"/>
  <c r="J575"/>
  <c r="K575"/>
  <c r="J576"/>
  <c r="K576"/>
  <c r="J577"/>
  <c r="K577"/>
  <c r="J578"/>
  <c r="K578"/>
  <c r="J579"/>
  <c r="K579"/>
  <c r="J580"/>
  <c r="K580"/>
  <c r="J581"/>
  <c r="K581"/>
  <c r="J582"/>
  <c r="K582"/>
  <c r="J583"/>
  <c r="K583"/>
  <c r="J584"/>
  <c r="K584"/>
  <c r="J585"/>
  <c r="K585"/>
  <c r="J586"/>
  <c r="K586"/>
  <c r="J587"/>
  <c r="K587"/>
  <c r="J588"/>
  <c r="K588"/>
  <c r="J589"/>
  <c r="K589"/>
  <c r="J590"/>
  <c r="K590"/>
  <c r="J591"/>
  <c r="K591"/>
  <c r="J592"/>
  <c r="K592"/>
  <c r="J593"/>
  <c r="K593"/>
  <c r="J594"/>
  <c r="K594"/>
  <c r="J595"/>
  <c r="K595"/>
  <c r="J596"/>
  <c r="K596"/>
  <c r="J597"/>
  <c r="K597"/>
  <c r="J598"/>
  <c r="K598"/>
  <c r="J599"/>
  <c r="K599"/>
  <c r="J600"/>
  <c r="K600"/>
  <c r="J601"/>
  <c r="K601"/>
  <c r="J602"/>
  <c r="K602"/>
  <c r="J603"/>
  <c r="K603"/>
  <c r="J604"/>
  <c r="K604"/>
  <c r="J605"/>
  <c r="K605"/>
  <c r="J606"/>
  <c r="K606"/>
  <c r="J607"/>
  <c r="K607"/>
  <c r="J608"/>
  <c r="K608"/>
  <c r="J609"/>
  <c r="K609"/>
  <c r="J610"/>
  <c r="K610"/>
  <c r="J611"/>
  <c r="K611"/>
  <c r="J612"/>
  <c r="K612"/>
  <c r="J613"/>
  <c r="K613"/>
  <c r="J614"/>
  <c r="K614"/>
  <c r="J615"/>
  <c r="K615"/>
  <c r="J616"/>
  <c r="K616"/>
  <c r="J617"/>
  <c r="K617"/>
  <c r="J618"/>
  <c r="K618"/>
  <c r="J619"/>
  <c r="K619"/>
  <c r="J620"/>
  <c r="K620"/>
  <c r="J621"/>
  <c r="K621"/>
  <c r="J622"/>
  <c r="K622"/>
  <c r="J623"/>
  <c r="K623"/>
  <c r="J624"/>
  <c r="K624"/>
  <c r="J625"/>
  <c r="K625"/>
  <c r="J626"/>
  <c r="K626"/>
  <c r="J627"/>
  <c r="K627"/>
  <c r="J628"/>
  <c r="K628"/>
  <c r="J629"/>
  <c r="K629"/>
  <c r="J630"/>
  <c r="K630"/>
  <c r="J631"/>
  <c r="K631"/>
  <c r="J632"/>
  <c r="K632"/>
  <c r="J633"/>
  <c r="K633"/>
  <c r="J634"/>
  <c r="K634"/>
  <c r="J635"/>
  <c r="K635"/>
  <c r="J636"/>
  <c r="K636"/>
  <c r="J637"/>
  <c r="K637"/>
  <c r="J638"/>
  <c r="K638"/>
  <c r="J639"/>
  <c r="K639"/>
  <c r="J640"/>
  <c r="K640"/>
  <c r="J641"/>
  <c r="K641"/>
  <c r="J642"/>
  <c r="K642"/>
  <c r="J643"/>
  <c r="K643"/>
  <c r="J644"/>
  <c r="K644"/>
  <c r="J645"/>
  <c r="K645"/>
  <c r="J646"/>
  <c r="K646"/>
  <c r="J647"/>
  <c r="K647"/>
  <c r="J648"/>
  <c r="K648"/>
  <c r="J649"/>
  <c r="K649"/>
  <c r="J650"/>
  <c r="K650"/>
  <c r="J651"/>
  <c r="K651"/>
  <c r="J652"/>
  <c r="K652"/>
  <c r="J653"/>
  <c r="K653"/>
  <c r="J654"/>
  <c r="K654"/>
  <c r="J655"/>
  <c r="K655"/>
  <c r="J656"/>
  <c r="K656"/>
  <c r="J657"/>
  <c r="K657"/>
  <c r="J658"/>
  <c r="K658"/>
  <c r="J659"/>
  <c r="K659"/>
  <c r="J660"/>
  <c r="K660"/>
  <c r="J661"/>
  <c r="K661"/>
  <c r="J662"/>
  <c r="K662"/>
  <c r="J663"/>
  <c r="K663"/>
  <c r="J664"/>
  <c r="K664"/>
  <c r="J665"/>
  <c r="K665"/>
  <c r="J666"/>
  <c r="K666"/>
  <c r="J667"/>
  <c r="K667"/>
  <c r="J668"/>
  <c r="K668"/>
  <c r="J669"/>
  <c r="K669"/>
  <c r="J670"/>
  <c r="K670"/>
  <c r="J671"/>
  <c r="K671"/>
  <c r="J672"/>
  <c r="K672"/>
  <c r="J673"/>
  <c r="K673"/>
  <c r="J674"/>
  <c r="K674"/>
  <c r="J675"/>
  <c r="K675"/>
  <c r="J676"/>
  <c r="K676"/>
  <c r="J677"/>
  <c r="K677"/>
  <c r="J678"/>
  <c r="K678"/>
  <c r="J679"/>
  <c r="K679"/>
  <c r="J680"/>
  <c r="K680"/>
  <c r="J681"/>
  <c r="K681"/>
  <c r="J682"/>
  <c r="K682"/>
  <c r="J683"/>
  <c r="K683"/>
  <c r="J684"/>
  <c r="K684"/>
  <c r="J685"/>
  <c r="K685"/>
  <c r="J686"/>
  <c r="K686"/>
  <c r="J687"/>
  <c r="K687"/>
  <c r="J688"/>
  <c r="K688"/>
  <c r="J689"/>
  <c r="K689"/>
  <c r="J690"/>
  <c r="K690"/>
  <c r="J691"/>
  <c r="K691"/>
  <c r="J692"/>
  <c r="K692"/>
  <c r="J693"/>
  <c r="K693"/>
  <c r="J694"/>
  <c r="K694"/>
  <c r="J695"/>
  <c r="K695"/>
  <c r="J696"/>
  <c r="K696"/>
  <c r="J697"/>
  <c r="K697"/>
  <c r="J698"/>
  <c r="K698"/>
  <c r="J699"/>
  <c r="K699"/>
  <c r="J700"/>
  <c r="K700"/>
  <c r="J701"/>
  <c r="K701"/>
  <c r="J702"/>
  <c r="K702"/>
  <c r="J703"/>
  <c r="K703"/>
  <c r="J704"/>
  <c r="K704"/>
  <c r="J705"/>
  <c r="K705"/>
  <c r="J706"/>
  <c r="K706"/>
  <c r="J707"/>
  <c r="K707"/>
  <c r="J708"/>
  <c r="K708"/>
  <c r="J709"/>
  <c r="K709"/>
  <c r="J710"/>
  <c r="K710"/>
  <c r="J711"/>
  <c r="K711"/>
  <c r="J712"/>
  <c r="K712"/>
  <c r="J713"/>
  <c r="K713"/>
  <c r="J714"/>
  <c r="K714"/>
  <c r="J715"/>
  <c r="K715"/>
  <c r="J716"/>
  <c r="K716"/>
  <c r="J717"/>
  <c r="K717"/>
  <c r="J718"/>
  <c r="K718"/>
  <c r="J719"/>
  <c r="K719"/>
  <c r="J720"/>
  <c r="K720"/>
  <c r="J721"/>
  <c r="K721"/>
  <c r="J722"/>
  <c r="K722"/>
  <c r="J723"/>
  <c r="K723"/>
  <c r="J724"/>
  <c r="K724"/>
  <c r="J725"/>
  <c r="K725"/>
  <c r="J726"/>
  <c r="K726"/>
  <c r="J727"/>
  <c r="K727"/>
  <c r="J728"/>
  <c r="K728"/>
  <c r="J729"/>
  <c r="K729"/>
  <c r="J730"/>
  <c r="K730"/>
  <c r="J731"/>
  <c r="K731"/>
  <c r="J732"/>
  <c r="K732"/>
  <c r="J733"/>
  <c r="K733"/>
  <c r="J734"/>
  <c r="K734"/>
  <c r="J735"/>
  <c r="K735"/>
  <c r="J736"/>
  <c r="K736"/>
  <c r="J737"/>
  <c r="K737"/>
  <c r="J738"/>
  <c r="K738"/>
  <c r="J739"/>
  <c r="K739"/>
  <c r="J740"/>
  <c r="K740"/>
  <c r="J741"/>
  <c r="K741"/>
  <c r="J742"/>
  <c r="K742"/>
  <c r="J743"/>
  <c r="K743"/>
  <c r="J744"/>
  <c r="K744"/>
  <c r="J745"/>
  <c r="K745"/>
  <c r="J746"/>
  <c r="K746"/>
  <c r="J747"/>
  <c r="K747"/>
  <c r="J748"/>
  <c r="K748"/>
  <c r="J749"/>
  <c r="K749"/>
  <c r="J750"/>
  <c r="K750"/>
  <c r="J751"/>
  <c r="K751"/>
  <c r="J752"/>
  <c r="K752"/>
  <c r="J753"/>
  <c r="K753"/>
  <c r="J754"/>
  <c r="K754"/>
  <c r="J755"/>
  <c r="K755"/>
  <c r="J756"/>
  <c r="K756"/>
  <c r="J757"/>
  <c r="K757"/>
  <c r="J758"/>
  <c r="K758"/>
  <c r="J759"/>
  <c r="K759"/>
  <c r="J760"/>
  <c r="K760"/>
  <c r="J761"/>
  <c r="K761"/>
  <c r="J762"/>
  <c r="K762"/>
  <c r="J763"/>
  <c r="K763"/>
  <c r="J764"/>
  <c r="K764"/>
  <c r="J765"/>
  <c r="K765"/>
  <c r="J766"/>
  <c r="K766"/>
  <c r="J767"/>
  <c r="K767"/>
  <c r="J768"/>
  <c r="K768"/>
  <c r="J769"/>
  <c r="K769"/>
  <c r="J770"/>
  <c r="K770"/>
  <c r="J771"/>
  <c r="K771"/>
  <c r="J772"/>
  <c r="K772"/>
  <c r="J773"/>
  <c r="K773"/>
  <c r="J774"/>
  <c r="K774"/>
  <c r="J775"/>
  <c r="K775"/>
  <c r="J776"/>
  <c r="K776"/>
  <c r="J777"/>
  <c r="K777"/>
  <c r="J778"/>
  <c r="K778"/>
  <c r="J779"/>
  <c r="K779"/>
  <c r="J780"/>
  <c r="K780"/>
  <c r="J781"/>
  <c r="K781"/>
  <c r="J782"/>
  <c r="K782"/>
  <c r="J783"/>
  <c r="K783"/>
  <c r="J784"/>
  <c r="K784"/>
  <c r="J785"/>
  <c r="K785"/>
  <c r="J786"/>
  <c r="K786"/>
  <c r="J787"/>
  <c r="K787"/>
  <c r="J788"/>
  <c r="K788"/>
  <c r="J789"/>
  <c r="K789"/>
  <c r="J790"/>
  <c r="K790"/>
  <c r="J791"/>
  <c r="K791"/>
  <c r="J792"/>
  <c r="K792"/>
  <c r="J793"/>
  <c r="K793"/>
  <c r="J794"/>
  <c r="K794"/>
  <c r="J795"/>
  <c r="K795"/>
  <c r="J796"/>
  <c r="K796"/>
  <c r="J797"/>
  <c r="K797"/>
  <c r="J798"/>
  <c r="K798"/>
  <c r="J799"/>
  <c r="K799"/>
  <c r="J800"/>
  <c r="K800"/>
  <c r="J801"/>
  <c r="K801"/>
  <c r="J802"/>
  <c r="K802"/>
  <c r="J803"/>
  <c r="K803"/>
  <c r="J804"/>
  <c r="K804"/>
  <c r="J805"/>
  <c r="K805"/>
  <c r="J806"/>
  <c r="K806"/>
  <c r="J807"/>
  <c r="K807"/>
  <c r="J808"/>
  <c r="K808"/>
  <c r="J809"/>
  <c r="K809"/>
  <c r="J810"/>
  <c r="K810"/>
  <c r="J811"/>
  <c r="K811"/>
  <c r="J812"/>
  <c r="K812"/>
  <c r="J813"/>
  <c r="K813"/>
  <c r="J814"/>
  <c r="K814"/>
  <c r="J815"/>
  <c r="K815"/>
  <c r="J816"/>
  <c r="K816"/>
  <c r="J817"/>
  <c r="K817"/>
  <c r="J818"/>
  <c r="K818"/>
  <c r="J819"/>
  <c r="K819"/>
  <c r="J820"/>
  <c r="K820"/>
  <c r="J821"/>
  <c r="K821"/>
  <c r="J822"/>
  <c r="K822"/>
  <c r="J823"/>
  <c r="K823"/>
  <c r="J824"/>
  <c r="K824"/>
  <c r="J825"/>
  <c r="K825"/>
  <c r="J826"/>
  <c r="K826"/>
  <c r="J827"/>
  <c r="K827"/>
  <c r="J828"/>
  <c r="K828"/>
  <c r="J829"/>
  <c r="K829"/>
  <c r="J830"/>
  <c r="K830"/>
  <c r="J831"/>
  <c r="K831"/>
  <c r="J832"/>
  <c r="K832"/>
  <c r="J833"/>
  <c r="K833"/>
  <c r="J834"/>
  <c r="K834"/>
  <c r="J835"/>
  <c r="K835"/>
  <c r="J836"/>
  <c r="K836"/>
  <c r="J837"/>
  <c r="K837"/>
  <c r="J838"/>
  <c r="K838"/>
  <c r="J839"/>
  <c r="K839"/>
  <c r="J840"/>
  <c r="K840"/>
  <c r="J841"/>
  <c r="K841"/>
  <c r="J842"/>
  <c r="K842"/>
  <c r="J843"/>
  <c r="K843"/>
  <c r="J844"/>
  <c r="K844"/>
  <c r="J845"/>
  <c r="K845"/>
  <c r="J846"/>
  <c r="K846"/>
  <c r="M847" l="1"/>
  <c r="O847" s="1"/>
  <c r="M848"/>
  <c r="O848" s="1"/>
  <c r="P847"/>
  <c r="P848"/>
  <c r="M554"/>
  <c r="O554" s="1"/>
  <c r="M586"/>
  <c r="O586" s="1"/>
  <c r="M610"/>
  <c r="O610" s="1"/>
  <c r="M654"/>
  <c r="O654" s="1"/>
  <c r="M658"/>
  <c r="O658" s="1"/>
  <c r="M712"/>
  <c r="O712" s="1"/>
  <c r="M767"/>
  <c r="O767" s="1"/>
  <c r="M792"/>
  <c r="O792" s="1"/>
  <c r="M417"/>
  <c r="O417" s="1"/>
  <c r="N837"/>
  <c r="N838"/>
  <c r="N839"/>
  <c r="N840"/>
  <c r="N841"/>
  <c r="N842"/>
  <c r="N843"/>
  <c r="N844"/>
  <c r="N845"/>
  <c r="N846"/>
  <c r="L846"/>
  <c r="L845"/>
  <c r="L844"/>
  <c r="L843"/>
  <c r="L842"/>
  <c r="L841"/>
  <c r="L840"/>
  <c r="L839"/>
  <c r="L838"/>
  <c r="L837"/>
  <c r="L836"/>
  <c r="L835"/>
  <c r="L834"/>
  <c r="L833"/>
  <c r="L832"/>
  <c r="L831"/>
  <c r="L830"/>
  <c r="L829"/>
  <c r="L828"/>
  <c r="L827"/>
  <c r="L826"/>
  <c r="L825"/>
  <c r="L824"/>
  <c r="L823"/>
  <c r="L822"/>
  <c r="L821"/>
  <c r="L820"/>
  <c r="L819"/>
  <c r="L818"/>
  <c r="L817"/>
  <c r="L816"/>
  <c r="L815"/>
  <c r="L814"/>
  <c r="L813"/>
  <c r="L812"/>
  <c r="L811"/>
  <c r="L810"/>
  <c r="L809"/>
  <c r="L808"/>
  <c r="L807"/>
  <c r="L806"/>
  <c r="L805"/>
  <c r="L804"/>
  <c r="L803"/>
  <c r="L802"/>
  <c r="L801"/>
  <c r="L800"/>
  <c r="L799"/>
  <c r="L798"/>
  <c r="L797"/>
  <c r="L796"/>
  <c r="L795"/>
  <c r="L794"/>
  <c r="L793"/>
  <c r="L792"/>
  <c r="L791"/>
  <c r="L790"/>
  <c r="L789"/>
  <c r="L788"/>
  <c r="L787"/>
  <c r="L786"/>
  <c r="L785"/>
  <c r="L784"/>
  <c r="L783"/>
  <c r="L782"/>
  <c r="L781"/>
  <c r="L780"/>
  <c r="L779"/>
  <c r="L778"/>
  <c r="L777"/>
  <c r="L776"/>
  <c r="L775"/>
  <c r="L774"/>
  <c r="L773"/>
  <c r="L772"/>
  <c r="L771"/>
  <c r="L770"/>
  <c r="L769"/>
  <c r="L768"/>
  <c r="L767"/>
  <c r="L766"/>
  <c r="L765"/>
  <c r="L764"/>
  <c r="L763"/>
  <c r="L762"/>
  <c r="L761"/>
  <c r="L760"/>
  <c r="L759"/>
  <c r="L758"/>
  <c r="L757"/>
  <c r="L756"/>
  <c r="L755"/>
  <c r="L754"/>
  <c r="L753"/>
  <c r="L752"/>
  <c r="L751"/>
  <c r="L750"/>
  <c r="L749"/>
  <c r="L748"/>
  <c r="L747"/>
  <c r="L746"/>
  <c r="L745"/>
  <c r="L744"/>
  <c r="L743"/>
  <c r="L742"/>
  <c r="L741"/>
  <c r="L740"/>
  <c r="L739"/>
  <c r="L738"/>
  <c r="L737"/>
  <c r="L736"/>
  <c r="L735"/>
  <c r="L734"/>
  <c r="L733"/>
  <c r="L732"/>
  <c r="L731"/>
  <c r="L730"/>
  <c r="L729"/>
  <c r="L728"/>
  <c r="L727"/>
  <c r="L726"/>
  <c r="L725"/>
  <c r="L724"/>
  <c r="L723"/>
  <c r="L722"/>
  <c r="L721"/>
  <c r="L720"/>
  <c r="L719"/>
  <c r="L718"/>
  <c r="L717"/>
  <c r="L716"/>
  <c r="L715"/>
  <c r="L714"/>
  <c r="L713"/>
  <c r="L712"/>
  <c r="L711"/>
  <c r="L710"/>
  <c r="L709"/>
  <c r="L708"/>
  <c r="L707"/>
  <c r="L706"/>
  <c r="L705"/>
  <c r="L704"/>
  <c r="L703"/>
  <c r="L702"/>
  <c r="L701"/>
  <c r="L700"/>
  <c r="L699"/>
  <c r="L698"/>
  <c r="L697"/>
  <c r="L696"/>
  <c r="L695"/>
  <c r="L694"/>
  <c r="L693"/>
  <c r="L692"/>
  <c r="L691"/>
  <c r="L690"/>
  <c r="L689"/>
  <c r="L688"/>
  <c r="L687"/>
  <c r="L686"/>
  <c r="L685"/>
  <c r="L684"/>
  <c r="L683"/>
  <c r="L682"/>
  <c r="L681"/>
  <c r="L680"/>
  <c r="L679"/>
  <c r="L678"/>
  <c r="L677"/>
  <c r="L676"/>
  <c r="L675"/>
  <c r="L674"/>
  <c r="L673"/>
  <c r="L672"/>
  <c r="L671"/>
  <c r="L670"/>
  <c r="L669"/>
  <c r="L668"/>
  <c r="L667"/>
  <c r="L666"/>
  <c r="L665"/>
  <c r="L664"/>
  <c r="L663"/>
  <c r="L662"/>
  <c r="L661"/>
  <c r="L660"/>
  <c r="L659"/>
  <c r="L658"/>
  <c r="L657"/>
  <c r="L656"/>
  <c r="L655"/>
  <c r="L654"/>
  <c r="L653"/>
  <c r="L652"/>
  <c r="L651"/>
  <c r="L650"/>
  <c r="L649"/>
  <c r="L648"/>
  <c r="L647"/>
  <c r="L646"/>
  <c r="L645"/>
  <c r="L644"/>
  <c r="L643"/>
  <c r="L642"/>
  <c r="L641"/>
  <c r="L640"/>
  <c r="L639"/>
  <c r="L638"/>
  <c r="L637"/>
  <c r="L636"/>
  <c r="L635"/>
  <c r="L634"/>
  <c r="L633"/>
  <c r="L632"/>
  <c r="L631"/>
  <c r="L630"/>
  <c r="L629"/>
  <c r="L628"/>
  <c r="L627"/>
  <c r="L626"/>
  <c r="L625"/>
  <c r="L624"/>
  <c r="L623"/>
  <c r="L622"/>
  <c r="L621"/>
  <c r="L620"/>
  <c r="L619"/>
  <c r="L618"/>
  <c r="L617"/>
  <c r="L616"/>
  <c r="L615"/>
  <c r="L614"/>
  <c r="L613"/>
  <c r="L612"/>
  <c r="L611"/>
  <c r="L610"/>
  <c r="L609"/>
  <c r="L608"/>
  <c r="L607"/>
  <c r="L606"/>
  <c r="L605"/>
  <c r="L604"/>
  <c r="L603"/>
  <c r="L602"/>
  <c r="L601"/>
  <c r="L600"/>
  <c r="L599"/>
  <c r="L598"/>
  <c r="L597"/>
  <c r="L596"/>
  <c r="L595"/>
  <c r="L594"/>
  <c r="L593"/>
  <c r="L592"/>
  <c r="L591"/>
  <c r="L590"/>
  <c r="L589"/>
  <c r="L588"/>
  <c r="L587"/>
  <c r="L586"/>
  <c r="L585"/>
  <c r="L584"/>
  <c r="L583"/>
  <c r="L582"/>
  <c r="L581"/>
  <c r="L580"/>
  <c r="L579"/>
  <c r="L578"/>
  <c r="L577"/>
  <c r="L576"/>
  <c r="L575"/>
  <c r="L574"/>
  <c r="L573"/>
  <c r="L572"/>
  <c r="L571"/>
  <c r="L570"/>
  <c r="L569"/>
  <c r="L568"/>
  <c r="L567"/>
  <c r="L566"/>
  <c r="L565"/>
  <c r="L564"/>
  <c r="L563"/>
  <c r="L562"/>
  <c r="L561"/>
  <c r="L560"/>
  <c r="L559"/>
  <c r="L558"/>
  <c r="L557"/>
  <c r="L556"/>
  <c r="L555"/>
  <c r="L554"/>
  <c r="L553"/>
  <c r="L552"/>
  <c r="L551"/>
  <c r="L550"/>
  <c r="L549"/>
  <c r="L548"/>
  <c r="L547"/>
  <c r="L546"/>
  <c r="L545"/>
  <c r="L544"/>
  <c r="L543"/>
  <c r="L542"/>
  <c r="L541"/>
  <c r="L540"/>
  <c r="L539"/>
  <c r="L538"/>
  <c r="L537"/>
  <c r="L536"/>
  <c r="L535"/>
  <c r="L534"/>
  <c r="L533"/>
  <c r="L532"/>
  <c r="L531"/>
  <c r="L530"/>
  <c r="L529"/>
  <c r="L528"/>
  <c r="L527"/>
  <c r="L526"/>
  <c r="L525"/>
  <c r="L524"/>
  <c r="L523"/>
  <c r="L522"/>
  <c r="L521"/>
  <c r="L520"/>
  <c r="L519"/>
  <c r="L518"/>
  <c r="L517"/>
  <c r="L516"/>
  <c r="L515"/>
  <c r="L514"/>
  <c r="L513"/>
  <c r="L512"/>
  <c r="L511"/>
  <c r="L510"/>
  <c r="L509"/>
  <c r="L508"/>
  <c r="L507"/>
  <c r="L506"/>
  <c r="L505"/>
  <c r="L504"/>
  <c r="L503"/>
  <c r="L502"/>
  <c r="L501"/>
  <c r="L500"/>
  <c r="L499"/>
  <c r="L498"/>
  <c r="L497"/>
  <c r="L496"/>
  <c r="L495"/>
  <c r="L494"/>
  <c r="L493"/>
  <c r="L492"/>
  <c r="L491"/>
  <c r="L490"/>
  <c r="L489"/>
  <c r="L488"/>
  <c r="L487"/>
  <c r="L486"/>
  <c r="L485"/>
  <c r="L484"/>
  <c r="L483"/>
  <c r="L482"/>
  <c r="L481"/>
  <c r="L480"/>
  <c r="L479"/>
  <c r="L478"/>
  <c r="L477"/>
  <c r="L476"/>
  <c r="L475"/>
  <c r="L474"/>
  <c r="L473"/>
  <c r="L472"/>
  <c r="L471"/>
  <c r="L470"/>
  <c r="L469"/>
  <c r="L468"/>
  <c r="L467"/>
  <c r="L466"/>
  <c r="L465"/>
  <c r="L464"/>
  <c r="L463"/>
  <c r="L462"/>
  <c r="L461"/>
  <c r="L460"/>
  <c r="L459"/>
  <c r="L458"/>
  <c r="L457"/>
  <c r="L456"/>
  <c r="L455"/>
  <c r="L454"/>
  <c r="L453"/>
  <c r="L452"/>
  <c r="L451"/>
  <c r="L450"/>
  <c r="L449"/>
  <c r="L448"/>
  <c r="L447"/>
  <c r="L446"/>
  <c r="L445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L422"/>
  <c r="L421"/>
  <c r="L420"/>
  <c r="L419"/>
  <c r="L418"/>
  <c r="L417"/>
  <c r="L416"/>
  <c r="L415"/>
  <c r="L414"/>
  <c r="L413"/>
  <c r="L412"/>
  <c r="L411"/>
  <c r="L410"/>
  <c r="L409"/>
  <c r="L408"/>
  <c r="L407"/>
  <c r="L406"/>
  <c r="L405"/>
  <c r="L404"/>
  <c r="L403"/>
  <c r="L402"/>
  <c r="L401"/>
  <c r="L400"/>
  <c r="L399"/>
  <c r="L398"/>
  <c r="L397"/>
  <c r="L396"/>
  <c r="L395"/>
  <c r="L394"/>
  <c r="L393"/>
  <c r="L392"/>
  <c r="L391"/>
  <c r="L390"/>
  <c r="L389"/>
  <c r="L388"/>
  <c r="L387"/>
  <c r="L386"/>
  <c r="L385"/>
  <c r="L384"/>
  <c r="L383"/>
  <c r="L382"/>
  <c r="L381"/>
  <c r="L380"/>
  <c r="L379"/>
  <c r="L378"/>
  <c r="L377"/>
  <c r="L376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C8" i="1"/>
  <c r="N836" i="6"/>
  <c r="N9"/>
  <c r="N829"/>
  <c r="N830"/>
  <c r="N831"/>
  <c r="N832"/>
  <c r="N833"/>
  <c r="N834"/>
  <c r="N835"/>
  <c r="N824"/>
  <c r="N825"/>
  <c r="N826"/>
  <c r="N827"/>
  <c r="N828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M10"/>
  <c r="O10" s="1"/>
  <c r="M114"/>
  <c r="O114" s="1"/>
  <c r="M30"/>
  <c r="O30" s="1"/>
  <c r="M208"/>
  <c r="O208" s="1"/>
  <c r="M374"/>
  <c r="O374" s="1"/>
  <c r="M298"/>
  <c r="O298" s="1"/>
  <c r="M424"/>
  <c r="O424" s="1"/>
  <c r="M338"/>
  <c r="O338" s="1"/>
  <c r="M40"/>
  <c r="O40" s="1"/>
  <c r="M286"/>
  <c r="O286" s="1"/>
  <c r="M220"/>
  <c r="O220" s="1"/>
  <c r="M294"/>
  <c r="O294" s="1"/>
  <c r="M288"/>
  <c r="O288" s="1"/>
  <c r="M78"/>
  <c r="O78" s="1"/>
  <c r="M72"/>
  <c r="O72" s="1"/>
  <c r="M188"/>
  <c r="O188" s="1"/>
  <c r="M400"/>
  <c r="O400" s="1"/>
  <c r="M292"/>
  <c r="O292" s="1"/>
  <c r="M602"/>
  <c r="O602" s="1"/>
  <c r="M144"/>
  <c r="O144" s="1"/>
  <c r="M12"/>
  <c r="O12" s="1"/>
  <c r="M58"/>
  <c r="O58" s="1"/>
  <c r="M146"/>
  <c r="O146" s="1"/>
  <c r="M508"/>
  <c r="O508" s="1"/>
  <c r="M392"/>
  <c r="O392" s="1"/>
  <c r="M578"/>
  <c r="O578" s="1"/>
  <c r="M360"/>
  <c r="O360" s="1"/>
  <c r="M310"/>
  <c r="O310" s="1"/>
  <c r="M412"/>
  <c r="O412" s="1"/>
  <c r="M306"/>
  <c r="O306" s="1"/>
  <c r="M432"/>
  <c r="O432" s="1"/>
  <c r="M354"/>
  <c r="O354" s="1"/>
  <c r="M336"/>
  <c r="O336" s="1"/>
  <c r="M142"/>
  <c r="O142" s="1"/>
  <c r="M54"/>
  <c r="O54" s="1"/>
  <c r="M38"/>
  <c r="O38" s="1"/>
  <c r="M14"/>
  <c r="O14" s="1"/>
  <c r="M386"/>
  <c r="O386" s="1"/>
  <c r="M252"/>
  <c r="O252" s="1"/>
  <c r="M366"/>
  <c r="O366" s="1"/>
  <c r="M196"/>
  <c r="O196" s="1"/>
  <c r="M546"/>
  <c r="O546" s="1"/>
  <c r="M394"/>
  <c r="O394" s="1"/>
  <c r="M204"/>
  <c r="O204" s="1"/>
  <c r="M466"/>
  <c r="O466" s="1"/>
  <c r="M202"/>
  <c r="O202" s="1"/>
  <c r="M568"/>
  <c r="O568" s="1"/>
  <c r="M308"/>
  <c r="O308" s="1"/>
  <c r="M172"/>
  <c r="O172" s="1"/>
  <c r="M170"/>
  <c r="O170" s="1"/>
  <c r="M198"/>
  <c r="O198" s="1"/>
  <c r="M544"/>
  <c r="O544" s="1"/>
  <c r="M428"/>
  <c r="O428" s="1"/>
  <c r="M340"/>
  <c r="O340" s="1"/>
  <c r="M107"/>
  <c r="O107" s="1"/>
  <c r="M370"/>
  <c r="O370" s="1"/>
  <c r="M290"/>
  <c r="O290" s="1"/>
  <c r="M444"/>
  <c r="O444" s="1"/>
  <c r="M328"/>
  <c r="O328" s="1"/>
  <c r="M28"/>
  <c r="O28" s="1"/>
  <c r="M318"/>
  <c r="O318" s="1"/>
  <c r="M238"/>
  <c r="O238" s="1"/>
  <c r="M560"/>
  <c r="O560" s="1"/>
  <c r="M454"/>
  <c r="O454" s="1"/>
  <c r="M402"/>
  <c r="O402" s="1"/>
  <c r="M194"/>
  <c r="O194" s="1"/>
  <c r="M150"/>
  <c r="O150" s="1"/>
  <c r="M148"/>
  <c r="O148" s="1"/>
  <c r="M18"/>
  <c r="O18" s="1"/>
  <c r="M590"/>
  <c r="O590" s="1"/>
  <c r="M414"/>
  <c r="O414" s="1"/>
  <c r="M404"/>
  <c r="O404" s="1"/>
  <c r="M382"/>
  <c r="O382" s="1"/>
  <c r="M312"/>
  <c r="O312" s="1"/>
  <c r="M182"/>
  <c r="O182" s="1"/>
  <c r="M178"/>
  <c r="O178" s="1"/>
  <c r="M44"/>
  <c r="O44" s="1"/>
  <c r="M720"/>
  <c r="O720" s="1"/>
  <c r="M406"/>
  <c r="O406" s="1"/>
  <c r="M686"/>
  <c r="O686" s="1"/>
  <c r="M224"/>
  <c r="O224" s="1"/>
  <c r="M644"/>
  <c r="O644" s="1"/>
  <c r="M596"/>
  <c r="O596" s="1"/>
  <c r="M34"/>
  <c r="O34" s="1"/>
  <c r="M154"/>
  <c r="O154" s="1"/>
  <c r="M534"/>
  <c r="O534" s="1"/>
  <c r="M490"/>
  <c r="O490" s="1"/>
  <c r="M388"/>
  <c r="O388" s="1"/>
  <c r="M120"/>
  <c r="O120" s="1"/>
  <c r="M222"/>
  <c r="O222" s="1"/>
  <c r="M594"/>
  <c r="O594" s="1"/>
  <c r="M124"/>
  <c r="O124" s="1"/>
  <c r="M304"/>
  <c r="O304" s="1"/>
  <c r="M680"/>
  <c r="O680" s="1"/>
  <c r="M450"/>
  <c r="O450" s="1"/>
  <c r="M324"/>
  <c r="O324" s="1"/>
  <c r="M302"/>
  <c r="O302" s="1"/>
  <c r="M214"/>
  <c r="O214" s="1"/>
  <c r="M132"/>
  <c r="O132" s="1"/>
  <c r="M46"/>
  <c r="O46" s="1"/>
  <c r="M190"/>
  <c r="O190" s="1"/>
  <c r="M68"/>
  <c r="O68" s="1"/>
  <c r="M556"/>
  <c r="O556" s="1"/>
  <c r="M180"/>
  <c r="O180" s="1"/>
  <c r="M152"/>
  <c r="O152" s="1"/>
  <c r="M500"/>
  <c r="O500" s="1"/>
  <c r="M158"/>
  <c r="O158" s="1"/>
  <c r="M82"/>
  <c r="O82" s="1"/>
  <c r="M36"/>
  <c r="O36" s="1"/>
  <c r="M300"/>
  <c r="O300" s="1"/>
  <c r="M128"/>
  <c r="O128" s="1"/>
  <c r="M504"/>
  <c r="O504" s="1"/>
  <c r="M410"/>
  <c r="O410" s="1"/>
  <c r="M174"/>
  <c r="O174" s="1"/>
  <c r="M614"/>
  <c r="O614" s="1"/>
  <c r="M398"/>
  <c r="O398" s="1"/>
  <c r="M552"/>
  <c r="O552" s="1"/>
  <c r="M550"/>
  <c r="O550" s="1"/>
  <c r="M510"/>
  <c r="O510" s="1"/>
  <c r="M206"/>
  <c r="O206" s="1"/>
  <c r="M168"/>
  <c r="O168" s="1"/>
  <c r="M140"/>
  <c r="O140" s="1"/>
  <c r="M52"/>
  <c r="O52" s="1"/>
  <c r="M418"/>
  <c r="O418" s="1"/>
  <c r="M378"/>
  <c r="O378" s="1"/>
  <c r="M372"/>
  <c r="O372" s="1"/>
  <c r="M314"/>
  <c r="O314" s="1"/>
  <c r="M66"/>
  <c r="O66" s="1"/>
  <c r="M416"/>
  <c r="O416" s="1"/>
  <c r="M212"/>
  <c r="O212" s="1"/>
  <c r="M42"/>
  <c r="O42" s="1"/>
  <c r="M342"/>
  <c r="O342" s="1"/>
  <c r="M700"/>
  <c r="O700" s="1"/>
  <c r="M584"/>
  <c r="O584" s="1"/>
  <c r="M562"/>
  <c r="O562" s="1"/>
  <c r="M426"/>
  <c r="O426" s="1"/>
  <c r="M184"/>
  <c r="O184" s="1"/>
  <c r="M244"/>
  <c r="O244" s="1"/>
  <c r="M156"/>
  <c r="O156" s="1"/>
  <c r="M538"/>
  <c r="O538" s="1"/>
  <c r="M242"/>
  <c r="O242" s="1"/>
  <c r="M138"/>
  <c r="O138" s="1"/>
  <c r="J858" i="1" l="1"/>
  <c r="J857"/>
  <c r="J856"/>
  <c r="J849"/>
  <c r="J854"/>
  <c r="J850"/>
  <c r="J855"/>
  <c r="J853"/>
  <c r="J852"/>
  <c r="J851"/>
  <c r="J848"/>
  <c r="J847"/>
  <c r="M646" i="6"/>
  <c r="O646" s="1"/>
  <c r="M620"/>
  <c r="O620" s="1"/>
  <c r="M598"/>
  <c r="O598" s="1"/>
  <c r="M526"/>
  <c r="O526" s="1"/>
  <c r="M498"/>
  <c r="O498" s="1"/>
  <c r="J606" i="1"/>
  <c r="J535"/>
  <c r="M200" i="6"/>
  <c r="O200" s="1"/>
  <c r="M192"/>
  <c r="O192" s="1"/>
  <c r="M186"/>
  <c r="O186" s="1"/>
  <c r="M176"/>
  <c r="O176" s="1"/>
  <c r="M160"/>
  <c r="O160" s="1"/>
  <c r="M136"/>
  <c r="O136" s="1"/>
  <c r="M134"/>
  <c r="O134" s="1"/>
  <c r="M130"/>
  <c r="O130" s="1"/>
  <c r="M122"/>
  <c r="O122" s="1"/>
  <c r="M110"/>
  <c r="O110" s="1"/>
  <c r="M80"/>
  <c r="O80" s="1"/>
  <c r="M74"/>
  <c r="O74" s="1"/>
  <c r="M70"/>
  <c r="O70" s="1"/>
  <c r="M56"/>
  <c r="O56" s="1"/>
  <c r="M48"/>
  <c r="O48" s="1"/>
  <c r="M26"/>
  <c r="O26" s="1"/>
  <c r="M22"/>
  <c r="O22" s="1"/>
  <c r="M20"/>
  <c r="O20" s="1"/>
  <c r="M16"/>
  <c r="O16" s="1"/>
  <c r="M582"/>
  <c r="O582" s="1"/>
  <c r="M580"/>
  <c r="O580" s="1"/>
  <c r="M572"/>
  <c r="O572" s="1"/>
  <c r="M548"/>
  <c r="O548" s="1"/>
  <c r="M522"/>
  <c r="O522" s="1"/>
  <c r="M506"/>
  <c r="O506" s="1"/>
  <c r="M502"/>
  <c r="O502" s="1"/>
  <c r="M478"/>
  <c r="O478" s="1"/>
  <c r="M452"/>
  <c r="O452" s="1"/>
  <c r="M448"/>
  <c r="O448" s="1"/>
  <c r="M436"/>
  <c r="O436" s="1"/>
  <c r="M434"/>
  <c r="O434" s="1"/>
  <c r="M422"/>
  <c r="O422" s="1"/>
  <c r="M420"/>
  <c r="O420" s="1"/>
  <c r="M384"/>
  <c r="O384" s="1"/>
  <c r="M376"/>
  <c r="O376" s="1"/>
  <c r="M364"/>
  <c r="O364" s="1"/>
  <c r="M358"/>
  <c r="O358" s="1"/>
  <c r="M356"/>
  <c r="O356" s="1"/>
  <c r="M350"/>
  <c r="O350" s="1"/>
  <c r="M348"/>
  <c r="O348" s="1"/>
  <c r="M346"/>
  <c r="O346" s="1"/>
  <c r="M334"/>
  <c r="O334" s="1"/>
  <c r="M332"/>
  <c r="O332" s="1"/>
  <c r="M326"/>
  <c r="O326" s="1"/>
  <c r="M322"/>
  <c r="O322" s="1"/>
  <c r="M284"/>
  <c r="O284" s="1"/>
  <c r="M282"/>
  <c r="O282" s="1"/>
  <c r="M270"/>
  <c r="O270" s="1"/>
  <c r="M228"/>
  <c r="O228" s="1"/>
  <c r="M210"/>
  <c r="O210" s="1"/>
  <c r="J287" i="1" s="1"/>
  <c r="M794" i="6"/>
  <c r="O794" s="1"/>
  <c r="M790"/>
  <c r="O790" s="1"/>
  <c r="M768"/>
  <c r="O768" s="1"/>
  <c r="M764"/>
  <c r="O764" s="1"/>
  <c r="M734"/>
  <c r="O734" s="1"/>
  <c r="M724"/>
  <c r="O724" s="1"/>
  <c r="M708"/>
  <c r="O708" s="1"/>
  <c r="M682"/>
  <c r="O682" s="1"/>
  <c r="M678"/>
  <c r="O678" s="1"/>
  <c r="M672"/>
  <c r="O672" s="1"/>
  <c r="M670"/>
  <c r="O670" s="1"/>
  <c r="M650"/>
  <c r="O650" s="1"/>
  <c r="M648"/>
  <c r="O648" s="1"/>
  <c r="M640"/>
  <c r="O640" s="1"/>
  <c r="M638"/>
  <c r="O638" s="1"/>
  <c r="M630"/>
  <c r="O630" s="1"/>
  <c r="M626"/>
  <c r="O626" s="1"/>
  <c r="M608"/>
  <c r="O608" s="1"/>
  <c r="M606"/>
  <c r="O606" s="1"/>
  <c r="M604"/>
  <c r="O604" s="1"/>
  <c r="M600"/>
  <c r="O600" s="1"/>
  <c r="M818"/>
  <c r="O818" s="1"/>
  <c r="M816"/>
  <c r="O816" s="1"/>
  <c r="M806"/>
  <c r="O806" s="1"/>
  <c r="M821"/>
  <c r="O821" s="1"/>
  <c r="M723"/>
  <c r="O723" s="1"/>
  <c r="M609"/>
  <c r="O609" s="1"/>
  <c r="M557"/>
  <c r="O557" s="1"/>
  <c r="M545"/>
  <c r="O545" s="1"/>
  <c r="M517"/>
  <c r="O517" s="1"/>
  <c r="M501"/>
  <c r="O501" s="1"/>
  <c r="M489"/>
  <c r="O489" s="1"/>
  <c r="M477"/>
  <c r="O477" s="1"/>
  <c r="M435"/>
  <c r="O435" s="1"/>
  <c r="M409"/>
  <c r="O409" s="1"/>
  <c r="M373"/>
  <c r="O373" s="1"/>
  <c r="M297"/>
  <c r="O297" s="1"/>
  <c r="M209"/>
  <c r="O209" s="1"/>
  <c r="M205"/>
  <c r="O205" s="1"/>
  <c r="M157"/>
  <c r="O157" s="1"/>
  <c r="M99"/>
  <c r="O99" s="1"/>
  <c r="M71"/>
  <c r="O71" s="1"/>
  <c r="M835"/>
  <c r="O835" s="1"/>
  <c r="M831"/>
  <c r="O831" s="1"/>
  <c r="M827"/>
  <c r="O827" s="1"/>
  <c r="M825"/>
  <c r="O825" s="1"/>
  <c r="M823"/>
  <c r="O823" s="1"/>
  <c r="M819"/>
  <c r="O819" s="1"/>
  <c r="M817"/>
  <c r="O817" s="1"/>
  <c r="M813"/>
  <c r="O813" s="1"/>
  <c r="M811"/>
  <c r="O811" s="1"/>
  <c r="M809"/>
  <c r="O809" s="1"/>
  <c r="M807"/>
  <c r="O807" s="1"/>
  <c r="M789"/>
  <c r="O789" s="1"/>
  <c r="M787"/>
  <c r="O787" s="1"/>
  <c r="M783"/>
  <c r="O783" s="1"/>
  <c r="M781"/>
  <c r="O781" s="1"/>
  <c r="M779"/>
  <c r="O779" s="1"/>
  <c r="M775"/>
  <c r="O775" s="1"/>
  <c r="M765"/>
  <c r="O765" s="1"/>
  <c r="M763"/>
  <c r="O763" s="1"/>
  <c r="M761"/>
  <c r="O761" s="1"/>
  <c r="M759"/>
  <c r="O759" s="1"/>
  <c r="M757"/>
  <c r="O757" s="1"/>
  <c r="M749"/>
  <c r="O749" s="1"/>
  <c r="M747"/>
  <c r="O747" s="1"/>
  <c r="M743"/>
  <c r="O743" s="1"/>
  <c r="M739"/>
  <c r="O739" s="1"/>
  <c r="M737"/>
  <c r="O737" s="1"/>
  <c r="M731"/>
  <c r="O731" s="1"/>
  <c r="M729"/>
  <c r="O729" s="1"/>
  <c r="M717"/>
  <c r="O717" s="1"/>
  <c r="M715"/>
  <c r="O715" s="1"/>
  <c r="M709"/>
  <c r="O709" s="1"/>
  <c r="M699"/>
  <c r="O699" s="1"/>
  <c r="M697"/>
  <c r="O697" s="1"/>
  <c r="M667"/>
  <c r="O667" s="1"/>
  <c r="M647"/>
  <c r="O647" s="1"/>
  <c r="M621"/>
  <c r="O621" s="1"/>
  <c r="M615"/>
  <c r="O615" s="1"/>
  <c r="M613"/>
  <c r="O613" s="1"/>
  <c r="M611"/>
  <c r="O611" s="1"/>
  <c r="M605"/>
  <c r="O605" s="1"/>
  <c r="M599"/>
  <c r="O599" s="1"/>
  <c r="M597"/>
  <c r="O597" s="1"/>
  <c r="M591"/>
  <c r="O591" s="1"/>
  <c r="M587"/>
  <c r="O587" s="1"/>
  <c r="M583"/>
  <c r="O583" s="1"/>
  <c r="M581"/>
  <c r="O581" s="1"/>
  <c r="M573"/>
  <c r="O573" s="1"/>
  <c r="M567"/>
  <c r="O567" s="1"/>
  <c r="M563"/>
  <c r="O563" s="1"/>
  <c r="M561"/>
  <c r="O561" s="1"/>
  <c r="M551"/>
  <c r="O551" s="1"/>
  <c r="M547"/>
  <c r="O547" s="1"/>
  <c r="M541"/>
  <c r="O541" s="1"/>
  <c r="M537"/>
  <c r="O537" s="1"/>
  <c r="M531"/>
  <c r="O531" s="1"/>
  <c r="M529"/>
  <c r="O529" s="1"/>
  <c r="M525"/>
  <c r="O525" s="1"/>
  <c r="M521"/>
  <c r="O521" s="1"/>
  <c r="M519"/>
  <c r="O519" s="1"/>
  <c r="M515"/>
  <c r="O515" s="1"/>
  <c r="M513"/>
  <c r="O513" s="1"/>
  <c r="M507"/>
  <c r="O507" s="1"/>
  <c r="J658" i="1" s="1"/>
  <c r="M505" i="6"/>
  <c r="O505" s="1"/>
  <c r="M495"/>
  <c r="O495" s="1"/>
  <c r="M487"/>
  <c r="O487" s="1"/>
  <c r="M485"/>
  <c r="O485" s="1"/>
  <c r="M483"/>
  <c r="O483" s="1"/>
  <c r="M473"/>
  <c r="O473" s="1"/>
  <c r="M471"/>
  <c r="O471" s="1"/>
  <c r="M469"/>
  <c r="O469" s="1"/>
  <c r="M467"/>
  <c r="O467" s="1"/>
  <c r="M465"/>
  <c r="O465" s="1"/>
  <c r="M455"/>
  <c r="O455" s="1"/>
  <c r="M453"/>
  <c r="O453" s="1"/>
  <c r="M451"/>
  <c r="O451" s="1"/>
  <c r="J18" i="1" s="1"/>
  <c r="M449" i="6"/>
  <c r="O449" s="1"/>
  <c r="M441"/>
  <c r="O441" s="1"/>
  <c r="M431"/>
  <c r="O431" s="1"/>
  <c r="M429"/>
  <c r="O429" s="1"/>
  <c r="M425"/>
  <c r="O425" s="1"/>
  <c r="M421"/>
  <c r="O421" s="1"/>
  <c r="M419"/>
  <c r="O419" s="1"/>
  <c r="M415"/>
  <c r="O415" s="1"/>
  <c r="M413"/>
  <c r="O413" s="1"/>
  <c r="M411"/>
  <c r="O411" s="1"/>
  <c r="M407"/>
  <c r="O407" s="1"/>
  <c r="M405"/>
  <c r="O405" s="1"/>
  <c r="P282"/>
  <c r="P286"/>
  <c r="P290"/>
  <c r="P294"/>
  <c r="P298"/>
  <c r="P302"/>
  <c r="P306"/>
  <c r="P310"/>
  <c r="P314"/>
  <c r="P318"/>
  <c r="P322"/>
  <c r="P326"/>
  <c r="P330"/>
  <c r="P334"/>
  <c r="P338"/>
  <c r="P342"/>
  <c r="P346"/>
  <c r="P350"/>
  <c r="P354"/>
  <c r="P358"/>
  <c r="P362"/>
  <c r="P366"/>
  <c r="P370"/>
  <c r="P374"/>
  <c r="P378"/>
  <c r="P382"/>
  <c r="P386"/>
  <c r="P390"/>
  <c r="P394"/>
  <c r="P398"/>
  <c r="P402"/>
  <c r="P406"/>
  <c r="P410"/>
  <c r="P414"/>
  <c r="P418"/>
  <c r="P422"/>
  <c r="P426"/>
  <c r="P430"/>
  <c r="P434"/>
  <c r="P438"/>
  <c r="P442"/>
  <c r="P446"/>
  <c r="P450"/>
  <c r="P454"/>
  <c r="P458"/>
  <c r="P462"/>
  <c r="P466"/>
  <c r="P470"/>
  <c r="P474"/>
  <c r="P478"/>
  <c r="P482"/>
  <c r="P486"/>
  <c r="P490"/>
  <c r="P494"/>
  <c r="P506"/>
  <c r="P510"/>
  <c r="P514"/>
  <c r="P518"/>
  <c r="P530"/>
  <c r="P534"/>
  <c r="P538"/>
  <c r="P542"/>
  <c r="P546"/>
  <c r="P550"/>
  <c r="P558"/>
  <c r="P562"/>
  <c r="P566"/>
  <c r="P570"/>
  <c r="P574"/>
  <c r="P578"/>
  <c r="P582"/>
  <c r="P586"/>
  <c r="P590"/>
  <c r="P662"/>
  <c r="P690"/>
  <c r="P730"/>
  <c r="M804"/>
  <c r="O804" s="1"/>
  <c r="M800"/>
  <c r="O800" s="1"/>
  <c r="M784"/>
  <c r="O784" s="1"/>
  <c r="M774"/>
  <c r="O774" s="1"/>
  <c r="M772"/>
  <c r="O772" s="1"/>
  <c r="M732"/>
  <c r="O732" s="1"/>
  <c r="M730"/>
  <c r="O730" s="1"/>
  <c r="M710"/>
  <c r="O710" s="1"/>
  <c r="M690"/>
  <c r="O690" s="1"/>
  <c r="J448" i="1"/>
  <c r="M401" i="6"/>
  <c r="O401" s="1"/>
  <c r="M399"/>
  <c r="O399" s="1"/>
  <c r="M397"/>
  <c r="O397" s="1"/>
  <c r="M395"/>
  <c r="O395" s="1"/>
  <c r="M375"/>
  <c r="O375" s="1"/>
  <c r="M369"/>
  <c r="O369" s="1"/>
  <c r="M355"/>
  <c r="O355" s="1"/>
  <c r="M335"/>
  <c r="O335" s="1"/>
  <c r="M269"/>
  <c r="O269" s="1"/>
  <c r="J332" i="1" s="1"/>
  <c r="M265" i="6"/>
  <c r="O265" s="1"/>
  <c r="M263"/>
  <c r="O263" s="1"/>
  <c r="M253"/>
  <c r="O253" s="1"/>
  <c r="M215"/>
  <c r="O215" s="1"/>
  <c r="M203"/>
  <c r="O203" s="1"/>
  <c r="M191"/>
  <c r="O191" s="1"/>
  <c r="M177"/>
  <c r="O177" s="1"/>
  <c r="M165"/>
  <c r="O165" s="1"/>
  <c r="M139"/>
  <c r="O139" s="1"/>
  <c r="M137"/>
  <c r="O137" s="1"/>
  <c r="M119"/>
  <c r="O119" s="1"/>
  <c r="M111"/>
  <c r="O111" s="1"/>
  <c r="M93"/>
  <c r="O93" s="1"/>
  <c r="M91"/>
  <c r="O91" s="1"/>
  <c r="J191" i="1" s="1"/>
  <c r="M79" i="6"/>
  <c r="O79" s="1"/>
  <c r="J212" i="1"/>
  <c r="J649"/>
  <c r="P782" i="6"/>
  <c r="J459" i="1"/>
  <c r="J531"/>
  <c r="J180"/>
  <c r="P607" i="6"/>
  <c r="P627"/>
  <c r="P727"/>
  <c r="P791"/>
  <c r="J155" i="1"/>
  <c r="P403" i="6"/>
  <c r="P411"/>
  <c r="P423"/>
  <c r="P427"/>
  <c r="P439"/>
  <c r="P443"/>
  <c r="P447"/>
  <c r="P451"/>
  <c r="P459"/>
  <c r="P463"/>
  <c r="P467"/>
  <c r="P475"/>
  <c r="P479"/>
  <c r="P483"/>
  <c r="P491"/>
  <c r="P499"/>
  <c r="P503"/>
  <c r="P507"/>
  <c r="P511"/>
  <c r="P519"/>
  <c r="P523"/>
  <c r="P527"/>
  <c r="P535"/>
  <c r="P539"/>
  <c r="P543"/>
  <c r="P555"/>
  <c r="P559"/>
  <c r="P571"/>
  <c r="P575"/>
  <c r="P579"/>
  <c r="P595"/>
  <c r="P603"/>
  <c r="P619"/>
  <c r="P623"/>
  <c r="P631"/>
  <c r="P635"/>
  <c r="P639"/>
  <c r="P643"/>
  <c r="P651"/>
  <c r="P663"/>
  <c r="P735"/>
  <c r="P755"/>
  <c r="P799"/>
  <c r="P815"/>
  <c r="P594"/>
  <c r="P602"/>
  <c r="P610"/>
  <c r="P614"/>
  <c r="P618"/>
  <c r="P622"/>
  <c r="P630"/>
  <c r="P634"/>
  <c r="P638"/>
  <c r="P642"/>
  <c r="P650"/>
  <c r="P654"/>
  <c r="P658"/>
  <c r="P666"/>
  <c r="P670"/>
  <c r="P674"/>
  <c r="P678"/>
  <c r="P682"/>
  <c r="P686"/>
  <c r="P694"/>
  <c r="P702"/>
  <c r="P710"/>
  <c r="P830"/>
  <c r="J450" i="1"/>
  <c r="J213"/>
  <c r="J456"/>
  <c r="J296"/>
  <c r="P659" i="6"/>
  <c r="P667"/>
  <c r="P675"/>
  <c r="P683"/>
  <c r="P691"/>
  <c r="P711"/>
  <c r="P719"/>
  <c r="P771"/>
  <c r="P795"/>
  <c r="P803"/>
  <c r="J299" i="1"/>
  <c r="J566"/>
  <c r="P655" i="6"/>
  <c r="P671"/>
  <c r="P679"/>
  <c r="P687"/>
  <c r="P695"/>
  <c r="P703"/>
  <c r="P707"/>
  <c r="P751"/>
  <c r="J356" i="1"/>
  <c r="J447"/>
  <c r="J346"/>
  <c r="J660"/>
  <c r="J275"/>
  <c r="P722" i="6"/>
  <c r="P726"/>
  <c r="P734"/>
  <c r="P746"/>
  <c r="P750"/>
  <c r="P758"/>
  <c r="P774"/>
  <c r="P790"/>
  <c r="P794"/>
  <c r="P806"/>
  <c r="P814"/>
  <c r="P818"/>
  <c r="P822"/>
  <c r="P826"/>
  <c r="P834"/>
  <c r="M543"/>
  <c r="O543" s="1"/>
  <c r="J16" i="1"/>
  <c r="J172"/>
  <c r="J384"/>
  <c r="J569"/>
  <c r="J732"/>
  <c r="J742"/>
  <c r="J820"/>
  <c r="J826"/>
  <c r="M722" i="6"/>
  <c r="O722" s="1"/>
  <c r="M814"/>
  <c r="O814" s="1"/>
  <c r="J350" i="1"/>
  <c r="M822" i="6"/>
  <c r="O822" s="1"/>
  <c r="J794" i="1" s="1"/>
  <c r="J306"/>
  <c r="J377"/>
  <c r="J608"/>
  <c r="J116"/>
  <c r="J626"/>
  <c r="J206"/>
  <c r="P835" i="6"/>
  <c r="P831"/>
  <c r="M846"/>
  <c r="O846" s="1"/>
  <c r="M842"/>
  <c r="O842" s="1"/>
  <c r="M838"/>
  <c r="O838" s="1"/>
  <c r="P824"/>
  <c r="P816"/>
  <c r="P808"/>
  <c r="P804"/>
  <c r="P800"/>
  <c r="P792"/>
  <c r="P788"/>
  <c r="P784"/>
  <c r="P780"/>
  <c r="P776"/>
  <c r="P772"/>
  <c r="P768"/>
  <c r="P764"/>
  <c r="P756"/>
  <c r="P748"/>
  <c r="P744"/>
  <c r="P740"/>
  <c r="P736"/>
  <c r="P732"/>
  <c r="P728"/>
  <c r="P724"/>
  <c r="P720"/>
  <c r="P712"/>
  <c r="P708"/>
  <c r="P704"/>
  <c r="P700"/>
  <c r="P688"/>
  <c r="P680"/>
  <c r="P672"/>
  <c r="P664"/>
  <c r="P656"/>
  <c r="P652"/>
  <c r="M845"/>
  <c r="O845" s="1"/>
  <c r="M841"/>
  <c r="O841" s="1"/>
  <c r="M837"/>
  <c r="O837" s="1"/>
  <c r="P827"/>
  <c r="J842" i="1"/>
  <c r="J845"/>
  <c r="J841"/>
  <c r="J837"/>
  <c r="J751"/>
  <c r="J657"/>
  <c r="J581"/>
  <c r="J553"/>
  <c r="J549"/>
  <c r="P395" i="6"/>
  <c r="M391"/>
  <c r="O391" s="1"/>
  <c r="M387"/>
  <c r="O387" s="1"/>
  <c r="P383"/>
  <c r="M379"/>
  <c r="O379" s="1"/>
  <c r="M377"/>
  <c r="O377" s="1"/>
  <c r="P375"/>
  <c r="P371"/>
  <c r="P367"/>
  <c r="M365"/>
  <c r="O365" s="1"/>
  <c r="M363"/>
  <c r="O363" s="1"/>
  <c r="M359"/>
  <c r="O359" s="1"/>
  <c r="M357"/>
  <c r="O357" s="1"/>
  <c r="P355"/>
  <c r="M351"/>
  <c r="O351" s="1"/>
  <c r="P347"/>
  <c r="M345"/>
  <c r="O345" s="1"/>
  <c r="P343"/>
  <c r="P339"/>
  <c r="P335"/>
  <c r="P331"/>
  <c r="M327"/>
  <c r="O327" s="1"/>
  <c r="P323"/>
  <c r="P319"/>
  <c r="P315"/>
  <c r="P311"/>
  <c r="M307"/>
  <c r="O307" s="1"/>
  <c r="P303"/>
  <c r="P299"/>
  <c r="M295"/>
  <c r="O295" s="1"/>
  <c r="M293"/>
  <c r="O293" s="1"/>
  <c r="P291"/>
  <c r="M289"/>
  <c r="O289" s="1"/>
  <c r="M287"/>
  <c r="O287" s="1"/>
  <c r="M285"/>
  <c r="O285" s="1"/>
  <c r="P283"/>
  <c r="M279"/>
  <c r="O279" s="1"/>
  <c r="M277"/>
  <c r="O277" s="1"/>
  <c r="M275"/>
  <c r="O275" s="1"/>
  <c r="P271"/>
  <c r="P267"/>
  <c r="P263"/>
  <c r="M259"/>
  <c r="O259" s="1"/>
  <c r="M257"/>
  <c r="O257" s="1"/>
  <c r="M255"/>
  <c r="O255" s="1"/>
  <c r="P251"/>
  <c r="M249"/>
  <c r="O249" s="1"/>
  <c r="M247"/>
  <c r="O247" s="1"/>
  <c r="M243"/>
  <c r="O243" s="1"/>
  <c r="P239"/>
  <c r="M237"/>
  <c r="O237" s="1"/>
  <c r="P235"/>
  <c r="M233"/>
  <c r="O233" s="1"/>
  <c r="M231"/>
  <c r="O231" s="1"/>
  <c r="M229"/>
  <c r="O229" s="1"/>
  <c r="M227"/>
  <c r="O227" s="1"/>
  <c r="P223"/>
  <c r="M219"/>
  <c r="O219" s="1"/>
  <c r="P215"/>
  <c r="M213"/>
  <c r="O213" s="1"/>
  <c r="M211"/>
  <c r="O211" s="1"/>
  <c r="P207"/>
  <c r="P203"/>
  <c r="M201"/>
  <c r="O201" s="1"/>
  <c r="M199"/>
  <c r="O199" s="1"/>
  <c r="M195"/>
  <c r="O195" s="1"/>
  <c r="P191"/>
  <c r="P187"/>
  <c r="M185"/>
  <c r="O185" s="1"/>
  <c r="P183"/>
  <c r="P179"/>
  <c r="M175"/>
  <c r="O175" s="1"/>
  <c r="P171"/>
  <c r="M169"/>
  <c r="O169" s="1"/>
  <c r="M167"/>
  <c r="O167" s="1"/>
  <c r="M163"/>
  <c r="O163" s="1"/>
  <c r="M159"/>
  <c r="O159" s="1"/>
  <c r="M155"/>
  <c r="O155" s="1"/>
  <c r="M151"/>
  <c r="O151" s="1"/>
  <c r="P147"/>
  <c r="M145"/>
  <c r="O145" s="1"/>
  <c r="P143"/>
  <c r="M141"/>
  <c r="O141" s="1"/>
  <c r="P139"/>
  <c r="P135"/>
  <c r="M133"/>
  <c r="O133" s="1"/>
  <c r="M131"/>
  <c r="O131" s="1"/>
  <c r="M127"/>
  <c r="O127" s="1"/>
  <c r="M123"/>
  <c r="O123" s="1"/>
  <c r="P119"/>
  <c r="P115"/>
  <c r="M113"/>
  <c r="O113" s="1"/>
  <c r="P111"/>
  <c r="M109"/>
  <c r="O109" s="1"/>
  <c r="P107"/>
  <c r="M105"/>
  <c r="O105" s="1"/>
  <c r="P103"/>
  <c r="M101"/>
  <c r="O101" s="1"/>
  <c r="P99"/>
  <c r="M97"/>
  <c r="O97" s="1"/>
  <c r="P95"/>
  <c r="P91"/>
  <c r="M87"/>
  <c r="O87" s="1"/>
  <c r="P83"/>
  <c r="P79"/>
  <c r="P75"/>
  <c r="P71"/>
  <c r="P67"/>
  <c r="P63"/>
  <c r="M61"/>
  <c r="O61" s="1"/>
  <c r="P59"/>
  <c r="P55"/>
  <c r="P51"/>
  <c r="P47"/>
  <c r="P43"/>
  <c r="P39"/>
  <c r="P35"/>
  <c r="P31"/>
  <c r="P27"/>
  <c r="P23"/>
  <c r="P19"/>
  <c r="M15"/>
  <c r="O15" s="1"/>
  <c r="P11"/>
  <c r="P828"/>
  <c r="M833"/>
  <c r="O833" s="1"/>
  <c r="M829"/>
  <c r="O829" s="1"/>
  <c r="P843"/>
  <c r="P839"/>
  <c r="J844" i="1"/>
  <c r="J846"/>
  <c r="J838"/>
  <c r="J843"/>
  <c r="J839"/>
  <c r="P278" i="6"/>
  <c r="P274"/>
  <c r="P270"/>
  <c r="P266"/>
  <c r="P262"/>
  <c r="P258"/>
  <c r="P254"/>
  <c r="P250"/>
  <c r="P246"/>
  <c r="P242"/>
  <c r="P238"/>
  <c r="P234"/>
  <c r="P230"/>
  <c r="P226"/>
  <c r="P222"/>
  <c r="P218"/>
  <c r="P214"/>
  <c r="P210"/>
  <c r="P206"/>
  <c r="P202"/>
  <c r="P198"/>
  <c r="P194"/>
  <c r="P190"/>
  <c r="P186"/>
  <c r="P182"/>
  <c r="P178"/>
  <c r="P174"/>
  <c r="P170"/>
  <c r="P166"/>
  <c r="P162"/>
  <c r="P158"/>
  <c r="P154"/>
  <c r="P150"/>
  <c r="P146"/>
  <c r="P142"/>
  <c r="P138"/>
  <c r="P134"/>
  <c r="P130"/>
  <c r="P126"/>
  <c r="P122"/>
  <c r="P118"/>
  <c r="P114"/>
  <c r="P110"/>
  <c r="P106"/>
  <c r="P102"/>
  <c r="P98"/>
  <c r="P94"/>
  <c r="P90"/>
  <c r="P86"/>
  <c r="P82"/>
  <c r="P78"/>
  <c r="P74"/>
  <c r="P70"/>
  <c r="P66"/>
  <c r="P62"/>
  <c r="P58"/>
  <c r="P54"/>
  <c r="P50"/>
  <c r="P46"/>
  <c r="P42"/>
  <c r="P38"/>
  <c r="P34"/>
  <c r="P30"/>
  <c r="P26"/>
  <c r="P22"/>
  <c r="P18"/>
  <c r="P14"/>
  <c r="P10"/>
  <c r="J840" i="1"/>
  <c r="P805" i="6"/>
  <c r="P801"/>
  <c r="P797"/>
  <c r="P793"/>
  <c r="P785"/>
  <c r="P777"/>
  <c r="P773"/>
  <c r="P769"/>
  <c r="P753"/>
  <c r="P749"/>
  <c r="P745"/>
  <c r="P509"/>
  <c r="P741"/>
  <c r="P733"/>
  <c r="P725"/>
  <c r="P721"/>
  <c r="P713"/>
  <c r="P705"/>
  <c r="P701"/>
  <c r="P693"/>
  <c r="P689"/>
  <c r="P685"/>
  <c r="P681"/>
  <c r="P677"/>
  <c r="P673"/>
  <c r="P669"/>
  <c r="P665"/>
  <c r="P661"/>
  <c r="P657"/>
  <c r="P653"/>
  <c r="P645"/>
  <c r="P641"/>
  <c r="P637"/>
  <c r="P633"/>
  <c r="P629"/>
  <c r="P625"/>
  <c r="P617"/>
  <c r="P609"/>
  <c r="P601"/>
  <c r="P593"/>
  <c r="P589"/>
  <c r="P585"/>
  <c r="P581"/>
  <c r="P577"/>
  <c r="P569"/>
  <c r="P565"/>
  <c r="P553"/>
  <c r="P549"/>
  <c r="P541"/>
  <c r="P533"/>
  <c r="P521"/>
  <c r="P517"/>
  <c r="P497"/>
  <c r="P493"/>
  <c r="P489"/>
  <c r="P485"/>
  <c r="P481"/>
  <c r="P461"/>
  <c r="P457"/>
  <c r="P445"/>
  <c r="P437"/>
  <c r="P433"/>
  <c r="P429"/>
  <c r="P421"/>
  <c r="P413"/>
  <c r="P393"/>
  <c r="P389"/>
  <c r="P385"/>
  <c r="P381"/>
  <c r="P373"/>
  <c r="P369"/>
  <c r="P361"/>
  <c r="P353"/>
  <c r="P349"/>
  <c r="P341"/>
  <c r="P337"/>
  <c r="P333"/>
  <c r="P329"/>
  <c r="P325"/>
  <c r="P321"/>
  <c r="P317"/>
  <c r="P313"/>
  <c r="P309"/>
  <c r="P305"/>
  <c r="P301"/>
  <c r="P297"/>
  <c r="P281"/>
  <c r="P273"/>
  <c r="P269"/>
  <c r="P265"/>
  <c r="P261"/>
  <c r="P253"/>
  <c r="P245"/>
  <c r="P241"/>
  <c r="P225"/>
  <c r="P221"/>
  <c r="P217"/>
  <c r="P209"/>
  <c r="P205"/>
  <c r="P197"/>
  <c r="P193"/>
  <c r="P189"/>
  <c r="P181"/>
  <c r="P177"/>
  <c r="P173"/>
  <c r="P165"/>
  <c r="P161"/>
  <c r="P157"/>
  <c r="P153"/>
  <c r="P149"/>
  <c r="P137"/>
  <c r="P129"/>
  <c r="P125"/>
  <c r="P121"/>
  <c r="P117"/>
  <c r="P93"/>
  <c r="P89"/>
  <c r="P85"/>
  <c r="P81"/>
  <c r="P77"/>
  <c r="P73"/>
  <c r="P69"/>
  <c r="P65"/>
  <c r="P57"/>
  <c r="P53"/>
  <c r="P49"/>
  <c r="P45"/>
  <c r="P41"/>
  <c r="P37"/>
  <c r="P33"/>
  <c r="P29"/>
  <c r="P25"/>
  <c r="P21"/>
  <c r="P17"/>
  <c r="P13"/>
  <c r="P833"/>
  <c r="P829"/>
  <c r="P844"/>
  <c r="P840"/>
  <c r="P648"/>
  <c r="P644"/>
  <c r="P640"/>
  <c r="P636"/>
  <c r="P632"/>
  <c r="P628"/>
  <c r="P624"/>
  <c r="P616"/>
  <c r="P612"/>
  <c r="P608"/>
  <c r="P604"/>
  <c r="P596"/>
  <c r="P592"/>
  <c r="P588"/>
  <c r="P584"/>
  <c r="P576"/>
  <c r="P568"/>
  <c r="P564"/>
  <c r="P560"/>
  <c r="P556"/>
  <c r="P552"/>
  <c r="P548"/>
  <c r="P544"/>
  <c r="P540"/>
  <c r="P536"/>
  <c r="P532"/>
  <c r="P528"/>
  <c r="P524"/>
  <c r="P520"/>
  <c r="P516"/>
  <c r="P512"/>
  <c r="P508"/>
  <c r="P504"/>
  <c r="P500"/>
  <c r="P496"/>
  <c r="P492"/>
  <c r="P488"/>
  <c r="P484"/>
  <c r="P480"/>
  <c r="P476"/>
  <c r="P472"/>
  <c r="P468"/>
  <c r="P464"/>
  <c r="P460"/>
  <c r="P456"/>
  <c r="P452"/>
  <c r="P448"/>
  <c r="P444"/>
  <c r="P440"/>
  <c r="P436"/>
  <c r="P432"/>
  <c r="P428"/>
  <c r="P424"/>
  <c r="P420"/>
  <c r="P416"/>
  <c r="P412"/>
  <c r="P408"/>
  <c r="P404"/>
  <c r="P400"/>
  <c r="P396"/>
  <c r="P392"/>
  <c r="P388"/>
  <c r="P384"/>
  <c r="P380"/>
  <c r="P376"/>
  <c r="P372"/>
  <c r="P368"/>
  <c r="P364"/>
  <c r="P360"/>
  <c r="P356"/>
  <c r="P352"/>
  <c r="P348"/>
  <c r="P344"/>
  <c r="P340"/>
  <c r="P336"/>
  <c r="P332"/>
  <c r="P328"/>
  <c r="P324"/>
  <c r="P320"/>
  <c r="P316"/>
  <c r="P312"/>
  <c r="P308"/>
  <c r="P304"/>
  <c r="P300"/>
  <c r="P296"/>
  <c r="P292"/>
  <c r="P288"/>
  <c r="P284"/>
  <c r="P280"/>
  <c r="P276"/>
  <c r="P272"/>
  <c r="P268"/>
  <c r="P264"/>
  <c r="P260"/>
  <c r="P256"/>
  <c r="P252"/>
  <c r="P248"/>
  <c r="P244"/>
  <c r="P240"/>
  <c r="P236"/>
  <c r="P232"/>
  <c r="P228"/>
  <c r="P224"/>
  <c r="P220"/>
  <c r="P216"/>
  <c r="P212"/>
  <c r="P208"/>
  <c r="P204"/>
  <c r="P200"/>
  <c r="P196"/>
  <c r="P192"/>
  <c r="P188"/>
  <c r="P184"/>
  <c r="P180"/>
  <c r="P176"/>
  <c r="P172"/>
  <c r="P168"/>
  <c r="P164"/>
  <c r="P160"/>
  <c r="P156"/>
  <c r="P152"/>
  <c r="P148"/>
  <c r="P144"/>
  <c r="P140"/>
  <c r="P136"/>
  <c r="P132"/>
  <c r="P128"/>
  <c r="P124"/>
  <c r="P120"/>
  <c r="P116"/>
  <c r="P112"/>
  <c r="P108"/>
  <c r="P104"/>
  <c r="P100"/>
  <c r="P96"/>
  <c r="P92"/>
  <c r="P88"/>
  <c r="P84"/>
  <c r="P80"/>
  <c r="P76"/>
  <c r="P72"/>
  <c r="P68"/>
  <c r="P64"/>
  <c r="P60"/>
  <c r="P56"/>
  <c r="P52"/>
  <c r="P48"/>
  <c r="P44"/>
  <c r="P40"/>
  <c r="P36"/>
  <c r="P32"/>
  <c r="P28"/>
  <c r="P24"/>
  <c r="P20"/>
  <c r="P16"/>
  <c r="P12"/>
  <c r="P836"/>
  <c r="P9"/>
  <c r="M820"/>
  <c r="O820" s="1"/>
  <c r="P820"/>
  <c r="M812"/>
  <c r="O812" s="1"/>
  <c r="P812"/>
  <c r="M810"/>
  <c r="O810" s="1"/>
  <c r="P810"/>
  <c r="M802"/>
  <c r="O802" s="1"/>
  <c r="P802"/>
  <c r="M798"/>
  <c r="O798" s="1"/>
  <c r="P798"/>
  <c r="M796"/>
  <c r="O796" s="1"/>
  <c r="P796"/>
  <c r="M786"/>
  <c r="O786" s="1"/>
  <c r="P786"/>
  <c r="M778"/>
  <c r="O778" s="1"/>
  <c r="P778"/>
  <c r="M770"/>
  <c r="O770" s="1"/>
  <c r="P770"/>
  <c r="M766"/>
  <c r="O766" s="1"/>
  <c r="P766"/>
  <c r="M762"/>
  <c r="O762" s="1"/>
  <c r="P762"/>
  <c r="M760"/>
  <c r="O760" s="1"/>
  <c r="P760"/>
  <c r="M754"/>
  <c r="O754" s="1"/>
  <c r="P754"/>
  <c r="M752"/>
  <c r="O752" s="1"/>
  <c r="P752"/>
  <c r="M742"/>
  <c r="O742" s="1"/>
  <c r="J750" i="1" s="1"/>
  <c r="P742" i="6"/>
  <c r="M738"/>
  <c r="O738" s="1"/>
  <c r="P738"/>
  <c r="M718"/>
  <c r="O718" s="1"/>
  <c r="P718"/>
  <c r="M716"/>
  <c r="O716" s="1"/>
  <c r="P716"/>
  <c r="M714"/>
  <c r="O714" s="1"/>
  <c r="P714"/>
  <c r="M706"/>
  <c r="O706" s="1"/>
  <c r="P706"/>
  <c r="M698"/>
  <c r="O698" s="1"/>
  <c r="P698"/>
  <c r="M696"/>
  <c r="O696" s="1"/>
  <c r="P696"/>
  <c r="M692"/>
  <c r="O692" s="1"/>
  <c r="P692"/>
  <c r="M684"/>
  <c r="O684" s="1"/>
  <c r="P684"/>
  <c r="M676"/>
  <c r="O676" s="1"/>
  <c r="P676"/>
  <c r="M668"/>
  <c r="O668" s="1"/>
  <c r="P668"/>
  <c r="M660"/>
  <c r="O660" s="1"/>
  <c r="P660"/>
  <c r="J823" i="1"/>
  <c r="J819"/>
  <c r="J792"/>
  <c r="J522"/>
  <c r="J54"/>
  <c r="J568"/>
  <c r="J504"/>
  <c r="J45"/>
  <c r="J421"/>
  <c r="J92"/>
  <c r="J87"/>
  <c r="J304"/>
  <c r="J266"/>
  <c r="J111"/>
  <c r="J219"/>
  <c r="J204"/>
  <c r="M832" i="6"/>
  <c r="O832" s="1"/>
  <c r="P498"/>
  <c r="P502"/>
  <c r="P522"/>
  <c r="P526"/>
  <c r="P554"/>
  <c r="P598"/>
  <c r="P606"/>
  <c r="P626"/>
  <c r="P646"/>
  <c r="P838"/>
  <c r="P842"/>
  <c r="P846"/>
  <c r="M843"/>
  <c r="O843" s="1"/>
  <c r="M839"/>
  <c r="O839" s="1"/>
  <c r="P61"/>
  <c r="P97"/>
  <c r="P101"/>
  <c r="P105"/>
  <c r="P109"/>
  <c r="P113"/>
  <c r="P133"/>
  <c r="P141"/>
  <c r="P145"/>
  <c r="P169"/>
  <c r="P185"/>
  <c r="P201"/>
  <c r="P213"/>
  <c r="P229"/>
  <c r="P233"/>
  <c r="P237"/>
  <c r="P249"/>
  <c r="P257"/>
  <c r="P277"/>
  <c r="P285"/>
  <c r="P289"/>
  <c r="P293"/>
  <c r="P345"/>
  <c r="P357"/>
  <c r="P365"/>
  <c r="P377"/>
  <c r="P397"/>
  <c r="P401"/>
  <c r="P405"/>
  <c r="P409"/>
  <c r="P417"/>
  <c r="P425"/>
  <c r="P441"/>
  <c r="P449"/>
  <c r="P453"/>
  <c r="P465"/>
  <c r="P469"/>
  <c r="P473"/>
  <c r="P477"/>
  <c r="P501"/>
  <c r="P505"/>
  <c r="P513"/>
  <c r="P525"/>
  <c r="P529"/>
  <c r="P537"/>
  <c r="P545"/>
  <c r="P557"/>
  <c r="P561"/>
  <c r="P573"/>
  <c r="P597"/>
  <c r="P605"/>
  <c r="P613"/>
  <c r="P621"/>
  <c r="P649"/>
  <c r="P697"/>
  <c r="P709"/>
  <c r="P717"/>
  <c r="P729"/>
  <c r="P737"/>
  <c r="P757"/>
  <c r="P761"/>
  <c r="P765"/>
  <c r="P781"/>
  <c r="P789"/>
  <c r="P809"/>
  <c r="P813"/>
  <c r="P817"/>
  <c r="P821"/>
  <c r="P825"/>
  <c r="P837"/>
  <c r="P841"/>
  <c r="P845"/>
  <c r="M844"/>
  <c r="O844" s="1"/>
  <c r="M840"/>
  <c r="O840" s="1"/>
  <c r="P572"/>
  <c r="P580"/>
  <c r="P600"/>
  <c r="P620"/>
  <c r="P832"/>
  <c r="J836" i="1"/>
  <c r="P15" i="6"/>
  <c r="P87"/>
  <c r="P123"/>
  <c r="P127"/>
  <c r="P131"/>
  <c r="P151"/>
  <c r="P155"/>
  <c r="P159"/>
  <c r="P163"/>
  <c r="P167"/>
  <c r="P175"/>
  <c r="P195"/>
  <c r="P199"/>
  <c r="P211"/>
  <c r="P219"/>
  <c r="P227"/>
  <c r="P231"/>
  <c r="P243"/>
  <c r="P247"/>
  <c r="P255"/>
  <c r="P259"/>
  <c r="P275"/>
  <c r="P279"/>
  <c r="P287"/>
  <c r="P295"/>
  <c r="P307"/>
  <c r="P327"/>
  <c r="P351"/>
  <c r="P359"/>
  <c r="P363"/>
  <c r="P379"/>
  <c r="P387"/>
  <c r="P391"/>
  <c r="P399"/>
  <c r="P407"/>
  <c r="P415"/>
  <c r="P419"/>
  <c r="P431"/>
  <c r="P435"/>
  <c r="P455"/>
  <c r="P471"/>
  <c r="P487"/>
  <c r="P495"/>
  <c r="P515"/>
  <c r="P531"/>
  <c r="P547"/>
  <c r="P551"/>
  <c r="P563"/>
  <c r="P567"/>
  <c r="P583"/>
  <c r="P587"/>
  <c r="P591"/>
  <c r="P599"/>
  <c r="P611"/>
  <c r="P615"/>
  <c r="P647"/>
  <c r="P699"/>
  <c r="P715"/>
  <c r="P723"/>
  <c r="P731"/>
  <c r="P739"/>
  <c r="P743"/>
  <c r="P747"/>
  <c r="P759"/>
  <c r="P763"/>
  <c r="P767"/>
  <c r="P775"/>
  <c r="P779"/>
  <c r="P783"/>
  <c r="P787"/>
  <c r="P807"/>
  <c r="P811"/>
  <c r="P819"/>
  <c r="P823"/>
  <c r="J784" i="1"/>
  <c r="M741" i="6"/>
  <c r="O741" s="1"/>
  <c r="J749" i="1" s="1"/>
  <c r="M603" i="6"/>
  <c r="O603" s="1"/>
  <c r="M585"/>
  <c r="O585" s="1"/>
  <c r="J130" i="1"/>
  <c r="J737"/>
  <c r="J62"/>
  <c r="J262"/>
  <c r="M828" i="6"/>
  <c r="O828" s="1"/>
  <c r="M629"/>
  <c r="O629" s="1"/>
  <c r="M577"/>
  <c r="O577" s="1"/>
  <c r="M523"/>
  <c r="O523" s="1"/>
  <c r="M371"/>
  <c r="O371" s="1"/>
  <c r="M271"/>
  <c r="O271" s="1"/>
  <c r="M197"/>
  <c r="O197" s="1"/>
  <c r="M748"/>
  <c r="O748" s="1"/>
  <c r="J289" i="1"/>
  <c r="M433" i="6"/>
  <c r="O433" s="1"/>
  <c r="M595"/>
  <c r="O595" s="1"/>
  <c r="M251"/>
  <c r="O251" s="1"/>
  <c r="M447"/>
  <c r="O447" s="1"/>
  <c r="M393"/>
  <c r="O393" s="1"/>
  <c r="M481"/>
  <c r="O481" s="1"/>
  <c r="M627"/>
  <c r="O627" s="1"/>
  <c r="M221"/>
  <c r="O221" s="1"/>
  <c r="M403"/>
  <c r="O403" s="1"/>
  <c r="M235"/>
  <c r="O235" s="1"/>
  <c r="M241"/>
  <c r="O241" s="1"/>
  <c r="J309" i="1" s="1"/>
  <c r="J807"/>
  <c r="M703" i="6"/>
  <c r="O703" s="1"/>
  <c r="J712" i="1" s="1"/>
  <c r="J442"/>
  <c r="M95" i="6"/>
  <c r="O95" s="1"/>
  <c r="M733"/>
  <c r="O733" s="1"/>
  <c r="J741" i="1" s="1"/>
  <c r="M57" i="6"/>
  <c r="O57" s="1"/>
  <c r="J656" i="1"/>
  <c r="M329" i="6"/>
  <c r="O329" s="1"/>
  <c r="J218" i="1"/>
  <c r="M619" i="6"/>
  <c r="O619" s="1"/>
  <c r="M171"/>
  <c r="O171" s="1"/>
  <c r="M181"/>
  <c r="O181" s="1"/>
  <c r="J786" i="1" s="1"/>
  <c r="M367" i="6"/>
  <c r="O367" s="1"/>
  <c r="M239"/>
  <c r="O239" s="1"/>
  <c r="M283"/>
  <c r="O283" s="1"/>
  <c r="M443"/>
  <c r="O443" s="1"/>
  <c r="M349"/>
  <c r="O349" s="1"/>
  <c r="M63"/>
  <c r="O63" s="1"/>
  <c r="J171" i="1" s="1"/>
  <c r="M533" i="6"/>
  <c r="O533" s="1"/>
  <c r="J29" i="1"/>
  <c r="J349"/>
  <c r="M535" i="6"/>
  <c r="O535" s="1"/>
  <c r="M527"/>
  <c r="O527" s="1"/>
  <c r="J810" i="1"/>
  <c r="J257"/>
  <c r="M85" i="6"/>
  <c r="O85" s="1"/>
  <c r="M571"/>
  <c r="O571" s="1"/>
  <c r="J587" i="1" s="1"/>
  <c r="M623" i="6"/>
  <c r="O623" s="1"/>
  <c r="M479"/>
  <c r="O479" s="1"/>
  <c r="M423"/>
  <c r="O423" s="1"/>
  <c r="M89"/>
  <c r="O89" s="1"/>
  <c r="M117"/>
  <c r="O117" s="1"/>
  <c r="J211" i="1" s="1"/>
  <c r="M245" i="6"/>
  <c r="O245" s="1"/>
  <c r="J114" i="1" s="1"/>
  <c r="M631" i="6"/>
  <c r="O631" s="1"/>
  <c r="M793"/>
  <c r="O793" s="1"/>
  <c r="J796" i="1" s="1"/>
  <c r="M803" i="6"/>
  <c r="O803" s="1"/>
  <c r="J806" i="1" s="1"/>
  <c r="J21"/>
  <c r="M511" i="6"/>
  <c r="O511" s="1"/>
  <c r="J719" i="1"/>
  <c r="J651"/>
  <c r="M361" i="6"/>
  <c r="O361" s="1"/>
  <c r="J406" i="1" s="1"/>
  <c r="J117"/>
  <c r="M115" i="6"/>
  <c r="O115" s="1"/>
  <c r="M385"/>
  <c r="O385" s="1"/>
  <c r="M217"/>
  <c r="O217" s="1"/>
  <c r="M353"/>
  <c r="O353" s="1"/>
  <c r="J399" i="1" s="1"/>
  <c r="J527"/>
  <c r="J224"/>
  <c r="J83"/>
  <c r="J43"/>
  <c r="J354"/>
  <c r="M446" i="6"/>
  <c r="O446" s="1"/>
  <c r="M430"/>
  <c r="O430" s="1"/>
  <c r="M408"/>
  <c r="O408" s="1"/>
  <c r="M396"/>
  <c r="O396" s="1"/>
  <c r="M296"/>
  <c r="O296" s="1"/>
  <c r="M166"/>
  <c r="O166" s="1"/>
  <c r="M118"/>
  <c r="O118" s="1"/>
  <c r="M112"/>
  <c r="O112" s="1"/>
  <c r="M104"/>
  <c r="O104" s="1"/>
  <c r="M102"/>
  <c r="O102" s="1"/>
  <c r="M100"/>
  <c r="O100" s="1"/>
  <c r="M94"/>
  <c r="O94" s="1"/>
  <c r="M92"/>
  <c r="O92" s="1"/>
  <c r="M90"/>
  <c r="O90" s="1"/>
  <c r="M76"/>
  <c r="O76" s="1"/>
  <c r="M62"/>
  <c r="O62" s="1"/>
  <c r="M60"/>
  <c r="O60" s="1"/>
  <c r="J723" i="1"/>
  <c r="J765"/>
  <c r="J485"/>
  <c r="J724"/>
  <c r="M559" i="6"/>
  <c r="O559" s="1"/>
  <c r="M459"/>
  <c r="O459" s="1"/>
  <c r="M445"/>
  <c r="O445" s="1"/>
  <c r="M383"/>
  <c r="O383" s="1"/>
  <c r="M381"/>
  <c r="O381" s="1"/>
  <c r="J27" i="1"/>
  <c r="J98"/>
  <c r="J502"/>
  <c r="J481"/>
  <c r="J30"/>
  <c r="J445"/>
  <c r="J389"/>
  <c r="M711" i="6"/>
  <c r="O711" s="1"/>
  <c r="M753"/>
  <c r="O753" s="1"/>
  <c r="J44" i="1" s="1"/>
  <c r="M751" i="6"/>
  <c r="O751" s="1"/>
  <c r="J759" i="1" s="1"/>
  <c r="M758" i="6"/>
  <c r="O758" s="1"/>
  <c r="M726"/>
  <c r="O726" s="1"/>
  <c r="M674"/>
  <c r="O674" s="1"/>
  <c r="M592"/>
  <c r="O592" s="1"/>
  <c r="M588"/>
  <c r="O588" s="1"/>
  <c r="M570"/>
  <c r="O570" s="1"/>
  <c r="J726" i="1"/>
  <c r="J310"/>
  <c r="J676"/>
  <c r="J61"/>
  <c r="J638"/>
  <c r="M701" i="6"/>
  <c r="O701" s="1"/>
  <c r="M815"/>
  <c r="O815" s="1"/>
  <c r="M719"/>
  <c r="O719" s="1"/>
  <c r="M663"/>
  <c r="O663" s="1"/>
  <c r="J463" i="1"/>
  <c r="J369"/>
  <c r="J66"/>
  <c r="J41"/>
  <c r="J482"/>
  <c r="M625" i="6"/>
  <c r="O625" s="1"/>
  <c r="J432" i="1"/>
  <c r="J729"/>
  <c r="M635" i="6"/>
  <c r="O635" s="1"/>
  <c r="M707"/>
  <c r="O707" s="1"/>
  <c r="M745"/>
  <c r="O745" s="1"/>
  <c r="J118" i="1"/>
  <c r="J725"/>
  <c r="J701"/>
  <c r="J693"/>
  <c r="J594"/>
  <c r="J46"/>
  <c r="J622"/>
  <c r="J717"/>
  <c r="M801" i="6"/>
  <c r="O801" s="1"/>
  <c r="J63" i="1"/>
  <c r="J422"/>
  <c r="M671" i="6"/>
  <c r="O671" s="1"/>
  <c r="J680" i="1" s="1"/>
  <c r="J595"/>
  <c r="J411"/>
  <c r="J315"/>
  <c r="J227"/>
  <c r="J669"/>
  <c r="M755" i="6"/>
  <c r="O755" s="1"/>
  <c r="J533" i="1"/>
  <c r="J352"/>
  <c r="J311"/>
  <c r="J580"/>
  <c r="J152"/>
  <c r="M777" i="6"/>
  <c r="O777" s="1"/>
  <c r="M607"/>
  <c r="O607" s="1"/>
  <c r="J205" i="1"/>
  <c r="J181"/>
  <c r="J256"/>
  <c r="J59"/>
  <c r="J430"/>
  <c r="M808" i="6"/>
  <c r="O808" s="1"/>
  <c r="J242" i="1" s="1"/>
  <c r="J93"/>
  <c r="J781"/>
  <c r="M575" i="6"/>
  <c r="O575" s="1"/>
  <c r="J589" i="1" s="1"/>
  <c r="J530"/>
  <c r="J222"/>
  <c r="J339"/>
  <c r="J320"/>
  <c r="J427"/>
  <c r="J156"/>
  <c r="J99"/>
  <c r="J353"/>
  <c r="J220"/>
  <c r="J147"/>
  <c r="J276"/>
  <c r="J397"/>
  <c r="J34"/>
  <c r="J120"/>
  <c r="J259"/>
  <c r="J379"/>
  <c r="J362"/>
  <c r="J244"/>
  <c r="M216" i="6"/>
  <c r="O216" s="1"/>
  <c r="M126"/>
  <c r="O126" s="1"/>
  <c r="J113" i="1" s="1"/>
  <c r="M558" i="6"/>
  <c r="O558" s="1"/>
  <c r="J123" i="1" s="1"/>
  <c r="M439" i="6"/>
  <c r="O439" s="1"/>
  <c r="J402" i="1" s="1"/>
  <c r="M389" i="6"/>
  <c r="O389" s="1"/>
  <c r="J431" i="1" s="1"/>
  <c r="M84" i="6"/>
  <c r="O84" s="1"/>
  <c r="J65" i="1" s="1"/>
  <c r="M64" i="6"/>
  <c r="O64" s="1"/>
  <c r="J39" i="1" s="1"/>
  <c r="M50" i="6"/>
  <c r="O50" s="1"/>
  <c r="J490" i="1"/>
  <c r="J23"/>
  <c r="J404"/>
  <c r="J187"/>
  <c r="J449"/>
  <c r="J264"/>
  <c r="J420"/>
  <c r="J620"/>
  <c r="J96"/>
  <c r="J600"/>
  <c r="J617"/>
  <c r="J127"/>
  <c r="J460"/>
  <c r="J653"/>
  <c r="J757"/>
  <c r="J484"/>
  <c r="J385"/>
  <c r="J699"/>
  <c r="J53"/>
  <c r="J141"/>
  <c r="J710"/>
  <c r="J327"/>
  <c r="J393"/>
  <c r="J426"/>
  <c r="J809"/>
  <c r="J812"/>
  <c r="J706"/>
  <c r="J278"/>
  <c r="J85"/>
  <c r="J107"/>
  <c r="J217"/>
  <c r="J584"/>
  <c r="J691"/>
  <c r="J507"/>
  <c r="J685"/>
  <c r="J486"/>
  <c r="J282"/>
  <c r="J801"/>
  <c r="J508"/>
  <c r="J538"/>
  <c r="J667"/>
  <c r="J462"/>
  <c r="J423"/>
  <c r="J743"/>
  <c r="J760"/>
  <c r="J15"/>
  <c r="J271"/>
  <c r="J621"/>
  <c r="J817"/>
  <c r="J720"/>
  <c r="J378"/>
  <c r="J560"/>
  <c r="J604"/>
  <c r="J637"/>
  <c r="J683"/>
  <c r="J814"/>
  <c r="J196"/>
  <c r="J216"/>
  <c r="J805"/>
  <c r="J9"/>
  <c r="J186"/>
  <c r="J170"/>
  <c r="J828"/>
  <c r="M281" i="6"/>
  <c r="O281" s="1"/>
  <c r="J529" i="1" s="1"/>
  <c r="M273" i="6"/>
  <c r="O273" s="1"/>
  <c r="J335" i="1" s="1"/>
  <c r="M261" i="6"/>
  <c r="O261" s="1"/>
  <c r="J48" i="1" s="1"/>
  <c r="J348"/>
  <c r="J452"/>
  <c r="J454"/>
  <c r="J532"/>
  <c r="J829"/>
  <c r="J679"/>
  <c r="J775"/>
  <c r="J803"/>
  <c r="J254"/>
  <c r="J81"/>
  <c r="J20"/>
  <c r="J746"/>
  <c r="J38"/>
  <c r="J84"/>
  <c r="J51"/>
  <c r="J636"/>
  <c r="J360"/>
  <c r="J249"/>
  <c r="J138"/>
  <c r="J293"/>
  <c r="J558"/>
  <c r="J611"/>
  <c r="J728"/>
  <c r="J615"/>
  <c r="J281"/>
  <c r="J413"/>
  <c r="J790"/>
  <c r="J35"/>
  <c r="J136"/>
  <c r="J182"/>
  <c r="J210"/>
  <c r="J288"/>
  <c r="J544"/>
  <c r="J835"/>
  <c r="J392"/>
  <c r="J816"/>
  <c r="J202"/>
  <c r="J610"/>
  <c r="J188"/>
  <c r="J200"/>
  <c r="J455"/>
  <c r="J771"/>
  <c r="J396"/>
  <c r="J428"/>
  <c r="J162"/>
  <c r="J400"/>
  <c r="J555"/>
  <c r="J564"/>
  <c r="J409"/>
  <c r="J40"/>
  <c r="J166"/>
  <c r="J418"/>
  <c r="J458"/>
  <c r="M797" i="6"/>
  <c r="O797" s="1"/>
  <c r="J800" i="1" s="1"/>
  <c r="M791" i="6"/>
  <c r="O791" s="1"/>
  <c r="J546" i="1" s="1"/>
  <c r="M785" i="6"/>
  <c r="O785" s="1"/>
  <c r="J756" i="1" s="1"/>
  <c r="M773" i="6"/>
  <c r="O773" s="1"/>
  <c r="J441" i="1" s="1"/>
  <c r="M771" i="6"/>
  <c r="O771" s="1"/>
  <c r="J774" i="1" s="1"/>
  <c r="M735" i="6"/>
  <c r="O735" s="1"/>
  <c r="M665"/>
  <c r="O665" s="1"/>
  <c r="J480" i="1" s="1"/>
  <c r="M657" i="6"/>
  <c r="O657" s="1"/>
  <c r="J55" i="1" s="1"/>
  <c r="M655" i="6"/>
  <c r="O655" s="1"/>
  <c r="J664" i="1" s="1"/>
  <c r="M653" i="6"/>
  <c r="O653" s="1"/>
  <c r="M649"/>
  <c r="O649" s="1"/>
  <c r="J435" i="1" s="1"/>
  <c r="M645" i="6"/>
  <c r="O645" s="1"/>
  <c r="J655" i="1" s="1"/>
  <c r="M643" i="6"/>
  <c r="O643" s="1"/>
  <c r="J557" i="1"/>
  <c r="M390" i="6"/>
  <c r="O390" s="1"/>
  <c r="J269" i="1" s="1"/>
  <c r="M352" i="6"/>
  <c r="O352" s="1"/>
  <c r="M344"/>
  <c r="O344" s="1"/>
  <c r="M320"/>
  <c r="O320" s="1"/>
  <c r="J373" i="1" s="1"/>
  <c r="J207"/>
  <c r="J106"/>
  <c r="J198"/>
  <c r="J192"/>
  <c r="M836" i="6"/>
  <c r="O836" s="1"/>
  <c r="J286" i="1" s="1"/>
  <c r="J344"/>
  <c r="J623"/>
  <c r="J416"/>
  <c r="J291"/>
  <c r="J380"/>
  <c r="J612"/>
  <c r="J788"/>
  <c r="J769"/>
  <c r="J403"/>
  <c r="J115"/>
  <c r="J382"/>
  <c r="J78"/>
  <c r="J453"/>
  <c r="J24"/>
  <c r="J260"/>
  <c r="J307"/>
  <c r="J408"/>
  <c r="J602"/>
  <c r="J124"/>
  <c r="J547"/>
  <c r="J164"/>
  <c r="J169"/>
  <c r="J129"/>
  <c r="J745"/>
  <c r="J753"/>
  <c r="J451"/>
  <c r="J47"/>
  <c r="J176"/>
  <c r="J414"/>
  <c r="J387"/>
  <c r="J565"/>
  <c r="J126"/>
  <c r="J258"/>
  <c r="J190"/>
  <c r="J208"/>
  <c r="J525"/>
  <c r="J761"/>
  <c r="J95"/>
  <c r="J586"/>
  <c r="J277"/>
  <c r="J514"/>
  <c r="J672"/>
  <c r="J766"/>
  <c r="J232"/>
  <c r="J415"/>
  <c r="J226"/>
  <c r="M824" i="6"/>
  <c r="O824" s="1"/>
  <c r="M704"/>
  <c r="O704" s="1"/>
  <c r="J713" i="1" s="1"/>
  <c r="M694" i="6"/>
  <c r="O694" s="1"/>
  <c r="J576" i="1"/>
  <c r="M81" i="6"/>
  <c r="O81" s="1"/>
  <c r="J183" i="1" s="1"/>
  <c r="M77" i="6"/>
  <c r="O77" s="1"/>
  <c r="J179" i="1" s="1"/>
  <c r="M75" i="6"/>
  <c r="O75" s="1"/>
  <c r="J177" i="1" s="1"/>
  <c r="M73" i="6"/>
  <c r="O73" s="1"/>
  <c r="J19" i="1" s="1"/>
  <c r="M69" i="6"/>
  <c r="O69" s="1"/>
  <c r="J175" i="1" s="1"/>
  <c r="M67" i="6"/>
  <c r="O67" s="1"/>
  <c r="M65"/>
  <c r="O65" s="1"/>
  <c r="M59"/>
  <c r="O59" s="1"/>
  <c r="M53"/>
  <c r="O53" s="1"/>
  <c r="M49"/>
  <c r="O49" s="1"/>
  <c r="J157" i="1" s="1"/>
  <c r="M45" i="6"/>
  <c r="O45" s="1"/>
  <c r="J154" i="1" s="1"/>
  <c r="M43" i="6"/>
  <c r="O43" s="1"/>
  <c r="J153" i="1" s="1"/>
  <c r="M37" i="6"/>
  <c r="O37" s="1"/>
  <c r="M31"/>
  <c r="O31" s="1"/>
  <c r="J67" i="1" s="1"/>
  <c r="M27" i="6"/>
  <c r="O27" s="1"/>
  <c r="M17"/>
  <c r="O17" s="1"/>
  <c r="J135" i="1" s="1"/>
  <c r="L8"/>
  <c r="M108" i="6"/>
  <c r="O108" s="1"/>
  <c r="J203" i="1" s="1"/>
  <c r="M539" i="6"/>
  <c r="O539" s="1"/>
  <c r="J69" i="1" s="1"/>
  <c r="M47" i="6"/>
  <c r="O47" s="1"/>
  <c r="J446" i="1" s="1"/>
  <c r="M380" i="6"/>
  <c r="O380" s="1"/>
  <c r="M368"/>
  <c r="O368" s="1"/>
  <c r="J412" i="1" s="1"/>
  <c r="M488" i="6"/>
  <c r="O488" s="1"/>
  <c r="J26" i="1" s="1"/>
  <c r="M484" i="6"/>
  <c r="O484" s="1"/>
  <c r="M482"/>
  <c r="O482" s="1"/>
  <c r="J818" i="1" s="1"/>
  <c r="M480" i="6"/>
  <c r="O480" s="1"/>
  <c r="M474"/>
  <c r="O474" s="1"/>
  <c r="J505" i="1" s="1"/>
  <c r="M468" i="6"/>
  <c r="O468" s="1"/>
  <c r="J499" i="1" s="1"/>
  <c r="M462" i="6"/>
  <c r="O462" s="1"/>
  <c r="J493" i="1" s="1"/>
  <c r="M460" i="6"/>
  <c r="O460" s="1"/>
  <c r="M458"/>
  <c r="O458" s="1"/>
  <c r="M782"/>
  <c r="O782" s="1"/>
  <c r="J785" i="1" s="1"/>
  <c r="M780" i="6"/>
  <c r="O780" s="1"/>
  <c r="J695" i="1" s="1"/>
  <c r="M776" i="6"/>
  <c r="O776" s="1"/>
  <c r="J60" i="1" s="1"/>
  <c r="M746" i="6"/>
  <c r="O746" s="1"/>
  <c r="J754" i="1" s="1"/>
  <c r="M740" i="6"/>
  <c r="O740" s="1"/>
  <c r="J748" i="1" s="1"/>
  <c r="M728" i="6"/>
  <c r="O728" s="1"/>
  <c r="J736" i="1" s="1"/>
  <c r="M695" i="6"/>
  <c r="O695" s="1"/>
  <c r="J704" i="1" s="1"/>
  <c r="M693" i="6"/>
  <c r="O693" s="1"/>
  <c r="J702" i="1" s="1"/>
  <c r="M691" i="6"/>
  <c r="O691" s="1"/>
  <c r="J780" i="1" s="1"/>
  <c r="M683" i="6"/>
  <c r="O683" s="1"/>
  <c r="J692" i="1" s="1"/>
  <c r="M681" i="6"/>
  <c r="O681" s="1"/>
  <c r="J326" i="1" s="1"/>
  <c r="M666" i="6"/>
  <c r="O666" s="1"/>
  <c r="J236" i="1" s="1"/>
  <c r="M664" i="6"/>
  <c r="O664" s="1"/>
  <c r="J673" i="1" s="1"/>
  <c r="M656" i="6"/>
  <c r="O656" s="1"/>
  <c r="J665" i="1" s="1"/>
  <c r="M652" i="6"/>
  <c r="O652" s="1"/>
  <c r="J662" i="1" s="1"/>
  <c r="M642" i="6"/>
  <c r="O642" s="1"/>
  <c r="M636"/>
  <c r="O636" s="1"/>
  <c r="J647" i="1" s="1"/>
  <c r="M632" i="6"/>
  <c r="O632" s="1"/>
  <c r="J643" i="1" s="1"/>
  <c r="M624" i="6"/>
  <c r="O624" s="1"/>
  <c r="J433" i="1" s="1"/>
  <c r="M616" i="6"/>
  <c r="O616" s="1"/>
  <c r="M574"/>
  <c r="O574" s="1"/>
  <c r="M564"/>
  <c r="O564" s="1"/>
  <c r="J582" i="1" s="1"/>
  <c r="M509" i="6"/>
  <c r="O509" s="1"/>
  <c r="J272" i="1" s="1"/>
  <c r="M555" i="6"/>
  <c r="O555" s="1"/>
  <c r="J659" i="1" s="1"/>
  <c r="M457" i="6"/>
  <c r="O457" s="1"/>
  <c r="J488" i="1" s="1"/>
  <c r="M442" i="6"/>
  <c r="O442" s="1"/>
  <c r="J97" i="1" s="1"/>
  <c r="M438" i="6"/>
  <c r="O438" s="1"/>
  <c r="J472" i="1" s="1"/>
  <c r="M347" i="6"/>
  <c r="O347" s="1"/>
  <c r="J394" i="1" s="1"/>
  <c r="M339" i="6"/>
  <c r="O339" s="1"/>
  <c r="J386" i="1" s="1"/>
  <c r="M331" i="6"/>
  <c r="O331" s="1"/>
  <c r="J333" i="1" s="1"/>
  <c r="M325" i="6"/>
  <c r="O325" s="1"/>
  <c r="J376" i="1" s="1"/>
  <c r="M323" i="6"/>
  <c r="O323" s="1"/>
  <c r="M319"/>
  <c r="O319" s="1"/>
  <c r="J592" i="1" s="1"/>
  <c r="M317" i="6"/>
  <c r="O317" s="1"/>
  <c r="J370" i="1" s="1"/>
  <c r="M315" i="6"/>
  <c r="O315" s="1"/>
  <c r="J12" i="1" s="1"/>
  <c r="M309" i="6"/>
  <c r="O309" s="1"/>
  <c r="M305"/>
  <c r="O305" s="1"/>
  <c r="M299"/>
  <c r="O299" s="1"/>
  <c r="M226"/>
  <c r="O226" s="1"/>
  <c r="M103"/>
  <c r="O103" s="1"/>
  <c r="J199" i="1" s="1"/>
  <c r="M32" i="6"/>
  <c r="O32" s="1"/>
  <c r="J75" i="1" s="1"/>
  <c r="M24" i="6"/>
  <c r="O24" s="1"/>
  <c r="J33" i="1" s="1"/>
  <c r="M9" i="6"/>
  <c r="O9" s="1"/>
  <c r="J109" i="1" s="1"/>
  <c r="M727" i="6"/>
  <c r="O727" s="1"/>
  <c r="M725"/>
  <c r="O725" s="1"/>
  <c r="J438" i="1" s="1"/>
  <c r="M705" i="6"/>
  <c r="O705" s="1"/>
  <c r="J714" i="1" s="1"/>
  <c r="M641" i="6"/>
  <c r="O641" s="1"/>
  <c r="J652" i="1" s="1"/>
  <c r="M637" i="6"/>
  <c r="O637" s="1"/>
  <c r="J648" i="1" s="1"/>
  <c r="M617" i="6"/>
  <c r="O617" s="1"/>
  <c r="M601"/>
  <c r="O601" s="1"/>
  <c r="J613" i="1" s="1"/>
  <c r="M593" i="6"/>
  <c r="O593" s="1"/>
  <c r="J605" i="1" s="1"/>
  <c r="M589" i="6"/>
  <c r="O589" s="1"/>
  <c r="M579"/>
  <c r="O579" s="1"/>
  <c r="J593" i="1" s="1"/>
  <c r="M565" i="6"/>
  <c r="O565" s="1"/>
  <c r="J108" i="1" s="1"/>
  <c r="M532" i="6"/>
  <c r="O532" s="1"/>
  <c r="M528"/>
  <c r="O528" s="1"/>
  <c r="J552" i="1" s="1"/>
  <c r="M516" i="6"/>
  <c r="O516" s="1"/>
  <c r="J541" i="1" s="1"/>
  <c r="M514" i="6"/>
  <c r="O514" s="1"/>
  <c r="J425" i="1" s="1"/>
  <c r="M512" i="6"/>
  <c r="O512" s="1"/>
  <c r="J537" i="1" s="1"/>
  <c r="M499" i="6"/>
  <c r="O499" s="1"/>
  <c r="J526" i="1" s="1"/>
  <c r="M497" i="6"/>
  <c r="O497" s="1"/>
  <c r="J524" i="1" s="1"/>
  <c r="M491" i="6"/>
  <c r="O491" s="1"/>
  <c r="M475"/>
  <c r="O475" s="1"/>
  <c r="J243" i="1" s="1"/>
  <c r="M461" i="6"/>
  <c r="O461" s="1"/>
  <c r="M278"/>
  <c r="O278" s="1"/>
  <c r="J340" i="1" s="1"/>
  <c r="M274" i="6"/>
  <c r="O274" s="1"/>
  <c r="J336" i="1" s="1"/>
  <c r="M266" i="6"/>
  <c r="O266" s="1"/>
  <c r="J330" i="1" s="1"/>
  <c r="M262" i="6"/>
  <c r="O262" s="1"/>
  <c r="J79" i="1" s="1"/>
  <c r="M256" i="6"/>
  <c r="O256" s="1"/>
  <c r="J321" i="1" s="1"/>
  <c r="M254" i="6"/>
  <c r="O254" s="1"/>
  <c r="J319" i="1" s="1"/>
  <c r="M250" i="6"/>
  <c r="O250" s="1"/>
  <c r="J316" i="1" s="1"/>
  <c r="M232" i="6"/>
  <c r="O232" s="1"/>
  <c r="J303" i="1" s="1"/>
  <c r="M207" i="6"/>
  <c r="O207" s="1"/>
  <c r="J284" i="1" s="1"/>
  <c r="M193" i="6"/>
  <c r="O193" s="1"/>
  <c r="M189"/>
  <c r="O189" s="1"/>
  <c r="J270" i="1" s="1"/>
  <c r="M187" i="6"/>
  <c r="O187" s="1"/>
  <c r="J268" i="1" s="1"/>
  <c r="M183" i="6"/>
  <c r="O183" s="1"/>
  <c r="J825" i="1" s="1"/>
  <c r="M179" i="6"/>
  <c r="O179" s="1"/>
  <c r="M173"/>
  <c r="O173" s="1"/>
  <c r="M161"/>
  <c r="O161" s="1"/>
  <c r="J104" i="1" s="1"/>
  <c r="M153" i="6"/>
  <c r="O153" s="1"/>
  <c r="M147"/>
  <c r="O147" s="1"/>
  <c r="M143"/>
  <c r="O143" s="1"/>
  <c r="J231" i="1" s="1"/>
  <c r="M125" i="6"/>
  <c r="O125" s="1"/>
  <c r="J73" i="1" s="1"/>
  <c r="M164" i="6"/>
  <c r="O164" s="1"/>
  <c r="M162"/>
  <c r="O162" s="1"/>
  <c r="M83"/>
  <c r="O83" s="1"/>
  <c r="J185" i="1" s="1"/>
  <c r="M673" i="6"/>
  <c r="O673" s="1"/>
  <c r="J682" i="1" s="1"/>
  <c r="M470" i="6"/>
  <c r="O470" s="1"/>
  <c r="J466" i="1" s="1"/>
  <c r="M343" i="6"/>
  <c r="O343" s="1"/>
  <c r="J390" i="1" s="1"/>
  <c r="M769" i="6"/>
  <c r="O769" s="1"/>
  <c r="J773" i="1" s="1"/>
  <c r="M628" i="6"/>
  <c r="O628" s="1"/>
  <c r="J639" i="1" s="1"/>
  <c r="M622" i="6"/>
  <c r="O622" s="1"/>
  <c r="J475" i="1" s="1"/>
  <c r="M618" i="6"/>
  <c r="O618" s="1"/>
  <c r="J632" i="1" s="1"/>
  <c r="M549" i="6"/>
  <c r="O549" s="1"/>
  <c r="J570" i="1" s="1"/>
  <c r="M116" i="6"/>
  <c r="O116" s="1"/>
  <c r="J42" i="1" s="1"/>
  <c r="M55" i="6"/>
  <c r="O55" s="1"/>
  <c r="J163" i="1" s="1"/>
  <c r="M321" i="6"/>
  <c r="O321" s="1"/>
  <c r="M21"/>
  <c r="O21" s="1"/>
  <c r="J139" i="1" s="1"/>
  <c r="M685" i="6"/>
  <c r="O685" s="1"/>
  <c r="J694" i="1" s="1"/>
  <c r="M687" i="6"/>
  <c r="O687" s="1"/>
  <c r="J696" i="1" s="1"/>
  <c r="M333" i="6"/>
  <c r="O333" s="1"/>
  <c r="J383" i="1" s="1"/>
  <c r="M830" i="6"/>
  <c r="O830" s="1"/>
  <c r="J830" i="1" s="1"/>
  <c r="M486" i="6"/>
  <c r="O486" s="1"/>
  <c r="M472"/>
  <c r="O472" s="1"/>
  <c r="J503" i="1" s="1"/>
  <c r="M341" i="6"/>
  <c r="O341" s="1"/>
  <c r="J388" i="1" s="1"/>
  <c r="M280" i="6"/>
  <c r="O280" s="1"/>
  <c r="J342" i="1" s="1"/>
  <c r="M248" i="6"/>
  <c r="O248" s="1"/>
  <c r="J314" i="1" s="1"/>
  <c r="M106" i="6"/>
  <c r="O106" s="1"/>
  <c r="M713"/>
  <c r="O713" s="1"/>
  <c r="M661"/>
  <c r="O661" s="1"/>
  <c r="J670" i="1" s="1"/>
  <c r="M659" i="6"/>
  <c r="O659" s="1"/>
  <c r="J479" i="1" s="1"/>
  <c r="M651" i="6"/>
  <c r="O651" s="1"/>
  <c r="J661" i="1" s="1"/>
  <c r="M536" i="6"/>
  <c r="O536" s="1"/>
  <c r="J559" i="1" s="1"/>
  <c r="M530" i="6"/>
  <c r="O530" s="1"/>
  <c r="J554" i="1" s="1"/>
  <c r="M524" i="6"/>
  <c r="O524" s="1"/>
  <c r="J548" i="1" s="1"/>
  <c r="M520" i="6"/>
  <c r="O520" s="1"/>
  <c r="J545" i="1" s="1"/>
  <c r="M518" i="6"/>
  <c r="O518" s="1"/>
  <c r="J543" i="1" s="1"/>
  <c r="M492" i="6"/>
  <c r="O492" s="1"/>
  <c r="J91" i="1" s="1"/>
  <c r="M494" i="6"/>
  <c r="O494" s="1"/>
  <c r="J355" i="1" s="1"/>
  <c r="M337" i="6"/>
  <c r="O337" s="1"/>
  <c r="J102" i="1" s="1"/>
  <c r="M272" i="6"/>
  <c r="O272" s="1"/>
  <c r="J334" i="1" s="1"/>
  <c r="M23" i="6"/>
  <c r="O23" s="1"/>
  <c r="J405" i="1" s="1"/>
  <c r="M311" i="6"/>
  <c r="O311" s="1"/>
  <c r="M11"/>
  <c r="O11" s="1"/>
  <c r="J131" i="1" s="1"/>
  <c r="M35" i="6"/>
  <c r="O35" s="1"/>
  <c r="J146" i="1" s="1"/>
  <c r="M258" i="6"/>
  <c r="O258" s="1"/>
  <c r="J323" i="1" s="1"/>
  <c r="M476" i="6"/>
  <c r="O476" s="1"/>
  <c r="J506" i="1" s="1"/>
  <c r="M223" i="6"/>
  <c r="O223" s="1"/>
  <c r="M566"/>
  <c r="O566" s="1"/>
  <c r="J583" i="1" s="1"/>
  <c r="M634" i="6"/>
  <c r="O634" s="1"/>
  <c r="J645" i="1" s="1"/>
  <c r="M268" i="6"/>
  <c r="O268" s="1"/>
  <c r="J50" i="1" s="1"/>
  <c r="M464" i="6"/>
  <c r="O464" s="1"/>
  <c r="J495" i="1" s="1"/>
  <c r="M51" i="6"/>
  <c r="O51" s="1"/>
  <c r="J178" i="1" s="1"/>
  <c r="M96" i="6"/>
  <c r="O96" s="1"/>
  <c r="J103" i="1" s="1"/>
  <c r="M29" i="6"/>
  <c r="O29" s="1"/>
  <c r="J143" i="1" s="1"/>
  <c r="M756" i="6"/>
  <c r="O756" s="1"/>
  <c r="J763" i="1" s="1"/>
  <c r="M750" i="6"/>
  <c r="O750" s="1"/>
  <c r="J758" i="1" s="1"/>
  <c r="M744" i="6"/>
  <c r="O744" s="1"/>
  <c r="J752" i="1" s="1"/>
  <c r="M702" i="6"/>
  <c r="O702" s="1"/>
  <c r="J711" i="1" s="1"/>
  <c r="M542" i="6"/>
  <c r="O542" s="1"/>
  <c r="J563" i="1" s="1"/>
  <c r="M540" i="6"/>
  <c r="O540" s="1"/>
  <c r="J562" i="1" s="1"/>
  <c r="M362" i="6"/>
  <c r="O362" s="1"/>
  <c r="M303"/>
  <c r="O303" s="1"/>
  <c r="J359" i="1" s="1"/>
  <c r="M301" i="6"/>
  <c r="O301" s="1"/>
  <c r="J37" i="1" s="1"/>
  <c r="M240" i="6"/>
  <c r="O240" s="1"/>
  <c r="J308" i="1" s="1"/>
  <c r="M236" i="6"/>
  <c r="O236" s="1"/>
  <c r="J10" i="1" s="1"/>
  <c r="M234" i="6"/>
  <c r="O234" s="1"/>
  <c r="J305" i="1" s="1"/>
  <c r="M230" i="6"/>
  <c r="O230" s="1"/>
  <c r="J301" i="1" s="1"/>
  <c r="M149" i="6"/>
  <c r="O149" s="1"/>
  <c r="J237" i="1" s="1"/>
  <c r="M834" i="6"/>
  <c r="O834" s="1"/>
  <c r="J285" i="1" s="1"/>
  <c r="M675" i="6"/>
  <c r="O675" s="1"/>
  <c r="J684" i="1" s="1"/>
  <c r="M264" i="6"/>
  <c r="O264" s="1"/>
  <c r="J328" i="1" s="1"/>
  <c r="M246" i="6"/>
  <c r="O246" s="1"/>
  <c r="M86"/>
  <c r="O86" s="1"/>
  <c r="J89" i="1" s="1"/>
  <c r="M313" i="6"/>
  <c r="O313" s="1"/>
  <c r="J368" i="1" s="1"/>
  <c r="M260" i="6"/>
  <c r="O260" s="1"/>
  <c r="M225"/>
  <c r="O225" s="1"/>
  <c r="J297" i="1" s="1"/>
  <c r="M679" i="6"/>
  <c r="O679" s="1"/>
  <c r="J688" i="1" s="1"/>
  <c r="M496" i="6"/>
  <c r="O496" s="1"/>
  <c r="J468" i="1" s="1"/>
  <c r="M276" i="6"/>
  <c r="O276" s="1"/>
  <c r="J338" i="1" s="1"/>
  <c r="M41" i="6"/>
  <c r="O41" s="1"/>
  <c r="J151" i="1" s="1"/>
  <c r="M25" i="6"/>
  <c r="O25" s="1"/>
  <c r="J22" i="1" s="1"/>
  <c r="M19" i="6"/>
  <c r="O19" s="1"/>
  <c r="J137" i="1" s="1"/>
  <c r="M13" i="6"/>
  <c r="O13" s="1"/>
  <c r="J132" i="1" s="1"/>
  <c r="M633" i="6"/>
  <c r="O633" s="1"/>
  <c r="J644" i="1" s="1"/>
  <c r="M805" i="6"/>
  <c r="O805" s="1"/>
  <c r="J808" i="1" s="1"/>
  <c r="M799" i="6"/>
  <c r="O799" s="1"/>
  <c r="J802" i="1" s="1"/>
  <c r="M662" i="6"/>
  <c r="O662" s="1"/>
  <c r="J671" i="1" s="1"/>
  <c r="M437" i="6"/>
  <c r="O437" s="1"/>
  <c r="J471" i="1" s="1"/>
  <c r="M427" i="6"/>
  <c r="O427" s="1"/>
  <c r="J461" i="1" s="1"/>
  <c r="M456" i="6"/>
  <c r="O456" s="1"/>
  <c r="J487" i="1" s="1"/>
  <c r="M330" i="6"/>
  <c r="O330" s="1"/>
  <c r="J381" i="1" s="1"/>
  <c r="M135" i="6"/>
  <c r="O135" s="1"/>
  <c r="J225" i="1" s="1"/>
  <c r="M121" i="6"/>
  <c r="O121" s="1"/>
  <c r="J214" i="1" s="1"/>
  <c r="M788" i="6"/>
  <c r="O788" s="1"/>
  <c r="J791" i="1" s="1"/>
  <c r="M669" i="6"/>
  <c r="O669" s="1"/>
  <c r="J518" i="1" s="1"/>
  <c r="M639" i="6"/>
  <c r="O639" s="1"/>
  <c r="J650" i="1" s="1"/>
  <c r="M576" i="6"/>
  <c r="O576" s="1"/>
  <c r="J590" i="1" s="1"/>
  <c r="M553" i="6"/>
  <c r="O553" s="1"/>
  <c r="J28" i="1" s="1"/>
  <c r="M503" i="6"/>
  <c r="O503" s="1"/>
  <c r="J528" i="1" s="1"/>
  <c r="M291" i="6"/>
  <c r="O291" s="1"/>
  <c r="J351" i="1" s="1"/>
  <c r="M795" i="6"/>
  <c r="O795" s="1"/>
  <c r="M736"/>
  <c r="O736" s="1"/>
  <c r="J603" i="1" s="1"/>
  <c r="M721" i="6"/>
  <c r="O721" s="1"/>
  <c r="J730" i="1" s="1"/>
  <c r="M689" i="6"/>
  <c r="O689" s="1"/>
  <c r="J238" i="1" s="1"/>
  <c r="M677" i="6"/>
  <c r="O677" s="1"/>
  <c r="J686" i="1" s="1"/>
  <c r="M569" i="6"/>
  <c r="O569" s="1"/>
  <c r="J585" i="1" s="1"/>
  <c r="M493" i="6"/>
  <c r="O493" s="1"/>
  <c r="J520" i="1" s="1"/>
  <c r="M463" i="6"/>
  <c r="O463" s="1"/>
  <c r="J494" i="1" s="1"/>
  <c r="M440" i="6"/>
  <c r="O440" s="1"/>
  <c r="M316"/>
  <c r="O316" s="1"/>
  <c r="J112" i="1" s="1"/>
  <c r="M267" i="6"/>
  <c r="O267" s="1"/>
  <c r="J331" i="1" s="1"/>
  <c r="M218" i="6"/>
  <c r="O218" s="1"/>
  <c r="J122" i="1" s="1"/>
  <c r="M129" i="6"/>
  <c r="O129" s="1"/>
  <c r="J221" i="1" s="1"/>
  <c r="M98" i="6"/>
  <c r="O98" s="1"/>
  <c r="J110" i="1" s="1"/>
  <c r="M88" i="6"/>
  <c r="O88" s="1"/>
  <c r="M39"/>
  <c r="O39" s="1"/>
  <c r="J149" i="1" s="1"/>
  <c r="M33" i="6"/>
  <c r="O33" s="1"/>
  <c r="J144" i="1" s="1"/>
  <c r="M826" i="6"/>
  <c r="O826" s="1"/>
  <c r="J90" i="1" s="1"/>
  <c r="M688" i="6"/>
  <c r="O688" s="1"/>
  <c r="J697" i="1" s="1"/>
  <c r="M612" i="6"/>
  <c r="O612" s="1"/>
  <c r="J624" i="1" s="1"/>
  <c r="J76" l="1"/>
  <c r="J556"/>
  <c r="J250"/>
  <c r="J601"/>
  <c r="J252"/>
  <c r="J407"/>
  <c r="J235"/>
  <c r="J588"/>
  <c r="J491"/>
  <c r="J510"/>
  <c r="J161"/>
  <c r="J125"/>
  <c r="J599"/>
  <c r="J230"/>
  <c r="J195"/>
  <c r="J290"/>
  <c r="J317"/>
  <c r="J607"/>
  <c r="J197"/>
  <c r="J832"/>
  <c r="J77"/>
  <c r="J631"/>
  <c r="J798"/>
  <c r="J707"/>
  <c r="J630"/>
  <c r="J273"/>
  <c r="J253"/>
  <c r="J634"/>
  <c r="J133"/>
  <c r="J283"/>
  <c r="J793"/>
  <c r="J831"/>
  <c r="J777"/>
  <c r="J367"/>
  <c r="J619"/>
  <c r="J228"/>
  <c r="J747"/>
  <c r="J572"/>
  <c r="J119"/>
  <c r="J609"/>
  <c r="J366"/>
  <c r="J521"/>
  <c r="J201"/>
  <c r="J240"/>
  <c r="J105"/>
  <c r="J783"/>
  <c r="J337"/>
  <c r="J674"/>
  <c r="J82"/>
  <c r="J811"/>
  <c r="J239"/>
  <c r="J782"/>
  <c r="J677"/>
  <c r="J542"/>
  <c r="J49"/>
  <c r="J168"/>
  <c r="J500"/>
  <c r="J436"/>
  <c r="J740"/>
  <c r="J578"/>
  <c r="J795"/>
  <c r="J687"/>
  <c r="J833"/>
  <c r="J722"/>
  <c r="J663"/>
  <c r="J101"/>
  <c r="J158"/>
  <c r="J733"/>
  <c r="J364"/>
  <c r="J779"/>
  <c r="J57"/>
  <c r="J279"/>
  <c r="J515"/>
  <c r="J322"/>
  <c r="J298"/>
  <c r="J827"/>
  <c r="J363"/>
  <c r="J241"/>
  <c r="J160"/>
  <c r="J280"/>
  <c r="J165"/>
  <c r="J229"/>
  <c r="J434"/>
  <c r="J233"/>
  <c r="J772"/>
  <c r="J698"/>
  <c r="J74"/>
  <c r="J628"/>
  <c r="J474"/>
  <c r="J189"/>
  <c r="J13"/>
  <c r="J834"/>
  <c r="J31"/>
  <c r="J295"/>
  <c r="J343"/>
  <c r="J374"/>
  <c r="J614"/>
  <c r="J248"/>
  <c r="J813"/>
  <c r="J261"/>
  <c r="J68"/>
  <c r="J64"/>
  <c r="J509"/>
  <c r="J312"/>
  <c r="J501"/>
  <c r="J80"/>
  <c r="J735"/>
  <c r="J357"/>
  <c r="J372"/>
  <c r="J635"/>
  <c r="J675"/>
  <c r="J690"/>
  <c r="J512"/>
  <c r="J424"/>
  <c r="J174"/>
  <c r="J703"/>
  <c r="J148"/>
  <c r="J821"/>
  <c r="J591"/>
  <c r="J550"/>
  <c r="J429"/>
  <c r="J815"/>
  <c r="J11"/>
  <c r="J768"/>
  <c r="J419"/>
  <c r="J294"/>
  <c r="J511"/>
  <c r="J778"/>
  <c r="J536"/>
  <c r="J571"/>
  <c r="J577"/>
  <c r="J439"/>
  <c r="J824"/>
  <c r="J375"/>
  <c r="J345"/>
  <c r="J681"/>
  <c r="J640"/>
  <c r="J731"/>
  <c r="J573"/>
  <c r="J365"/>
  <c r="J32"/>
  <c r="J476"/>
  <c r="J329"/>
  <c r="J618"/>
  <c r="J642"/>
  <c r="J496"/>
  <c r="J497"/>
  <c r="J738"/>
  <c r="J437"/>
  <c r="J715"/>
  <c r="J121"/>
  <c r="J70"/>
  <c r="J767"/>
  <c r="J705"/>
  <c r="J251"/>
  <c r="J804"/>
  <c r="J561"/>
  <c r="J678"/>
  <c r="J517"/>
  <c r="J246"/>
  <c r="J209"/>
  <c r="J539"/>
  <c r="J567"/>
  <c r="J625"/>
  <c r="J727"/>
  <c r="J184"/>
  <c r="J598"/>
  <c r="J787"/>
  <c r="J371"/>
  <c r="J247"/>
  <c r="J300"/>
  <c r="J709"/>
  <c r="J473"/>
  <c r="J616"/>
  <c r="J516"/>
  <c r="J391"/>
  <c r="J822"/>
  <c r="J86"/>
  <c r="J255"/>
  <c r="J36"/>
  <c r="J574"/>
  <c r="J489"/>
  <c r="J128"/>
  <c r="J478"/>
  <c r="J234"/>
  <c r="J72"/>
  <c r="J318"/>
  <c r="J313"/>
  <c r="J469"/>
  <c r="J150"/>
  <c r="J395"/>
  <c r="J263"/>
  <c r="J457"/>
  <c r="J193"/>
  <c r="J292"/>
  <c r="J627"/>
  <c r="J223"/>
  <c r="J477"/>
  <c r="J575"/>
  <c r="J641"/>
  <c r="J551"/>
  <c r="J799"/>
  <c r="J597"/>
  <c r="J770"/>
  <c r="J302"/>
  <c r="J789"/>
  <c r="J579"/>
  <c r="J540"/>
  <c r="J401"/>
  <c r="J52"/>
  <c r="J633"/>
  <c r="J718"/>
  <c r="J142"/>
  <c r="J734"/>
  <c r="J58"/>
  <c r="J666"/>
  <c r="J94"/>
  <c r="J443"/>
  <c r="J325"/>
  <c r="J347"/>
  <c r="J492"/>
  <c r="J464"/>
  <c r="J668"/>
  <c r="J88"/>
  <c r="J274"/>
  <c r="J716"/>
  <c r="J744"/>
  <c r="J523"/>
  <c r="J159"/>
  <c r="J140"/>
  <c r="J265"/>
  <c r="J519"/>
  <c r="J629"/>
  <c r="J361"/>
  <c r="J25"/>
  <c r="J534"/>
  <c r="J700"/>
  <c r="J513"/>
  <c r="J167"/>
  <c r="J56"/>
  <c r="J721"/>
  <c r="J444"/>
  <c r="J654"/>
  <c r="J467"/>
  <c r="J194"/>
  <c r="J398"/>
  <c r="J776"/>
  <c r="J483"/>
  <c r="J17"/>
  <c r="J71"/>
  <c r="J145"/>
  <c r="J465"/>
  <c r="J417"/>
  <c r="J358"/>
  <c r="J440"/>
  <c r="J215"/>
  <c r="J470"/>
  <c r="J596"/>
  <c r="J134"/>
  <c r="J100"/>
  <c r="J646"/>
  <c r="J245"/>
  <c r="J410"/>
  <c r="J173"/>
  <c r="J797"/>
  <c r="J324"/>
  <c r="J498"/>
  <c r="J14"/>
  <c r="J739"/>
  <c r="J708"/>
  <c r="J755"/>
  <c r="J762"/>
  <c r="J341"/>
  <c r="J689"/>
  <c r="J267"/>
  <c r="J764"/>
</calcChain>
</file>

<file path=xl/comments1.xml><?xml version="1.0" encoding="utf-8"?>
<comments xmlns="http://schemas.openxmlformats.org/spreadsheetml/2006/main">
  <authors>
    <author>user</author>
  </authors>
  <commentList>
    <comment ref="E31" authorId="0">
      <text>
        <r>
          <rPr>
            <b/>
            <sz val="9"/>
            <color indexed="81"/>
            <rFont val="Tahoma"/>
            <family val="2"/>
          </rPr>
          <t>(15.08.03)</t>
        </r>
        <r>
          <rPr>
            <b/>
            <sz val="9"/>
            <color indexed="81"/>
            <rFont val="돋움"/>
            <family val="3"/>
            <charset val="129"/>
          </rPr>
          <t>남인천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>인천남동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3" authorId="0">
      <text>
        <r>
          <rPr>
            <b/>
            <sz val="9"/>
            <color indexed="81"/>
            <rFont val="Tahoma"/>
            <family val="2"/>
          </rPr>
          <t>(15.08.03)</t>
        </r>
        <r>
          <rPr>
            <b/>
            <sz val="9"/>
            <color indexed="81"/>
            <rFont val="돋움"/>
            <family val="3"/>
            <charset val="129"/>
          </rPr>
          <t>남인천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>인천남동우체국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13" authorId="0">
      <text>
        <r>
          <rPr>
            <b/>
            <sz val="9"/>
            <color indexed="81"/>
            <rFont val="Tahoma"/>
            <family val="2"/>
          </rPr>
          <t xml:space="preserve">(15.8.3.) </t>
        </r>
        <r>
          <rPr>
            <b/>
            <sz val="9"/>
            <color indexed="81"/>
            <rFont val="돋움"/>
            <family val="3"/>
            <charset val="129"/>
          </rPr>
          <t>남인천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>인천남동우체국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43" authorId="0">
      <text>
        <r>
          <rPr>
            <b/>
            <sz val="9"/>
            <color indexed="81"/>
            <rFont val="돋움"/>
            <family val="3"/>
            <charset val="129"/>
          </rPr>
          <t>개명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 xml:space="preserve">한경애
</t>
        </r>
      </text>
    </comment>
    <comment ref="E524" authorId="0">
      <text>
        <r>
          <rPr>
            <b/>
            <sz val="9"/>
            <color indexed="81"/>
            <rFont val="Tahoma"/>
            <family val="2"/>
          </rPr>
          <t xml:space="preserve">7.1 </t>
        </r>
        <r>
          <rPr>
            <b/>
            <sz val="9"/>
            <color indexed="81"/>
            <rFont val="돋움"/>
            <family val="3"/>
            <charset val="129"/>
          </rPr>
          <t>의정부</t>
        </r>
        <r>
          <rPr>
            <b/>
            <sz val="9"/>
            <color indexed="81"/>
            <rFont val="Tahoma"/>
            <family val="2"/>
          </rPr>
          <t>-&gt;</t>
        </r>
        <r>
          <rPr>
            <b/>
            <sz val="9"/>
            <color indexed="81"/>
            <rFont val="돋움"/>
            <family val="3"/>
            <charset val="129"/>
          </rPr>
          <t>양평</t>
        </r>
      </text>
    </comment>
    <comment ref="E628" authorId="0">
      <text>
        <r>
          <rPr>
            <b/>
            <sz val="9"/>
            <color indexed="81"/>
            <rFont val="Tahoma"/>
            <family val="2"/>
          </rPr>
          <t>(15.08.03)</t>
        </r>
        <r>
          <rPr>
            <b/>
            <sz val="9"/>
            <color indexed="81"/>
            <rFont val="돋움"/>
            <family val="3"/>
            <charset val="129"/>
          </rPr>
          <t>남인천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>인천남동우체국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82" authorId="0">
      <text>
        <r>
          <rPr>
            <b/>
            <sz val="9"/>
            <color indexed="81"/>
            <rFont val="Tahoma"/>
            <family val="2"/>
          </rPr>
          <t>2015.6.1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의정부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>김포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06" authorId="0">
      <text>
        <r>
          <rPr>
            <b/>
            <sz val="9"/>
            <color indexed="81"/>
            <rFont val="Tahoma"/>
            <family val="2"/>
          </rPr>
          <t>(15.08.03)</t>
        </r>
        <r>
          <rPr>
            <b/>
            <sz val="9"/>
            <color indexed="81"/>
            <rFont val="돋움"/>
            <family val="3"/>
            <charset val="129"/>
          </rPr>
          <t>의정부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>남인천우체국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35" authorId="0">
      <text>
        <r>
          <rPr>
            <b/>
            <sz val="9"/>
            <color indexed="81"/>
            <rFont val="Tahoma"/>
            <family val="2"/>
          </rPr>
          <t>(15.08.03)</t>
        </r>
        <r>
          <rPr>
            <b/>
            <sz val="9"/>
            <color indexed="81"/>
            <rFont val="돋움"/>
            <family val="3"/>
            <charset val="129"/>
          </rPr>
          <t>남인천</t>
        </r>
        <r>
          <rPr>
            <b/>
            <sz val="9"/>
            <color indexed="81"/>
            <rFont val="Tahoma"/>
            <family val="2"/>
          </rPr>
          <t>=&gt;</t>
        </r>
        <r>
          <rPr>
            <b/>
            <sz val="9"/>
            <color indexed="81"/>
            <rFont val="돋움"/>
            <family val="3"/>
            <charset val="129"/>
          </rPr>
          <t xml:space="preserve">인천남동우체국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<sst xmlns="http://schemas.openxmlformats.org/spreadsheetml/2006/main" count="22454" uniqueCount="3839">
  <si>
    <t>오정숙</t>
  </si>
  <si>
    <t>우체국FC 명부</t>
  </si>
  <si>
    <t>한승열</t>
  </si>
  <si>
    <t>은수영</t>
  </si>
  <si>
    <t>차승주</t>
  </si>
  <si>
    <t>이필선</t>
  </si>
  <si>
    <t>정혜숙</t>
  </si>
  <si>
    <t>최수정</t>
  </si>
  <si>
    <t>한경욱</t>
  </si>
  <si>
    <t>최귀옥</t>
  </si>
  <si>
    <t>김선경</t>
  </si>
  <si>
    <t>김영심</t>
  </si>
  <si>
    <t>최분자</t>
  </si>
  <si>
    <t>전해영</t>
  </si>
  <si>
    <t>이영아</t>
  </si>
  <si>
    <t>배종선</t>
  </si>
  <si>
    <t>고정원</t>
  </si>
  <si>
    <t>신명옥</t>
  </si>
  <si>
    <t>김간란</t>
  </si>
  <si>
    <t>신금옥</t>
  </si>
  <si>
    <t>진경희</t>
  </si>
  <si>
    <t>이순임</t>
  </si>
  <si>
    <t>강효숙</t>
  </si>
  <si>
    <t>장옥란</t>
  </si>
  <si>
    <t>김정해</t>
  </si>
  <si>
    <t>김진희</t>
  </si>
  <si>
    <t>김정자</t>
  </si>
  <si>
    <t>이현숙</t>
  </si>
  <si>
    <t>곽경아</t>
  </si>
  <si>
    <t>이순우</t>
  </si>
  <si>
    <t>권용숙</t>
  </si>
  <si>
    <t>박명숙</t>
  </si>
  <si>
    <t>송인이</t>
  </si>
  <si>
    <t>박경자</t>
  </si>
  <si>
    <t>양승이</t>
  </si>
  <si>
    <t>김후영</t>
  </si>
  <si>
    <t>조재행</t>
  </si>
  <si>
    <t>오혜정</t>
  </si>
  <si>
    <t>정경순</t>
  </si>
  <si>
    <t>박경실</t>
  </si>
  <si>
    <t>이금단</t>
  </si>
  <si>
    <t>박경희</t>
  </si>
  <si>
    <t>신복희</t>
  </si>
  <si>
    <t>이경재</t>
  </si>
  <si>
    <t>김채남</t>
  </si>
  <si>
    <t>이정임</t>
  </si>
  <si>
    <t>이미형</t>
  </si>
  <si>
    <t>이학도</t>
  </si>
  <si>
    <t>조경숙</t>
  </si>
  <si>
    <t>이미자</t>
  </si>
  <si>
    <t>송연우</t>
  </si>
  <si>
    <t>김도돌</t>
  </si>
  <si>
    <t>박숙진</t>
  </si>
  <si>
    <t>차영진</t>
  </si>
  <si>
    <t>심점이</t>
  </si>
  <si>
    <t>총괄국명</t>
  </si>
  <si>
    <t>방일순</t>
  </si>
  <si>
    <t>윤애자</t>
  </si>
  <si>
    <t>권명신</t>
  </si>
  <si>
    <t>이만순</t>
  </si>
  <si>
    <t>이순호</t>
  </si>
  <si>
    <t>김성희</t>
  </si>
  <si>
    <t>이성자</t>
  </si>
  <si>
    <t>박종현</t>
  </si>
  <si>
    <t>김순자</t>
  </si>
  <si>
    <t>차영미</t>
  </si>
  <si>
    <t>추교희</t>
  </si>
  <si>
    <t>함경희</t>
  </si>
  <si>
    <t>유승옥</t>
  </si>
  <si>
    <t>김희영</t>
  </si>
  <si>
    <t>오은심</t>
  </si>
  <si>
    <t>박순덕</t>
  </si>
  <si>
    <t>김옥순</t>
  </si>
  <si>
    <t>안희자</t>
  </si>
  <si>
    <t>하복실</t>
  </si>
  <si>
    <t>우혜숙</t>
  </si>
  <si>
    <t>김도화</t>
  </si>
  <si>
    <t>임원숙</t>
  </si>
  <si>
    <t>원명숙</t>
  </si>
  <si>
    <t>이경아</t>
  </si>
  <si>
    <t>장귀일</t>
  </si>
  <si>
    <t>오영희</t>
  </si>
  <si>
    <t>박석순</t>
  </si>
  <si>
    <t>김영란</t>
  </si>
  <si>
    <t>한영은</t>
  </si>
  <si>
    <t>오정남</t>
  </si>
  <si>
    <t>나승희</t>
  </si>
  <si>
    <t>모집자명</t>
  </si>
  <si>
    <t>총괄국</t>
  </si>
  <si>
    <t>모집자코드</t>
  </si>
  <si>
    <t>위탁일자</t>
  </si>
  <si>
    <t>이명화</t>
  </si>
  <si>
    <t>정현숙</t>
  </si>
  <si>
    <t>김오순</t>
  </si>
  <si>
    <t>이재임</t>
  </si>
  <si>
    <t>서경순</t>
  </si>
  <si>
    <t>박영자</t>
  </si>
  <si>
    <t>조순옥</t>
  </si>
  <si>
    <t>최임순</t>
  </si>
  <si>
    <t>한해숙</t>
  </si>
  <si>
    <t>안미남</t>
  </si>
  <si>
    <t>이송자</t>
  </si>
  <si>
    <t>조은아</t>
  </si>
  <si>
    <t>윤효순</t>
  </si>
  <si>
    <t>김문옥</t>
  </si>
  <si>
    <t>차종옥</t>
  </si>
  <si>
    <t>추명숙</t>
  </si>
  <si>
    <t>송순식</t>
  </si>
  <si>
    <t>이미경</t>
  </si>
  <si>
    <t>노남옥</t>
  </si>
  <si>
    <t>백운이</t>
  </si>
  <si>
    <t>정인균</t>
  </si>
  <si>
    <t>박재한</t>
  </si>
  <si>
    <t>김숙희</t>
  </si>
  <si>
    <t>이수진</t>
  </si>
  <si>
    <t>백순이</t>
  </si>
  <si>
    <t>정경화</t>
  </si>
  <si>
    <t>박복순</t>
  </si>
  <si>
    <t>명혜숙</t>
  </si>
  <si>
    <t>최효수</t>
  </si>
  <si>
    <t>김윤경</t>
  </si>
  <si>
    <t>김춘선</t>
  </si>
  <si>
    <t>이성순</t>
  </si>
  <si>
    <t>이수미</t>
  </si>
  <si>
    <t>홍성주</t>
  </si>
  <si>
    <t>윤연순</t>
  </si>
  <si>
    <t>최병태</t>
  </si>
  <si>
    <t>황향숙</t>
  </si>
  <si>
    <t>김진순</t>
  </si>
  <si>
    <t>이인숙</t>
  </si>
  <si>
    <t>이성덕</t>
  </si>
  <si>
    <t>김정임</t>
  </si>
  <si>
    <t>최영자</t>
  </si>
  <si>
    <t>고혜숙</t>
  </si>
  <si>
    <t>안진순</t>
  </si>
  <si>
    <t>성용숙</t>
  </si>
  <si>
    <t>채수란</t>
  </si>
  <si>
    <t>김만분</t>
  </si>
  <si>
    <t>신서영</t>
  </si>
  <si>
    <t>위미숙</t>
  </si>
  <si>
    <t>고경자</t>
  </si>
  <si>
    <t>김태임</t>
  </si>
  <si>
    <t>윤양순</t>
  </si>
  <si>
    <t>전희자</t>
  </si>
  <si>
    <t>임순섭</t>
  </si>
  <si>
    <t>신영숙</t>
  </si>
  <si>
    <t>조영애</t>
  </si>
  <si>
    <t>이신녕</t>
  </si>
  <si>
    <t>이해경</t>
  </si>
  <si>
    <t>한수정</t>
  </si>
  <si>
    <t>서정애</t>
  </si>
  <si>
    <t>이규선</t>
  </si>
  <si>
    <t>김영희</t>
  </si>
  <si>
    <t>김경희</t>
  </si>
  <si>
    <t>차금애</t>
  </si>
  <si>
    <t>신현주</t>
  </si>
  <si>
    <t>정정숙</t>
  </si>
  <si>
    <t>최미경</t>
  </si>
  <si>
    <t>김현영</t>
  </si>
  <si>
    <t>이향자</t>
  </si>
  <si>
    <t>박진영</t>
  </si>
  <si>
    <t>양영자</t>
  </si>
  <si>
    <t>김금남</t>
  </si>
  <si>
    <t>채영옥</t>
  </si>
  <si>
    <t>김정순</t>
  </si>
  <si>
    <t>김선애</t>
  </si>
  <si>
    <t>오두자</t>
  </si>
  <si>
    <t>이순이</t>
  </si>
  <si>
    <t>최의순</t>
  </si>
  <si>
    <t>채정양</t>
  </si>
  <si>
    <t>박옥자</t>
  </si>
  <si>
    <t>차향란</t>
  </si>
  <si>
    <t>문윤조</t>
  </si>
  <si>
    <t>윤점복</t>
  </si>
  <si>
    <t>이근분</t>
  </si>
  <si>
    <t>권영숙</t>
  </si>
  <si>
    <t>박점숙</t>
  </si>
  <si>
    <t>정관례</t>
  </si>
  <si>
    <t>송인순</t>
  </si>
  <si>
    <t>이교석</t>
  </si>
  <si>
    <t>위재분</t>
  </si>
  <si>
    <t>맹영자</t>
  </si>
  <si>
    <t>정수영</t>
  </si>
  <si>
    <t>오미선</t>
  </si>
  <si>
    <t>이수빈</t>
  </si>
  <si>
    <t>심화순</t>
  </si>
  <si>
    <t>남순임</t>
  </si>
  <si>
    <t>이민자</t>
  </si>
  <si>
    <t>박혜영</t>
  </si>
  <si>
    <t>주명숙</t>
  </si>
  <si>
    <t>이홍남</t>
  </si>
  <si>
    <t>이민원</t>
  </si>
  <si>
    <t>이영례</t>
  </si>
  <si>
    <t>이경자</t>
  </si>
  <si>
    <t>김정옥</t>
  </si>
  <si>
    <t>안순엽</t>
  </si>
  <si>
    <t>윤영선</t>
  </si>
  <si>
    <t>이희자</t>
  </si>
  <si>
    <t>서미경</t>
  </si>
  <si>
    <t>임상정</t>
  </si>
  <si>
    <t>이명자</t>
  </si>
  <si>
    <t>강길림</t>
  </si>
  <si>
    <t>박상이</t>
  </si>
  <si>
    <t>김애경</t>
  </si>
  <si>
    <t>박선화</t>
  </si>
  <si>
    <t>김우현</t>
  </si>
  <si>
    <t>이양숙</t>
  </si>
  <si>
    <t>김옥선</t>
  </si>
  <si>
    <t>권정자</t>
  </si>
  <si>
    <t>박금순</t>
  </si>
  <si>
    <t>홍복임</t>
  </si>
  <si>
    <t>정영재</t>
  </si>
  <si>
    <t>최형오</t>
  </si>
  <si>
    <t>한경애</t>
  </si>
  <si>
    <t>김정희</t>
  </si>
  <si>
    <t>안수자</t>
  </si>
  <si>
    <t>임명숙</t>
  </si>
  <si>
    <t>박수희</t>
  </si>
  <si>
    <t>김인순</t>
  </si>
  <si>
    <t>임형순</t>
  </si>
  <si>
    <t>안현자</t>
  </si>
  <si>
    <t>박소영</t>
  </si>
  <si>
    <t>양승자</t>
  </si>
  <si>
    <t>윤선미</t>
  </si>
  <si>
    <t>유봉례</t>
  </si>
  <si>
    <t>강순금</t>
  </si>
  <si>
    <t>임해숙</t>
  </si>
  <si>
    <t>한상화</t>
  </si>
  <si>
    <t>최윤옥</t>
  </si>
  <si>
    <t>조성금</t>
  </si>
  <si>
    <t>남궁희순</t>
  </si>
  <si>
    <t>이덕순</t>
  </si>
  <si>
    <t>임순아</t>
  </si>
  <si>
    <t>김은주</t>
  </si>
  <si>
    <t>변경미</t>
  </si>
  <si>
    <t>조원애</t>
  </si>
  <si>
    <t>최혜영</t>
  </si>
  <si>
    <t>송미희</t>
  </si>
  <si>
    <t>황보춘순</t>
  </si>
  <si>
    <t>전순복</t>
  </si>
  <si>
    <t>김종순</t>
  </si>
  <si>
    <t>이혜윤</t>
  </si>
  <si>
    <t>천산월</t>
  </si>
  <si>
    <t>김인희</t>
  </si>
  <si>
    <t>김현숙</t>
  </si>
  <si>
    <t>신예숙</t>
  </si>
  <si>
    <t>신혜순</t>
  </si>
  <si>
    <t>박서운</t>
  </si>
  <si>
    <t>최향호</t>
  </si>
  <si>
    <t>김정수</t>
  </si>
  <si>
    <t>한영순</t>
  </si>
  <si>
    <t>황완숙</t>
  </si>
  <si>
    <t>김민주</t>
  </si>
  <si>
    <t>김문숙</t>
  </si>
  <si>
    <t>최계숙</t>
  </si>
  <si>
    <t>배상금</t>
  </si>
  <si>
    <t>김수라</t>
  </si>
  <si>
    <t>최승희</t>
  </si>
  <si>
    <t>백문자</t>
  </si>
  <si>
    <t>조영순</t>
  </si>
  <si>
    <t>권봉선</t>
  </si>
  <si>
    <t>정남희</t>
  </si>
  <si>
    <t>지미선</t>
  </si>
  <si>
    <t>윤병혜</t>
  </si>
  <si>
    <t>이군자</t>
  </si>
  <si>
    <t>심영숙</t>
  </si>
  <si>
    <t>정승엽</t>
  </si>
  <si>
    <t>김해영</t>
  </si>
  <si>
    <t>김명자</t>
  </si>
  <si>
    <t>기경옥</t>
  </si>
  <si>
    <t>이순희</t>
  </si>
  <si>
    <t>강경화</t>
  </si>
  <si>
    <t>강효점</t>
  </si>
  <si>
    <t>한현정</t>
  </si>
  <si>
    <t>유호정</t>
  </si>
  <si>
    <t>손영순</t>
  </si>
  <si>
    <t>이영순</t>
  </si>
  <si>
    <t>곽미순</t>
  </si>
  <si>
    <t>김공주</t>
  </si>
  <si>
    <t>한상미</t>
  </si>
  <si>
    <t>정효숙</t>
  </si>
  <si>
    <t>진영석</t>
  </si>
  <si>
    <t>허미숙</t>
  </si>
  <si>
    <t>표막달</t>
  </si>
  <si>
    <t>김나연</t>
  </si>
  <si>
    <t>조복자</t>
  </si>
  <si>
    <t>정숙자</t>
  </si>
  <si>
    <t>배필선</t>
  </si>
  <si>
    <t>박인수</t>
  </si>
  <si>
    <t>김계숙</t>
  </si>
  <si>
    <t>이혜정</t>
  </si>
  <si>
    <t>정영수</t>
  </si>
  <si>
    <t>김명식</t>
  </si>
  <si>
    <t>김영준</t>
  </si>
  <si>
    <t>이미옥</t>
  </si>
  <si>
    <t>최윤희</t>
  </si>
  <si>
    <t>김명희</t>
  </si>
  <si>
    <t>윤태은</t>
  </si>
  <si>
    <t>백승련</t>
  </si>
  <si>
    <t>유지상</t>
  </si>
  <si>
    <t>김영순</t>
  </si>
  <si>
    <t>나윤경</t>
  </si>
  <si>
    <t>강명숙</t>
  </si>
  <si>
    <t>이찬희</t>
  </si>
  <si>
    <t>권은순</t>
  </si>
  <si>
    <t>안애자</t>
  </si>
  <si>
    <t>박은희</t>
  </si>
  <si>
    <t>임영미</t>
  </si>
  <si>
    <t>전난옥</t>
  </si>
  <si>
    <t>오영운</t>
  </si>
  <si>
    <t>가영숙</t>
  </si>
  <si>
    <t>이도경</t>
  </si>
  <si>
    <t>최연화</t>
  </si>
  <si>
    <t>김미숙</t>
  </si>
  <si>
    <t>이순자</t>
  </si>
  <si>
    <t>최정희</t>
  </si>
  <si>
    <t>이미숙</t>
  </si>
  <si>
    <t>김경애</t>
  </si>
  <si>
    <t>김은숙</t>
  </si>
  <si>
    <t>모운현</t>
  </si>
  <si>
    <t>김기성</t>
  </si>
  <si>
    <t>홍말숙</t>
  </si>
  <si>
    <t>박정애</t>
  </si>
  <si>
    <t>최미숙</t>
  </si>
  <si>
    <t>강성미</t>
  </si>
  <si>
    <t>이강숙</t>
  </si>
  <si>
    <t>한정희</t>
  </si>
  <si>
    <t>김정례</t>
  </si>
  <si>
    <t>이경우</t>
  </si>
  <si>
    <t>조서원</t>
  </si>
  <si>
    <t>윤미화</t>
  </si>
  <si>
    <t>박봉숙</t>
  </si>
  <si>
    <t>강임아</t>
  </si>
  <si>
    <t>권명희</t>
  </si>
  <si>
    <t>홍백운</t>
  </si>
  <si>
    <t>권기분</t>
  </si>
  <si>
    <t>양명숙</t>
  </si>
  <si>
    <t>김경자</t>
  </si>
  <si>
    <t>위승헌</t>
  </si>
  <si>
    <t>오경화</t>
  </si>
  <si>
    <t>우혜준</t>
  </si>
  <si>
    <t>김소영</t>
  </si>
  <si>
    <t>이수정</t>
  </si>
  <si>
    <t>송보영</t>
  </si>
  <si>
    <t>한점님</t>
  </si>
  <si>
    <t>박인순</t>
  </si>
  <si>
    <t>이희숙</t>
  </si>
  <si>
    <t>강옥자</t>
  </si>
  <si>
    <t>최봉석</t>
  </si>
  <si>
    <t>이인자</t>
  </si>
  <si>
    <t>양인준</t>
  </si>
  <si>
    <t>금명숙</t>
  </si>
  <si>
    <t>지보현</t>
  </si>
  <si>
    <t>김미선</t>
  </si>
  <si>
    <t>유순옥</t>
  </si>
  <si>
    <t>윤현자</t>
  </si>
  <si>
    <t>황혜경</t>
  </si>
  <si>
    <t>조성란</t>
  </si>
  <si>
    <t>김춘옥</t>
  </si>
  <si>
    <t>민우현</t>
  </si>
  <si>
    <t>최명숙</t>
  </si>
  <si>
    <t>최인숙</t>
  </si>
  <si>
    <t>윤향숙</t>
  </si>
  <si>
    <t>맹숙재</t>
  </si>
  <si>
    <t>김차순</t>
  </si>
  <si>
    <t>임옥자</t>
  </si>
  <si>
    <t>이상엽</t>
  </si>
  <si>
    <t>김향일</t>
  </si>
  <si>
    <t>김복경</t>
  </si>
  <si>
    <t>차승원</t>
  </si>
  <si>
    <t>김희경</t>
  </si>
  <si>
    <t>윤혜숙</t>
  </si>
  <si>
    <t>박선희</t>
  </si>
  <si>
    <t>이연실</t>
  </si>
  <si>
    <t>손미자</t>
  </si>
  <si>
    <t>최채옥</t>
  </si>
  <si>
    <t>이재옥</t>
  </si>
  <si>
    <t>정정희</t>
  </si>
  <si>
    <t>허금숙</t>
  </si>
  <si>
    <t>모경숙</t>
  </si>
  <si>
    <t>오민숙</t>
  </si>
  <si>
    <t>이동범</t>
  </si>
  <si>
    <t>이재희</t>
  </si>
  <si>
    <t>안해숙</t>
  </si>
  <si>
    <t>장미화</t>
  </si>
  <si>
    <t>김진매</t>
  </si>
  <si>
    <t>장혜숙</t>
  </si>
  <si>
    <t>정선자</t>
  </si>
  <si>
    <t>이윤자</t>
  </si>
  <si>
    <t>최경랑</t>
  </si>
  <si>
    <t>백영숙</t>
  </si>
  <si>
    <t>조세경</t>
  </si>
  <si>
    <t>박종길</t>
  </si>
  <si>
    <t>신정자</t>
  </si>
  <si>
    <t>구선민</t>
  </si>
  <si>
    <t>김영호</t>
  </si>
  <si>
    <t>김경옥</t>
  </si>
  <si>
    <t>윤은희</t>
  </si>
  <si>
    <t>김금숙</t>
  </si>
  <si>
    <t>이명옥</t>
  </si>
  <si>
    <t>장월숙</t>
  </si>
  <si>
    <t>박미숙</t>
  </si>
  <si>
    <t>연기진</t>
  </si>
  <si>
    <t>허해자</t>
  </si>
  <si>
    <t>박승옥</t>
  </si>
  <si>
    <t>박일용</t>
  </si>
  <si>
    <t>곽미숙</t>
  </si>
  <si>
    <t>이용임</t>
  </si>
  <si>
    <t>김형기</t>
  </si>
  <si>
    <t>최월순</t>
  </si>
  <si>
    <t>최천평</t>
  </si>
  <si>
    <t>김성은</t>
  </si>
  <si>
    <t>김석분</t>
  </si>
  <si>
    <t>최영은</t>
  </si>
  <si>
    <t>양경숙</t>
  </si>
  <si>
    <t>이연화</t>
  </si>
  <si>
    <t>권민주</t>
  </si>
  <si>
    <t>김미자</t>
  </si>
  <si>
    <t>김애숙</t>
  </si>
  <si>
    <t>최혜정</t>
  </si>
  <si>
    <t>최현숙</t>
  </si>
  <si>
    <t>김춘희</t>
  </si>
  <si>
    <t>조은증</t>
  </si>
  <si>
    <t>오영실</t>
  </si>
  <si>
    <t>신미숙</t>
  </si>
  <si>
    <t>백남순</t>
  </si>
  <si>
    <t>한재금</t>
  </si>
  <si>
    <t>양순자</t>
  </si>
  <si>
    <t>연정열</t>
  </si>
  <si>
    <t>김진만</t>
  </si>
  <si>
    <t>권순이</t>
  </si>
  <si>
    <t>복재순</t>
  </si>
  <si>
    <t>곽숙이</t>
  </si>
  <si>
    <t>최종숙</t>
  </si>
  <si>
    <t>하헌미</t>
  </si>
  <si>
    <t>남순옥</t>
  </si>
  <si>
    <t>이대순</t>
  </si>
  <si>
    <t>류근상</t>
  </si>
  <si>
    <t>심언흔</t>
  </si>
  <si>
    <t>김미경</t>
  </si>
  <si>
    <t>고미자</t>
  </si>
  <si>
    <t>신윤희</t>
  </si>
  <si>
    <t>이진주</t>
  </si>
  <si>
    <t>김금옥</t>
  </si>
  <si>
    <t>이기숙</t>
  </si>
  <si>
    <t>권안순</t>
  </si>
  <si>
    <t>권희섭</t>
  </si>
  <si>
    <t>이상호</t>
  </si>
  <si>
    <t>김영상</t>
  </si>
  <si>
    <t>박미정</t>
  </si>
  <si>
    <t>전형란</t>
  </si>
  <si>
    <t>한민순</t>
  </si>
  <si>
    <t>손정숙</t>
  </si>
  <si>
    <t>이순재</t>
  </si>
  <si>
    <t>한미란</t>
  </si>
  <si>
    <t>김민수</t>
  </si>
  <si>
    <t>박선자</t>
  </si>
  <si>
    <t>전선희</t>
  </si>
  <si>
    <t>조성현</t>
  </si>
  <si>
    <t>정준여</t>
  </si>
  <si>
    <t>민근순</t>
  </si>
  <si>
    <t>이정민</t>
  </si>
  <si>
    <t>장금섬</t>
  </si>
  <si>
    <t>남유근</t>
  </si>
  <si>
    <t>김현일</t>
  </si>
  <si>
    <t>김혜옥</t>
  </si>
  <si>
    <t>박여옥</t>
  </si>
  <si>
    <t>유형선</t>
  </si>
  <si>
    <t>한현순</t>
  </si>
  <si>
    <t>이영옥</t>
  </si>
  <si>
    <t>김규철</t>
  </si>
  <si>
    <t>정귀례</t>
  </si>
  <si>
    <t>류은주</t>
  </si>
  <si>
    <t>박우식</t>
  </si>
  <si>
    <t>오금옥</t>
  </si>
  <si>
    <t>김의숙</t>
  </si>
  <si>
    <t>박현분</t>
  </si>
  <si>
    <t>김영주</t>
  </si>
  <si>
    <t>김예순</t>
  </si>
  <si>
    <t>전경자</t>
  </si>
  <si>
    <t>민원기</t>
  </si>
  <si>
    <t>박미영</t>
  </si>
  <si>
    <t>김예정</t>
  </si>
  <si>
    <t>서정순</t>
  </si>
  <si>
    <t>양덕례</t>
  </si>
  <si>
    <t>정연희</t>
  </si>
  <si>
    <t>안승만</t>
  </si>
  <si>
    <t>임복미</t>
  </si>
  <si>
    <t>유현옥</t>
  </si>
  <si>
    <t>박정희</t>
  </si>
  <si>
    <t>장정미</t>
  </si>
  <si>
    <t>이금순</t>
  </si>
  <si>
    <t>이선혜</t>
  </si>
  <si>
    <t>손연옥</t>
  </si>
  <si>
    <t>박양숙</t>
  </si>
  <si>
    <t>김학춘</t>
  </si>
  <si>
    <t>염점숙</t>
  </si>
  <si>
    <t>정정귀</t>
  </si>
  <si>
    <t>김상인</t>
  </si>
  <si>
    <t>이경숙</t>
  </si>
  <si>
    <t>남명희</t>
  </si>
  <si>
    <t>김화숙</t>
  </si>
  <si>
    <t>이정숙</t>
  </si>
  <si>
    <t>이준수</t>
  </si>
  <si>
    <t>김한용</t>
  </si>
  <si>
    <t>오민원</t>
  </si>
  <si>
    <t>전인숙</t>
  </si>
  <si>
    <t>김상신</t>
  </si>
  <si>
    <t>이수자</t>
  </si>
  <si>
    <t>최춘화</t>
  </si>
  <si>
    <t>류둘숙</t>
  </si>
  <si>
    <t>한태연</t>
  </si>
  <si>
    <t>김영자</t>
  </si>
  <si>
    <t>최정숙</t>
  </si>
  <si>
    <t>고대웅</t>
  </si>
  <si>
    <t>허금자</t>
  </si>
  <si>
    <t>김선옥</t>
  </si>
  <si>
    <t>조유미</t>
  </si>
  <si>
    <t>정화순</t>
  </si>
  <si>
    <t>윤용분</t>
  </si>
  <si>
    <t>염만순</t>
  </si>
  <si>
    <t>박정숙</t>
  </si>
  <si>
    <t>박정례</t>
  </si>
  <si>
    <t>강윤순</t>
  </si>
  <si>
    <t>이미희</t>
  </si>
  <si>
    <t>장충신</t>
  </si>
  <si>
    <t>송흥자</t>
  </si>
  <si>
    <t>정만향</t>
  </si>
  <si>
    <t>허경이</t>
  </si>
  <si>
    <t>송혜숙</t>
  </si>
  <si>
    <t>강순향</t>
  </si>
  <si>
    <t>김혜경</t>
  </si>
  <si>
    <t>정은자</t>
  </si>
  <si>
    <t>서진경</t>
  </si>
  <si>
    <t>이경미</t>
  </si>
  <si>
    <t>강다현</t>
  </si>
  <si>
    <t>황분남</t>
  </si>
  <si>
    <t>이연숙</t>
  </si>
  <si>
    <t>지점자</t>
  </si>
  <si>
    <t>김현미</t>
  </si>
  <si>
    <t>유영상</t>
  </si>
  <si>
    <t>채성자</t>
  </si>
  <si>
    <t>이명재</t>
  </si>
  <si>
    <t>서미석</t>
  </si>
  <si>
    <t>신은정</t>
  </si>
  <si>
    <t>신명숙</t>
  </si>
  <si>
    <t>우제숙</t>
  </si>
  <si>
    <t>김정원</t>
  </si>
  <si>
    <t>이정희</t>
  </si>
  <si>
    <t>리포트 필터:</t>
  </si>
  <si>
    <t>쪽 표시:</t>
  </si>
  <si>
    <t>기준일자: 합계</t>
  </si>
  <si>
    <t>강화</t>
  </si>
  <si>
    <t>경기광주</t>
  </si>
  <si>
    <t>고양덕양</t>
  </si>
  <si>
    <t>고양일산</t>
  </si>
  <si>
    <t>광명</t>
  </si>
  <si>
    <t>구리</t>
  </si>
  <si>
    <t>군포</t>
  </si>
  <si>
    <t>김포</t>
  </si>
  <si>
    <t>남양주</t>
  </si>
  <si>
    <t>남인천</t>
  </si>
  <si>
    <t>동두천</t>
  </si>
  <si>
    <t>동수원</t>
  </si>
  <si>
    <t>부천</t>
  </si>
  <si>
    <t>부평</t>
  </si>
  <si>
    <t>서인천</t>
  </si>
  <si>
    <t>성남분당</t>
  </si>
  <si>
    <t>성남</t>
  </si>
  <si>
    <t>수원</t>
  </si>
  <si>
    <t>시흥</t>
  </si>
  <si>
    <t>안산</t>
  </si>
  <si>
    <t>안성</t>
  </si>
  <si>
    <t>안양</t>
  </si>
  <si>
    <t>여주</t>
  </si>
  <si>
    <t>오산</t>
  </si>
  <si>
    <t>용인수지</t>
  </si>
  <si>
    <t>용인</t>
  </si>
  <si>
    <t>의정부</t>
  </si>
  <si>
    <t>이천</t>
  </si>
  <si>
    <t>인천계양</t>
  </si>
  <si>
    <t>인천</t>
  </si>
  <si>
    <t>파주</t>
  </si>
  <si>
    <t>평택</t>
  </si>
  <si>
    <t>포천</t>
  </si>
  <si>
    <t>하남</t>
  </si>
  <si>
    <t>화성</t>
  </si>
  <si>
    <t>송영자</t>
  </si>
  <si>
    <t>최한희</t>
  </si>
  <si>
    <t>정미숙</t>
  </si>
  <si>
    <t>주민번호</t>
  </si>
  <si>
    <t>성별</t>
  </si>
  <si>
    <t>여자</t>
  </si>
  <si>
    <t>남자</t>
  </si>
  <si>
    <t>구경실</t>
  </si>
  <si>
    <t>방수체</t>
  </si>
  <si>
    <t>최광식</t>
  </si>
  <si>
    <t>박명례</t>
  </si>
  <si>
    <t>서진영</t>
  </si>
  <si>
    <t>김수정</t>
  </si>
  <si>
    <t>차현숙</t>
  </si>
  <si>
    <t>김정심</t>
  </si>
  <si>
    <t>손봉순</t>
  </si>
  <si>
    <t>라인옥</t>
  </si>
  <si>
    <t>유미애</t>
  </si>
  <si>
    <t>장영희</t>
  </si>
  <si>
    <t>홍주연</t>
  </si>
  <si>
    <t>이남열</t>
  </si>
  <si>
    <t>김순매</t>
  </si>
  <si>
    <t>이옥</t>
  </si>
  <si>
    <t>설은숙</t>
  </si>
  <si>
    <t>임숙분</t>
  </si>
  <si>
    <t>김주원</t>
  </si>
  <si>
    <t>유소연</t>
  </si>
  <si>
    <t>조화영</t>
  </si>
  <si>
    <t>김순이</t>
  </si>
  <si>
    <t>이호숙</t>
  </si>
  <si>
    <t>고인남</t>
  </si>
  <si>
    <t>유영수</t>
  </si>
  <si>
    <t>이서현</t>
  </si>
  <si>
    <t>모집자번호</t>
  </si>
  <si>
    <t>김민하</t>
  </si>
  <si>
    <t>장필숙</t>
  </si>
  <si>
    <t>심경연</t>
  </si>
  <si>
    <t>신순천</t>
  </si>
  <si>
    <t>김혜원</t>
  </si>
  <si>
    <t>정금녀</t>
  </si>
  <si>
    <t>송연운</t>
  </si>
  <si>
    <t>최신숙</t>
  </si>
  <si>
    <t>김옥경</t>
  </si>
  <si>
    <t>이지민</t>
  </si>
  <si>
    <t>정한올</t>
  </si>
  <si>
    <t>최성덕</t>
  </si>
  <si>
    <t>신미영</t>
  </si>
  <si>
    <t>신정림</t>
  </si>
  <si>
    <t>진선미</t>
  </si>
  <si>
    <t>최상희</t>
  </si>
  <si>
    <t>안옥경</t>
  </si>
  <si>
    <t>유수진</t>
  </si>
  <si>
    <t>임선순</t>
  </si>
  <si>
    <t>김경임</t>
  </si>
  <si>
    <t>임종민</t>
  </si>
  <si>
    <t>신현영</t>
  </si>
  <si>
    <t>공백인</t>
  </si>
  <si>
    <t>이경옥</t>
  </si>
  <si>
    <t>최정오</t>
  </si>
  <si>
    <t>김형준</t>
  </si>
  <si>
    <t>한성숙</t>
  </si>
  <si>
    <t>이옥주</t>
  </si>
  <si>
    <t>전영생</t>
  </si>
  <si>
    <t>오상은</t>
  </si>
  <si>
    <t>김은중</t>
  </si>
  <si>
    <t>신보영</t>
  </si>
  <si>
    <t>심지영</t>
  </si>
  <si>
    <t>윤주영</t>
  </si>
  <si>
    <t>문성춘</t>
  </si>
  <si>
    <t>조정화</t>
  </si>
  <si>
    <t>조금주</t>
  </si>
  <si>
    <t>신숙영</t>
  </si>
  <si>
    <t>손승희</t>
  </si>
  <si>
    <t>김용일</t>
  </si>
  <si>
    <t>김성정</t>
  </si>
  <si>
    <t>2009/03/09</t>
  </si>
  <si>
    <t>2013/06/03</t>
  </si>
  <si>
    <t>정혜선</t>
  </si>
  <si>
    <t>2013/04/01</t>
  </si>
  <si>
    <t>구미경</t>
  </si>
  <si>
    <t>김민재</t>
  </si>
  <si>
    <t>1999/06/11</t>
  </si>
  <si>
    <t>2012/12/12</t>
  </si>
  <si>
    <t>신선덕</t>
  </si>
  <si>
    <t>강향숙</t>
  </si>
  <si>
    <t>안병철</t>
  </si>
  <si>
    <t>2013/07/25</t>
  </si>
  <si>
    <t>김순옥</t>
  </si>
  <si>
    <t>차진회</t>
  </si>
  <si>
    <t>2013/07/26</t>
  </si>
  <si>
    <t>김정애</t>
  </si>
  <si>
    <t>안은화</t>
  </si>
  <si>
    <t>100057</t>
  </si>
  <si>
    <t>1988/07/05</t>
  </si>
  <si>
    <t>1996/07/02</t>
  </si>
  <si>
    <t>1997/05/16</t>
  </si>
  <si>
    <t>2001/01/04</t>
  </si>
  <si>
    <t>2001/02/09</t>
  </si>
  <si>
    <t>2001/07/25</t>
  </si>
  <si>
    <t>2007/03/02</t>
  </si>
  <si>
    <t>2008/10/13</t>
  </si>
  <si>
    <t>2011/11/02</t>
  </si>
  <si>
    <t>2012/07/02</t>
  </si>
  <si>
    <t>2013/02/01</t>
  </si>
  <si>
    <t>2013/06/28</t>
  </si>
  <si>
    <t>2002/08/13</t>
  </si>
  <si>
    <t>2003/07/01</t>
  </si>
  <si>
    <t>100073</t>
  </si>
  <si>
    <t>1991/12/30</t>
  </si>
  <si>
    <t>1999/03/30</t>
  </si>
  <si>
    <t>2001/05/16</t>
  </si>
  <si>
    <t>2001/09/27</t>
  </si>
  <si>
    <t>2002/06/10</t>
  </si>
  <si>
    <t>2003/03/03</t>
  </si>
  <si>
    <t>2004/03/04</t>
  </si>
  <si>
    <t>2004/06/02</t>
  </si>
  <si>
    <t>2005/06/07</t>
  </si>
  <si>
    <t>2006/09/04</t>
  </si>
  <si>
    <t>2007/01/29</t>
  </si>
  <si>
    <t>2008/06/25</t>
  </si>
  <si>
    <t>2010/01/05</t>
  </si>
  <si>
    <t>2010/10/06</t>
  </si>
  <si>
    <t>2011/10/07</t>
  </si>
  <si>
    <t>2011/11/29</t>
  </si>
  <si>
    <t>2012/10/05</t>
  </si>
  <si>
    <t>2013/03/04</t>
  </si>
  <si>
    <t>2013/03/29</t>
  </si>
  <si>
    <t>2013/04/29</t>
  </si>
  <si>
    <t>100115</t>
  </si>
  <si>
    <t>1992/12/28</t>
  </si>
  <si>
    <t>1997/06/13</t>
  </si>
  <si>
    <t>1997/10/06</t>
  </si>
  <si>
    <t>1999/06/10</t>
  </si>
  <si>
    <t>2000/09/22</t>
  </si>
  <si>
    <t>2001/04/17</t>
  </si>
  <si>
    <t>2001/04/27</t>
  </si>
  <si>
    <t>2001/04/30</t>
  </si>
  <si>
    <t>2001/08/09</t>
  </si>
  <si>
    <t>2003/12/05</t>
  </si>
  <si>
    <t>2007/05/22</t>
  </si>
  <si>
    <t>2012/04/04</t>
  </si>
  <si>
    <t>2012/05/15</t>
  </si>
  <si>
    <t>2012/11/05</t>
  </si>
  <si>
    <t>2013/05/01</t>
  </si>
  <si>
    <t>100131</t>
  </si>
  <si>
    <t>1996/09/10</t>
  </si>
  <si>
    <t>1985/06/03</t>
  </si>
  <si>
    <t>2001/01/06</t>
  </si>
  <si>
    <t>2001/09/17</t>
  </si>
  <si>
    <t>2005/02/11</t>
  </si>
  <si>
    <t>2008/04/29</t>
  </si>
  <si>
    <t>2011/12/01</t>
  </si>
  <si>
    <t>2012/09/12</t>
  </si>
  <si>
    <t>2013/03/06</t>
  </si>
  <si>
    <t>2013/03/05</t>
  </si>
  <si>
    <t>100164</t>
  </si>
  <si>
    <t>1994/12/16</t>
  </si>
  <si>
    <t>1994/11/01</t>
  </si>
  <si>
    <t>2010/08/02</t>
  </si>
  <si>
    <t>2011/07/13</t>
  </si>
  <si>
    <t>2011/11/01</t>
  </si>
  <si>
    <t>2012/11/07</t>
  </si>
  <si>
    <t>100362</t>
  </si>
  <si>
    <t>2005/12/29</t>
  </si>
  <si>
    <t>2007/08/06</t>
  </si>
  <si>
    <t>2008/03/26</t>
  </si>
  <si>
    <t>2008/11/10</t>
  </si>
  <si>
    <t>2011/07/25</t>
  </si>
  <si>
    <t>2012/12/03</t>
  </si>
  <si>
    <t>남계숙</t>
  </si>
  <si>
    <t>2013/09/02</t>
  </si>
  <si>
    <t>100479</t>
  </si>
  <si>
    <t>2001/06/15</t>
  </si>
  <si>
    <t>2004/05/01</t>
  </si>
  <si>
    <t>100495</t>
  </si>
  <si>
    <t>1993/11/27</t>
  </si>
  <si>
    <t>1999/03/27</t>
  </si>
  <si>
    <t>2013/07/01</t>
  </si>
  <si>
    <t>2000/01/28</t>
  </si>
  <si>
    <t>2001/04/23</t>
  </si>
  <si>
    <t>2001/05/04</t>
  </si>
  <si>
    <t>2001/05/29</t>
  </si>
  <si>
    <t>2002/04/04</t>
  </si>
  <si>
    <t>2002/09/24</t>
  </si>
  <si>
    <t>2012/04/02</t>
  </si>
  <si>
    <t>2012/12/17</t>
  </si>
  <si>
    <t>100503</t>
  </si>
  <si>
    <t>2002/01/25</t>
  </si>
  <si>
    <t>2006/07/27</t>
  </si>
  <si>
    <t>2008/05/26</t>
  </si>
  <si>
    <t>2009/10/05</t>
  </si>
  <si>
    <t>2009/12/07</t>
  </si>
  <si>
    <t>2013/06/10</t>
  </si>
  <si>
    <t>100529</t>
  </si>
  <si>
    <t>1989/10/16</t>
  </si>
  <si>
    <t>2003/09/01</t>
  </si>
  <si>
    <t>2006/03/13</t>
  </si>
  <si>
    <t>2006/08/01</t>
  </si>
  <si>
    <t>2010/07/05</t>
  </si>
  <si>
    <t>2013/06/07</t>
  </si>
  <si>
    <t>2013/08/01</t>
  </si>
  <si>
    <t>100552</t>
  </si>
  <si>
    <t>1999/10/18</t>
  </si>
  <si>
    <t>2009/02/02</t>
  </si>
  <si>
    <t>2010/09/02</t>
  </si>
  <si>
    <t>2011/11/28</t>
  </si>
  <si>
    <t>2011/12/23</t>
  </si>
  <si>
    <t>100636</t>
  </si>
  <si>
    <t>2007/02/28</t>
  </si>
  <si>
    <t>2013/07/23</t>
  </si>
  <si>
    <t>2003/03/31</t>
  </si>
  <si>
    <t>100735</t>
  </si>
  <si>
    <t>1993/10/27</t>
  </si>
  <si>
    <t>1998/06/02</t>
  </si>
  <si>
    <t>1999/06/29</t>
  </si>
  <si>
    <t>2000/11/20</t>
  </si>
  <si>
    <t>2001/01/15</t>
  </si>
  <si>
    <t>2001/09/07</t>
  </si>
  <si>
    <t>2001/09/12</t>
  </si>
  <si>
    <t>2003/10/06</t>
  </si>
  <si>
    <t>2004/12/01</t>
  </si>
  <si>
    <t>2005/04/01</t>
  </si>
  <si>
    <t>2005/12/28</t>
  </si>
  <si>
    <t>2006/01/02</t>
  </si>
  <si>
    <t>2006/02/13</t>
  </si>
  <si>
    <t>2006/06/13</t>
  </si>
  <si>
    <t>2008/01/14</t>
  </si>
  <si>
    <t>2008/08/12</t>
  </si>
  <si>
    <t>2010/09/01</t>
  </si>
  <si>
    <t>2011/04/01</t>
  </si>
  <si>
    <t>2011/09/06</t>
  </si>
  <si>
    <t>2012/05/11</t>
  </si>
  <si>
    <t>2012/06/26</t>
  </si>
  <si>
    <t>2013/06/04</t>
  </si>
  <si>
    <t>100750</t>
  </si>
  <si>
    <t>1998/01/13</t>
  </si>
  <si>
    <t>2005/11/02</t>
  </si>
  <si>
    <t>2008/08/04</t>
  </si>
  <si>
    <t>2012/06/05</t>
  </si>
  <si>
    <t>2012/09/03</t>
  </si>
  <si>
    <t>100834</t>
  </si>
  <si>
    <t>1997/05/30</t>
  </si>
  <si>
    <t>1998/01/10</t>
  </si>
  <si>
    <t>1998/10/09</t>
  </si>
  <si>
    <t>2000/05/19</t>
  </si>
  <si>
    <t>2001/06/12</t>
  </si>
  <si>
    <t>2010/11/01</t>
  </si>
  <si>
    <t>2011/09/01</t>
  </si>
  <si>
    <t>100941</t>
  </si>
  <si>
    <t>1994/02/14</t>
  </si>
  <si>
    <t>1989/03/27</t>
  </si>
  <si>
    <t>1993/02/11</t>
  </si>
  <si>
    <t>1997/06/20</t>
  </si>
  <si>
    <t>1997/07/02</t>
  </si>
  <si>
    <t>1997/12/19</t>
  </si>
  <si>
    <t>1999/11/02</t>
  </si>
  <si>
    <t>2000/05/01</t>
  </si>
  <si>
    <t>2000/11/23</t>
  </si>
  <si>
    <t>2000/11/30</t>
  </si>
  <si>
    <t>2001/04/16</t>
  </si>
  <si>
    <t>2001/08/04</t>
  </si>
  <si>
    <t>2001/08/24</t>
  </si>
  <si>
    <t>2002/08/22</t>
  </si>
  <si>
    <t>2002/12/16</t>
  </si>
  <si>
    <t>2005/06/03</t>
  </si>
  <si>
    <t>2006/09/18</t>
  </si>
  <si>
    <t>2007/05/02</t>
  </si>
  <si>
    <t>2007/10/01</t>
  </si>
  <si>
    <t>2009/04/06</t>
  </si>
  <si>
    <t>2009/05/08</t>
  </si>
  <si>
    <t>2011/03/04</t>
  </si>
  <si>
    <t>2011/05/06</t>
  </si>
  <si>
    <t>2011/06/09</t>
  </si>
  <si>
    <t>2011/11/14</t>
  </si>
  <si>
    <t>2012/02/03</t>
  </si>
  <si>
    <t>2012/04/03</t>
  </si>
  <si>
    <t>2012/07/23</t>
  </si>
  <si>
    <t>2012/09/04</t>
  </si>
  <si>
    <t>2013/03/20</t>
  </si>
  <si>
    <t>2013/05/20</t>
  </si>
  <si>
    <t>101261</t>
  </si>
  <si>
    <t>2000/06/19</t>
  </si>
  <si>
    <t>2000/03/02</t>
  </si>
  <si>
    <t>2001/02/01</t>
  </si>
  <si>
    <t>2001/06/01</t>
  </si>
  <si>
    <t>2003/05/06</t>
  </si>
  <si>
    <t>2004/04/08</t>
  </si>
  <si>
    <t>102087</t>
  </si>
  <si>
    <t>1996/07/11</t>
  </si>
  <si>
    <t>2000/10/05</t>
  </si>
  <si>
    <t>2001/01/05</t>
  </si>
  <si>
    <t>2001/02/15</t>
  </si>
  <si>
    <t>2001/04/02</t>
  </si>
  <si>
    <t>2001/07/09</t>
  </si>
  <si>
    <t>2002/03/07</t>
  </si>
  <si>
    <t>2002/03/08</t>
  </si>
  <si>
    <t>2002/05/24</t>
  </si>
  <si>
    <t>2002/08/06</t>
  </si>
  <si>
    <t>2003/02/04</t>
  </si>
  <si>
    <t>2006/04/11</t>
  </si>
  <si>
    <t>2009/07/30</t>
  </si>
  <si>
    <t>2010/06/14</t>
  </si>
  <si>
    <t>2010/08/30</t>
  </si>
  <si>
    <t>2011/09/05</t>
  </si>
  <si>
    <t>2012/06/07</t>
  </si>
  <si>
    <t>2013/03/07</t>
  </si>
  <si>
    <t>2013/03/28</t>
  </si>
  <si>
    <t>2013/04/02</t>
  </si>
  <si>
    <t>102152</t>
  </si>
  <si>
    <t>1991/01/30</t>
  </si>
  <si>
    <t>1996/02/29</t>
  </si>
  <si>
    <t>1999/09/09</t>
  </si>
  <si>
    <t>2001/03/14</t>
  </si>
  <si>
    <t>2001/06/14</t>
  </si>
  <si>
    <t>2002/02/05</t>
  </si>
  <si>
    <t>2002/04/03</t>
  </si>
  <si>
    <t>2002/07/02</t>
  </si>
  <si>
    <t>2005/12/26</t>
  </si>
  <si>
    <t>2011/08/03</t>
  </si>
  <si>
    <t>2012/03/02</t>
  </si>
  <si>
    <t>102335</t>
  </si>
  <si>
    <t>1999/02/26</t>
  </si>
  <si>
    <t>2000/03/22</t>
  </si>
  <si>
    <t>2000/12/12</t>
  </si>
  <si>
    <t>2001/03/08</t>
  </si>
  <si>
    <t>2001/03/09</t>
  </si>
  <si>
    <t>2002/01/15</t>
  </si>
  <si>
    <t>2002/02/07</t>
  </si>
  <si>
    <t>2002/07/12</t>
  </si>
  <si>
    <t>2006/04/13</t>
  </si>
  <si>
    <t>2006/11/21</t>
  </si>
  <si>
    <t>2006/12/01</t>
  </si>
  <si>
    <t>2008/03/05</t>
  </si>
  <si>
    <t>2009/07/31</t>
  </si>
  <si>
    <t>2011/11/30</t>
  </si>
  <si>
    <t>2013/03/12</t>
  </si>
  <si>
    <t>2013/03/11</t>
  </si>
  <si>
    <t>103432</t>
  </si>
  <si>
    <t>1998/09/03</t>
  </si>
  <si>
    <t>2000/03/13</t>
  </si>
  <si>
    <t>2000/08/04</t>
  </si>
  <si>
    <t>2001/07/21</t>
  </si>
  <si>
    <t>2002/01/02</t>
  </si>
  <si>
    <t>2002/03/13</t>
  </si>
  <si>
    <t>2002/08/26</t>
  </si>
  <si>
    <t>2002/10/08</t>
  </si>
  <si>
    <t>2002/12/23</t>
  </si>
  <si>
    <t>2005/03/03</t>
  </si>
  <si>
    <t>2005/08/01</t>
  </si>
  <si>
    <t>2005/09/06</t>
  </si>
  <si>
    <t>2005/12/27</t>
  </si>
  <si>
    <t>2007/09/10</t>
  </si>
  <si>
    <t>2010/11/02</t>
  </si>
  <si>
    <t>2011/01/03</t>
  </si>
  <si>
    <t>2011/07/01</t>
  </si>
  <si>
    <t>2012/08/01</t>
  </si>
  <si>
    <t>103556</t>
  </si>
  <si>
    <t>1995/11/01</t>
  </si>
  <si>
    <t>1998/06/17</t>
  </si>
  <si>
    <t>1998/06/18</t>
  </si>
  <si>
    <t>2000/08/23</t>
  </si>
  <si>
    <t>2002/02/14</t>
  </si>
  <si>
    <t>2003/05/01</t>
  </si>
  <si>
    <t>2003/10/01</t>
  </si>
  <si>
    <t>2003/11/03</t>
  </si>
  <si>
    <t>2006/10/02</t>
  </si>
  <si>
    <t>2008/07/01</t>
  </si>
  <si>
    <t>2010/01/04</t>
  </si>
  <si>
    <t>2010/04/01</t>
  </si>
  <si>
    <t>2012/12/10</t>
  </si>
  <si>
    <t>103937</t>
  </si>
  <si>
    <t>1997/06/07</t>
  </si>
  <si>
    <t>1998/04/30</t>
  </si>
  <si>
    <t>1999/09/08</t>
  </si>
  <si>
    <t>2000/01/12</t>
  </si>
  <si>
    <t>2000/02/09</t>
  </si>
  <si>
    <t>2000/07/07</t>
  </si>
  <si>
    <t>2001/02/12</t>
  </si>
  <si>
    <t>2002/05/01</t>
  </si>
  <si>
    <t>2003/05/07</t>
  </si>
  <si>
    <t>2006/02/16</t>
  </si>
  <si>
    <t>2006/07/03</t>
  </si>
  <si>
    <t>2006/09/06</t>
  </si>
  <si>
    <t>2007/07/05</t>
  </si>
  <si>
    <t>2007/09/03</t>
  </si>
  <si>
    <t>2008/03/03</t>
  </si>
  <si>
    <t>2008/11/06</t>
  </si>
  <si>
    <t>2011/05/04</t>
  </si>
  <si>
    <t>2011/10/20</t>
  </si>
  <si>
    <t>2012/05/14</t>
  </si>
  <si>
    <t>2013/04/17</t>
  </si>
  <si>
    <t>2013/07/24</t>
  </si>
  <si>
    <t>104604</t>
  </si>
  <si>
    <t>1995/04/20</t>
  </si>
  <si>
    <t>1998/09/14</t>
  </si>
  <si>
    <t>2001/03/02</t>
  </si>
  <si>
    <t>2001/04/12</t>
  </si>
  <si>
    <t>2001/06/11</t>
  </si>
  <si>
    <t>2001/09/01</t>
  </si>
  <si>
    <t>2003/02/03</t>
  </si>
  <si>
    <t>2007/01/03</t>
  </si>
  <si>
    <t>2007/02/01</t>
  </si>
  <si>
    <t>2007/05/04</t>
  </si>
  <si>
    <t>2007/09/20</t>
  </si>
  <si>
    <t>2008/12/02</t>
  </si>
  <si>
    <t>2009/06/01</t>
  </si>
  <si>
    <t>2009/07/03</t>
  </si>
  <si>
    <t>2009/12/01</t>
  </si>
  <si>
    <t>2010/02/01</t>
  </si>
  <si>
    <t>2010/05/03</t>
  </si>
  <si>
    <t>2010/07/07</t>
  </si>
  <si>
    <t>2012/01/04</t>
  </si>
  <si>
    <t>2012/06/25</t>
  </si>
  <si>
    <t>104729</t>
  </si>
  <si>
    <t>2000/06/05</t>
  </si>
  <si>
    <t>1998/06/12</t>
  </si>
  <si>
    <t>1998/07/02</t>
  </si>
  <si>
    <t>2000/10/04</t>
  </si>
  <si>
    <t>2002/04/22</t>
  </si>
  <si>
    <t>2002/08/09</t>
  </si>
  <si>
    <t>2002/09/01</t>
  </si>
  <si>
    <t>2002/10/12</t>
  </si>
  <si>
    <t>2008/06/27</t>
  </si>
  <si>
    <t>2011/04/05</t>
  </si>
  <si>
    <t>2011/12/27</t>
  </si>
  <si>
    <t>2012/05/04</t>
  </si>
  <si>
    <t>2013/02/04</t>
  </si>
  <si>
    <t>2013/04/03</t>
  </si>
  <si>
    <t>104851</t>
  </si>
  <si>
    <t>1987/10/29</t>
  </si>
  <si>
    <t>1995/04/29</t>
  </si>
  <si>
    <t>1994/12/10</t>
  </si>
  <si>
    <t>1996/04/16</t>
  </si>
  <si>
    <t>1996/11/06</t>
  </si>
  <si>
    <t>1997/08/04</t>
  </si>
  <si>
    <t>1997/10/13</t>
  </si>
  <si>
    <t>1998/01/26</t>
  </si>
  <si>
    <t>1998/08/19</t>
  </si>
  <si>
    <t>1999/03/15</t>
  </si>
  <si>
    <t>1999/07/09</t>
  </si>
  <si>
    <t>1999/08/05</t>
  </si>
  <si>
    <t>2000/04/06</t>
  </si>
  <si>
    <t>2000/10/06</t>
  </si>
  <si>
    <t>2001/05/31</t>
  </si>
  <si>
    <t>2001/06/22</t>
  </si>
  <si>
    <t>2002/02/01</t>
  </si>
  <si>
    <t>2002/04/11</t>
  </si>
  <si>
    <t>2003/02/10</t>
  </si>
  <si>
    <t>2003/04/04</t>
  </si>
  <si>
    <t>2004/04/10</t>
  </si>
  <si>
    <t>2006/11/23</t>
  </si>
  <si>
    <t>2007/09/17</t>
  </si>
  <si>
    <t>2007/10/24</t>
  </si>
  <si>
    <t>2009/06/03</t>
  </si>
  <si>
    <t>2009/09/07</t>
  </si>
  <si>
    <t>104869</t>
  </si>
  <si>
    <t>1996/11/30</t>
  </si>
  <si>
    <t>1998/09/16</t>
  </si>
  <si>
    <t>1998/09/23</t>
  </si>
  <si>
    <t>1999/01/02</t>
  </si>
  <si>
    <t>2000/10/13</t>
  </si>
  <si>
    <t>2002/12/02</t>
  </si>
  <si>
    <t>2007/05/01</t>
  </si>
  <si>
    <t>2009/03/11</t>
  </si>
  <si>
    <t>2010/10/05</t>
  </si>
  <si>
    <t>2011/10/06</t>
  </si>
  <si>
    <t>2012/12/06</t>
  </si>
  <si>
    <t>2013/01/29</t>
  </si>
  <si>
    <t>104877</t>
  </si>
  <si>
    <t>1997/06/02</t>
  </si>
  <si>
    <t>1997/06/18</t>
  </si>
  <si>
    <t>1997/11/22</t>
  </si>
  <si>
    <t>2001/02/03</t>
  </si>
  <si>
    <t>2001/03/16</t>
  </si>
  <si>
    <t>2001/04/11</t>
  </si>
  <si>
    <t>2001/07/05</t>
  </si>
  <si>
    <t>2002/02/18</t>
  </si>
  <si>
    <t>2006/10/26</t>
  </si>
  <si>
    <t>2008/03/19</t>
  </si>
  <si>
    <t>2008/05/22</t>
  </si>
  <si>
    <t>2010/03/03</t>
  </si>
  <si>
    <t>2011/02/01</t>
  </si>
  <si>
    <t>2011/06/08</t>
  </si>
  <si>
    <t>2012/01/02</t>
  </si>
  <si>
    <t>104885</t>
  </si>
  <si>
    <t>1995/05/15</t>
  </si>
  <si>
    <t>1998/03/05</t>
  </si>
  <si>
    <t>1998/04/17</t>
  </si>
  <si>
    <t>1998/08/04</t>
  </si>
  <si>
    <t>1998/12/24</t>
  </si>
  <si>
    <t>1999/05/21</t>
  </si>
  <si>
    <t>2001/06/25</t>
  </si>
  <si>
    <t>2001/08/18</t>
  </si>
  <si>
    <t>2001/08/30</t>
  </si>
  <si>
    <t>2002/01/04</t>
  </si>
  <si>
    <t>2002/01/14</t>
  </si>
  <si>
    <t>2002/05/10</t>
  </si>
  <si>
    <t>2005/11/01</t>
  </si>
  <si>
    <t>2006/06/15</t>
  </si>
  <si>
    <t>2007/01/16</t>
  </si>
  <si>
    <t>2013/07/17</t>
  </si>
  <si>
    <t>104976</t>
  </si>
  <si>
    <t>1994/09/01</t>
  </si>
  <si>
    <t>1996/07/01</t>
  </si>
  <si>
    <t>1996/08/14</t>
  </si>
  <si>
    <t>1997/06/10</t>
  </si>
  <si>
    <t>2000/01/11</t>
  </si>
  <si>
    <t>2000/10/23</t>
  </si>
  <si>
    <t>2001/03/15</t>
  </si>
  <si>
    <t>2001/05/09</t>
  </si>
  <si>
    <t>2002/08/02</t>
  </si>
  <si>
    <t>2003/03/05</t>
  </si>
  <si>
    <t>2003/08/07</t>
  </si>
  <si>
    <t>2003/09/02</t>
  </si>
  <si>
    <t>2004/11/05</t>
  </si>
  <si>
    <t>2006/09/01</t>
  </si>
  <si>
    <t>2009/03/06</t>
  </si>
  <si>
    <t>2009/10/12</t>
  </si>
  <si>
    <t>2010/06/01</t>
  </si>
  <si>
    <t>2012/02/07</t>
  </si>
  <si>
    <t>2012/02/24</t>
  </si>
  <si>
    <t>2012/04/05</t>
  </si>
  <si>
    <t>2012/05/21</t>
  </si>
  <si>
    <t>2013/08/09</t>
  </si>
  <si>
    <t>104984</t>
  </si>
  <si>
    <t>1999/06/05</t>
  </si>
  <si>
    <t>2002/10/15</t>
  </si>
  <si>
    <t>2003/08/01</t>
  </si>
  <si>
    <t>2003/11/01</t>
  </si>
  <si>
    <t>2006/04/27</t>
  </si>
  <si>
    <t>2008/12/03</t>
  </si>
  <si>
    <t>2009/01/02</t>
  </si>
  <si>
    <t>2009/02/04</t>
  </si>
  <si>
    <t>2011/03/02</t>
  </si>
  <si>
    <t>107110</t>
  </si>
  <si>
    <t>1993/11/12</t>
  </si>
  <si>
    <t>1997/11/11</t>
  </si>
  <si>
    <t>1998/12/16</t>
  </si>
  <si>
    <t>1999/02/08</t>
  </si>
  <si>
    <t>2000/02/08</t>
  </si>
  <si>
    <t>2001/06/07</t>
  </si>
  <si>
    <t>2003/05/02</t>
  </si>
  <si>
    <t>2004/03/03</t>
  </si>
  <si>
    <t>2005/06/01</t>
  </si>
  <si>
    <t>2011/08/01</t>
  </si>
  <si>
    <t>107250</t>
  </si>
  <si>
    <t>2000/06/27</t>
  </si>
  <si>
    <t>2001/12/15</t>
  </si>
  <si>
    <t>2004/04/06</t>
  </si>
  <si>
    <t>2008/05/01</t>
  </si>
  <si>
    <t>2012/12/14</t>
  </si>
  <si>
    <t>2013/01/25</t>
  </si>
  <si>
    <t>107458</t>
  </si>
  <si>
    <t>1997/01/17</t>
  </si>
  <si>
    <t>1998/02/03</t>
  </si>
  <si>
    <t>1998/08/26</t>
  </si>
  <si>
    <t>2000/04/01</t>
  </si>
  <si>
    <t>2009/10/28</t>
  </si>
  <si>
    <t>2011/06/07</t>
  </si>
  <si>
    <t>2011/12/16</t>
  </si>
  <si>
    <t>2013/01/07</t>
  </si>
  <si>
    <t>107482</t>
  </si>
  <si>
    <t>2000/03/20</t>
  </si>
  <si>
    <t>2001/03/03</t>
  </si>
  <si>
    <t>2001/09/29</t>
  </si>
  <si>
    <t>2005/11/03</t>
  </si>
  <si>
    <t>2006/05/19</t>
  </si>
  <si>
    <t>2011/07/04</t>
  </si>
  <si>
    <t>2013/02/07</t>
  </si>
  <si>
    <t>2013/04/04</t>
  </si>
  <si>
    <t>2005/12/05</t>
  </si>
  <si>
    <t>이숙희</t>
  </si>
  <si>
    <t>석연숙</t>
  </si>
  <si>
    <t>정형숙</t>
  </si>
  <si>
    <t>2013/09/05</t>
  </si>
  <si>
    <t>박옥희</t>
  </si>
  <si>
    <t>양진운</t>
  </si>
  <si>
    <t>2013/10/01</t>
  </si>
  <si>
    <t>박노임</t>
  </si>
  <si>
    <t>한정숙</t>
  </si>
  <si>
    <t>이귀자</t>
  </si>
  <si>
    <t>2009/07/07</t>
  </si>
  <si>
    <t>김희선</t>
  </si>
  <si>
    <t>2013/10/02</t>
  </si>
  <si>
    <t>2013/10/16</t>
  </si>
  <si>
    <t>2010/12/02</t>
  </si>
  <si>
    <t>김민자</t>
  </si>
  <si>
    <t>1996/06/19</t>
  </si>
  <si>
    <t>1999/11/23</t>
  </si>
  <si>
    <t>2013/10/31</t>
  </si>
  <si>
    <t>서현미</t>
  </si>
  <si>
    <t>2013/11/04</t>
  </si>
  <si>
    <t>2007/12/06</t>
  </si>
  <si>
    <t>김선향</t>
  </si>
  <si>
    <t>01000699</t>
  </si>
  <si>
    <t>01002024</t>
  </si>
  <si>
    <t>01003748</t>
  </si>
  <si>
    <t>01011798</t>
  </si>
  <si>
    <t>01012223</t>
  </si>
  <si>
    <t>01013697</t>
  </si>
  <si>
    <t>01019255</t>
  </si>
  <si>
    <t>01020340</t>
  </si>
  <si>
    <t>01022256</t>
  </si>
  <si>
    <t>01014860</t>
  </si>
  <si>
    <t>01001795</t>
  </si>
  <si>
    <t>01007242</t>
  </si>
  <si>
    <t>01013246</t>
  </si>
  <si>
    <t>01013961</t>
  </si>
  <si>
    <t>01013962</t>
  </si>
  <si>
    <t>01014669</t>
  </si>
  <si>
    <t>01015303</t>
  </si>
  <si>
    <t>01016198</t>
  </si>
  <si>
    <t>01016440</t>
  </si>
  <si>
    <t>01016900</t>
  </si>
  <si>
    <t>01018634</t>
  </si>
  <si>
    <t>01018636</t>
  </si>
  <si>
    <t>01019172</t>
  </si>
  <si>
    <t>01020146</t>
  </si>
  <si>
    <t>01020338</t>
  </si>
  <si>
    <t>01021020</t>
  </si>
  <si>
    <t>01021416</t>
  </si>
  <si>
    <t>01022178</t>
  </si>
  <si>
    <t>01023769</t>
  </si>
  <si>
    <t>01003247</t>
  </si>
  <si>
    <t>01004218</t>
  </si>
  <si>
    <t>01004590</t>
  </si>
  <si>
    <t>01007544</t>
  </si>
  <si>
    <t>01010683</t>
  </si>
  <si>
    <t>01013000</t>
  </si>
  <si>
    <t>01013106</t>
  </si>
  <si>
    <t>01013136</t>
  </si>
  <si>
    <t>01013746</t>
  </si>
  <si>
    <t>01016127</t>
  </si>
  <si>
    <t>01019434</t>
  </si>
  <si>
    <t>01020649</t>
  </si>
  <si>
    <t>01022680</t>
  </si>
  <si>
    <t>01022790</t>
  </si>
  <si>
    <t>01023228</t>
  </si>
  <si>
    <t>01023425</t>
  </si>
  <si>
    <t>01023746</t>
  </si>
  <si>
    <t>01023822</t>
  </si>
  <si>
    <t>01024090</t>
  </si>
  <si>
    <t>01024289</t>
  </si>
  <si>
    <t>01000334</t>
  </si>
  <si>
    <t>01001401</t>
  </si>
  <si>
    <t>01011733</t>
  </si>
  <si>
    <t>01013916</t>
  </si>
  <si>
    <t>01015284</t>
  </si>
  <si>
    <t>01015743</t>
  </si>
  <si>
    <t>01016710</t>
  </si>
  <si>
    <t>01020001</t>
  </si>
  <si>
    <t>01022348</t>
  </si>
  <si>
    <t>01023099</t>
  </si>
  <si>
    <t>01023590</t>
  </si>
  <si>
    <t>01001481</t>
  </si>
  <si>
    <t>01002315</t>
  </si>
  <si>
    <t>01021998</t>
  </si>
  <si>
    <t>01023255</t>
  </si>
  <si>
    <t>01002049</t>
  </si>
  <si>
    <t>01013462</t>
  </si>
  <si>
    <t>2001/06/18</t>
  </si>
  <si>
    <t>01013711</t>
  </si>
  <si>
    <t>01017463</t>
  </si>
  <si>
    <t>01019582</t>
  </si>
  <si>
    <t>01019940</t>
  </si>
  <si>
    <t>01020400</t>
  </si>
  <si>
    <t>01021877</t>
  </si>
  <si>
    <t>01022001</t>
  </si>
  <si>
    <t>01023278</t>
  </si>
  <si>
    <t>01023985</t>
  </si>
  <si>
    <t>01016358</t>
  </si>
  <si>
    <t>01002465</t>
  </si>
  <si>
    <t>01007225</t>
  </si>
  <si>
    <t>01008964</t>
  </si>
  <si>
    <t>01013046</t>
  </si>
  <si>
    <t>01013196</t>
  </si>
  <si>
    <t>01013305</t>
  </si>
  <si>
    <t>01013691</t>
  </si>
  <si>
    <t>01014440</t>
  </si>
  <si>
    <t>01014969</t>
  </si>
  <si>
    <t>01023352</t>
  </si>
  <si>
    <t>01023434</t>
  </si>
  <si>
    <t>01014212</t>
  </si>
  <si>
    <t>01018182</t>
  </si>
  <si>
    <t>01020081</t>
  </si>
  <si>
    <t>01001698</t>
  </si>
  <si>
    <t>01015727</t>
  </si>
  <si>
    <t>01015728</t>
  </si>
  <si>
    <t>01015897</t>
  </si>
  <si>
    <t>01017626</t>
  </si>
  <si>
    <t>01018377</t>
  </si>
  <si>
    <t>01022233</t>
  </si>
  <si>
    <t>01022328</t>
  </si>
  <si>
    <t>01023520</t>
  </si>
  <si>
    <t>01023819</t>
  </si>
  <si>
    <t>01024168</t>
  </si>
  <si>
    <t>01024233</t>
  </si>
  <si>
    <t>01024234</t>
  </si>
  <si>
    <t>01008377</t>
  </si>
  <si>
    <t>01013100</t>
  </si>
  <si>
    <t>01020570</t>
  </si>
  <si>
    <t>01020643</t>
  </si>
  <si>
    <t>01020742</t>
  </si>
  <si>
    <t>01021380</t>
  </si>
  <si>
    <t>01022316</t>
  </si>
  <si>
    <t>01022383</t>
  </si>
  <si>
    <t>01019232</t>
  </si>
  <si>
    <t>01024109</t>
  </si>
  <si>
    <t>01015332</t>
  </si>
  <si>
    <t>01015456</t>
  </si>
  <si>
    <t>01002062</t>
  </si>
  <si>
    <t>01005763</t>
  </si>
  <si>
    <t>01005764</t>
  </si>
  <si>
    <t>01007680</t>
  </si>
  <si>
    <t>01011379</t>
  </si>
  <si>
    <t>01011894</t>
  </si>
  <si>
    <t>01011895</t>
  </si>
  <si>
    <t>01013890</t>
  </si>
  <si>
    <t>01013990</t>
  </si>
  <si>
    <t>01015455</t>
  </si>
  <si>
    <t>01016001</t>
  </si>
  <si>
    <t>01016646</t>
  </si>
  <si>
    <t>01016787</t>
  </si>
  <si>
    <t>01017420</t>
  </si>
  <si>
    <t>01017494</t>
  </si>
  <si>
    <t>01017557</t>
  </si>
  <si>
    <t>01019799</t>
  </si>
  <si>
    <t>01020076</t>
  </si>
  <si>
    <t>01020236</t>
  </si>
  <si>
    <t>01020918</t>
  </si>
  <si>
    <t>01021343</t>
  </si>
  <si>
    <t>01021738</t>
  </si>
  <si>
    <t>01022076</t>
  </si>
  <si>
    <t>01022235</t>
  </si>
  <si>
    <t>01022772</t>
  </si>
  <si>
    <t>01022944</t>
  </si>
  <si>
    <t>01023528</t>
  </si>
  <si>
    <t>01023648</t>
  </si>
  <si>
    <t>01023790</t>
  </si>
  <si>
    <t>01004902</t>
  </si>
  <si>
    <t>01017143</t>
  </si>
  <si>
    <t>01020228</t>
  </si>
  <si>
    <t>01022006</t>
  </si>
  <si>
    <t>01022229</t>
  </si>
  <si>
    <t>01022615</t>
  </si>
  <si>
    <t>01023283</t>
  </si>
  <si>
    <t>01023566</t>
  </si>
  <si>
    <t>01023689</t>
  </si>
  <si>
    <t>01024121</t>
  </si>
  <si>
    <t>01024222</t>
  </si>
  <si>
    <t>01024320</t>
  </si>
  <si>
    <t>01003866</t>
  </si>
  <si>
    <t>01004895</t>
  </si>
  <si>
    <t>01006335</t>
  </si>
  <si>
    <t>01009770</t>
  </si>
  <si>
    <t>01013426</t>
  </si>
  <si>
    <t>01015343</t>
  </si>
  <si>
    <t>01017627</t>
  </si>
  <si>
    <t>01020950</t>
  </si>
  <si>
    <t>01021481</t>
  </si>
  <si>
    <t>01022070</t>
  </si>
  <si>
    <t>01023446</t>
  </si>
  <si>
    <t>01023966</t>
  </si>
  <si>
    <t>01024000</t>
  </si>
  <si>
    <t>01001123</t>
  </si>
  <si>
    <t>01001471</t>
  </si>
  <si>
    <t>01002366</t>
  </si>
  <si>
    <t>1992/01/13</t>
  </si>
  <si>
    <t>01002469</t>
  </si>
  <si>
    <t>01004268</t>
  </si>
  <si>
    <t>01004376</t>
  </si>
  <si>
    <t>01004825</t>
  </si>
  <si>
    <t>01008450</t>
  </si>
  <si>
    <t>01009658</t>
  </si>
  <si>
    <t>01011399</t>
  </si>
  <si>
    <t>01011440</t>
  </si>
  <si>
    <t>01013011</t>
  </si>
  <si>
    <t>01013731</t>
  </si>
  <si>
    <t>01013789</t>
  </si>
  <si>
    <t>01014878</t>
  </si>
  <si>
    <t>01015113</t>
  </si>
  <si>
    <t>01015297</t>
  </si>
  <si>
    <t>01016898</t>
  </si>
  <si>
    <t>01018719</t>
  </si>
  <si>
    <t>01019238</t>
  </si>
  <si>
    <t>01019388</t>
  </si>
  <si>
    <t>01019672</t>
  </si>
  <si>
    <t>01020703</t>
  </si>
  <si>
    <t>01020704</t>
  </si>
  <si>
    <t>01021705</t>
  </si>
  <si>
    <t>01021854</t>
  </si>
  <si>
    <t>01021932</t>
  </si>
  <si>
    <t>01022426</t>
  </si>
  <si>
    <t>01022654</t>
  </si>
  <si>
    <t>01022776</t>
  </si>
  <si>
    <t>01022869</t>
  </si>
  <si>
    <t>01022992</t>
  </si>
  <si>
    <t>01023075</t>
  </si>
  <si>
    <t>01023630</t>
  </si>
  <si>
    <t>01023876</t>
  </si>
  <si>
    <t>01024020</t>
  </si>
  <si>
    <t>01024125</t>
  </si>
  <si>
    <t>01008589</t>
  </si>
  <si>
    <t>01009171</t>
  </si>
  <si>
    <t>01012057</t>
  </si>
  <si>
    <t>01012984</t>
  </si>
  <si>
    <t>01013332</t>
  </si>
  <si>
    <t>01015655</t>
  </si>
  <si>
    <t>01016322</t>
  </si>
  <si>
    <t>01020636</t>
  </si>
  <si>
    <t>01003026</t>
  </si>
  <si>
    <t>01010820</t>
  </si>
  <si>
    <t>01011762</t>
  </si>
  <si>
    <t>01012317</t>
  </si>
  <si>
    <t>01012789</t>
  </si>
  <si>
    <t>01013612</t>
  </si>
  <si>
    <t>01013762</t>
  </si>
  <si>
    <t>01014337</t>
  </si>
  <si>
    <t>01014344</t>
  </si>
  <si>
    <t>01014351</t>
  </si>
  <si>
    <t>01014613</t>
  </si>
  <si>
    <t>01014846</t>
  </si>
  <si>
    <t>01015222</t>
  </si>
  <si>
    <t>01017775</t>
  </si>
  <si>
    <t>01021240</t>
  </si>
  <si>
    <t>01021333</t>
  </si>
  <si>
    <t>01021357</t>
  </si>
  <si>
    <t>01021361</t>
  </si>
  <si>
    <t>01021759</t>
  </si>
  <si>
    <t>01022074</t>
  </si>
  <si>
    <t>01022253</t>
  </si>
  <si>
    <t>01022888</t>
  </si>
  <si>
    <t>01023167</t>
  </si>
  <si>
    <t>01023656</t>
  </si>
  <si>
    <t>01023658</t>
  </si>
  <si>
    <t>01023927</t>
  </si>
  <si>
    <t>01023929</t>
  </si>
  <si>
    <t>01003229</t>
  </si>
  <si>
    <t>01003630</t>
  </si>
  <si>
    <t>01008134</t>
  </si>
  <si>
    <t>01008136</t>
  </si>
  <si>
    <t>01012609</t>
  </si>
  <si>
    <t>01013438</t>
  </si>
  <si>
    <t>01014249</t>
  </si>
  <si>
    <t>01014450</t>
  </si>
  <si>
    <t>01014720</t>
  </si>
  <si>
    <t>01017394</t>
  </si>
  <si>
    <t>01021297</t>
  </si>
  <si>
    <t>01022045</t>
  </si>
  <si>
    <t>01022064</t>
  </si>
  <si>
    <t>01022276</t>
  </si>
  <si>
    <t>01022564</t>
  </si>
  <si>
    <t>01023609</t>
  </si>
  <si>
    <t>01024384</t>
  </si>
  <si>
    <t>장영훈</t>
  </si>
  <si>
    <t>2013/12/02</t>
  </si>
  <si>
    <t>01007102</t>
  </si>
  <si>
    <t>01009344</t>
  </si>
  <si>
    <t>01011533</t>
  </si>
  <si>
    <t>01012550</t>
  </si>
  <si>
    <t>01012557</t>
  </si>
  <si>
    <t>01013453</t>
  </si>
  <si>
    <t>01014161</t>
  </si>
  <si>
    <t>01014260</t>
  </si>
  <si>
    <t>01014757</t>
  </si>
  <si>
    <t>01015214</t>
  </si>
  <si>
    <t>01015216</t>
  </si>
  <si>
    <t>01015217</t>
  </si>
  <si>
    <t>01017267</t>
  </si>
  <si>
    <t>01017803</t>
  </si>
  <si>
    <t>01019034</t>
  </si>
  <si>
    <t>01019069</t>
  </si>
  <si>
    <t>01019074</t>
  </si>
  <si>
    <t>01019895</t>
  </si>
  <si>
    <t>01020566</t>
  </si>
  <si>
    <t>01020837</t>
  </si>
  <si>
    <t>01021346</t>
  </si>
  <si>
    <t>01022224</t>
  </si>
  <si>
    <t>01022257</t>
  </si>
  <si>
    <t>01022340</t>
  </si>
  <si>
    <t>01022643</t>
  </si>
  <si>
    <t>01022886</t>
  </si>
  <si>
    <t>01023138</t>
  </si>
  <si>
    <t>01023624</t>
  </si>
  <si>
    <t>01023634</t>
  </si>
  <si>
    <t>01023636</t>
  </si>
  <si>
    <t>01006210</t>
  </si>
  <si>
    <t>01009275</t>
  </si>
  <si>
    <t>01010337</t>
  </si>
  <si>
    <t>01013674</t>
  </si>
  <si>
    <t>01014112</t>
  </si>
  <si>
    <t>01014387</t>
  </si>
  <si>
    <t>01014889</t>
  </si>
  <si>
    <t>01015006</t>
  </si>
  <si>
    <t>01015121</t>
  </si>
  <si>
    <t>01016758</t>
  </si>
  <si>
    <t>01016953</t>
  </si>
  <si>
    <t>01017031</t>
  </si>
  <si>
    <t>01017414</t>
  </si>
  <si>
    <t>01017415</t>
  </si>
  <si>
    <t>01019640</t>
  </si>
  <si>
    <t>01021374</t>
  </si>
  <si>
    <t>01021497</t>
  </si>
  <si>
    <t>01021569</t>
  </si>
  <si>
    <t>01021948</t>
  </si>
  <si>
    <t>01022951</t>
  </si>
  <si>
    <t>01023077</t>
  </si>
  <si>
    <t>01000791</t>
  </si>
  <si>
    <t>01005896</t>
  </si>
  <si>
    <t>01005899</t>
  </si>
  <si>
    <t>01010489</t>
  </si>
  <si>
    <t>01013333</t>
  </si>
  <si>
    <t>01014273</t>
  </si>
  <si>
    <t>01014719</t>
  </si>
  <si>
    <t>01015614</t>
  </si>
  <si>
    <t>01015986</t>
  </si>
  <si>
    <t>01015989</t>
  </si>
  <si>
    <t>01016047</t>
  </si>
  <si>
    <t>01017387</t>
  </si>
  <si>
    <t>01018858</t>
  </si>
  <si>
    <t>01018861</t>
  </si>
  <si>
    <t>01020167</t>
  </si>
  <si>
    <t>01020739</t>
  </si>
  <si>
    <t>01021012</t>
  </si>
  <si>
    <t>01021104</t>
  </si>
  <si>
    <t>01021253</t>
  </si>
  <si>
    <t>01023183</t>
  </si>
  <si>
    <t>01023343</t>
  </si>
  <si>
    <t>01024278</t>
  </si>
  <si>
    <t>01004153</t>
  </si>
  <si>
    <t>01005252</t>
  </si>
  <si>
    <t>01008111</t>
  </si>
  <si>
    <t>01008112</t>
  </si>
  <si>
    <t>01008854</t>
  </si>
  <si>
    <t>01009030</t>
  </si>
  <si>
    <t>01010175</t>
  </si>
  <si>
    <t>01012272</t>
  </si>
  <si>
    <t>01012779</t>
  </si>
  <si>
    <t>01014553</t>
  </si>
  <si>
    <t>01015661</t>
  </si>
  <si>
    <t>01017022</t>
  </si>
  <si>
    <t>01017593</t>
  </si>
  <si>
    <t>01018135</t>
  </si>
  <si>
    <t>01018654</t>
  </si>
  <si>
    <t>01019080</t>
  </si>
  <si>
    <t>01019526</t>
  </si>
  <si>
    <t>01019620</t>
  </si>
  <si>
    <t>01019882</t>
  </si>
  <si>
    <t>01020380</t>
  </si>
  <si>
    <t>01020852</t>
  </si>
  <si>
    <t>01021356</t>
  </si>
  <si>
    <t>01021576</t>
  </si>
  <si>
    <t>01021758</t>
  </si>
  <si>
    <t>01021847</t>
  </si>
  <si>
    <t>01022194</t>
  </si>
  <si>
    <t>01022220</t>
  </si>
  <si>
    <t>01022778</t>
  </si>
  <si>
    <t>01022868</t>
  </si>
  <si>
    <t>01023061</t>
  </si>
  <si>
    <t>01023324</t>
  </si>
  <si>
    <t>01023758</t>
  </si>
  <si>
    <t>01023916</t>
  </si>
  <si>
    <t>01023955</t>
  </si>
  <si>
    <t>01024105</t>
  </si>
  <si>
    <t>01024161</t>
  </si>
  <si>
    <t>01024164</t>
  </si>
  <si>
    <t>2013/12/03</t>
  </si>
  <si>
    <t>01024415</t>
  </si>
  <si>
    <t>박성현</t>
  </si>
  <si>
    <t>01000161</t>
  </si>
  <si>
    <t>01006254</t>
  </si>
  <si>
    <t>01012483</t>
  </si>
  <si>
    <t>01012754</t>
  </si>
  <si>
    <t>01012938</t>
  </si>
  <si>
    <t>01013406</t>
  </si>
  <si>
    <t>01013845</t>
  </si>
  <si>
    <t>01013847</t>
  </si>
  <si>
    <t>01013849</t>
  </si>
  <si>
    <t>01015169</t>
  </si>
  <si>
    <t>01015323</t>
  </si>
  <si>
    <t>01016324</t>
  </si>
  <si>
    <t>01016812</t>
  </si>
  <si>
    <t>01019136</t>
  </si>
  <si>
    <t>01019137</t>
  </si>
  <si>
    <t>01019194</t>
  </si>
  <si>
    <t>01019405</t>
  </si>
  <si>
    <t>01019654</t>
  </si>
  <si>
    <t>01019783</t>
  </si>
  <si>
    <t>01020471</t>
  </si>
  <si>
    <t>01020762</t>
  </si>
  <si>
    <t>01020794</t>
  </si>
  <si>
    <t>01020984</t>
  </si>
  <si>
    <t>01021014</t>
  </si>
  <si>
    <t>01021030</t>
  </si>
  <si>
    <t>01021144</t>
  </si>
  <si>
    <t>01021265</t>
  </si>
  <si>
    <t>01021841</t>
  </si>
  <si>
    <t>01022327</t>
  </si>
  <si>
    <t>01022413</t>
  </si>
  <si>
    <t>01022787</t>
  </si>
  <si>
    <t>01022936</t>
  </si>
  <si>
    <t>01023223</t>
  </si>
  <si>
    <t>01023447</t>
  </si>
  <si>
    <t>01023600</t>
  </si>
  <si>
    <t>01023611</t>
  </si>
  <si>
    <t>01023707</t>
  </si>
  <si>
    <t>01023948</t>
  </si>
  <si>
    <t>01024112</t>
  </si>
  <si>
    <t>01003473</t>
  </si>
  <si>
    <t>01005876</t>
  </si>
  <si>
    <t>01005970</t>
  </si>
  <si>
    <t>01010814</t>
  </si>
  <si>
    <t>01014511</t>
  </si>
  <si>
    <t>01014857</t>
  </si>
  <si>
    <t>01014920</t>
  </si>
  <si>
    <t>01015015</t>
  </si>
  <si>
    <t>01019195</t>
  </si>
  <si>
    <t>01019391</t>
  </si>
  <si>
    <t>01020159</t>
  </si>
  <si>
    <t>01020171</t>
  </si>
  <si>
    <t>01020211</t>
  </si>
  <si>
    <t>01020761</t>
  </si>
  <si>
    <t>01021775</t>
  </si>
  <si>
    <t>01022386</t>
  </si>
  <si>
    <t>01022717</t>
  </si>
  <si>
    <t>01022981</t>
  </si>
  <si>
    <t>01023452</t>
  </si>
  <si>
    <t>01023687</t>
  </si>
  <si>
    <t>01023726</t>
  </si>
  <si>
    <t>01023934</t>
  </si>
  <si>
    <t>01024246</t>
  </si>
  <si>
    <t>01001468</t>
  </si>
  <si>
    <t>01002243</t>
  </si>
  <si>
    <t>01002803</t>
  </si>
  <si>
    <t>01003081</t>
  </si>
  <si>
    <t>01003339</t>
  </si>
  <si>
    <t>01004494</t>
  </si>
  <si>
    <t>01004600</t>
  </si>
  <si>
    <t>01004939</t>
  </si>
  <si>
    <t>01005741</t>
  </si>
  <si>
    <t>01006153</t>
  </si>
  <si>
    <t>01007166</t>
  </si>
  <si>
    <t>01007552</t>
  </si>
  <si>
    <t>01007819</t>
  </si>
  <si>
    <t>01007821</t>
  </si>
  <si>
    <t>01007919</t>
  </si>
  <si>
    <t>01009472</t>
  </si>
  <si>
    <t>01010873</t>
  </si>
  <si>
    <t>01013323</t>
  </si>
  <si>
    <t>01013324</t>
  </si>
  <si>
    <t>01013429</t>
  </si>
  <si>
    <t>01013534</t>
  </si>
  <si>
    <t>01013865</t>
  </si>
  <si>
    <t>01014234</t>
  </si>
  <si>
    <t>01014473</t>
  </si>
  <si>
    <t>01015252</t>
  </si>
  <si>
    <t>01015253</t>
  </si>
  <si>
    <t>01015530</t>
  </si>
  <si>
    <t>01016347</t>
  </si>
  <si>
    <t>01019038</t>
  </si>
  <si>
    <t>01019648</t>
  </si>
  <si>
    <t>01019708</t>
  </si>
  <si>
    <t>01020764</t>
  </si>
  <si>
    <t>01020878</t>
  </si>
  <si>
    <t>01021584</t>
  </si>
  <si>
    <t>01023008</t>
  </si>
  <si>
    <t>01023550</t>
  </si>
  <si>
    <t>01023901</t>
  </si>
  <si>
    <t>01003430</t>
  </si>
  <si>
    <t>01006270</t>
  </si>
  <si>
    <t>01006287</t>
  </si>
  <si>
    <t>01006790</t>
  </si>
  <si>
    <t>01010928</t>
  </si>
  <si>
    <t>01013461</t>
  </si>
  <si>
    <t>01013742</t>
  </si>
  <si>
    <t>01013743</t>
  </si>
  <si>
    <t>01014439</t>
  </si>
  <si>
    <t>01015092</t>
  </si>
  <si>
    <t>01019383</t>
  </si>
  <si>
    <t>01020650</t>
  </si>
  <si>
    <t>01020999</t>
  </si>
  <si>
    <t>01021267</t>
  </si>
  <si>
    <t>01021411</t>
  </si>
  <si>
    <t>01022169</t>
  </si>
  <si>
    <t>01022329</t>
  </si>
  <si>
    <t>01023174</t>
  </si>
  <si>
    <t>01023336</t>
  </si>
  <si>
    <t>01023346</t>
  </si>
  <si>
    <t>01023406</t>
  </si>
  <si>
    <t>01023659</t>
  </si>
  <si>
    <t>01004076</t>
  </si>
  <si>
    <t>01004258</t>
  </si>
  <si>
    <t>01004730</t>
  </si>
  <si>
    <t>01008378</t>
  </si>
  <si>
    <t>01012123</t>
  </si>
  <si>
    <t>01012378</t>
  </si>
  <si>
    <t>01012648</t>
  </si>
  <si>
    <t>01012942</t>
  </si>
  <si>
    <t>01013586</t>
  </si>
  <si>
    <t>01014292</t>
  </si>
  <si>
    <t>01018923</t>
  </si>
  <si>
    <t>01019520</t>
  </si>
  <si>
    <t>01019925</t>
  </si>
  <si>
    <t>01019926</t>
  </si>
  <si>
    <t>01020073</t>
  </si>
  <si>
    <t>01020558</t>
  </si>
  <si>
    <t>01021059</t>
  </si>
  <si>
    <t>01021647</t>
  </si>
  <si>
    <t>01021915</t>
  </si>
  <si>
    <t>01022210</t>
  </si>
  <si>
    <t>01023523</t>
  </si>
  <si>
    <t>01023684</t>
  </si>
  <si>
    <t>01000853</t>
  </si>
  <si>
    <t>01005035</t>
  </si>
  <si>
    <t>01005202</t>
  </si>
  <si>
    <t>01006110</t>
  </si>
  <si>
    <t>01006755</t>
  </si>
  <si>
    <t>01007443</t>
  </si>
  <si>
    <t>01007990</t>
  </si>
  <si>
    <t>01013005</t>
  </si>
  <si>
    <t>01013517</t>
  </si>
  <si>
    <t>01013772</t>
  </si>
  <si>
    <t>01013827</t>
  </si>
  <si>
    <t>01013834</t>
  </si>
  <si>
    <t>01014133</t>
  </si>
  <si>
    <t>01014158</t>
  </si>
  <si>
    <t>01014582</t>
  </si>
  <si>
    <t>01015204</t>
  </si>
  <si>
    <t>01017018</t>
  </si>
  <si>
    <t>01017129</t>
  </si>
  <si>
    <t>01018048</t>
  </si>
  <si>
    <t>01019143</t>
  </si>
  <si>
    <t>01023473</t>
  </si>
  <si>
    <t>01023941</t>
  </si>
  <si>
    <t>01024080</t>
  </si>
  <si>
    <t>01000737</t>
  </si>
  <si>
    <t>01001550</t>
  </si>
  <si>
    <t>01001885</t>
  </si>
  <si>
    <t>01004177</t>
  </si>
  <si>
    <t>01008533</t>
  </si>
  <si>
    <t>01008847</t>
  </si>
  <si>
    <t>01011046</t>
  </si>
  <si>
    <t>01012564</t>
  </si>
  <si>
    <t>01012641</t>
  </si>
  <si>
    <t>01013205</t>
  </si>
  <si>
    <t>01014840</t>
  </si>
  <si>
    <t>01015413</t>
  </si>
  <si>
    <t>01015884</t>
  </si>
  <si>
    <t>01015935</t>
  </si>
  <si>
    <t>01016623</t>
  </si>
  <si>
    <t>01017431</t>
  </si>
  <si>
    <t>01018045</t>
  </si>
  <si>
    <t>01018621</t>
  </si>
  <si>
    <t>01019514</t>
  </si>
  <si>
    <t>01020630</t>
  </si>
  <si>
    <t>01020631</t>
  </si>
  <si>
    <t>01020926</t>
  </si>
  <si>
    <t>01020983</t>
  </si>
  <si>
    <t>01021193</t>
  </si>
  <si>
    <t>01021194</t>
  </si>
  <si>
    <t>01022450</t>
  </si>
  <si>
    <t>01022516</t>
  </si>
  <si>
    <t>01022689</t>
  </si>
  <si>
    <t>01022796</t>
  </si>
  <si>
    <t>01022933</t>
  </si>
  <si>
    <t>01023623</t>
  </si>
  <si>
    <t>01023643</t>
  </si>
  <si>
    <t>01024102</t>
  </si>
  <si>
    <t>01024133</t>
  </si>
  <si>
    <t>01024175</t>
  </si>
  <si>
    <t>01024433</t>
  </si>
  <si>
    <t>2013/12/11</t>
  </si>
  <si>
    <t>01007523</t>
  </si>
  <si>
    <t>01015027</t>
  </si>
  <si>
    <t>01015816</t>
  </si>
  <si>
    <t>01016019</t>
  </si>
  <si>
    <t>01017843</t>
  </si>
  <si>
    <t>01020477</t>
  </si>
  <si>
    <t>01020542</t>
  </si>
  <si>
    <t>01020587</t>
  </si>
  <si>
    <t>01021543</t>
  </si>
  <si>
    <t>01021683</t>
  </si>
  <si>
    <t>01022396</t>
  </si>
  <si>
    <t>01022694</t>
  </si>
  <si>
    <t>01023552</t>
  </si>
  <si>
    <t>01023728</t>
  </si>
  <si>
    <t>01024335</t>
  </si>
  <si>
    <t>01001961</t>
  </si>
  <si>
    <t>01004702</t>
  </si>
  <si>
    <t>01006722</t>
  </si>
  <si>
    <t>01007028</t>
  </si>
  <si>
    <t>01009022</t>
  </si>
  <si>
    <t>01009184</t>
  </si>
  <si>
    <t>01013390</t>
  </si>
  <si>
    <t>01015623</t>
  </si>
  <si>
    <t>01016178</t>
  </si>
  <si>
    <t>01016884</t>
  </si>
  <si>
    <t>01022027</t>
  </si>
  <si>
    <t>01023562</t>
  </si>
  <si>
    <t>01010058</t>
  </si>
  <si>
    <t>01014076</t>
  </si>
  <si>
    <t>01014077</t>
  </si>
  <si>
    <t>01016302</t>
  </si>
  <si>
    <t>01017402</t>
  </si>
  <si>
    <t>01020013</t>
  </si>
  <si>
    <t>01020565</t>
  </si>
  <si>
    <t>01020633</t>
  </si>
  <si>
    <t>01021188</t>
  </si>
  <si>
    <t>01022272</t>
  </si>
  <si>
    <t>01022408</t>
  </si>
  <si>
    <t>01023350</t>
  </si>
  <si>
    <t>01023401</t>
  </si>
  <si>
    <t>01024089</t>
  </si>
  <si>
    <t>01024420</t>
  </si>
  <si>
    <t>황순도</t>
  </si>
  <si>
    <t>01000149</t>
  </si>
  <si>
    <t>01002394</t>
  </si>
  <si>
    <t>01003509</t>
  </si>
  <si>
    <t>01004954</t>
  </si>
  <si>
    <t>01006173</t>
  </si>
  <si>
    <t>01009420</t>
  </si>
  <si>
    <t>01012606</t>
  </si>
  <si>
    <t>01012607</t>
  </si>
  <si>
    <t>01017372</t>
  </si>
  <si>
    <t>01020705</t>
  </si>
  <si>
    <t>01020834</t>
  </si>
  <si>
    <t>01020946</t>
  </si>
  <si>
    <t>01021153</t>
  </si>
  <si>
    <t>01021299</t>
  </si>
  <si>
    <t>01021619</t>
  </si>
  <si>
    <t>01021911</t>
  </si>
  <si>
    <t>01022183</t>
  </si>
  <si>
    <t>01022372</t>
  </si>
  <si>
    <t>01023396</t>
  </si>
  <si>
    <t>01023782</t>
  </si>
  <si>
    <t>01023890</t>
  </si>
  <si>
    <t>01023892</t>
  </si>
  <si>
    <t>01009331</t>
  </si>
  <si>
    <t>01012052</t>
  </si>
  <si>
    <t>01012538</t>
  </si>
  <si>
    <t>01013976</t>
  </si>
  <si>
    <t>01017146</t>
  </si>
  <si>
    <t>01017959</t>
  </si>
  <si>
    <t>01021983</t>
  </si>
  <si>
    <t>01022008</t>
  </si>
  <si>
    <t>01022660</t>
  </si>
  <si>
    <t>01022788</t>
  </si>
  <si>
    <t>01023510</t>
  </si>
  <si>
    <t>01023606</t>
  </si>
  <si>
    <t>01023733</t>
  </si>
  <si>
    <t>01023989</t>
  </si>
  <si>
    <t>01024207</t>
  </si>
  <si>
    <t>01020810</t>
  </si>
  <si>
    <t>01024474</t>
  </si>
  <si>
    <t>강창희</t>
  </si>
  <si>
    <t>2014/01/02</t>
  </si>
  <si>
    <t>01024497</t>
  </si>
  <si>
    <t>김현순</t>
  </si>
  <si>
    <t>2014/01/03</t>
  </si>
  <si>
    <t>01024480</t>
  </si>
  <si>
    <t>한상진</t>
  </si>
  <si>
    <t>01024502</t>
  </si>
  <si>
    <t>김은희</t>
  </si>
  <si>
    <t>01024500</t>
  </si>
  <si>
    <t>유은하</t>
  </si>
  <si>
    <t>2009/08/03</t>
  </si>
  <si>
    <t>01024486</t>
  </si>
  <si>
    <t>김진숙</t>
  </si>
  <si>
    <t>01024510</t>
  </si>
  <si>
    <t>박미란</t>
  </si>
  <si>
    <t>01024513</t>
  </si>
  <si>
    <t>김유경</t>
  </si>
  <si>
    <t>01024516</t>
  </si>
  <si>
    <t>강경순</t>
  </si>
  <si>
    <t>01024517</t>
  </si>
  <si>
    <t>최호정</t>
  </si>
  <si>
    <t>01024521</t>
  </si>
  <si>
    <t>김선례</t>
  </si>
  <si>
    <t>01024523</t>
  </si>
  <si>
    <t>서정란</t>
  </si>
  <si>
    <t>01024529</t>
  </si>
  <si>
    <t>01024541</t>
  </si>
  <si>
    <t>임수정</t>
  </si>
  <si>
    <t>01024542</t>
  </si>
  <si>
    <t>서민경</t>
  </si>
  <si>
    <t>01024555</t>
  </si>
  <si>
    <t>01024562</t>
  </si>
  <si>
    <t>박희옥</t>
  </si>
  <si>
    <t>01024563</t>
  </si>
  <si>
    <t>01021474</t>
  </si>
  <si>
    <t>01024566</t>
  </si>
  <si>
    <t>정선우</t>
  </si>
  <si>
    <t>01024567</t>
  </si>
  <si>
    <t>박지원</t>
  </si>
  <si>
    <t>01024571</t>
  </si>
  <si>
    <t>김현자</t>
  </si>
  <si>
    <t>01024572</t>
  </si>
  <si>
    <t>01024574</t>
  </si>
  <si>
    <t>김정랑</t>
  </si>
  <si>
    <t>01024575</t>
  </si>
  <si>
    <t>이경심</t>
  </si>
  <si>
    <t>01024579</t>
  </si>
  <si>
    <t>박동현</t>
  </si>
  <si>
    <t>01024591</t>
  </si>
  <si>
    <t>지순화</t>
  </si>
  <si>
    <t>01024600</t>
  </si>
  <si>
    <t>서미영</t>
  </si>
  <si>
    <t>01024609</t>
  </si>
  <si>
    <t>최금녀</t>
  </si>
  <si>
    <t>01024619</t>
  </si>
  <si>
    <t>문은희</t>
  </si>
  <si>
    <t>최정은</t>
  </si>
  <si>
    <t>비고</t>
    <phoneticPr fontId="2" type="noConversion"/>
  </si>
  <si>
    <t>총인원</t>
    <phoneticPr fontId="2" type="noConversion"/>
  </si>
  <si>
    <t>국명</t>
    <phoneticPr fontId="7" type="noConversion"/>
  </si>
  <si>
    <t>2014/05/09</t>
  </si>
  <si>
    <t>박은경</t>
  </si>
  <si>
    <t>이회중</t>
  </si>
  <si>
    <t>박은영</t>
  </si>
  <si>
    <t>천진영</t>
  </si>
  <si>
    <t>김희진</t>
  </si>
  <si>
    <t>최희은</t>
  </si>
  <si>
    <t>최정애</t>
  </si>
  <si>
    <t>송명숙</t>
  </si>
  <si>
    <t>한루시아</t>
  </si>
  <si>
    <t>박경미</t>
  </si>
  <si>
    <t>01024252</t>
  </si>
  <si>
    <t>01024656</t>
  </si>
  <si>
    <t>01024658</t>
  </si>
  <si>
    <t>01024671</t>
  </si>
  <si>
    <t>01024677</t>
  </si>
  <si>
    <t>01024679</t>
  </si>
  <si>
    <t>01024706</t>
  </si>
  <si>
    <t>01024709</t>
  </si>
  <si>
    <t>01024716</t>
  </si>
  <si>
    <t>01024720</t>
  </si>
  <si>
    <t>01024725</t>
  </si>
  <si>
    <t>01024726</t>
  </si>
  <si>
    <t>01024713</t>
  </si>
  <si>
    <t>김근순</t>
  </si>
  <si>
    <t>실적</t>
    <phoneticPr fontId="2" type="noConversion"/>
  </si>
  <si>
    <t>근무월</t>
    <phoneticPr fontId="2" type="noConversion"/>
  </si>
  <si>
    <t>평균</t>
    <phoneticPr fontId="2" type="noConversion"/>
  </si>
  <si>
    <t>2014/06/02</t>
  </si>
  <si>
    <t>한윤서</t>
  </si>
  <si>
    <t>01024734</t>
  </si>
  <si>
    <t>서원주</t>
  </si>
  <si>
    <t>01024736</t>
  </si>
  <si>
    <t>이문자</t>
  </si>
  <si>
    <t>01024737</t>
  </si>
  <si>
    <t>조혜선</t>
  </si>
  <si>
    <t>01024749</t>
  </si>
  <si>
    <t>박비주</t>
  </si>
  <si>
    <t>01024750</t>
  </si>
  <si>
    <t>임유화</t>
  </si>
  <si>
    <t>01024752</t>
  </si>
  <si>
    <t>01024759</t>
  </si>
  <si>
    <t>박보섭</t>
  </si>
  <si>
    <t>01024762</t>
  </si>
  <si>
    <t>오수정</t>
  </si>
  <si>
    <t>01024767</t>
  </si>
  <si>
    <t>박용업</t>
  </si>
  <si>
    <t>01024773</t>
  </si>
  <si>
    <t>김병화</t>
  </si>
  <si>
    <t>01024787</t>
  </si>
  <si>
    <t>01024793</t>
  </si>
  <si>
    <t>이금숙</t>
  </si>
  <si>
    <t>01024801</t>
  </si>
  <si>
    <t>김동준</t>
  </si>
  <si>
    <t>01024799</t>
  </si>
  <si>
    <t>서종칠</t>
  </si>
  <si>
    <t>01024844</t>
  </si>
  <si>
    <t>이진숙</t>
  </si>
  <si>
    <t>01024845</t>
  </si>
  <si>
    <t>정영순</t>
  </si>
  <si>
    <t>01024854</t>
  </si>
  <si>
    <t>김세희</t>
  </si>
  <si>
    <t>01024867</t>
  </si>
  <si>
    <t>권기양</t>
  </si>
  <si>
    <t>01024878</t>
  </si>
  <si>
    <t>차미선</t>
  </si>
  <si>
    <t>01024879</t>
  </si>
  <si>
    <t>한근영</t>
  </si>
  <si>
    <t>01024880</t>
  </si>
  <si>
    <t>강석흥</t>
  </si>
  <si>
    <t>01024881</t>
  </si>
  <si>
    <t>김금애</t>
  </si>
  <si>
    <t>01024883</t>
  </si>
  <si>
    <t>안미선</t>
  </si>
  <si>
    <t>01024884</t>
  </si>
  <si>
    <t>01024885</t>
  </si>
  <si>
    <t>최종희</t>
  </si>
  <si>
    <t>01024886</t>
  </si>
  <si>
    <t>김여배</t>
  </si>
  <si>
    <t>01024890</t>
  </si>
  <si>
    <t>윤미숙</t>
  </si>
  <si>
    <t>01024891</t>
  </si>
  <si>
    <t>배영미</t>
  </si>
  <si>
    <t>01024897</t>
  </si>
  <si>
    <t>김정환</t>
  </si>
  <si>
    <t>01024906</t>
  </si>
  <si>
    <t>김인숙</t>
  </si>
  <si>
    <t>2014/09/01</t>
  </si>
  <si>
    <t>01024882</t>
  </si>
  <si>
    <t>배경애</t>
  </si>
  <si>
    <t>01024889</t>
  </si>
  <si>
    <t>최명순</t>
  </si>
  <si>
    <t>01024913</t>
  </si>
  <si>
    <t>주문희</t>
  </si>
  <si>
    <t>01024921</t>
  </si>
  <si>
    <t>01024922</t>
  </si>
  <si>
    <t>01024923</t>
  </si>
  <si>
    <t>01024928</t>
  </si>
  <si>
    <t>01024929</t>
  </si>
  <si>
    <t>01024931</t>
  </si>
  <si>
    <t>민경오</t>
  </si>
  <si>
    <t>01024939</t>
  </si>
  <si>
    <t>전유정</t>
  </si>
  <si>
    <t>01024941</t>
  </si>
  <si>
    <t>유연진</t>
  </si>
  <si>
    <t>01024947</t>
  </si>
  <si>
    <t>이금진</t>
  </si>
  <si>
    <t>01024948</t>
  </si>
  <si>
    <t>김향나</t>
  </si>
  <si>
    <t>01024956</t>
  </si>
  <si>
    <t>김정이</t>
  </si>
  <si>
    <t>01024982</t>
  </si>
  <si>
    <t>임명진</t>
  </si>
  <si>
    <t>01024985</t>
  </si>
  <si>
    <t>01024996</t>
  </si>
  <si>
    <t>권일수</t>
  </si>
  <si>
    <t>01025009</t>
  </si>
  <si>
    <t>최말례</t>
  </si>
  <si>
    <t>01025012</t>
  </si>
  <si>
    <t>김연수</t>
  </si>
  <si>
    <t>01025022</t>
  </si>
  <si>
    <t>조금란</t>
  </si>
  <si>
    <t>01025036</t>
  </si>
  <si>
    <t>김수봉</t>
  </si>
  <si>
    <t>103960</t>
  </si>
  <si>
    <t>2014/11/03</t>
  </si>
  <si>
    <t>서수원</t>
    <phoneticPr fontId="2" type="noConversion"/>
  </si>
  <si>
    <t>합계</t>
    <phoneticPr fontId="2" type="noConversion"/>
  </si>
  <si>
    <t>01025040</t>
  </si>
  <si>
    <t>이아름</t>
  </si>
  <si>
    <t>01025071</t>
  </si>
  <si>
    <t>박정아</t>
  </si>
  <si>
    <t>01025072</t>
  </si>
  <si>
    <t>권지혜</t>
  </si>
  <si>
    <t>안정숙</t>
  </si>
  <si>
    <t>김연숙</t>
  </si>
  <si>
    <t>서경숙</t>
  </si>
  <si>
    <t>김옥희</t>
  </si>
  <si>
    <t>오주하</t>
  </si>
  <si>
    <t>01025079</t>
  </si>
  <si>
    <t>김종보</t>
  </si>
  <si>
    <t>01025087</t>
  </si>
  <si>
    <t>01025089</t>
  </si>
  <si>
    <t>이석영</t>
  </si>
  <si>
    <t>01025090</t>
  </si>
  <si>
    <t>01025093</t>
  </si>
  <si>
    <t>01025094</t>
  </si>
  <si>
    <t>01025096</t>
  </si>
  <si>
    <t>01025098</t>
  </si>
  <si>
    <t>추연보</t>
  </si>
  <si>
    <t>01025102</t>
  </si>
  <si>
    <t>박정옥</t>
  </si>
  <si>
    <t>01025123</t>
  </si>
  <si>
    <t>최서정</t>
  </si>
  <si>
    <t>01025129</t>
  </si>
  <si>
    <t>2015/01/02</t>
  </si>
  <si>
    <t>01023586</t>
  </si>
  <si>
    <t>서현경</t>
  </si>
  <si>
    <t>01025091</t>
  </si>
  <si>
    <t>01025126</t>
  </si>
  <si>
    <t>박준용</t>
  </si>
  <si>
    <t>정해승</t>
  </si>
  <si>
    <t>01025135</t>
  </si>
  <si>
    <t>정숙희</t>
  </si>
  <si>
    <t>01025133</t>
  </si>
  <si>
    <t>오채경</t>
  </si>
  <si>
    <t>01025144</t>
  </si>
  <si>
    <t>손미애</t>
  </si>
  <si>
    <t>01025146</t>
  </si>
  <si>
    <t>박순남</t>
  </si>
  <si>
    <t>01025171</t>
  </si>
  <si>
    <t>권오승</t>
  </si>
  <si>
    <t>01025143</t>
  </si>
  <si>
    <t>김주민</t>
  </si>
  <si>
    <t>01025183</t>
  </si>
  <si>
    <t>박명희</t>
  </si>
  <si>
    <t>01025184</t>
  </si>
  <si>
    <t>민숙자</t>
  </si>
  <si>
    <t>01025134</t>
  </si>
  <si>
    <t>01025179</t>
  </si>
  <si>
    <t>권귀임</t>
  </si>
  <si>
    <t>01025145</t>
  </si>
  <si>
    <t>김선임</t>
  </si>
  <si>
    <t>01025167</t>
  </si>
  <si>
    <t>김홍래</t>
  </si>
  <si>
    <t>01025186</t>
  </si>
  <si>
    <t>박지영</t>
  </si>
  <si>
    <t>01025225</t>
  </si>
  <si>
    <t>김영복</t>
  </si>
  <si>
    <t>01025234</t>
  </si>
  <si>
    <t>이주원</t>
  </si>
  <si>
    <t>01025231</t>
  </si>
  <si>
    <t>박은화</t>
  </si>
  <si>
    <t>01025246</t>
  </si>
  <si>
    <t>도경록</t>
  </si>
  <si>
    <t>양평</t>
    <phoneticPr fontId="2" type="noConversion"/>
  </si>
  <si>
    <t>01025262</t>
  </si>
  <si>
    <t>01025189</t>
  </si>
  <si>
    <t>김민경</t>
  </si>
  <si>
    <t>01025213</t>
  </si>
  <si>
    <t>한정심</t>
  </si>
  <si>
    <t>01025230</t>
  </si>
  <si>
    <t>01024858</t>
  </si>
  <si>
    <t>김경순</t>
  </si>
  <si>
    <t>01025233</t>
  </si>
  <si>
    <t>이성옥</t>
  </si>
  <si>
    <t>2014/02/07</t>
  </si>
  <si>
    <t>2014/02/10</t>
  </si>
  <si>
    <t>2014/02/12</t>
  </si>
  <si>
    <t>2014/03/11</t>
  </si>
  <si>
    <t>2014/03/28</t>
  </si>
  <si>
    <t>2014/03/31</t>
  </si>
  <si>
    <t>2014/04/01</t>
  </si>
  <si>
    <t>2014/05/07</t>
  </si>
  <si>
    <t>2014/05/08</t>
  </si>
  <si>
    <t>2014/06/10</t>
  </si>
  <si>
    <t>2014/09/04</t>
  </si>
  <si>
    <t>2014/10/01</t>
  </si>
  <si>
    <t>2014/10/10</t>
  </si>
  <si>
    <t>서수원</t>
  </si>
  <si>
    <t>2014/11/04</t>
  </si>
  <si>
    <t>2014/11/13</t>
  </si>
  <si>
    <t>2014/12/15</t>
  </si>
  <si>
    <t>2015/04/13</t>
  </si>
  <si>
    <t>01025304</t>
  </si>
  <si>
    <t>01025275</t>
  </si>
  <si>
    <t>나미정</t>
  </si>
  <si>
    <t>01025306</t>
  </si>
  <si>
    <t>최유진</t>
  </si>
  <si>
    <t>01025274</t>
  </si>
  <si>
    <t>한경옥</t>
  </si>
  <si>
    <t>01025303</t>
  </si>
  <si>
    <t>이강희</t>
  </si>
  <si>
    <t>01025286</t>
  </si>
  <si>
    <t>조해정</t>
  </si>
  <si>
    <t>01025315</t>
  </si>
  <si>
    <t>임경애</t>
  </si>
  <si>
    <t>01025282</t>
  </si>
  <si>
    <t>박미선</t>
  </si>
  <si>
    <t>01025295</t>
  </si>
  <si>
    <t>김민화</t>
  </si>
  <si>
    <t>01025302</t>
  </si>
  <si>
    <t>권규영</t>
  </si>
  <si>
    <t>01025329</t>
  </si>
  <si>
    <t>박종선</t>
  </si>
  <si>
    <t>01025342</t>
  </si>
  <si>
    <t>최종미</t>
  </si>
  <si>
    <t>01025349</t>
  </si>
  <si>
    <t>01025362</t>
  </si>
  <si>
    <t>손석순</t>
  </si>
  <si>
    <t>01025335</t>
  </si>
  <si>
    <t>01025336</t>
  </si>
  <si>
    <t>박혜숙</t>
  </si>
  <si>
    <t>01025340</t>
  </si>
  <si>
    <t>유승범</t>
  </si>
  <si>
    <t>01025348</t>
  </si>
  <si>
    <t>문서연</t>
  </si>
  <si>
    <t>01025355</t>
  </si>
  <si>
    <t>정경자</t>
  </si>
  <si>
    <t>유서우</t>
  </si>
  <si>
    <t>01025366</t>
  </si>
  <si>
    <t>방순이</t>
  </si>
  <si>
    <t>01025341</t>
  </si>
  <si>
    <t>김한아</t>
  </si>
  <si>
    <t>01025368</t>
  </si>
  <si>
    <t>고은실</t>
  </si>
  <si>
    <t>01025373</t>
  </si>
  <si>
    <t>01025377</t>
  </si>
  <si>
    <t>유미옥</t>
  </si>
  <si>
    <t>01025380</t>
  </si>
  <si>
    <t>허은예</t>
  </si>
  <si>
    <t>01025376</t>
  </si>
  <si>
    <t>신영아</t>
  </si>
  <si>
    <t>01025397</t>
  </si>
  <si>
    <t>송영순</t>
  </si>
  <si>
    <t>01025392</t>
  </si>
  <si>
    <t>김은영</t>
  </si>
  <si>
    <t>01025403</t>
  </si>
  <si>
    <t>윤현숙</t>
  </si>
  <si>
    <t>01025406</t>
  </si>
  <si>
    <t>이금자</t>
  </si>
  <si>
    <t>01025409</t>
  </si>
  <si>
    <t>이성이</t>
  </si>
  <si>
    <t>01025411</t>
  </si>
  <si>
    <t>강정화</t>
  </si>
  <si>
    <t>01025424</t>
  </si>
  <si>
    <t>김수한</t>
  </si>
  <si>
    <t>01025413</t>
  </si>
  <si>
    <t>박진이</t>
  </si>
  <si>
    <t>01025410</t>
  </si>
  <si>
    <t>01025435</t>
  </si>
  <si>
    <t>유승석</t>
  </si>
  <si>
    <t>01025436</t>
  </si>
  <si>
    <t>이재림</t>
  </si>
  <si>
    <t>01025442</t>
  </si>
  <si>
    <t>01025462</t>
  </si>
  <si>
    <t>신동선</t>
  </si>
  <si>
    <t>01025467</t>
  </si>
  <si>
    <t>김진란</t>
  </si>
  <si>
    <t>01025469</t>
  </si>
  <si>
    <t>이은자</t>
  </si>
  <si>
    <t>01025455</t>
  </si>
  <si>
    <t>01025465</t>
  </si>
  <si>
    <t>조순숙</t>
  </si>
  <si>
    <t>01025468</t>
  </si>
  <si>
    <t>이선희</t>
  </si>
  <si>
    <t>01025488</t>
  </si>
  <si>
    <t>김서안</t>
  </si>
  <si>
    <t>01025463</t>
  </si>
  <si>
    <t>박덕순</t>
  </si>
  <si>
    <t>01025466</t>
  </si>
  <si>
    <t>김선기</t>
  </si>
  <si>
    <t>01025490</t>
  </si>
  <si>
    <t>오정화</t>
  </si>
  <si>
    <t>01025507</t>
  </si>
  <si>
    <t>이지연</t>
  </si>
  <si>
    <t>01025470</t>
  </si>
  <si>
    <t>마춘희</t>
  </si>
  <si>
    <t>인천남동</t>
    <phoneticPr fontId="2" type="noConversion"/>
  </si>
  <si>
    <t>01025510</t>
  </si>
  <si>
    <t>임남숙</t>
  </si>
  <si>
    <t>01025511</t>
  </si>
  <si>
    <t>이명욱</t>
  </si>
  <si>
    <t>박수연</t>
  </si>
  <si>
    <t>571130-2******</t>
  </si>
  <si>
    <t>580907-2******</t>
  </si>
  <si>
    <t>541229-2******</t>
  </si>
  <si>
    <t>610529-1******</t>
  </si>
  <si>
    <t>471218-2******</t>
  </si>
  <si>
    <t>591217-1******</t>
  </si>
  <si>
    <t>551005-2******</t>
  </si>
  <si>
    <t>640910-1******</t>
  </si>
  <si>
    <t>551123-2******</t>
  </si>
  <si>
    <t>520121-1******</t>
  </si>
  <si>
    <t>550326-2******</t>
  </si>
  <si>
    <t>610129-2******</t>
  </si>
  <si>
    <t>640624-2******</t>
  </si>
  <si>
    <t>570603-1******</t>
  </si>
  <si>
    <t>500105-2******</t>
  </si>
  <si>
    <t>570508-2******</t>
  </si>
  <si>
    <t>580417-1******</t>
  </si>
  <si>
    <t>480217-2******</t>
  </si>
  <si>
    <t>480112-2******</t>
  </si>
  <si>
    <t>540720-2******</t>
  </si>
  <si>
    <t>580418-2******</t>
  </si>
  <si>
    <t>610309-2******</t>
  </si>
  <si>
    <t>550902-2******</t>
  </si>
  <si>
    <t>671211-2******</t>
  </si>
  <si>
    <t>581115-2******</t>
  </si>
  <si>
    <t>541004-2******</t>
  </si>
  <si>
    <t>601020-2******</t>
  </si>
  <si>
    <t>541006-2******</t>
  </si>
  <si>
    <t>571011-2******</t>
  </si>
  <si>
    <t>630404-2******</t>
  </si>
  <si>
    <t>531001-2******</t>
  </si>
  <si>
    <t>610411-2******</t>
  </si>
  <si>
    <t>550418-2******</t>
  </si>
  <si>
    <t>530220-2******</t>
  </si>
  <si>
    <t>560127-2******</t>
  </si>
  <si>
    <t>660626-2******</t>
  </si>
  <si>
    <t>551115-2******</t>
  </si>
  <si>
    <t>600917-2******</t>
  </si>
  <si>
    <t>610310-2******</t>
  </si>
  <si>
    <t>600915-2******</t>
  </si>
  <si>
    <t>600317-2******</t>
  </si>
  <si>
    <t>611023-2******</t>
  </si>
  <si>
    <t>600421-2******</t>
  </si>
  <si>
    <t>620828-2******</t>
  </si>
  <si>
    <t>600320-2******</t>
  </si>
  <si>
    <t>580102-2******</t>
  </si>
  <si>
    <t>520215-2******</t>
  </si>
  <si>
    <t>550316-2******</t>
  </si>
  <si>
    <t>551103-2******</t>
  </si>
  <si>
    <t>661220-2******</t>
  </si>
  <si>
    <t>620307-2******</t>
  </si>
  <si>
    <t>601223-2******</t>
  </si>
  <si>
    <t>590528-1******</t>
  </si>
  <si>
    <t>620223-2******</t>
  </si>
  <si>
    <t>631013-2******</t>
  </si>
  <si>
    <t>670227-2******</t>
  </si>
  <si>
    <t>501002-2******</t>
  </si>
  <si>
    <t>641029-2******</t>
  </si>
  <si>
    <t>640909-2******</t>
  </si>
  <si>
    <t>540130-2******</t>
  </si>
  <si>
    <t>490405-2******</t>
  </si>
  <si>
    <t>610515-2******</t>
  </si>
  <si>
    <t>580704-2******</t>
  </si>
  <si>
    <t>661010-2******</t>
  </si>
  <si>
    <t>600729-2******</t>
  </si>
  <si>
    <t>640204-2******</t>
  </si>
  <si>
    <t>621121-2******</t>
  </si>
  <si>
    <t>630713-2******</t>
  </si>
  <si>
    <t>610920-2******</t>
  </si>
  <si>
    <t>580526-2******</t>
  </si>
  <si>
    <t>500202-2******</t>
  </si>
  <si>
    <t>591015-2******</t>
  </si>
  <si>
    <t>651130-2******</t>
  </si>
  <si>
    <t>640113-2******</t>
  </si>
  <si>
    <t>510902-1******</t>
  </si>
  <si>
    <t>670928-2******</t>
  </si>
  <si>
    <t>540528-2******</t>
  </si>
  <si>
    <t>541201-2******</t>
  </si>
  <si>
    <t>580320-2******</t>
  </si>
  <si>
    <t>630323-2******</t>
  </si>
  <si>
    <t>620827-2******</t>
  </si>
  <si>
    <t>620901-2******</t>
  </si>
  <si>
    <t>630906-2******</t>
  </si>
  <si>
    <t>470411-2******</t>
  </si>
  <si>
    <t>580727-2******</t>
  </si>
  <si>
    <t>580405-2******</t>
  </si>
  <si>
    <t>611204-2******</t>
  </si>
  <si>
    <t>640707-2******</t>
  </si>
  <si>
    <t>581011-2******</t>
  </si>
  <si>
    <t>570615-2******</t>
  </si>
  <si>
    <t>590405-2******</t>
  </si>
  <si>
    <t>570522-2******</t>
  </si>
  <si>
    <t>610410-2******</t>
  </si>
  <si>
    <t>550729-1******</t>
  </si>
  <si>
    <t>690408-2******</t>
  </si>
  <si>
    <t>640210-2******</t>
  </si>
  <si>
    <t>601115-2******</t>
  </si>
  <si>
    <t>660905-2******</t>
  </si>
  <si>
    <t>651220-2******</t>
  </si>
  <si>
    <t>640224-1******</t>
  </si>
  <si>
    <t>520820-2******</t>
  </si>
  <si>
    <t>580512-2******</t>
  </si>
  <si>
    <t>460903-2******</t>
  </si>
  <si>
    <t>700615-2******</t>
  </si>
  <si>
    <t>600311-2******</t>
  </si>
  <si>
    <t>560104-2******</t>
  </si>
  <si>
    <t>581120-2******</t>
  </si>
  <si>
    <t>550603-2******</t>
  </si>
  <si>
    <t>621102-2******</t>
  </si>
  <si>
    <t>540109-2******</t>
  </si>
  <si>
    <t>700110-2******</t>
  </si>
  <si>
    <t>590917-2******</t>
  </si>
  <si>
    <t>570205-2******</t>
  </si>
  <si>
    <t>530809-1******</t>
  </si>
  <si>
    <t>611009-2******</t>
  </si>
  <si>
    <t>620709-2******</t>
  </si>
  <si>
    <t>680925-2******</t>
  </si>
  <si>
    <t>560308-2******</t>
  </si>
  <si>
    <t>590822-2******</t>
  </si>
  <si>
    <t>520315-1******</t>
  </si>
  <si>
    <t>670810-2******</t>
  </si>
  <si>
    <t>560416-2******</t>
  </si>
  <si>
    <t>560922-2******</t>
  </si>
  <si>
    <t>670408-2******</t>
  </si>
  <si>
    <t>570412-2******</t>
  </si>
  <si>
    <t>590901-2******</t>
  </si>
  <si>
    <t>601005-2******</t>
  </si>
  <si>
    <t>651102-2******</t>
  </si>
  <si>
    <t>620101-2******</t>
  </si>
  <si>
    <t>550320-2******</t>
  </si>
  <si>
    <t>630415-2******</t>
  </si>
  <si>
    <t>600306-2******</t>
  </si>
  <si>
    <t>561003-2******</t>
  </si>
  <si>
    <t>591107-2******</t>
  </si>
  <si>
    <t>650301-2******</t>
  </si>
  <si>
    <t>490901-2******</t>
  </si>
  <si>
    <t>580329-2******</t>
  </si>
  <si>
    <t>690917-2******</t>
  </si>
  <si>
    <t>690205-2******</t>
  </si>
  <si>
    <t>690427-2******</t>
  </si>
  <si>
    <t>660220-2******</t>
  </si>
  <si>
    <t>590928-2******</t>
  </si>
  <si>
    <t>671201-2******</t>
  </si>
  <si>
    <t>500313-2******</t>
  </si>
  <si>
    <t>660126-2******</t>
  </si>
  <si>
    <t>620118-2******</t>
  </si>
  <si>
    <t>570910-2******</t>
  </si>
  <si>
    <t>621014-2******</t>
  </si>
  <si>
    <t>570517-2******</t>
  </si>
  <si>
    <t>600525-2******</t>
  </si>
  <si>
    <t>680929-2******</t>
  </si>
  <si>
    <t>570713-2******</t>
  </si>
  <si>
    <t>610206-2******</t>
  </si>
  <si>
    <t>601014-2******</t>
  </si>
  <si>
    <t>640403-2******</t>
  </si>
  <si>
    <t>640701-2******</t>
  </si>
  <si>
    <t>670620-2******</t>
  </si>
  <si>
    <t>740831-2******</t>
  </si>
  <si>
    <t>601104-2******</t>
  </si>
  <si>
    <t>580122-2******</t>
  </si>
  <si>
    <t>620206-2******</t>
  </si>
  <si>
    <t>620110-2******</t>
  </si>
  <si>
    <t>631217-1******</t>
  </si>
  <si>
    <t>550708-2******</t>
  </si>
  <si>
    <t>661208-2******</t>
  </si>
  <si>
    <t>580816-2******</t>
  </si>
  <si>
    <t>690407-1******</t>
  </si>
  <si>
    <t>580114-2******</t>
  </si>
  <si>
    <t>590712-2******</t>
  </si>
  <si>
    <t>690626-2******</t>
  </si>
  <si>
    <t>620909-2******</t>
  </si>
  <si>
    <t>680519-2******</t>
  </si>
  <si>
    <t>580729-2******</t>
  </si>
  <si>
    <t>590127-2******</t>
  </si>
  <si>
    <t>590628-2******</t>
  </si>
  <si>
    <t>610203-2******</t>
  </si>
  <si>
    <t>500119-2******</t>
  </si>
  <si>
    <t>560524-2******</t>
  </si>
  <si>
    <t>641226-2******</t>
  </si>
  <si>
    <t>500701-2******</t>
  </si>
  <si>
    <t>601105-2******</t>
  </si>
  <si>
    <t>640427-2******</t>
  </si>
  <si>
    <t>530414-2******</t>
  </si>
  <si>
    <t>421219-1******</t>
  </si>
  <si>
    <t>570718-2******</t>
  </si>
  <si>
    <t>601208-2******</t>
  </si>
  <si>
    <t>610527-2******</t>
  </si>
  <si>
    <t>630528-2******</t>
  </si>
  <si>
    <t>641106-2******</t>
  </si>
  <si>
    <t>600726-2******</t>
  </si>
  <si>
    <t>640628-2******</t>
  </si>
  <si>
    <t>570202-1******</t>
  </si>
  <si>
    <t>631229-2******</t>
  </si>
  <si>
    <t>661228-2******</t>
  </si>
  <si>
    <t>640516-2******</t>
  </si>
  <si>
    <t>620913-2******</t>
  </si>
  <si>
    <t>590715-2******</t>
  </si>
  <si>
    <t>640112-2******</t>
  </si>
  <si>
    <t>550510-1******</t>
  </si>
  <si>
    <t>480710-2******</t>
  </si>
  <si>
    <t>630325-2******</t>
  </si>
  <si>
    <t>610717-2******</t>
  </si>
  <si>
    <t>680815-1******</t>
  </si>
  <si>
    <t>571020-2******</t>
  </si>
  <si>
    <t>500722-2******</t>
  </si>
  <si>
    <t>671217-2******</t>
  </si>
  <si>
    <t>500602-2******</t>
  </si>
  <si>
    <t>570210-2******</t>
  </si>
  <si>
    <t>610726-2******</t>
  </si>
  <si>
    <t>650119-2******</t>
  </si>
  <si>
    <t>620704-2******</t>
  </si>
  <si>
    <t>600412-2******</t>
  </si>
  <si>
    <t>580523-2******</t>
  </si>
  <si>
    <t>630421-2******</t>
  </si>
  <si>
    <t>590504-2******</t>
  </si>
  <si>
    <t>630911-2******</t>
  </si>
  <si>
    <t>591130-2******</t>
  </si>
  <si>
    <t>580113-2******</t>
  </si>
  <si>
    <t>610712-2******</t>
  </si>
  <si>
    <t>601116-2******</t>
  </si>
  <si>
    <t>611001-2******</t>
  </si>
  <si>
    <t>680906-2******</t>
  </si>
  <si>
    <t>630310-2******</t>
  </si>
  <si>
    <t>671205-2******</t>
  </si>
  <si>
    <t>610807-2******</t>
  </si>
  <si>
    <t>540503-2******</t>
  </si>
  <si>
    <t>441026-2******</t>
  </si>
  <si>
    <t>600106-2******</t>
  </si>
  <si>
    <t>561005-2******</t>
  </si>
  <si>
    <t>661007-2******</t>
  </si>
  <si>
    <t>520206-2******</t>
  </si>
  <si>
    <t>590215-2******</t>
  </si>
  <si>
    <t>640423-2******</t>
  </si>
  <si>
    <t>480401-2******</t>
  </si>
  <si>
    <t>540218-2******</t>
  </si>
  <si>
    <t>620210-2******</t>
  </si>
  <si>
    <t>580203-2******</t>
  </si>
  <si>
    <t>580409-2******</t>
  </si>
  <si>
    <t>631227-2******</t>
  </si>
  <si>
    <t>560224-2******</t>
  </si>
  <si>
    <t>630722-2******</t>
  </si>
  <si>
    <t>620923-2******</t>
  </si>
  <si>
    <t>690904-2******</t>
  </si>
  <si>
    <t>600525-1******</t>
  </si>
  <si>
    <t>610502-2******</t>
  </si>
  <si>
    <t>521201-2******</t>
  </si>
  <si>
    <t>521127-2******</t>
  </si>
  <si>
    <t>710219-2******</t>
  </si>
  <si>
    <t>550615-2******</t>
  </si>
  <si>
    <t>680818-2******</t>
  </si>
  <si>
    <t>640705-1******</t>
  </si>
  <si>
    <t>600709-2******</t>
  </si>
  <si>
    <t>530919-2******</t>
  </si>
  <si>
    <t>620417-2******</t>
  </si>
  <si>
    <t>610520-2******</t>
  </si>
  <si>
    <t>601010-2******</t>
  </si>
  <si>
    <t>570917-2******</t>
  </si>
  <si>
    <t>640717-2******</t>
  </si>
  <si>
    <t>640914-1******</t>
  </si>
  <si>
    <t>570430-2******</t>
  </si>
  <si>
    <t>611012-2******</t>
  </si>
  <si>
    <t>551102-2******</t>
  </si>
  <si>
    <t>561211-2******</t>
  </si>
  <si>
    <t>611127-2******</t>
  </si>
  <si>
    <t>600816-2******</t>
  </si>
  <si>
    <t>610323-2******</t>
  </si>
  <si>
    <t>541127-2******</t>
  </si>
  <si>
    <t>610327-2******</t>
  </si>
  <si>
    <t>630615-2******</t>
  </si>
  <si>
    <t>551230-2******</t>
  </si>
  <si>
    <t>641021-2******</t>
  </si>
  <si>
    <t>661215-2******</t>
  </si>
  <si>
    <t>620902-1******</t>
  </si>
  <si>
    <t>631210-2******</t>
  </si>
  <si>
    <t>701221-2******</t>
  </si>
  <si>
    <t>580118-2******</t>
  </si>
  <si>
    <t>580110-2******</t>
  </si>
  <si>
    <t>590303-2******</t>
  </si>
  <si>
    <t>700107-2******</t>
  </si>
  <si>
    <t>611004-2******</t>
  </si>
  <si>
    <t>600626-2******</t>
  </si>
  <si>
    <t>610828-1******</t>
  </si>
  <si>
    <t>580811-2******</t>
  </si>
  <si>
    <t>620816-2******</t>
  </si>
  <si>
    <t>600201-1******</t>
  </si>
  <si>
    <t>590417-2******</t>
  </si>
  <si>
    <t>640426-2******</t>
  </si>
  <si>
    <t>640923-2******</t>
  </si>
  <si>
    <t>700314-2******</t>
  </si>
  <si>
    <t>680410-2******</t>
  </si>
  <si>
    <t>680116-2******</t>
  </si>
  <si>
    <t>521122-2******</t>
  </si>
  <si>
    <t>681230-2******</t>
  </si>
  <si>
    <t>640418-2******</t>
  </si>
  <si>
    <t>670315-2******</t>
  </si>
  <si>
    <t>660307-2******</t>
  </si>
  <si>
    <t>530620-2******</t>
  </si>
  <si>
    <t>650213-2******</t>
  </si>
  <si>
    <t>620323-2******</t>
  </si>
  <si>
    <t>520829-2******</t>
  </si>
  <si>
    <t>651023-2******</t>
  </si>
  <si>
    <t>660620-2******</t>
  </si>
  <si>
    <t>650520-2******</t>
  </si>
  <si>
    <t>520526-2******</t>
  </si>
  <si>
    <t>581228-1******</t>
  </si>
  <si>
    <t>560601-2******</t>
  </si>
  <si>
    <t>600616-2******</t>
  </si>
  <si>
    <t>630306-2******</t>
  </si>
  <si>
    <t>581109-2******</t>
  </si>
  <si>
    <t>561121-2******</t>
  </si>
  <si>
    <t>630413-2******</t>
  </si>
  <si>
    <t>670813-2******</t>
  </si>
  <si>
    <t>581007-2******</t>
  </si>
  <si>
    <t>610330-2******</t>
  </si>
  <si>
    <t>611213-2******</t>
  </si>
  <si>
    <t>620130-2******</t>
  </si>
  <si>
    <t>660720-2******</t>
  </si>
  <si>
    <t>610826-2******</t>
  </si>
  <si>
    <t>471225-2******</t>
  </si>
  <si>
    <t>610603-2******</t>
  </si>
  <si>
    <t>550214-2******</t>
  </si>
  <si>
    <t>690507-2******</t>
  </si>
  <si>
    <t>580828-2******</t>
  </si>
  <si>
    <t>670510-2******</t>
  </si>
  <si>
    <t>660915-2******</t>
  </si>
  <si>
    <t>590309-2******</t>
  </si>
  <si>
    <t>640122-2******</t>
  </si>
  <si>
    <t>510524-2******</t>
  </si>
  <si>
    <t>620420-2******</t>
  </si>
  <si>
    <t>630214-2******</t>
  </si>
  <si>
    <t>640507-2******</t>
  </si>
  <si>
    <t>640205-1******</t>
  </si>
  <si>
    <t>650325-2******</t>
  </si>
  <si>
    <t>591105-2******</t>
  </si>
  <si>
    <t>661013-2******</t>
  </si>
  <si>
    <t>550308-2******</t>
  </si>
  <si>
    <t>640612-2******</t>
  </si>
  <si>
    <t>691114-1******</t>
  </si>
  <si>
    <t>591117-2******</t>
  </si>
  <si>
    <t>730904-2******</t>
  </si>
  <si>
    <t>650330-2******</t>
  </si>
  <si>
    <t>620128-2******</t>
  </si>
  <si>
    <t>500303-1******</t>
  </si>
  <si>
    <t>630502-2******</t>
  </si>
  <si>
    <t>640703-2******</t>
  </si>
  <si>
    <t>590513-2******</t>
  </si>
  <si>
    <t>740205-2******</t>
  </si>
  <si>
    <t>690418-2******</t>
  </si>
  <si>
    <t>670123-2******</t>
  </si>
  <si>
    <t>571019-2******</t>
  </si>
  <si>
    <t>640322-2******</t>
  </si>
  <si>
    <t>670210-2******</t>
  </si>
  <si>
    <t>700720-2******</t>
  </si>
  <si>
    <t>571109-2******</t>
  </si>
  <si>
    <t>570626-2******</t>
  </si>
  <si>
    <t>581028-2******</t>
  </si>
  <si>
    <t>720711-2******</t>
  </si>
  <si>
    <t>581218-2******</t>
  </si>
  <si>
    <t>661102-2******</t>
  </si>
  <si>
    <t>660201-2******</t>
  </si>
  <si>
    <t>630215-2******</t>
  </si>
  <si>
    <t>561210-2******</t>
  </si>
  <si>
    <t>690407-2******</t>
  </si>
  <si>
    <t>671107-2******</t>
  </si>
  <si>
    <t>711126-2******</t>
  </si>
  <si>
    <t>680925-1******</t>
  </si>
  <si>
    <t>631215-2******</t>
  </si>
  <si>
    <t>720315-2******</t>
  </si>
  <si>
    <t>580707-2******</t>
  </si>
  <si>
    <t>710506-2******</t>
  </si>
  <si>
    <t>661218-2******</t>
  </si>
  <si>
    <t>620108-2******</t>
  </si>
  <si>
    <t>680130-2******</t>
  </si>
  <si>
    <t>581207-2******</t>
  </si>
  <si>
    <t>671212-1******</t>
  </si>
  <si>
    <t>620316-2******</t>
  </si>
  <si>
    <t>570312-2******</t>
  </si>
  <si>
    <t>630328-2******</t>
  </si>
  <si>
    <t>600611-2******</t>
  </si>
  <si>
    <t>660408-2******</t>
  </si>
  <si>
    <t>640205-2******</t>
  </si>
  <si>
    <t>671101-2******</t>
  </si>
  <si>
    <t>590407-2******</t>
  </si>
  <si>
    <t>730704-1******</t>
  </si>
  <si>
    <t>550323-2******</t>
  </si>
  <si>
    <t>620405-2******</t>
  </si>
  <si>
    <t>711222-2******</t>
  </si>
  <si>
    <t>580513-2******</t>
  </si>
  <si>
    <t>591106-2******</t>
  </si>
  <si>
    <t>591219-2******</t>
  </si>
  <si>
    <t>711022-2******</t>
  </si>
  <si>
    <t>620515-2******</t>
  </si>
  <si>
    <t>621105-2******</t>
  </si>
  <si>
    <t>661219-2******</t>
  </si>
  <si>
    <t>601009-2******</t>
  </si>
  <si>
    <t>590125-2******</t>
  </si>
  <si>
    <t>700401-2******</t>
  </si>
  <si>
    <t>731111-2******</t>
  </si>
  <si>
    <t>530929-1******</t>
  </si>
  <si>
    <t>720921-2******</t>
  </si>
  <si>
    <t>700908-1******</t>
  </si>
  <si>
    <t>590220-2******</t>
  </si>
  <si>
    <t>670222-2******</t>
  </si>
  <si>
    <t>771221-2******</t>
  </si>
  <si>
    <t>711025-2******</t>
  </si>
  <si>
    <t>600209-2******</t>
  </si>
  <si>
    <t>540801-2******</t>
  </si>
  <si>
    <t>591005-2******</t>
  </si>
  <si>
    <t>561006-2******</t>
  </si>
  <si>
    <t>640303-2******</t>
  </si>
  <si>
    <t>630117-2******</t>
  </si>
  <si>
    <t>550424-2******</t>
  </si>
  <si>
    <t>651031-2******</t>
  </si>
  <si>
    <t>580108-2******</t>
  </si>
  <si>
    <t>671104-2******</t>
  </si>
  <si>
    <t>730416-2******</t>
  </si>
  <si>
    <t>631015-2******</t>
  </si>
  <si>
    <t>640915-2******</t>
  </si>
  <si>
    <t>750101-2******</t>
  </si>
  <si>
    <t>680623-2******</t>
  </si>
  <si>
    <t>690415-2******</t>
  </si>
  <si>
    <t>711201-2******</t>
  </si>
  <si>
    <t>630725-2******</t>
  </si>
  <si>
    <t>691120-2******</t>
  </si>
  <si>
    <t>640318-2******</t>
  </si>
  <si>
    <t>600120-2******</t>
  </si>
  <si>
    <t>610725-2******</t>
  </si>
  <si>
    <t>640725-2******</t>
  </si>
  <si>
    <t>590216-2******</t>
  </si>
  <si>
    <t>730211-2******</t>
  </si>
  <si>
    <t>661113-2******</t>
  </si>
  <si>
    <t>800109-2******</t>
  </si>
  <si>
    <t>560903-2******</t>
  </si>
  <si>
    <t>571010-2******</t>
  </si>
  <si>
    <t>650701-2******</t>
  </si>
  <si>
    <t>661011-2******</t>
  </si>
  <si>
    <t>620205-2******</t>
  </si>
  <si>
    <t>500709-1******</t>
  </si>
  <si>
    <t>861207-2******</t>
  </si>
  <si>
    <t>621027-2******</t>
  </si>
  <si>
    <t>661115-2******</t>
  </si>
  <si>
    <t>670502-1******</t>
  </si>
  <si>
    <t>651029-2******</t>
  </si>
  <si>
    <t>590718-2******</t>
  </si>
  <si>
    <t>611010-2******</t>
  </si>
  <si>
    <t>590124-2******</t>
  </si>
  <si>
    <t>610507-2******</t>
  </si>
  <si>
    <t>661204-2******</t>
  </si>
  <si>
    <t>581125-2******</t>
  </si>
  <si>
    <t>630707-2******</t>
  </si>
  <si>
    <t>660817-2******</t>
  </si>
  <si>
    <t>690902-2******</t>
  </si>
  <si>
    <t>700810-2******</t>
  </si>
  <si>
    <t>591220-2******</t>
  </si>
  <si>
    <t>550205-2******</t>
  </si>
  <si>
    <t>600101-2******</t>
  </si>
  <si>
    <t>591111-2******</t>
  </si>
  <si>
    <t>560813-2******</t>
  </si>
  <si>
    <t>620131-2******</t>
  </si>
  <si>
    <t>561202-2******</t>
  </si>
  <si>
    <t>640514-2******</t>
  </si>
  <si>
    <t>651221-2******</t>
  </si>
  <si>
    <t>580126-2******</t>
  </si>
  <si>
    <t>670910-2******</t>
  </si>
  <si>
    <t>700217-2******</t>
  </si>
  <si>
    <t>560826-2******</t>
  </si>
  <si>
    <t>711103-2******</t>
  </si>
  <si>
    <t>650201-2******</t>
  </si>
  <si>
    <t>601108-2******</t>
  </si>
  <si>
    <t>591118-2******</t>
  </si>
  <si>
    <t>580303-2******</t>
  </si>
  <si>
    <t>660526-2******</t>
  </si>
  <si>
    <t>630819-2******</t>
  </si>
  <si>
    <t>640929-2******</t>
  </si>
  <si>
    <t>570120-2******</t>
  </si>
  <si>
    <t>641023-2******</t>
  </si>
  <si>
    <t>621007-2******</t>
  </si>
  <si>
    <t>621128-2******</t>
  </si>
  <si>
    <t>610224-2******</t>
  </si>
  <si>
    <t>671008-2******</t>
  </si>
  <si>
    <t>691119-2******</t>
  </si>
  <si>
    <t>660121-2******</t>
  </si>
  <si>
    <t>560315-1******</t>
  </si>
  <si>
    <t>790720-2******</t>
  </si>
  <si>
    <t>570802-2******</t>
  </si>
  <si>
    <t>700816-2******</t>
  </si>
  <si>
    <t>800215-2******</t>
  </si>
  <si>
    <t>681010-2******</t>
  </si>
  <si>
    <t>580228-2******</t>
  </si>
  <si>
    <t>750216-1******</t>
  </si>
  <si>
    <t>600604-2******</t>
  </si>
  <si>
    <t>640510-2******</t>
  </si>
  <si>
    <t>631209-2******</t>
  </si>
  <si>
    <t>670203-2******</t>
  </si>
  <si>
    <t>600211-2******</t>
  </si>
  <si>
    <t>600129-2******</t>
  </si>
  <si>
    <t>650526-2******</t>
  </si>
  <si>
    <t>620201-2******</t>
  </si>
  <si>
    <t>670902-2******</t>
  </si>
  <si>
    <t>690422-2******</t>
  </si>
  <si>
    <t>740118-2******</t>
  </si>
  <si>
    <t>650826-2******</t>
  </si>
  <si>
    <t>700907-2******</t>
  </si>
  <si>
    <t>641209-2******</t>
  </si>
  <si>
    <t>581111-2******</t>
  </si>
  <si>
    <t>700419-2******</t>
  </si>
  <si>
    <t>690305-2******</t>
  </si>
  <si>
    <t>630830-2******</t>
  </si>
  <si>
    <t>551124-2******</t>
  </si>
  <si>
    <t>650312-2******</t>
  </si>
  <si>
    <t>611214-2******</t>
  </si>
  <si>
    <t>621115-2******</t>
  </si>
  <si>
    <t>700327-2******</t>
  </si>
  <si>
    <t>620429-1******</t>
  </si>
  <si>
    <t>640225-2******</t>
  </si>
  <si>
    <t>720320-2******</t>
  </si>
  <si>
    <t>640617-2******</t>
  </si>
  <si>
    <t>680615-2******</t>
  </si>
  <si>
    <t>701228-2******</t>
  </si>
  <si>
    <t>610122-2******</t>
  </si>
  <si>
    <t>630205-2******</t>
  </si>
  <si>
    <t>660313-2******</t>
  </si>
  <si>
    <t>620928-2******</t>
  </si>
  <si>
    <t>660715-1******</t>
  </si>
  <si>
    <t>601220-2******</t>
  </si>
  <si>
    <t>611210-2******</t>
  </si>
  <si>
    <t>561007-2******</t>
  </si>
  <si>
    <t>591120-2******</t>
  </si>
  <si>
    <t>630623-2******</t>
  </si>
  <si>
    <t>661214-2******</t>
  </si>
  <si>
    <t>731017-2******</t>
  </si>
  <si>
    <t>620725-2******</t>
  </si>
  <si>
    <t>650501-2******</t>
  </si>
  <si>
    <t>671221-2******</t>
  </si>
  <si>
    <t>651013-2******</t>
  </si>
  <si>
    <t>641115-2******</t>
  </si>
  <si>
    <t>680809-2******</t>
  </si>
  <si>
    <t>581013-2******</t>
  </si>
  <si>
    <t>670517-2******</t>
  </si>
  <si>
    <t>570921-2******</t>
  </si>
  <si>
    <t>710703-2******</t>
  </si>
  <si>
    <t>701006-2******</t>
  </si>
  <si>
    <t>700228-2******</t>
  </si>
  <si>
    <t>820811-2******</t>
  </si>
  <si>
    <t>660703-2******</t>
  </si>
  <si>
    <t>750830-2******</t>
  </si>
  <si>
    <t>721215-2******</t>
  </si>
  <si>
    <t>681013-2******</t>
  </si>
  <si>
    <t>691113-2******</t>
  </si>
  <si>
    <t>630603-2******</t>
  </si>
  <si>
    <t>640119-2******</t>
  </si>
  <si>
    <t>890607-1******</t>
  </si>
  <si>
    <t>590713-1******</t>
  </si>
  <si>
    <t>760120-2******</t>
  </si>
  <si>
    <t>640623-2******</t>
  </si>
  <si>
    <t>630303-2******</t>
  </si>
  <si>
    <t>700330-2******</t>
  </si>
  <si>
    <t>670527-2******</t>
  </si>
  <si>
    <t>670707-2******</t>
  </si>
  <si>
    <t>640527-2******</t>
  </si>
  <si>
    <t>690106-2******</t>
  </si>
  <si>
    <t>550701-1******</t>
  </si>
  <si>
    <t>760625-2******</t>
  </si>
  <si>
    <t>631025-2******</t>
  </si>
  <si>
    <t>660208-2******</t>
  </si>
  <si>
    <t>670327-2******</t>
  </si>
  <si>
    <t>641216-2******</t>
  </si>
  <si>
    <t>661110-2******</t>
  </si>
  <si>
    <t>610802-1******</t>
  </si>
  <si>
    <t>651105-2******</t>
  </si>
  <si>
    <t>591121-2******</t>
  </si>
  <si>
    <t>690803-2******</t>
  </si>
  <si>
    <t>640504-2******</t>
  </si>
  <si>
    <t>540828-2******</t>
  </si>
  <si>
    <t>680415-2******</t>
  </si>
  <si>
    <t>710924-2******</t>
  </si>
  <si>
    <t>641102-2******</t>
  </si>
  <si>
    <t>640325-2******</t>
  </si>
  <si>
    <t>590301-2******</t>
  </si>
  <si>
    <t>700818-2******</t>
  </si>
  <si>
    <t>730326-2******</t>
  </si>
  <si>
    <t>640324-2******</t>
  </si>
  <si>
    <t>720817-1******</t>
  </si>
  <si>
    <t>640110-2******</t>
  </si>
  <si>
    <t>511107-2******</t>
  </si>
  <si>
    <t>610904-1******</t>
  </si>
  <si>
    <t>570217-2******</t>
  </si>
  <si>
    <t>581017-2</t>
  </si>
  <si>
    <t>580514-2</t>
  </si>
  <si>
    <t>680505-2</t>
  </si>
  <si>
    <t>640420-2</t>
  </si>
  <si>
    <t>711106-1</t>
  </si>
  <si>
    <t>550305-2</t>
  </si>
  <si>
    <t>750205-2</t>
  </si>
  <si>
    <t>640524-2</t>
  </si>
  <si>
    <t>680824-2</t>
  </si>
  <si>
    <t>590701-2</t>
  </si>
  <si>
    <t>01025538</t>
  </si>
  <si>
    <t>지미봉</t>
  </si>
  <si>
    <t>01025537</t>
  </si>
  <si>
    <t>김태식</t>
  </si>
  <si>
    <t>01025540</t>
  </si>
  <si>
    <t>이선옥</t>
  </si>
  <si>
    <t>01025545</t>
  </si>
  <si>
    <t>박순이</t>
  </si>
  <si>
    <t>01025551</t>
  </si>
  <si>
    <t>이숙배</t>
  </si>
  <si>
    <t>01025548</t>
  </si>
  <si>
    <t>유원종</t>
  </si>
  <si>
    <t>01025553</t>
  </si>
  <si>
    <t>유혜연</t>
  </si>
  <si>
    <t>01025256</t>
  </si>
  <si>
    <t>01025547</t>
  </si>
  <si>
    <t>강영애</t>
  </si>
  <si>
    <t>01025549</t>
  </si>
  <si>
    <t>최명희</t>
  </si>
  <si>
    <t>01025559</t>
  </si>
  <si>
    <t>신순철</t>
  </si>
  <si>
    <t>01025571</t>
  </si>
  <si>
    <t>01025554</t>
  </si>
  <si>
    <t>배옥분</t>
  </si>
  <si>
    <t>01025558</t>
  </si>
  <si>
    <t>이은숙</t>
  </si>
  <si>
    <t>01025562</t>
  </si>
  <si>
    <t>변경남</t>
  </si>
  <si>
    <t>01025572</t>
  </si>
  <si>
    <t>윤미영</t>
  </si>
  <si>
    <t>01025563</t>
  </si>
  <si>
    <t>강경옥</t>
  </si>
  <si>
    <t>01025573</t>
  </si>
  <si>
    <t>장미경</t>
  </si>
  <si>
    <t>01025560</t>
  </si>
  <si>
    <t>01025561</t>
  </si>
  <si>
    <t>박선우</t>
  </si>
  <si>
    <t>01025588</t>
  </si>
  <si>
    <t>백준기</t>
  </si>
  <si>
    <t>01025594</t>
  </si>
  <si>
    <t>오태경</t>
  </si>
  <si>
    <t>01025607</t>
  </si>
  <si>
    <t>이경석</t>
  </si>
  <si>
    <t>01025620</t>
  </si>
  <si>
    <t>안명순</t>
  </si>
  <si>
    <t>01025608</t>
  </si>
  <si>
    <t>김병숙</t>
  </si>
  <si>
    <t>01025609</t>
  </si>
  <si>
    <t>허영숙</t>
  </si>
  <si>
    <t>01025628</t>
  </si>
  <si>
    <t>01025632</t>
  </si>
  <si>
    <t>정연심</t>
  </si>
  <si>
    <t>01025645</t>
  </si>
  <si>
    <t>이정신</t>
  </si>
  <si>
    <t>01025570</t>
  </si>
  <si>
    <t>01025597</t>
  </si>
  <si>
    <t>곽수연</t>
  </si>
  <si>
    <t>01025612</t>
  </si>
  <si>
    <t>01025587</t>
  </si>
  <si>
    <t>최명연</t>
  </si>
  <si>
    <t>01025633</t>
  </si>
  <si>
    <t>송효</t>
  </si>
  <si>
    <t>01025642</t>
  </si>
  <si>
    <t>01025646</t>
  </si>
  <si>
    <t>백복순</t>
  </si>
  <si>
    <t>01025305</t>
  </si>
  <si>
    <t>이우근</t>
  </si>
  <si>
    <t>총괄국명</t>
    <phoneticPr fontId="2" type="noConversion"/>
  </si>
  <si>
    <t>01009735</t>
  </si>
  <si>
    <t>금경희</t>
  </si>
  <si>
    <t>01025128</t>
  </si>
  <si>
    <t>구은영</t>
  </si>
  <si>
    <t>01023918</t>
  </si>
  <si>
    <t>김청수</t>
  </si>
  <si>
    <t>01024145</t>
  </si>
  <si>
    <t>01024518</t>
  </si>
  <si>
    <t>이영주</t>
  </si>
  <si>
    <t>01024215</t>
  </si>
  <si>
    <t>이지원</t>
  </si>
  <si>
    <t>01024938</t>
  </si>
  <si>
    <t>이은경</t>
  </si>
  <si>
    <t>01021464</t>
  </si>
  <si>
    <t>김진경</t>
  </si>
  <si>
    <t>01024127</t>
  </si>
  <si>
    <t>우경숙</t>
  </si>
  <si>
    <t>01025122</t>
  </si>
  <si>
    <t>이영화</t>
  </si>
  <si>
    <t>01023983</t>
  </si>
  <si>
    <t>김희숙</t>
  </si>
  <si>
    <t>01024231</t>
  </si>
  <si>
    <t>권귀숙</t>
  </si>
  <si>
    <t>01022211</t>
  </si>
  <si>
    <t>하명길</t>
  </si>
  <si>
    <t>김설희</t>
  </si>
  <si>
    <t>01023924</t>
  </si>
  <si>
    <t>심복남</t>
  </si>
  <si>
    <t>01024139</t>
  </si>
  <si>
    <t>손지현</t>
  </si>
  <si>
    <t>01023612</t>
  </si>
  <si>
    <t>선혜숙</t>
  </si>
  <si>
    <t>01007579</t>
  </si>
  <si>
    <t>이이분</t>
  </si>
  <si>
    <t>01022103</t>
  </si>
  <si>
    <t>도복순</t>
  </si>
  <si>
    <t>01022909</t>
  </si>
  <si>
    <t>한동순</t>
  </si>
  <si>
    <t>01023029</t>
  </si>
  <si>
    <t>김수영</t>
  </si>
  <si>
    <t>01015890</t>
  </si>
  <si>
    <t>장순녀</t>
  </si>
  <si>
    <t>01013939</t>
  </si>
  <si>
    <t>유정하</t>
  </si>
  <si>
    <t>01019790</t>
  </si>
  <si>
    <t>장초익</t>
  </si>
  <si>
    <t>01022839</t>
  </si>
  <si>
    <t>정영심</t>
  </si>
  <si>
    <t>01025665</t>
  </si>
  <si>
    <t>양경혜</t>
  </si>
  <si>
    <t>01025669</t>
  </si>
  <si>
    <t>이상순</t>
  </si>
  <si>
    <t>01025681</t>
  </si>
  <si>
    <t>정은경</t>
  </si>
  <si>
    <t>01025657</t>
  </si>
  <si>
    <t>허갑순</t>
  </si>
  <si>
    <t>01025661</t>
  </si>
  <si>
    <t>한재순</t>
  </si>
  <si>
    <t>01025663</t>
  </si>
  <si>
    <t>최정아</t>
  </si>
  <si>
    <t>01025683</t>
  </si>
  <si>
    <t>강종오</t>
  </si>
  <si>
    <t>9~10월</t>
    <phoneticPr fontId="2" type="noConversion"/>
  </si>
  <si>
    <t>11월</t>
    <phoneticPr fontId="2" type="noConversion"/>
  </si>
  <si>
    <t>모집제한자 확인요망</t>
    <phoneticPr fontId="2" type="noConversion"/>
  </si>
  <si>
    <t>01025715</t>
  </si>
  <si>
    <t>김향숙</t>
  </si>
  <si>
    <t>01025718</t>
  </si>
  <si>
    <t>김덕운</t>
  </si>
  <si>
    <t>01025738</t>
  </si>
  <si>
    <t>서정문</t>
  </si>
  <si>
    <t>01025703</t>
  </si>
  <si>
    <t>허창범</t>
  </si>
  <si>
    <t>01025709</t>
  </si>
  <si>
    <t>01025720</t>
  </si>
  <si>
    <t>01025737</t>
  </si>
  <si>
    <t>김선겸</t>
  </si>
  <si>
    <t>01025751</t>
  </si>
  <si>
    <t>이문영</t>
  </si>
  <si>
    <t>01025719</t>
  </si>
  <si>
    <t>주연화</t>
  </si>
  <si>
    <t>01025768</t>
  </si>
  <si>
    <t>01025769</t>
  </si>
  <si>
    <t>김순복</t>
  </si>
  <si>
    <t>01025770</t>
  </si>
  <si>
    <t>정애자</t>
  </si>
  <si>
    <t>01025736</t>
  </si>
  <si>
    <t>전정애</t>
  </si>
  <si>
    <t>01025772</t>
  </si>
  <si>
    <t>권귀님</t>
  </si>
  <si>
    <t>01025247</t>
  </si>
  <si>
    <t>윤종우</t>
  </si>
  <si>
    <t>01025775</t>
  </si>
  <si>
    <t>이경의</t>
  </si>
  <si>
    <t>인천남동</t>
  </si>
  <si>
    <t>양평</t>
  </si>
  <si>
    <t>01025781</t>
  </si>
  <si>
    <t>황성옥</t>
  </si>
  <si>
    <t>01005257</t>
  </si>
  <si>
    <t>01013747</t>
  </si>
  <si>
    <t>01016051</t>
  </si>
  <si>
    <t>지호순</t>
  </si>
  <si>
    <t>01017204</t>
  </si>
  <si>
    <t>01021368</t>
  </si>
  <si>
    <t>이옥남</t>
  </si>
  <si>
    <t>01021570</t>
  </si>
  <si>
    <t>01022217</t>
  </si>
  <si>
    <t>박재규</t>
  </si>
  <si>
    <t>01023063</t>
  </si>
  <si>
    <t>신수현</t>
  </si>
  <si>
    <t>01023369</t>
  </si>
  <si>
    <t>01023602</t>
  </si>
  <si>
    <t>문순옥</t>
  </si>
  <si>
    <t>01023655</t>
  </si>
  <si>
    <t>임양희</t>
  </si>
  <si>
    <t>01023968</t>
  </si>
  <si>
    <t>유연화</t>
  </si>
  <si>
    <t>01024218</t>
  </si>
  <si>
    <t>김민옥</t>
  </si>
  <si>
    <t>01024376</t>
  </si>
  <si>
    <t>안선자</t>
  </si>
  <si>
    <t>01024949</t>
  </si>
  <si>
    <t>백승엽</t>
  </si>
  <si>
    <t>01025151</t>
  </si>
  <si>
    <t>강의현</t>
  </si>
  <si>
    <t>합계</t>
  </si>
  <si>
    <t>합계</t>
    <phoneticPr fontId="2" type="noConversion"/>
  </si>
  <si>
    <t>단위 : 원</t>
    <phoneticPr fontId="2" type="noConversion"/>
  </si>
  <si>
    <t>01025786</t>
  </si>
  <si>
    <t>이지혜</t>
  </si>
  <si>
    <t>01025813</t>
  </si>
  <si>
    <t>유금</t>
  </si>
  <si>
    <t>01025801</t>
  </si>
  <si>
    <t>하창진</t>
  </si>
  <si>
    <t>2001/08/01</t>
  </si>
  <si>
    <t>2001/10/08</t>
  </si>
  <si>
    <t>2013/10/07</t>
  </si>
  <si>
    <t>2014/09/29</t>
  </si>
  <si>
    <t>2015/01/05</t>
  </si>
  <si>
    <t>2015/02/02</t>
  </si>
  <si>
    <t>2015/02/03</t>
  </si>
  <si>
    <t>2015/02/04</t>
  </si>
  <si>
    <t>2015/02/11</t>
  </si>
  <si>
    <t>2015/03/05</t>
  </si>
  <si>
    <t>2015/03/09</t>
  </si>
  <si>
    <t>2015/03/11</t>
  </si>
  <si>
    <t>2015/03/12</t>
  </si>
  <si>
    <t>2015/03/17</t>
  </si>
  <si>
    <t>2015/04/14</t>
  </si>
  <si>
    <t>2015/05/04</t>
  </si>
  <si>
    <t>2015/05/18</t>
  </si>
  <si>
    <t>2015/05/19</t>
  </si>
  <si>
    <t>2015/05/20</t>
  </si>
  <si>
    <t>2015/05/21</t>
  </si>
  <si>
    <t>2015/06/01</t>
  </si>
  <si>
    <t>2015/06/08</t>
  </si>
  <si>
    <t>2015/06/09</t>
  </si>
  <si>
    <t>2015/06/10</t>
  </si>
  <si>
    <t>2015/07/01</t>
  </si>
  <si>
    <t>2015/07/13</t>
  </si>
  <si>
    <t>2015/07/14</t>
  </si>
  <si>
    <t>2015/07/15</t>
  </si>
  <si>
    <t>2015/08/03</t>
  </si>
  <si>
    <t>2015/08/25</t>
  </si>
  <si>
    <t>2015/08/28</t>
  </si>
  <si>
    <t>2015/09/01</t>
  </si>
  <si>
    <t>2015/09/03</t>
  </si>
  <si>
    <t>2015/09/07</t>
  </si>
  <si>
    <t>2015/09/14</t>
  </si>
  <si>
    <t>2015/09/15</t>
  </si>
  <si>
    <t>2015/09/16</t>
  </si>
  <si>
    <t>2015/09/17</t>
  </si>
  <si>
    <t>2015/09/18</t>
  </si>
  <si>
    <t>2015/10/19</t>
  </si>
  <si>
    <t>2015/10/21</t>
  </si>
  <si>
    <t>2015/11/03</t>
  </si>
  <si>
    <t>2015/11/02</t>
  </si>
  <si>
    <t>2015/11/09</t>
  </si>
  <si>
    <t>2015/11/10</t>
  </si>
  <si>
    <t>2015/11/11</t>
  </si>
  <si>
    <t>2015/11/13</t>
  </si>
  <si>
    <t>2015/11/16</t>
  </si>
  <si>
    <t>2015/11/18</t>
  </si>
  <si>
    <t>2015/11/23</t>
  </si>
  <si>
    <t>2015/11/30</t>
  </si>
  <si>
    <t>01025851</t>
  </si>
  <si>
    <t>손은희</t>
  </si>
  <si>
    <t>01025854</t>
  </si>
  <si>
    <t>문순진</t>
  </si>
  <si>
    <t>01025826</t>
  </si>
  <si>
    <t>01025827</t>
  </si>
  <si>
    <t>설동오</t>
  </si>
  <si>
    <t>01025874</t>
  </si>
  <si>
    <t>김해숙</t>
  </si>
  <si>
    <t>01025842</t>
  </si>
  <si>
    <t>신정임</t>
  </si>
  <si>
    <t>01025863</t>
  </si>
  <si>
    <t>조수연</t>
  </si>
  <si>
    <t>01025822</t>
  </si>
  <si>
    <t>최인순</t>
  </si>
  <si>
    <t>01025825</t>
  </si>
  <si>
    <t>01025867</t>
  </si>
  <si>
    <t>황옥희</t>
  </si>
  <si>
    <t>01025865</t>
  </si>
  <si>
    <t>691125-2</t>
  </si>
  <si>
    <t>2015/12/01</t>
  </si>
  <si>
    <t>671128-2</t>
  </si>
  <si>
    <t>520113-1</t>
  </si>
  <si>
    <t>681220-2</t>
  </si>
  <si>
    <t>2015/12/02</t>
  </si>
  <si>
    <t>590309-2</t>
  </si>
  <si>
    <t>590823-2</t>
  </si>
  <si>
    <t>580520-2</t>
  </si>
  <si>
    <t>670226-2</t>
  </si>
  <si>
    <t>680715-2</t>
  </si>
  <si>
    <t>600115-2</t>
  </si>
  <si>
    <t>630529-2</t>
  </si>
  <si>
    <t>12월</t>
    <phoneticPr fontId="2" type="noConversion"/>
  </si>
  <si>
    <t>환산초회보험료</t>
  </si>
  <si>
    <t>01025892</t>
  </si>
  <si>
    <t>2015/12/09</t>
  </si>
  <si>
    <t>유윤자</t>
  </si>
  <si>
    <t>유은주</t>
  </si>
  <si>
    <t>01025896</t>
  </si>
  <si>
    <t>오정은</t>
  </si>
  <si>
    <t>01025898</t>
  </si>
  <si>
    <t>01025899</t>
  </si>
  <si>
    <t>2015/12/14</t>
  </si>
  <si>
    <t>2015/12/16</t>
  </si>
  <si>
    <t>01025907</t>
  </si>
  <si>
    <t>이은정</t>
  </si>
  <si>
    <t>01025916</t>
  </si>
  <si>
    <t>조미자</t>
  </si>
  <si>
    <t>01025915</t>
  </si>
  <si>
    <t>전상희</t>
  </si>
  <si>
    <t>01025913</t>
  </si>
  <si>
    <t>공순이</t>
  </si>
  <si>
    <t>01025903</t>
  </si>
  <si>
    <t>차명석</t>
  </si>
  <si>
    <t>01025904</t>
  </si>
  <si>
    <t>이성민</t>
  </si>
  <si>
    <t>01025923</t>
  </si>
  <si>
    <t>정명심</t>
  </si>
  <si>
    <t>01025917</t>
  </si>
  <si>
    <t>안금숙</t>
  </si>
  <si>
    <t>01025929</t>
  </si>
  <si>
    <t>이영희</t>
  </si>
  <si>
    <t>01025935</t>
  </si>
  <si>
    <t>권성숙</t>
  </si>
  <si>
    <t>01025931</t>
  </si>
  <si>
    <t>01025932</t>
  </si>
  <si>
    <t>오덕자</t>
  </si>
  <si>
    <t>2015/12/21</t>
  </si>
  <si>
    <t>2015/12/22</t>
  </si>
  <si>
    <t>2015/12/23</t>
  </si>
  <si>
    <t>2015/12/24</t>
  </si>
  <si>
    <t>보기 필터:</t>
  </si>
  <si>
    <t>청</t>
  </si>
  <si>
    <t>메트릭</t>
  </si>
  <si>
    <t>11</t>
  </si>
  <si>
    <t>경인청</t>
  </si>
  <si>
    <t>104711</t>
  </si>
  <si>
    <t>102355</t>
  </si>
  <si>
    <t>100487</t>
  </si>
  <si>
    <t>01025956</t>
  </si>
  <si>
    <t>김현정</t>
  </si>
  <si>
    <t>01025954</t>
  </si>
  <si>
    <t>구인숙</t>
  </si>
  <si>
    <t>2016/01/04</t>
  </si>
  <si>
    <t>530810-2</t>
  </si>
  <si>
    <t>700501-2</t>
  </si>
  <si>
    <t>630901-2</t>
  </si>
  <si>
    <t>661118-2</t>
  </si>
  <si>
    <t>631220-2</t>
  </si>
  <si>
    <t>670207-2</t>
  </si>
  <si>
    <t>641225-2</t>
  </si>
  <si>
    <t>580530-2</t>
  </si>
  <si>
    <t>660305-2</t>
  </si>
  <si>
    <t>630423-2</t>
  </si>
  <si>
    <t>710228-2</t>
  </si>
  <si>
    <t>511222-2</t>
  </si>
  <si>
    <t>670824-20</t>
  </si>
  <si>
    <t>671213-2</t>
  </si>
  <si>
    <t>670405-2</t>
  </si>
  <si>
    <t>740215-2</t>
  </si>
  <si>
    <t>620225-2</t>
  </si>
  <si>
    <t>680823-2</t>
  </si>
  <si>
    <t>660301-22</t>
  </si>
  <si>
    <t>660423-2</t>
  </si>
  <si>
    <t>721026-2</t>
  </si>
  <si>
    <t>550315-1</t>
  </si>
  <si>
    <t>630304-2</t>
  </si>
  <si>
    <t>790129-2</t>
  </si>
  <si>
    <t>650515-2</t>
  </si>
  <si>
    <t>600710-2</t>
  </si>
  <si>
    <t>650410-2</t>
  </si>
  <si>
    <t>530118-2</t>
  </si>
  <si>
    <t>740802-2</t>
  </si>
  <si>
    <t>650216-1</t>
  </si>
  <si>
    <t>740320-2</t>
  </si>
  <si>
    <t>760625-2</t>
  </si>
  <si>
    <t>640101-2</t>
  </si>
  <si>
    <t>681027-2</t>
  </si>
  <si>
    <t>771012-2</t>
  </si>
  <si>
    <t>650517-2</t>
  </si>
  <si>
    <t>670317-2</t>
  </si>
  <si>
    <t>651124-2</t>
  </si>
  <si>
    <t>540603-2</t>
  </si>
  <si>
    <t>620806-2</t>
  </si>
  <si>
    <t>780915-2</t>
  </si>
  <si>
    <t>640320-1</t>
  </si>
  <si>
    <t>670712-2</t>
  </si>
  <si>
    <t>680926-2</t>
  </si>
  <si>
    <t>610502-2</t>
  </si>
  <si>
    <t>651207-2</t>
  </si>
  <si>
    <t>621215-2</t>
  </si>
  <si>
    <t>630115-2</t>
  </si>
  <si>
    <t>600625-2</t>
  </si>
  <si>
    <t>680302-2</t>
  </si>
  <si>
    <t>620528-2</t>
  </si>
  <si>
    <t>680208-2</t>
  </si>
  <si>
    <t>661005-2</t>
  </si>
  <si>
    <t>541112-2</t>
  </si>
  <si>
    <t>670529-2</t>
  </si>
  <si>
    <t>691212-2</t>
  </si>
  <si>
    <t>621210-2</t>
  </si>
  <si>
    <t>860105-1</t>
  </si>
  <si>
    <t>810518-2</t>
  </si>
  <si>
    <t>700311-2</t>
  </si>
  <si>
    <t>551028-2</t>
  </si>
  <si>
    <t>580707-2</t>
  </si>
  <si>
    <t>911208-1</t>
  </si>
  <si>
    <t>910315-1</t>
  </si>
  <si>
    <t>630922-2</t>
  </si>
  <si>
    <t>670127-2</t>
  </si>
  <si>
    <t>590507-2</t>
  </si>
  <si>
    <t>620217-2</t>
  </si>
  <si>
    <t>671104-1</t>
  </si>
  <si>
    <t>681208-2</t>
  </si>
  <si>
    <t>590519-2</t>
  </si>
  <si>
    <t>760110-2</t>
  </si>
  <si>
    <t>620808-2</t>
  </si>
  <si>
    <t>730101-2</t>
  </si>
  <si>
    <t>681201-2</t>
  </si>
  <si>
    <t>860218-1</t>
  </si>
  <si>
    <t>581221-2</t>
  </si>
  <si>
    <t>640703-2</t>
  </si>
  <si>
    <t>600316-1</t>
  </si>
  <si>
    <t>680904-2</t>
  </si>
  <si>
    <t>621229-2</t>
  </si>
  <si>
    <t>610402-2</t>
  </si>
  <si>
    <t>830510-2</t>
  </si>
  <si>
    <t>610615-2</t>
  </si>
  <si>
    <t>711013-2</t>
  </si>
  <si>
    <t>680913-2</t>
  </si>
  <si>
    <t>780311-1</t>
  </si>
  <si>
    <t>720305-2</t>
  </si>
  <si>
    <t>630504-2</t>
  </si>
  <si>
    <t>570215-1</t>
  </si>
  <si>
    <t>900204-1</t>
  </si>
  <si>
    <t>670520-2</t>
  </si>
  <si>
    <t>680805-2</t>
  </si>
  <si>
    <t>570607-2</t>
  </si>
  <si>
    <t>680730-2</t>
  </si>
  <si>
    <t>660321-2</t>
  </si>
  <si>
    <t>741028-2</t>
  </si>
  <si>
    <t>730202-2</t>
  </si>
  <si>
    <t>751020-2</t>
  </si>
  <si>
    <t>770329-2</t>
  </si>
  <si>
    <t>620617-2</t>
  </si>
  <si>
    <t>780619-1</t>
  </si>
  <si>
    <t>820628-2</t>
  </si>
  <si>
    <t>710610-2</t>
  </si>
  <si>
    <t>671225-2</t>
  </si>
  <si>
    <t>651225-2</t>
  </si>
  <si>
    <t>570301-2</t>
  </si>
  <si>
    <t>610811-2</t>
  </si>
  <si>
    <t>610906-2</t>
  </si>
  <si>
    <t>600612-2</t>
  </si>
  <si>
    <t>690505-2</t>
  </si>
  <si>
    <t>661119-2</t>
  </si>
  <si>
    <t>690403-2</t>
  </si>
  <si>
    <t>651026-1</t>
  </si>
  <si>
    <t>750905-2</t>
  </si>
  <si>
    <t>730924-2</t>
  </si>
  <si>
    <t>640824-2</t>
  </si>
  <si>
    <t>660325-2</t>
  </si>
  <si>
    <t>601113-2</t>
  </si>
  <si>
    <t>690525-2</t>
  </si>
  <si>
    <t>601007-2</t>
  </si>
  <si>
    <t>670906-2</t>
  </si>
  <si>
    <t>720913-2</t>
  </si>
  <si>
    <t>880812-1</t>
  </si>
  <si>
    <t>800111-2</t>
  </si>
  <si>
    <t>721105-2</t>
  </si>
  <si>
    <t>700506-2</t>
  </si>
  <si>
    <t>641208-2</t>
  </si>
  <si>
    <t>620324-2</t>
  </si>
  <si>
    <t>750410-1</t>
  </si>
  <si>
    <t>620624-2</t>
  </si>
  <si>
    <t>620128-2</t>
  </si>
  <si>
    <t>610105-2</t>
  </si>
  <si>
    <t>630923-2</t>
  </si>
  <si>
    <t>610501-2</t>
  </si>
  <si>
    <t>650120-2</t>
  </si>
  <si>
    <t>670416-2</t>
  </si>
  <si>
    <t>600317-2</t>
  </si>
  <si>
    <t>670118-2</t>
  </si>
  <si>
    <t>650916-2</t>
  </si>
  <si>
    <t>590317-2</t>
  </si>
  <si>
    <t>610131-2</t>
  </si>
  <si>
    <t>710205-2</t>
  </si>
  <si>
    <t>781024-2</t>
  </si>
  <si>
    <t>650228-2</t>
  </si>
  <si>
    <t>701010-2</t>
  </si>
  <si>
    <t>720315-1</t>
  </si>
  <si>
    <t>720220-2</t>
  </si>
  <si>
    <t>630714-2</t>
  </si>
  <si>
    <t>620910-2</t>
  </si>
  <si>
    <t>700212-1</t>
  </si>
  <si>
    <t>590102-2</t>
  </si>
  <si>
    <t>620614-2</t>
  </si>
  <si>
    <t>620916-2</t>
  </si>
  <si>
    <t>661018-2</t>
  </si>
  <si>
    <t>630405-2</t>
  </si>
  <si>
    <t>690423-2</t>
  </si>
  <si>
    <t>700602-2</t>
  </si>
  <si>
    <t>731128-2</t>
  </si>
  <si>
    <t>751120-2</t>
  </si>
  <si>
    <t>590321-2</t>
  </si>
  <si>
    <t>580706-2</t>
  </si>
  <si>
    <t>641201-2</t>
  </si>
  <si>
    <t>580605-2</t>
  </si>
  <si>
    <t>740307-2</t>
  </si>
  <si>
    <t>711226-2</t>
  </si>
  <si>
    <t>640530-2</t>
  </si>
  <si>
    <t>700227-1</t>
  </si>
  <si>
    <t>680115-1</t>
  </si>
  <si>
    <t>780201-2</t>
  </si>
  <si>
    <t>790313-2</t>
  </si>
  <si>
    <t>610520-2</t>
  </si>
  <si>
    <t>570111-2</t>
  </si>
  <si>
    <t>700505-2</t>
  </si>
  <si>
    <t>601120-2</t>
  </si>
  <si>
    <t>670101-2</t>
  </si>
  <si>
    <t>620926-2</t>
  </si>
  <si>
    <t>580225-2</t>
  </si>
  <si>
    <t>560101-2</t>
  </si>
  <si>
    <t>551024-2</t>
  </si>
  <si>
    <t>660810-2</t>
  </si>
  <si>
    <t>640109-2</t>
  </si>
  <si>
    <t>630116-2</t>
  </si>
  <si>
    <t>621009-2</t>
  </si>
  <si>
    <t>680315-1</t>
  </si>
  <si>
    <t>510627-2</t>
  </si>
  <si>
    <t>641120-2</t>
  </si>
  <si>
    <t>650519-2</t>
  </si>
  <si>
    <t>670905-2</t>
  </si>
  <si>
    <t>700826-2</t>
  </si>
  <si>
    <t>610607-2</t>
  </si>
  <si>
    <t>630130-2</t>
  </si>
  <si>
    <t>540418-2</t>
  </si>
  <si>
    <t>580711-1</t>
  </si>
  <si>
    <t>591210-1</t>
  </si>
  <si>
    <t>610316-2</t>
  </si>
  <si>
    <t>670325-2</t>
  </si>
  <si>
    <t>610213-2</t>
  </si>
  <si>
    <t>680830-2</t>
  </si>
  <si>
    <t>641231-2</t>
  </si>
  <si>
    <t>620320-2</t>
  </si>
  <si>
    <t>670610-2</t>
  </si>
  <si>
    <t>630819-2</t>
  </si>
  <si>
    <t>01025963</t>
  </si>
  <si>
    <t>원영숙</t>
  </si>
  <si>
    <t>01025959</t>
  </si>
  <si>
    <t>이득영</t>
  </si>
  <si>
    <t>680327-2</t>
  </si>
  <si>
    <t>600120-2</t>
  </si>
  <si>
    <t>2001/08/01</t>
    <phoneticPr fontId="2" type="noConversion"/>
  </si>
  <si>
    <t>2001/10/08</t>
    <phoneticPr fontId="2" type="noConversion"/>
  </si>
  <si>
    <t>2013/03/04</t>
    <phoneticPr fontId="2" type="noConversion"/>
  </si>
  <si>
    <t>2013/03/06</t>
    <phoneticPr fontId="2" type="noConversion"/>
  </si>
  <si>
    <t>2013/10/07</t>
    <phoneticPr fontId="2" type="noConversion"/>
  </si>
  <si>
    <t>2014/02/07</t>
    <phoneticPr fontId="2" type="noConversion"/>
  </si>
  <si>
    <t>2014/02/10</t>
    <phoneticPr fontId="2" type="noConversion"/>
  </si>
  <si>
    <t>2014/02/12</t>
    <phoneticPr fontId="2" type="noConversion"/>
  </si>
  <si>
    <t>2014/03/11</t>
    <phoneticPr fontId="2" type="noConversion"/>
  </si>
  <si>
    <t>2014/03/28</t>
    <phoneticPr fontId="2" type="noConversion"/>
  </si>
  <si>
    <t>2014/03/31</t>
    <phoneticPr fontId="2" type="noConversion"/>
  </si>
  <si>
    <t>2014/04/01</t>
    <phoneticPr fontId="2" type="noConversion"/>
  </si>
  <si>
    <t>2014/05/07</t>
    <phoneticPr fontId="2" type="noConversion"/>
  </si>
  <si>
    <t>2014/05/08</t>
    <phoneticPr fontId="2" type="noConversion"/>
  </si>
  <si>
    <t>2014/06/02</t>
    <phoneticPr fontId="2" type="noConversion"/>
  </si>
  <si>
    <t>2014/06/10</t>
    <phoneticPr fontId="2" type="noConversion"/>
  </si>
  <si>
    <t>2014/09/01</t>
    <phoneticPr fontId="2" type="noConversion"/>
  </si>
  <si>
    <t>2014/09/04</t>
    <phoneticPr fontId="2" type="noConversion"/>
  </si>
  <si>
    <t>2014/09/29</t>
    <phoneticPr fontId="2" type="noConversion"/>
  </si>
  <si>
    <t>2014/10/01</t>
    <phoneticPr fontId="2" type="noConversion"/>
  </si>
  <si>
    <t>2014/10/10</t>
    <phoneticPr fontId="2" type="noConversion"/>
  </si>
  <si>
    <t>2014/11/03</t>
    <phoneticPr fontId="2" type="noConversion"/>
  </si>
  <si>
    <t>2014/11/04</t>
    <phoneticPr fontId="2" type="noConversion"/>
  </si>
  <si>
    <t>2014/11/13</t>
    <phoneticPr fontId="2" type="noConversion"/>
  </si>
  <si>
    <t>2014/12/15</t>
    <phoneticPr fontId="2" type="noConversion"/>
  </si>
  <si>
    <t>2015/01/02</t>
    <phoneticPr fontId="2" type="noConversion"/>
  </si>
  <si>
    <t>2015/01/05</t>
    <phoneticPr fontId="2" type="noConversion"/>
  </si>
  <si>
    <t>2015/02/02</t>
    <phoneticPr fontId="2" type="noConversion"/>
  </si>
  <si>
    <t>2015/02/03</t>
    <phoneticPr fontId="2" type="noConversion"/>
  </si>
  <si>
    <t>2015/02/04</t>
    <phoneticPr fontId="2" type="noConversion"/>
  </si>
  <si>
    <t>2015/02/11</t>
    <phoneticPr fontId="2" type="noConversion"/>
  </si>
  <si>
    <t>2015/03/05</t>
    <phoneticPr fontId="2" type="noConversion"/>
  </si>
  <si>
    <t>2015/03/09</t>
    <phoneticPr fontId="2" type="noConversion"/>
  </si>
  <si>
    <t>2015/03/11</t>
    <phoneticPr fontId="2" type="noConversion"/>
  </si>
  <si>
    <t>2015/03/12</t>
    <phoneticPr fontId="2" type="noConversion"/>
  </si>
  <si>
    <t>2015/03/17</t>
    <phoneticPr fontId="2" type="noConversion"/>
  </si>
  <si>
    <t>2015/04/13</t>
    <phoneticPr fontId="2" type="noConversion"/>
  </si>
  <si>
    <t>2015/04/14</t>
    <phoneticPr fontId="2" type="noConversion"/>
  </si>
  <si>
    <t>2015/05/04</t>
    <phoneticPr fontId="2" type="noConversion"/>
  </si>
  <si>
    <t>2015/05/18</t>
    <phoneticPr fontId="2" type="noConversion"/>
  </si>
  <si>
    <t>2015/05/19</t>
    <phoneticPr fontId="2" type="noConversion"/>
  </si>
  <si>
    <t>2015/05/20</t>
    <phoneticPr fontId="2" type="noConversion"/>
  </si>
  <si>
    <t>2015/05/21</t>
    <phoneticPr fontId="2" type="noConversion"/>
  </si>
  <si>
    <t>2015/06/01</t>
    <phoneticPr fontId="2" type="noConversion"/>
  </si>
  <si>
    <t>2015/06/08</t>
    <phoneticPr fontId="2" type="noConversion"/>
  </si>
  <si>
    <t>2015/06/09</t>
    <phoneticPr fontId="2" type="noConversion"/>
  </si>
  <si>
    <t>2015/06/10</t>
    <phoneticPr fontId="2" type="noConversion"/>
  </si>
  <si>
    <t>2015/07/01</t>
    <phoneticPr fontId="2" type="noConversion"/>
  </si>
  <si>
    <t>2015/07/13</t>
    <phoneticPr fontId="2" type="noConversion"/>
  </si>
  <si>
    <t>2015/07/14</t>
    <phoneticPr fontId="2" type="noConversion"/>
  </si>
  <si>
    <t>2015/07/15</t>
    <phoneticPr fontId="2" type="noConversion"/>
  </si>
  <si>
    <t>2015/08/03</t>
    <phoneticPr fontId="2" type="noConversion"/>
  </si>
  <si>
    <t>2015/08/25</t>
    <phoneticPr fontId="2" type="noConversion"/>
  </si>
  <si>
    <t>2015/08/28</t>
    <phoneticPr fontId="2" type="noConversion"/>
  </si>
  <si>
    <t>2015/09/01</t>
    <phoneticPr fontId="2" type="noConversion"/>
  </si>
  <si>
    <t>2015/09/03</t>
    <phoneticPr fontId="2" type="noConversion"/>
  </si>
  <si>
    <t>2015/09/07</t>
    <phoneticPr fontId="2" type="noConversion"/>
  </si>
  <si>
    <t>2015/09/14</t>
    <phoneticPr fontId="2" type="noConversion"/>
  </si>
  <si>
    <t>2015/09/15</t>
    <phoneticPr fontId="2" type="noConversion"/>
  </si>
  <si>
    <t>2015/09/16</t>
    <phoneticPr fontId="2" type="noConversion"/>
  </si>
  <si>
    <t>2015/09/17</t>
    <phoneticPr fontId="2" type="noConversion"/>
  </si>
  <si>
    <t>2015/09/18</t>
    <phoneticPr fontId="2" type="noConversion"/>
  </si>
  <si>
    <t>2015/10/19</t>
    <phoneticPr fontId="2" type="noConversion"/>
  </si>
  <si>
    <t>2015/10/21</t>
    <phoneticPr fontId="2" type="noConversion"/>
  </si>
  <si>
    <t>2015/11/03</t>
    <phoneticPr fontId="2" type="noConversion"/>
  </si>
  <si>
    <t>2015/11/02</t>
    <phoneticPr fontId="2" type="noConversion"/>
  </si>
  <si>
    <t>2015/11/09</t>
    <phoneticPr fontId="2" type="noConversion"/>
  </si>
  <si>
    <t>2015/11/10</t>
    <phoneticPr fontId="2" type="noConversion"/>
  </si>
  <si>
    <t>2015/11/11</t>
    <phoneticPr fontId="2" type="noConversion"/>
  </si>
  <si>
    <t>2015/11/13</t>
    <phoneticPr fontId="2" type="noConversion"/>
  </si>
  <si>
    <t>2015/11/16</t>
    <phoneticPr fontId="2" type="noConversion"/>
  </si>
  <si>
    <t>2015/11/18</t>
    <phoneticPr fontId="2" type="noConversion"/>
  </si>
  <si>
    <t>2015/11/23</t>
    <phoneticPr fontId="2" type="noConversion"/>
  </si>
  <si>
    <t>2015/11/30</t>
    <phoneticPr fontId="2" type="noConversion"/>
  </si>
  <si>
    <t>2015/12/09</t>
    <phoneticPr fontId="2" type="noConversion"/>
  </si>
  <si>
    <t>2015/12/14</t>
    <phoneticPr fontId="2" type="noConversion"/>
  </si>
  <si>
    <t>2015/12/16</t>
    <phoneticPr fontId="2" type="noConversion"/>
  </si>
  <si>
    <t>2015/12/21</t>
    <phoneticPr fontId="2" type="noConversion"/>
  </si>
  <si>
    <t>2015/12/22</t>
    <phoneticPr fontId="2" type="noConversion"/>
  </si>
  <si>
    <t>2015/12/23</t>
    <phoneticPr fontId="2" type="noConversion"/>
  </si>
  <si>
    <t>2015/12/24</t>
    <phoneticPr fontId="2" type="noConversion"/>
  </si>
  <si>
    <t>2016/01/04</t>
    <phoneticPr fontId="2" type="noConversion"/>
  </si>
  <si>
    <t>2016/01/05</t>
    <phoneticPr fontId="2" type="noConversion"/>
  </si>
  <si>
    <t>2016/01/05</t>
  </si>
  <si>
    <t>15.11월 누적</t>
    <phoneticPr fontId="2" type="noConversion"/>
  </si>
  <si>
    <t>15.12월 환산</t>
    <phoneticPr fontId="2" type="noConversion"/>
  </si>
  <si>
    <t>04. 관서별정산초회보험료현황(본부)-&gt;총괄국-&gt;직군-&gt;보험상품-&gt;모집자</t>
  </si>
  <si>
    <t>("201501" 와 "201511" 사이 기준월 (ID)) 와 (청 = 11:경인청)</t>
  </si>
  <si>
    <t>(직군 = 01:우체국FC) 와 (보험상품 = 20059:무배당 우체국연금보험, 2005A:무배당 우체국연금보험, 20069:무배당 우체국연금보험IN, 2006A:무배당 우체국연금보험IN, 20074:플러스연금보험 1종(일반연금), 20075:플러스연금보험 1종(일반연금), 20076:무배당 플러스연금보험, 20077:무배당 플러스연금보험, 20100:어깨동무연금보험, 21055:플러스연금보험 2종(연금저축), 21080:우체국연금저축보험, 21081:우체국연금저축보험, 21082:우체국연금저축보험, 21091:우체국연금저축보험(이전형), 21092:우체국연금저축보험(이전형), 30097:무배당 에버리치복지보험(일반형), 30098:무배당 에버리치복지보험(일반형), 30099:무배당 에버리치복지보험(일반형), 30108:무배당 에버리치복지보험(생계형), 30109:무배당 에버리치복지보험(생계형), 3010A:무배당 에버리치복지보험(비과세종합저축), 30135:무배당 에버리치복지보험(일반형)IN, 30136:무배당 에버리치복지보험(일반형)IN, 30141:무배당 그린보너스저축보험(일반형), 30142:무배당 그린보너스저축보험(일반형), 30143:무배당 그린보너스저축보험(일반형), 30154:무배당 꿈나무보험(저축형), 30162:무배당 그린보너스저축보험(생계형), 30163:무배당 그린보너스저축보험(비과세종합저축), 30164:무배당 그린보너스저축보험(비과세종합저축), 30170:무배당 파워적립보험(1종 만기목돈형), 30171:무배당 파워적립보험(1종 만기목돈형), 30180:무배당 파워적립보험(2종 이자지급형), 30181:무배당 파워적립보험(2종 이자지급형), 40025:하이로정기보험(순수보장형), 40027:하이로정기보험(순수보장형), 40050:무배당 나눔의행복보험, 41048:무배당 어깨동무보험 1종(생활보장형), 41066:하이로정기보험(만기환급형), 41067:하이로정기보험(만기환급형), 41070:(무)우체국하나로OK보험, 41071:(무)우체국하나로OK보험(갱신형),</t>
  </si>
  <si>
    <t>41072:무배당 우체국하나로OK보험(갱신형), 41073:무배당 우체국하나로OK보험, 41074:무배당 우체국하나로OK보험, 41080:무배당 우체국장제보험(1종 무심사형), 41090:무배당 우체국장제보험(2종 심사형), 41100:무배당 100세 종합보장보험, 50025:휴일재해보장보험, 50031:우체국안전벨트보험, 50032:우체국안전벨트보험, 50033:우체국안전벨트보험, 50034:우체국안전벨트보험, 50053:우체국 안전벨트보험IN, 50054:우체국 안전벨트보험IN, 50063:무배당 만원의행복보험, 51025:에버리치상해보험, 51026:에버리치상해보험, 51027:에버리치상해보험, 51028:에버리치상해보험, 51035:무배당 어깨동무보험 3종(상해보장형), 51037:무배당 어깨동무보험 3종(상해보장형), 51046:에버리치상해보험IN, 61059:무배당 어깨동무보험 2종(암보장형), 6105B:무배당 어깨동무보험 2종(암보장형), 61111:(무)우체국실손의료비보험(종합형), 61112:(무)우체국실손의료비보험(종합형)(갱신형), 61122:(무)우체국실손의료비보험(질병형)(갱신형), 61130:평생보장암보험, 61131:평생보장암보험(갱신형), 61132:평생보장암보험(갱신형), 61141:(무)우체국건강클리닉보험, 61142:(무)우체국건강클리닉보험(갱신형), 61143:무배당 우체국건강클리닉보험(갱신형), 61144:무배당 우체국건강클리닉보험(갱신형), 61145:무배당 우체국건강클리닉보험(갱신형), 61150:(무)우체국큰병큰보장보험, 61151:(무)우체국큰병큰보장보험(갱신형), 61152:무배당 우체국큰병큰보장보험(갱신형), 61153:무배당 우체국큰병큰보장보험(갱신형), 61160:우체국치아보험(갱신형), 61161:우체국치아보험(갱신형), 61162:우체국치아보험(갱신형), 61163:무배당 우체국치아보험(갱신형), 61170:우체국요양보험(갱신형), 61171:우체국요양보험(갱신형), 61172:우체국요양보험(갱신형),</t>
  </si>
  <si>
    <t>61180:(무) 우체국실손의료비보험[2종(표준형),종합형](갱신형), 61190:(무) 우체국실손의료비보험[2종(표준형),질병형](갱신형), 61200:(무) 우체국실손의료비보험[1종(선택형),종합형](갱신형), 61210:(무) 우체국실손의료비보험[1종(선택형),질병형](갱신형), 61220:(무) 우체국실손의료비보험3종(종합형)(갱신형), 61230:(무) 우체국실손의료비보험3종(질병형)(갱신형), 61240:우체국암보험(갱신형), 71022:무배당 꿈나무보험(보장형), 71023:무배당 꿈나무보험(보장형), 71024:무배당 꿈나무보험(보장형), 71025:무배당 꿈나무보험, 71026:무배당 꿈나무보험, J1801:(무) 우체국실손의료비보험[2종(표준형),종합형](갱신형), J1901:(무) 우체국실손의료비보험[2종(표준형),질병형](갱신형), J2001:(무) 우체국실손의료비보험[1종(선택형),종합형](갱신형), J2002:(무) 우체국실손의료비보험[1종(선택형),종합형](갱신형), J2101:(무) 우체국실손의료비보험[1종(선택형),질병형](갱신형))</t>
  </si>
  <si>
    <t>기준월: Total</t>
  </si>
  <si>
    <t>보안총괄국</t>
  </si>
  <si>
    <t>모집자</t>
  </si>
  <si>
    <t>정산초회보험료</t>
  </si>
  <si>
    <t>저축성일시납제외
정산초회보험료</t>
  </si>
  <si>
    <t>평택우체국</t>
  </si>
  <si>
    <t>01003601</t>
  </si>
  <si>
    <t>황규례</t>
  </si>
  <si>
    <t>01017609</t>
  </si>
  <si>
    <t>이충숙</t>
  </si>
  <si>
    <t>01019458</t>
  </si>
  <si>
    <t>오금희</t>
  </si>
  <si>
    <t>01023840</t>
  </si>
  <si>
    <t>김민서</t>
  </si>
  <si>
    <t>01025273</t>
  </si>
  <si>
    <t>김혜영</t>
  </si>
  <si>
    <t>Total</t>
  </si>
  <si>
    <t>인천우체국</t>
  </si>
  <si>
    <t>01022201</t>
  </si>
  <si>
    <t>01022330</t>
  </si>
  <si>
    <t>01023509</t>
  </si>
  <si>
    <t>현영숙</t>
  </si>
  <si>
    <t>01023535</t>
  </si>
  <si>
    <t>김정실</t>
  </si>
  <si>
    <t>01023642</t>
  </si>
  <si>
    <t>부평우체국</t>
  </si>
  <si>
    <t>01000364</t>
  </si>
  <si>
    <t>강순덕</t>
  </si>
  <si>
    <t>01024705</t>
  </si>
  <si>
    <t>강상임</t>
  </si>
  <si>
    <t>오산우체국</t>
  </si>
  <si>
    <t>01012539</t>
  </si>
  <si>
    <t>안성우체국</t>
  </si>
  <si>
    <t>01015692</t>
  </si>
  <si>
    <t>이다금</t>
  </si>
  <si>
    <t>01022239</t>
  </si>
  <si>
    <t>김동선</t>
  </si>
  <si>
    <t>100354</t>
  </si>
  <si>
    <t>가평우체국</t>
  </si>
  <si>
    <t>01009051</t>
  </si>
  <si>
    <t>남영순</t>
  </si>
  <si>
    <t>01020657</t>
  </si>
  <si>
    <t>윤춘화</t>
  </si>
  <si>
    <t>파주우체국</t>
  </si>
  <si>
    <t>01021422</t>
  </si>
  <si>
    <t>손순례</t>
  </si>
  <si>
    <t>01022505</t>
  </si>
  <si>
    <t>이은전</t>
  </si>
  <si>
    <t>01023540</t>
  </si>
  <si>
    <t>김남숙</t>
  </si>
  <si>
    <t>강화우체국</t>
  </si>
  <si>
    <t>01013358</t>
  </si>
  <si>
    <t>이남옥</t>
  </si>
  <si>
    <t>01014784</t>
  </si>
  <si>
    <t>박은순</t>
  </si>
  <si>
    <t>01019592</t>
  </si>
  <si>
    <t>조윤희</t>
  </si>
  <si>
    <t>양평우체국</t>
  </si>
  <si>
    <t>경기광주우체국</t>
  </si>
  <si>
    <t>01022599</t>
  </si>
  <si>
    <t>01022963</t>
  </si>
  <si>
    <t>조성은</t>
  </si>
  <si>
    <t>01023433</t>
  </si>
  <si>
    <t>양복미</t>
  </si>
  <si>
    <t>여주우체국</t>
  </si>
  <si>
    <t>01020916</t>
  </si>
  <si>
    <t>01022056</t>
  </si>
  <si>
    <t>01023977</t>
  </si>
  <si>
    <t>김학분</t>
  </si>
  <si>
    <t>김포우체국</t>
  </si>
  <si>
    <t>01023957</t>
  </si>
  <si>
    <t>윤경희</t>
  </si>
  <si>
    <t>01024116</t>
  </si>
  <si>
    <t>임정묵</t>
  </si>
  <si>
    <t>포천우체국</t>
  </si>
  <si>
    <t>01020330</t>
  </si>
  <si>
    <t>01023650</t>
  </si>
  <si>
    <t>이영출</t>
  </si>
  <si>
    <t>01024427</t>
  </si>
  <si>
    <t>우인선</t>
  </si>
  <si>
    <t>01024821</t>
  </si>
  <si>
    <t>정혜경</t>
  </si>
  <si>
    <t>이천우체국</t>
  </si>
  <si>
    <t>01013914</t>
  </si>
  <si>
    <t>장현미</t>
  </si>
  <si>
    <t>의정부우체국</t>
  </si>
  <si>
    <t>01015274</t>
  </si>
  <si>
    <t>배순자</t>
  </si>
  <si>
    <t>01018047</t>
  </si>
  <si>
    <t>김동환</t>
  </si>
  <si>
    <t>01022304</t>
  </si>
  <si>
    <t>01023647</t>
  </si>
  <si>
    <t>01025097</t>
  </si>
  <si>
    <t>윤소현</t>
  </si>
  <si>
    <t>용인우체국</t>
  </si>
  <si>
    <t>01022111</t>
  </si>
  <si>
    <t>안병석</t>
  </si>
  <si>
    <t>01022496</t>
  </si>
  <si>
    <t>양미순</t>
  </si>
  <si>
    <t>01023568</t>
  </si>
  <si>
    <t>이명희</t>
  </si>
  <si>
    <t>01023569</t>
  </si>
  <si>
    <t>이경란</t>
  </si>
  <si>
    <t>01024084</t>
  </si>
  <si>
    <t>정금섭</t>
  </si>
  <si>
    <t>동두천우체국</t>
  </si>
  <si>
    <t>수원우체국</t>
  </si>
  <si>
    <t>01000917</t>
  </si>
  <si>
    <t>정옥선</t>
  </si>
  <si>
    <t>01020740</t>
  </si>
  <si>
    <t>임현미</t>
  </si>
  <si>
    <t>01023806</t>
  </si>
  <si>
    <t>01024022</t>
  </si>
  <si>
    <t>박선옥</t>
  </si>
  <si>
    <t>01024755</t>
  </si>
  <si>
    <t>박영숙</t>
  </si>
  <si>
    <t>01025115</t>
  </si>
  <si>
    <t>01025137</t>
  </si>
  <si>
    <t>정연재</t>
  </si>
  <si>
    <t>하남우체국</t>
  </si>
  <si>
    <t>01021698</t>
  </si>
  <si>
    <t>시흥우체국</t>
  </si>
  <si>
    <t>01005435</t>
  </si>
  <si>
    <t>임미경</t>
  </si>
  <si>
    <t>01014336</t>
  </si>
  <si>
    <t>김정연</t>
  </si>
  <si>
    <t>01020709</t>
  </si>
  <si>
    <t>이경애</t>
  </si>
  <si>
    <t>01021332</t>
  </si>
  <si>
    <t>01021362</t>
  </si>
  <si>
    <t>박영희</t>
  </si>
  <si>
    <t>01021475</t>
  </si>
  <si>
    <t>곽금례</t>
  </si>
  <si>
    <t>01021709</t>
  </si>
  <si>
    <t>오양미</t>
  </si>
  <si>
    <t>01023360</t>
  </si>
  <si>
    <t>박일관</t>
  </si>
  <si>
    <t>01023603</t>
  </si>
  <si>
    <t>조효경</t>
  </si>
  <si>
    <t>01023928</t>
  </si>
  <si>
    <t>01024141</t>
  </si>
  <si>
    <t>구리우체국</t>
  </si>
  <si>
    <t>01003636</t>
  </si>
  <si>
    <t>서향임</t>
  </si>
  <si>
    <t>01008139</t>
  </si>
  <si>
    <t>이상숙</t>
  </si>
  <si>
    <t>01008823</t>
  </si>
  <si>
    <t>유춘예</t>
  </si>
  <si>
    <t>01014451</t>
  </si>
  <si>
    <t>장순자</t>
  </si>
  <si>
    <t>01022255</t>
  </si>
  <si>
    <t>권은경</t>
  </si>
  <si>
    <t>01022655</t>
  </si>
  <si>
    <t>김연옥</t>
  </si>
  <si>
    <t>01024235</t>
  </si>
  <si>
    <t>김성경</t>
  </si>
  <si>
    <t>성남우체국</t>
  </si>
  <si>
    <t>01011616</t>
  </si>
  <si>
    <t>김유순</t>
  </si>
  <si>
    <t>01021034</t>
  </si>
  <si>
    <t>김라희</t>
  </si>
  <si>
    <t>01022284</t>
  </si>
  <si>
    <t>홍진이</t>
  </si>
  <si>
    <t>01022956</t>
  </si>
  <si>
    <t>황정숙</t>
  </si>
  <si>
    <t>01023305</t>
  </si>
  <si>
    <t>정서윤</t>
  </si>
  <si>
    <t>01023628</t>
  </si>
  <si>
    <t>01023951</t>
  </si>
  <si>
    <t>01025232</t>
  </si>
  <si>
    <t>박은주</t>
  </si>
  <si>
    <t>광명우체국</t>
  </si>
  <si>
    <t>01013658</t>
  </si>
  <si>
    <t>이경희</t>
  </si>
  <si>
    <t>01014388</t>
  </si>
  <si>
    <t>윤희숙</t>
  </si>
  <si>
    <t>01019535</t>
  </si>
  <si>
    <t>최민규</t>
  </si>
  <si>
    <t>01021375</t>
  </si>
  <si>
    <t>장은미</t>
  </si>
  <si>
    <t>01022204</t>
  </si>
  <si>
    <t>장미연</t>
  </si>
  <si>
    <t>01023368</t>
  </si>
  <si>
    <t>황숙연</t>
  </si>
  <si>
    <t>01024014</t>
  </si>
  <si>
    <t>최영란</t>
  </si>
  <si>
    <t>01025196</t>
  </si>
  <si>
    <t>김상희</t>
  </si>
  <si>
    <t>남인천우체국</t>
  </si>
  <si>
    <t>01022373</t>
  </si>
  <si>
    <t>01023661</t>
  </si>
  <si>
    <t>정명희</t>
  </si>
  <si>
    <t>01023896</t>
  </si>
  <si>
    <t>조경옥</t>
  </si>
  <si>
    <t>01024499</t>
  </si>
  <si>
    <t>윤진혁</t>
  </si>
  <si>
    <t>01025116</t>
  </si>
  <si>
    <t>김지숙</t>
  </si>
  <si>
    <t>안산우체국</t>
  </si>
  <si>
    <t>01001340</t>
  </si>
  <si>
    <t>오치욱</t>
  </si>
  <si>
    <t>01006401</t>
  </si>
  <si>
    <t>민희규</t>
  </si>
  <si>
    <t>01012786</t>
  </si>
  <si>
    <t>황규희</t>
  </si>
  <si>
    <t>01020219</t>
  </si>
  <si>
    <t>김규동</t>
  </si>
  <si>
    <t>01021651</t>
  </si>
  <si>
    <t>정지원</t>
  </si>
  <si>
    <t>01022195</t>
  </si>
  <si>
    <t>01022618</t>
  </si>
  <si>
    <t>조정수</t>
  </si>
  <si>
    <t>01024160</t>
  </si>
  <si>
    <t>이기웅</t>
  </si>
  <si>
    <t>01024414</t>
  </si>
  <si>
    <t>조현분</t>
  </si>
  <si>
    <t>서수원우체국</t>
  </si>
  <si>
    <t>01025309</t>
  </si>
  <si>
    <t>이정원</t>
  </si>
  <si>
    <t>동수원우체국</t>
  </si>
  <si>
    <t>01019444</t>
  </si>
  <si>
    <t>서정희</t>
  </si>
  <si>
    <t>01021839</t>
  </si>
  <si>
    <t>이연희</t>
  </si>
  <si>
    <t>01022875</t>
  </si>
  <si>
    <t>진옥순</t>
  </si>
  <si>
    <t>01023325</t>
  </si>
  <si>
    <t>박창예</t>
  </si>
  <si>
    <t>01023599</t>
  </si>
  <si>
    <t>박인숙</t>
  </si>
  <si>
    <t>01023601</t>
  </si>
  <si>
    <t>유병례</t>
  </si>
  <si>
    <t>01024048</t>
  </si>
  <si>
    <t>배서현</t>
  </si>
  <si>
    <t>01024053</t>
  </si>
  <si>
    <t>01024093</t>
  </si>
  <si>
    <t>이순금</t>
  </si>
  <si>
    <t>인천남동우체국</t>
  </si>
  <si>
    <t>군포우체국</t>
  </si>
  <si>
    <t>01021957</t>
  </si>
  <si>
    <t>01022073</t>
  </si>
  <si>
    <t>이영식</t>
  </si>
  <si>
    <t>01022675</t>
  </si>
  <si>
    <t>조민순</t>
  </si>
  <si>
    <t>01022889</t>
  </si>
  <si>
    <t>이양희</t>
  </si>
  <si>
    <t>01023763</t>
  </si>
  <si>
    <t>장금옥</t>
  </si>
  <si>
    <t>01023933</t>
  </si>
  <si>
    <t>김옥련</t>
  </si>
  <si>
    <t>안양우체국</t>
  </si>
  <si>
    <t>01020343</t>
  </si>
  <si>
    <t>01023677</t>
  </si>
  <si>
    <t>01023688</t>
  </si>
  <si>
    <t>임태선</t>
  </si>
  <si>
    <t>01023861</t>
  </si>
  <si>
    <t>정영애</t>
  </si>
  <si>
    <t>01023902</t>
  </si>
  <si>
    <t>이주희</t>
  </si>
  <si>
    <t>01024708</t>
  </si>
  <si>
    <t>01025136</t>
  </si>
  <si>
    <t>백주현</t>
  </si>
  <si>
    <t>성남분당우체국</t>
  </si>
  <si>
    <t>01015017</t>
  </si>
  <si>
    <t>설복순</t>
  </si>
  <si>
    <t>01023363</t>
  </si>
  <si>
    <t>송명희</t>
  </si>
  <si>
    <t>01023595</t>
  </si>
  <si>
    <t>01024142</t>
  </si>
  <si>
    <t>김정숙</t>
  </si>
  <si>
    <t>01024843</t>
  </si>
  <si>
    <t>신효주</t>
  </si>
  <si>
    <t>고양일산우체국</t>
  </si>
  <si>
    <t>01015892</t>
  </si>
  <si>
    <t>최승녀</t>
  </si>
  <si>
    <t>01022406</t>
  </si>
  <si>
    <t>김혜정</t>
  </si>
  <si>
    <t>01025244</t>
  </si>
  <si>
    <t>김영경</t>
  </si>
  <si>
    <t>서인천우체국</t>
  </si>
  <si>
    <t>01014132</t>
  </si>
  <si>
    <t>정연자</t>
  </si>
  <si>
    <t>01016925</t>
  </si>
  <si>
    <t>김영창</t>
  </si>
  <si>
    <t>01017806</t>
  </si>
  <si>
    <t>01021151</t>
  </si>
  <si>
    <t>고기선</t>
  </si>
  <si>
    <t>01022490</t>
  </si>
  <si>
    <t>01023719</t>
  </si>
  <si>
    <t>01024031</t>
  </si>
  <si>
    <t>김보경</t>
  </si>
  <si>
    <t>01024226</t>
  </si>
  <si>
    <t>정은숙</t>
  </si>
  <si>
    <t>01024678</t>
  </si>
  <si>
    <t>채영문</t>
  </si>
  <si>
    <t>부천우체국</t>
  </si>
  <si>
    <t>01016737</t>
  </si>
  <si>
    <t>01018620</t>
  </si>
  <si>
    <t>김서현</t>
  </si>
  <si>
    <t>01020229</t>
  </si>
  <si>
    <t>김명옥</t>
  </si>
  <si>
    <t>01020527</t>
  </si>
  <si>
    <t>김순덕</t>
  </si>
  <si>
    <t>01020887</t>
  </si>
  <si>
    <t>01023608</t>
  </si>
  <si>
    <t>김지형</t>
  </si>
  <si>
    <t>01023913</t>
  </si>
  <si>
    <t>임경희</t>
  </si>
  <si>
    <t>01024177</t>
  </si>
  <si>
    <t>양희수</t>
  </si>
  <si>
    <t>01024503</t>
  </si>
  <si>
    <t>박성순</t>
  </si>
  <si>
    <t>01024557</t>
  </si>
  <si>
    <t>정정녀</t>
  </si>
  <si>
    <t>01024786</t>
  </si>
  <si>
    <t>서지혜</t>
  </si>
  <si>
    <t>01025178</t>
  </si>
  <si>
    <t>이윤선</t>
  </si>
  <si>
    <t>고양덕양우체국</t>
  </si>
  <si>
    <t>01004469</t>
  </si>
  <si>
    <t>01019081</t>
  </si>
  <si>
    <t>김연주</t>
  </si>
  <si>
    <t>01019734</t>
  </si>
  <si>
    <t>01021940</t>
  </si>
  <si>
    <t>권영민</t>
  </si>
  <si>
    <t>01023530</t>
  </si>
  <si>
    <t>이선화</t>
  </si>
  <si>
    <t>01023801</t>
  </si>
  <si>
    <t>01024334</t>
  </si>
  <si>
    <t>김보라</t>
  </si>
  <si>
    <t>01024336</t>
  </si>
  <si>
    <t>유일성</t>
  </si>
  <si>
    <t>인천계양우체국</t>
  </si>
  <si>
    <t>01021494</t>
  </si>
  <si>
    <t>김덕임</t>
  </si>
  <si>
    <t>01023084</t>
  </si>
  <si>
    <t>01024008</t>
  </si>
  <si>
    <t>이금미</t>
  </si>
  <si>
    <t>01024476</t>
  </si>
  <si>
    <t>이주연</t>
  </si>
  <si>
    <t>01024703</t>
  </si>
  <si>
    <t>하지향</t>
  </si>
  <si>
    <t>용인수지우체국</t>
  </si>
  <si>
    <t>01021053</t>
  </si>
  <si>
    <t>손문선</t>
  </si>
  <si>
    <t>01021938</t>
  </si>
  <si>
    <t>서선희</t>
  </si>
  <si>
    <t>남양주우체국</t>
  </si>
  <si>
    <t>01014682</t>
  </si>
  <si>
    <t>남지연</t>
  </si>
  <si>
    <t>01015200</t>
  </si>
  <si>
    <t>이명숙</t>
  </si>
  <si>
    <t>01020255</t>
  </si>
  <si>
    <t>01021195</t>
  </si>
  <si>
    <t>01023703</t>
  </si>
  <si>
    <t>김남민</t>
  </si>
  <si>
    <t>화성우체국</t>
  </si>
  <si>
    <t>01022259</t>
  </si>
  <si>
    <t>한영주</t>
  </si>
  <si>
    <t>01022661</t>
  </si>
  <si>
    <t>박고은</t>
  </si>
  <si>
    <t>01022893</t>
  </si>
  <si>
    <t>오혜령</t>
  </si>
  <si>
    <t>01024864</t>
  </si>
  <si>
    <t>권용경</t>
  </si>
  <si>
    <t>1.일일-청별당월실적(관서별)-&gt;총괄국-&gt;모집자번호</t>
  </si>
  <si>
    <t>("20151201" 와 "20151231" 사이 기준일자 (ID)) 와 (청 = 11:경인청)</t>
  </si>
  <si>
    <t>(보험상품 = 2005A:무배당 우체국연금보험, 2006A:무배당 우체국연금보험IN, 20077:무배당 플러스연금보험, 20100:어깨동무연금보험, 21082:우체국연금저축보험, 21092:우체국연금저축보험(이전형), 30099:무배당 에버리치복지보험(일반형), 3010A:무배당 에버리치복지보험(비과세종합저축), 30136:무배당 에버리치복지보험(일반형)IN, 30143:무배당 그린보너스저축보험(일반형), 30164:무배당 그린보너스저축보험(비과세종합저축), 30171:무배당 파워적립보험(1종 만기목돈형), 30181:무배당 파워적립보험(2종 이자지급형), 40050:무배당 나눔의행복보험, 41048:무배당 어깨동무보험 1종(생활보장형), 41074:무배당 우체국하나로OK보험, 41080:무배당 우체국장제보험(1종 무심사형), 41090:무배당 우체국장제보험(2종 심사형), 41100:무배당 100세 종합보장보험, 50025:휴일재해보장보험, 50034:우체국안전벨트보험, 50054:우체국 안전벨트보험IN, 50063:무배당 만원의행복보험, 51028:에버리치상해보험, 51037:무배당 어깨동무보험 3종(상해보장형), 51046:에버리치상해보험IN, 6105B:무배당 어깨동무보험 2종(암보장형), 61145:무배당 우체국건강클리닉보험(갱신형), 61153:무배당 우체국큰병큰보장보험(갱신형), 61163:무배당 우체국치아보험(갱신형), 61172:우체국요양보험(갱신형), 61180:(무) 우체국실손의료비보험[2종(표준형),종합형](갱신형), 61190:(무) 우체국실손의료비보험[2종(표준형),질병형](갱신형), 61200:(무) 우체국실손의료비보험[1종(선택형),종합형](갱신형), 61210:(무) 우체국실손의료비보험[1종(선택형),질병형](갱신형), 61240:우체국암보험(갱신형), 71026:무배당 꿈나무보험) 와 (직군 = 01:우체국FC)</t>
  </si>
  <si>
    <t>1그룹</t>
    <phoneticPr fontId="2" type="noConversion"/>
  </si>
  <si>
    <t>2그룹</t>
    <phoneticPr fontId="2" type="noConversion"/>
  </si>
  <si>
    <t>3그룹</t>
    <phoneticPr fontId="2" type="noConversion"/>
  </si>
  <si>
    <t>4그룹</t>
    <phoneticPr fontId="2" type="noConversion"/>
  </si>
  <si>
    <t>5그룹</t>
  </si>
  <si>
    <t>5그룹</t>
    <phoneticPr fontId="2" type="noConversion"/>
  </si>
  <si>
    <t>1그룹</t>
    <phoneticPr fontId="2" type="noConversion"/>
  </si>
  <si>
    <t>5그룹</t>
    <phoneticPr fontId="2" type="noConversion"/>
  </si>
  <si>
    <t>기준금액</t>
    <phoneticPr fontId="2" type="noConversion"/>
  </si>
  <si>
    <t>* 기준금액(1~11월 정산누계, 12월 환산실적)</t>
    <phoneticPr fontId="2" type="noConversion"/>
  </si>
  <si>
    <t>2016년&lt;운수대통&gt;이라고 전해라(FC평가 그룹)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</si>
</sst>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 "/>
    <numFmt numFmtId="177" formatCode="#,##0;\(#,##0\)"/>
    <numFmt numFmtId="178" formatCode="0_);[Red]\(0\)"/>
    <numFmt numFmtId="179" formatCode="yyyy&quot;/&quot;m&quot;/&quot;d;@"/>
    <numFmt numFmtId="180" formatCode="0_ "/>
  </numFmts>
  <fonts count="34">
    <font>
      <sz val="11"/>
      <name val="돋움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sz val="18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indexed="8"/>
      <name val="맑은 고딕"/>
      <family val="3"/>
      <charset val="129"/>
      <scheme val="minor"/>
    </font>
    <font>
      <sz val="9"/>
      <color rgb="FF0000FF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rgb="FF0000FF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9"/>
      <color rgb="FF0000FF"/>
      <name val="돋움"/>
      <family val="3"/>
      <charset val="129"/>
    </font>
    <font>
      <sz val="9"/>
      <color rgb="FFC6C3C6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b/>
      <sz val="16"/>
      <color indexed="8"/>
      <name val="HY견고딕"/>
      <family val="1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3659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8"/>
      </right>
      <top style="medium">
        <color indexed="8"/>
      </top>
      <bottom/>
      <diagonal/>
    </border>
    <border>
      <left style="dotted">
        <color indexed="8"/>
      </left>
      <right style="dotted">
        <color indexed="8"/>
      </right>
      <top style="medium">
        <color indexed="8"/>
      </top>
      <bottom/>
      <diagonal/>
    </border>
    <border>
      <left/>
      <right style="dotted">
        <color indexed="8"/>
      </right>
      <top/>
      <bottom/>
      <diagonal/>
    </border>
    <border>
      <left style="dotted">
        <color indexed="8"/>
      </left>
      <right style="dotted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C6C3C6"/>
      </left>
      <right/>
      <top style="thin">
        <color rgb="FFC6C3C6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/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 style="thin">
        <color rgb="FFC6C3C6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C6C3C6"/>
      </top>
      <bottom style="thin">
        <color rgb="FFC6C3C6"/>
      </bottom>
      <diagonal/>
    </border>
    <border>
      <left/>
      <right style="thin">
        <color rgb="FFC6C3C6"/>
      </right>
      <top style="thin">
        <color rgb="FFC6C3C6"/>
      </top>
      <bottom style="thin">
        <color rgb="FFC6C3C6"/>
      </bottom>
      <diagonal/>
    </border>
    <border>
      <left style="thin">
        <color rgb="FFC6C3C6"/>
      </left>
      <right style="thin">
        <color rgb="FFC6C3C6"/>
      </right>
      <top style="thin">
        <color rgb="FFC6C3C6"/>
      </top>
      <bottom/>
      <diagonal/>
    </border>
    <border>
      <left/>
      <right style="thin">
        <color rgb="FFC6C3C6"/>
      </right>
      <top/>
      <bottom style="thin">
        <color rgb="FFC6C3C6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" fillId="0" borderId="0"/>
    <xf numFmtId="0" fontId="9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16" fillId="0" borderId="0">
      <alignment vertical="center"/>
    </xf>
  </cellStyleXfs>
  <cellXfs count="182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Font="1" applyAlignment="1"/>
    <xf numFmtId="0" fontId="17" fillId="6" borderId="26" xfId="0" applyFont="1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55" fontId="1" fillId="0" borderId="0" xfId="0" applyNumberFormat="1" applyFont="1" applyFill="1" applyBorder="1" applyAlignment="1" applyProtection="1">
      <alignment horizontal="center"/>
    </xf>
    <xf numFmtId="55" fontId="1" fillId="0" borderId="10" xfId="0" applyNumberFormat="1" applyFont="1" applyFill="1" applyBorder="1" applyAlignment="1" applyProtection="1">
      <alignment horizontal="center"/>
    </xf>
    <xf numFmtId="0" fontId="18" fillId="7" borderId="27" xfId="0" applyNumberFormat="1" applyFont="1" applyFill="1" applyBorder="1" applyAlignment="1" applyProtection="1">
      <alignment horizontal="center" vertical="center" wrapText="1"/>
    </xf>
    <xf numFmtId="176" fontId="1" fillId="0" borderId="15" xfId="0" applyNumberFormat="1" applyFont="1" applyFill="1" applyBorder="1" applyAlignment="1" applyProtection="1">
      <alignment vertical="center"/>
    </xf>
    <xf numFmtId="176" fontId="1" fillId="0" borderId="16" xfId="0" applyNumberFormat="1" applyFont="1" applyFill="1" applyBorder="1" applyAlignment="1" applyProtection="1">
      <alignment vertical="center"/>
    </xf>
    <xf numFmtId="176" fontId="1" fillId="0" borderId="17" xfId="0" applyNumberFormat="1" applyFont="1" applyFill="1" applyBorder="1" applyAlignment="1" applyProtection="1">
      <alignment vertical="center"/>
    </xf>
    <xf numFmtId="176" fontId="1" fillId="0" borderId="18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/>
    <xf numFmtId="179" fontId="19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/>
    <xf numFmtId="179" fontId="21" fillId="0" borderId="0" xfId="0" applyNumberFormat="1" applyFont="1" applyFill="1" applyBorder="1" applyAlignment="1" applyProtection="1">
      <alignment horizontal="left"/>
    </xf>
    <xf numFmtId="179" fontId="19" fillId="0" borderId="0" xfId="0" applyNumberFormat="1" applyFont="1" applyFill="1" applyBorder="1" applyAlignment="1" applyProtection="1">
      <alignment horizontal="left"/>
    </xf>
    <xf numFmtId="0" fontId="22" fillId="3" borderId="2" xfId="0" applyNumberFormat="1" applyFont="1" applyFill="1" applyBorder="1" applyAlignment="1" applyProtection="1">
      <alignment horizontal="center" vertical="center"/>
    </xf>
    <xf numFmtId="0" fontId="22" fillId="3" borderId="3" xfId="0" applyNumberFormat="1" applyFont="1" applyFill="1" applyBorder="1" applyAlignment="1" applyProtection="1">
      <alignment horizontal="center" vertical="center"/>
    </xf>
    <xf numFmtId="179" fontId="22" fillId="3" borderId="9" xfId="0" applyNumberFormat="1" applyFont="1" applyFill="1" applyBorder="1" applyAlignment="1" applyProtection="1">
      <alignment horizontal="center" vertical="center"/>
    </xf>
    <xf numFmtId="0" fontId="22" fillId="4" borderId="4" xfId="0" applyNumberFormat="1" applyFont="1" applyFill="1" applyBorder="1" applyAlignment="1" applyProtection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176" fontId="1" fillId="0" borderId="18" xfId="0" quotePrefix="1" applyNumberFormat="1" applyFont="1" applyFill="1" applyBorder="1" applyAlignment="1" applyProtection="1">
      <alignment vertical="center"/>
    </xf>
    <xf numFmtId="0" fontId="1" fillId="0" borderId="16" xfId="0" applyNumberFormat="1" applyFont="1" applyFill="1" applyBorder="1" applyAlignment="1" applyProtection="1">
      <alignment vertical="center"/>
    </xf>
    <xf numFmtId="176" fontId="1" fillId="0" borderId="0" xfId="0" applyNumberFormat="1" applyFont="1" applyFill="1" applyBorder="1" applyAlignment="1" applyProtection="1">
      <alignment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18" xfId="0" quotePrefix="1" applyNumberFormat="1" applyFont="1" applyFill="1" applyBorder="1" applyAlignment="1" applyProtection="1">
      <alignment vertical="center"/>
    </xf>
    <xf numFmtId="0" fontId="25" fillId="0" borderId="0" xfId="0" applyNumberFormat="1" applyFont="1" applyFill="1" applyBorder="1" applyAlignment="1" applyProtection="1"/>
    <xf numFmtId="0" fontId="26" fillId="0" borderId="18" xfId="0" applyNumberFormat="1" applyFont="1" applyBorder="1" applyAlignment="1">
      <alignment horizontal="left" vertical="center" wrapText="1"/>
    </xf>
    <xf numFmtId="176" fontId="1" fillId="0" borderId="17" xfId="0" quotePrefix="1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horizontal="center"/>
    </xf>
    <xf numFmtId="0" fontId="23" fillId="0" borderId="11" xfId="0" applyFont="1" applyBorder="1" applyAlignment="1">
      <alignment horizontal="center" vertical="center" wrapText="1"/>
    </xf>
    <xf numFmtId="0" fontId="27" fillId="4" borderId="7" xfId="3" applyFont="1" applyFill="1" applyBorder="1" applyAlignment="1">
      <alignment horizontal="center" vertical="center"/>
    </xf>
    <xf numFmtId="0" fontId="27" fillId="4" borderId="4" xfId="3" applyFont="1" applyFill="1" applyBorder="1" applyAlignment="1">
      <alignment horizontal="center" vertical="center"/>
    </xf>
    <xf numFmtId="0" fontId="1" fillId="0" borderId="0" xfId="1" quotePrefix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/>
    <xf numFmtId="14" fontId="1" fillId="0" borderId="0" xfId="1" quotePrefix="1" applyNumberFormat="1" applyFont="1" applyFill="1" applyBorder="1" applyAlignment="1" applyProtection="1"/>
    <xf numFmtId="0" fontId="1" fillId="8" borderId="0" xfId="1" applyNumberFormat="1" applyFont="1" applyFill="1" applyBorder="1" applyAlignment="1" applyProtection="1"/>
    <xf numFmtId="0" fontId="27" fillId="4" borderId="8" xfId="3" applyFont="1" applyFill="1" applyBorder="1" applyAlignment="1">
      <alignment horizontal="center" vertical="center"/>
    </xf>
    <xf numFmtId="176" fontId="1" fillId="5" borderId="18" xfId="0" applyNumberFormat="1" applyFont="1" applyFill="1" applyBorder="1" applyAlignment="1" applyProtection="1">
      <alignment vertical="center"/>
    </xf>
    <xf numFmtId="176" fontId="1" fillId="8" borderId="18" xfId="0" applyNumberFormat="1" applyFont="1" applyFill="1" applyBorder="1" applyAlignment="1" applyProtection="1">
      <alignment vertical="center"/>
    </xf>
    <xf numFmtId="176" fontId="28" fillId="0" borderId="17" xfId="0" applyNumberFormat="1" applyFont="1" applyFill="1" applyBorder="1" applyAlignment="1" applyProtection="1">
      <alignment vertical="center"/>
    </xf>
    <xf numFmtId="176" fontId="1" fillId="5" borderId="18" xfId="0" quotePrefix="1" applyNumberFormat="1" applyFont="1" applyFill="1" applyBorder="1" applyAlignment="1" applyProtection="1">
      <alignment vertical="center"/>
    </xf>
    <xf numFmtId="0" fontId="1" fillId="9" borderId="0" xfId="1" quotePrefix="1" applyNumberFormat="1" applyFont="1" applyFill="1" applyBorder="1" applyAlignment="1" applyProtection="1"/>
    <xf numFmtId="0" fontId="1" fillId="9" borderId="0" xfId="1" applyNumberFormat="1" applyFont="1" applyFill="1" applyBorder="1" applyAlignment="1" applyProtection="1"/>
    <xf numFmtId="14" fontId="1" fillId="9" borderId="0" xfId="1" quotePrefix="1" applyNumberFormat="1" applyFont="1" applyFill="1" applyBorder="1" applyAlignment="1" applyProtection="1"/>
    <xf numFmtId="0" fontId="23" fillId="0" borderId="5" xfId="0" applyFont="1" applyFill="1" applyBorder="1" applyAlignment="1">
      <alignment horizontal="center" vertical="center" wrapText="1"/>
    </xf>
    <xf numFmtId="41" fontId="19" fillId="5" borderId="21" xfId="2" applyFont="1" applyFill="1" applyBorder="1" applyAlignment="1" applyProtection="1">
      <alignment horizontal="center" vertical="center"/>
    </xf>
    <xf numFmtId="41" fontId="19" fillId="5" borderId="22" xfId="2" applyFont="1" applyFill="1" applyBorder="1" applyAlignment="1" applyProtection="1">
      <alignment horizontal="center" vertical="center"/>
    </xf>
    <xf numFmtId="41" fontId="19" fillId="5" borderId="22" xfId="2" applyFont="1" applyFill="1" applyBorder="1" applyAlignment="1" applyProtection="1">
      <alignment vertical="center"/>
    </xf>
    <xf numFmtId="177" fontId="8" fillId="0" borderId="28" xfId="0" applyNumberFormat="1" applyFont="1" applyBorder="1" applyAlignment="1">
      <alignment horizontal="right" vertical="center"/>
    </xf>
    <xf numFmtId="176" fontId="13" fillId="0" borderId="18" xfId="0" applyNumberFormat="1" applyFont="1" applyFill="1" applyBorder="1" applyAlignment="1" applyProtection="1">
      <alignment vertical="center"/>
    </xf>
    <xf numFmtId="176" fontId="29" fillId="8" borderId="18" xfId="0" applyNumberFormat="1" applyFont="1" applyFill="1" applyBorder="1" applyAlignment="1" applyProtection="1">
      <alignment vertical="center"/>
    </xf>
    <xf numFmtId="0" fontId="1" fillId="5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176" fontId="13" fillId="0" borderId="17" xfId="0" applyNumberFormat="1" applyFont="1" applyFill="1" applyBorder="1" applyAlignment="1" applyProtection="1">
      <alignment vertical="center"/>
    </xf>
    <xf numFmtId="176" fontId="13" fillId="0" borderId="18" xfId="0" quotePrefix="1" applyNumberFormat="1" applyFont="1" applyFill="1" applyBorder="1" applyAlignment="1" applyProtection="1">
      <alignment vertical="center"/>
    </xf>
    <xf numFmtId="0" fontId="22" fillId="3" borderId="8" xfId="0" applyNumberFormat="1" applyFont="1" applyFill="1" applyBorder="1" applyAlignment="1" applyProtection="1">
      <alignment horizontal="center" vertical="center"/>
    </xf>
    <xf numFmtId="176" fontId="19" fillId="8" borderId="12" xfId="0" applyNumberFormat="1" applyFont="1" applyFill="1" applyBorder="1" applyAlignment="1" applyProtection="1">
      <alignment horizontal="center" vertical="center"/>
    </xf>
    <xf numFmtId="0" fontId="25" fillId="8" borderId="14" xfId="0" applyNumberFormat="1" applyFont="1" applyFill="1" applyBorder="1" applyAlignment="1" applyProtection="1">
      <alignment horizontal="center" vertical="center"/>
    </xf>
    <xf numFmtId="0" fontId="19" fillId="8" borderId="0" xfId="0" applyNumberFormat="1" applyFont="1" applyFill="1" applyBorder="1" applyAlignment="1" applyProtection="1">
      <alignment horizontal="left" vertical="center"/>
    </xf>
    <xf numFmtId="176" fontId="1" fillId="0" borderId="29" xfId="0" applyNumberFormat="1" applyFont="1" applyFill="1" applyBorder="1" applyAlignment="1" applyProtection="1">
      <alignment vertical="center"/>
    </xf>
    <xf numFmtId="0" fontId="1" fillId="0" borderId="17" xfId="1" quotePrefix="1" applyNumberFormat="1" applyFont="1" applyFill="1" applyBorder="1" applyAlignment="1" applyProtection="1"/>
    <xf numFmtId="0" fontId="1" fillId="0" borderId="18" xfId="1" quotePrefix="1" applyNumberFormat="1" applyFont="1" applyFill="1" applyBorder="1" applyAlignment="1" applyProtection="1"/>
    <xf numFmtId="0" fontId="1" fillId="0" borderId="18" xfId="1" applyNumberFormat="1" applyFont="1" applyFill="1" applyBorder="1" applyAlignment="1" applyProtection="1"/>
    <xf numFmtId="0" fontId="1" fillId="10" borderId="18" xfId="1" quotePrefix="1" applyNumberFormat="1" applyFont="1" applyFill="1" applyBorder="1" applyAlignment="1" applyProtection="1"/>
    <xf numFmtId="0" fontId="1" fillId="10" borderId="18" xfId="1" applyNumberFormat="1" applyFont="1" applyFill="1" applyBorder="1" applyAlignment="1" applyProtection="1"/>
    <xf numFmtId="0" fontId="1" fillId="10" borderId="18" xfId="0" quotePrefix="1" applyNumberFormat="1" applyFont="1" applyFill="1" applyBorder="1" applyAlignment="1" applyProtection="1">
      <alignment vertical="center"/>
    </xf>
    <xf numFmtId="0" fontId="1" fillId="5" borderId="0" xfId="1" quotePrefix="1" applyNumberFormat="1" applyFont="1" applyFill="1" applyBorder="1" applyAlignment="1" applyProtection="1"/>
    <xf numFmtId="0" fontId="1" fillId="5" borderId="0" xfId="1" applyNumberFormat="1" applyFont="1" applyFill="1" applyBorder="1" applyAlignment="1" applyProtection="1"/>
    <xf numFmtId="0" fontId="1" fillId="2" borderId="24" xfId="1" applyNumberFormat="1" applyFont="1" applyFill="1" applyBorder="1" applyAlignment="1" applyProtection="1">
      <alignment horizontal="center" vertical="center"/>
    </xf>
    <xf numFmtId="0" fontId="18" fillId="0" borderId="31" xfId="0" applyNumberFormat="1" applyFont="1" applyFill="1" applyBorder="1" applyAlignment="1" applyProtection="1">
      <alignment horizontal="center" vertical="center" wrapText="1"/>
    </xf>
    <xf numFmtId="176" fontId="29" fillId="0" borderId="17" xfId="0" applyNumberFormat="1" applyFont="1" applyFill="1" applyBorder="1" applyAlignment="1" applyProtection="1">
      <alignment vertical="center"/>
    </xf>
    <xf numFmtId="178" fontId="1" fillId="0" borderId="0" xfId="0" applyNumberFormat="1" applyFont="1" applyFill="1" applyBorder="1" applyAlignment="1" applyProtection="1">
      <alignment horizontal="center"/>
    </xf>
    <xf numFmtId="178" fontId="18" fillId="7" borderId="27" xfId="0" applyNumberFormat="1" applyFont="1" applyFill="1" applyBorder="1" applyAlignment="1" applyProtection="1">
      <alignment horizontal="center" vertical="center" wrapText="1"/>
    </xf>
    <xf numFmtId="178" fontId="1" fillId="0" borderId="16" xfId="0" applyNumberFormat="1" applyFont="1" applyFill="1" applyBorder="1" applyAlignment="1" applyProtection="1">
      <alignment vertical="center"/>
    </xf>
    <xf numFmtId="178" fontId="1" fillId="0" borderId="18" xfId="0" applyNumberFormat="1" applyFont="1" applyFill="1" applyBorder="1" applyAlignment="1" applyProtection="1">
      <alignment vertical="center"/>
    </xf>
    <xf numFmtId="178" fontId="1" fillId="0" borderId="0" xfId="1" quotePrefix="1" applyNumberFormat="1" applyFont="1" applyFill="1" applyBorder="1" applyAlignment="1" applyProtection="1"/>
    <xf numFmtId="177" fontId="15" fillId="0" borderId="28" xfId="0" applyNumberFormat="1" applyFont="1" applyBorder="1" applyAlignment="1">
      <alignment horizontal="right" vertical="center"/>
    </xf>
    <xf numFmtId="0" fontId="23" fillId="0" borderId="21" xfId="0" applyFont="1" applyBorder="1" applyAlignment="1">
      <alignment horizontal="center" vertical="center" wrapText="1"/>
    </xf>
    <xf numFmtId="0" fontId="22" fillId="5" borderId="9" xfId="0" applyNumberFormat="1" applyFont="1" applyFill="1" applyBorder="1" applyAlignment="1" applyProtection="1">
      <alignment horizontal="center" vertical="center"/>
    </xf>
    <xf numFmtId="179" fontId="22" fillId="5" borderId="9" xfId="0" applyNumberFormat="1" applyFont="1" applyFill="1" applyBorder="1" applyAlignment="1" applyProtection="1">
      <alignment horizontal="center" vertical="center"/>
    </xf>
    <xf numFmtId="176" fontId="22" fillId="5" borderId="4" xfId="0" applyNumberFormat="1" applyFont="1" applyFill="1" applyBorder="1" applyAlignment="1" applyProtection="1">
      <alignment horizontal="center" vertical="center"/>
    </xf>
    <xf numFmtId="0" fontId="22" fillId="5" borderId="8" xfId="0" applyNumberFormat="1" applyFont="1" applyFill="1" applyBorder="1" applyAlignment="1" applyProtection="1">
      <alignment horizontal="center" vertical="center"/>
    </xf>
    <xf numFmtId="0" fontId="22" fillId="5" borderId="7" xfId="0" applyNumberFormat="1" applyFont="1" applyFill="1" applyBorder="1" applyAlignment="1" applyProtection="1">
      <alignment horizontal="center" vertical="center"/>
    </xf>
    <xf numFmtId="0" fontId="22" fillId="5" borderId="9" xfId="0" applyNumberFormat="1" applyFont="1" applyFill="1" applyBorder="1" applyAlignment="1" applyProtection="1">
      <alignment horizontal="left" vertical="center"/>
    </xf>
    <xf numFmtId="176" fontId="19" fillId="8" borderId="21" xfId="0" applyNumberFormat="1" applyFont="1" applyFill="1" applyBorder="1" applyAlignment="1" applyProtection="1">
      <alignment horizontal="center" vertical="center"/>
    </xf>
    <xf numFmtId="176" fontId="19" fillId="8" borderId="22" xfId="0" applyNumberFormat="1" applyFont="1" applyFill="1" applyBorder="1" applyAlignment="1" applyProtection="1">
      <alignment horizontal="center" vertical="center"/>
    </xf>
    <xf numFmtId="0" fontId="25" fillId="8" borderId="23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right" vertical="center"/>
    </xf>
    <xf numFmtId="0" fontId="1" fillId="11" borderId="0" xfId="1" quotePrefix="1" applyNumberFormat="1" applyFont="1" applyFill="1" applyBorder="1" applyAlignment="1" applyProtection="1"/>
    <xf numFmtId="0" fontId="1" fillId="11" borderId="0" xfId="1" applyNumberFormat="1" applyFont="1" applyFill="1" applyBorder="1" applyAlignment="1" applyProtection="1"/>
    <xf numFmtId="49" fontId="19" fillId="0" borderId="0" xfId="0" applyNumberFormat="1" applyFont="1" applyFill="1" applyBorder="1" applyAlignment="1" applyProtection="1"/>
    <xf numFmtId="49" fontId="21" fillId="0" borderId="0" xfId="0" applyNumberFormat="1" applyFont="1" applyFill="1" applyBorder="1" applyAlignment="1" applyProtection="1"/>
    <xf numFmtId="49" fontId="22" fillId="3" borderId="3" xfId="0" applyNumberFormat="1" applyFont="1" applyFill="1" applyBorder="1" applyAlignment="1" applyProtection="1">
      <alignment horizontal="center" vertical="center"/>
    </xf>
    <xf numFmtId="49" fontId="19" fillId="8" borderId="22" xfId="0" applyNumberFormat="1" applyFont="1" applyFill="1" applyBorder="1" applyAlignment="1" applyProtection="1">
      <alignment horizontal="center" vertical="center"/>
    </xf>
    <xf numFmtId="41" fontId="19" fillId="0" borderId="0" xfId="0" applyNumberFormat="1" applyFont="1" applyFill="1" applyBorder="1" applyAlignment="1" applyProtection="1"/>
    <xf numFmtId="41" fontId="21" fillId="0" borderId="0" xfId="0" applyNumberFormat="1" applyFont="1" applyFill="1" applyBorder="1" applyAlignment="1" applyProtection="1">
      <alignment horizontal="left"/>
    </xf>
    <xf numFmtId="41" fontId="19" fillId="0" borderId="0" xfId="0" applyNumberFormat="1" applyFont="1" applyFill="1" applyBorder="1" applyAlignment="1" applyProtection="1">
      <alignment horizontal="left"/>
    </xf>
    <xf numFmtId="41" fontId="22" fillId="4" borderId="7" xfId="0" applyNumberFormat="1" applyFont="1" applyFill="1" applyBorder="1" applyAlignment="1" applyProtection="1">
      <alignment horizontal="center" vertical="center"/>
    </xf>
    <xf numFmtId="41" fontId="19" fillId="8" borderId="13" xfId="0" applyNumberFormat="1" applyFont="1" applyFill="1" applyBorder="1" applyAlignment="1" applyProtection="1">
      <alignment horizontal="center" vertical="center"/>
    </xf>
    <xf numFmtId="41" fontId="19" fillId="8" borderId="25" xfId="0" applyNumberFormat="1" applyFont="1" applyFill="1" applyBorder="1" applyAlignment="1" applyProtection="1">
      <alignment horizontal="center" vertical="center"/>
    </xf>
    <xf numFmtId="0" fontId="0" fillId="10" borderId="18" xfId="6" applyFont="1" applyFill="1" applyBorder="1">
      <alignment vertical="center"/>
    </xf>
    <xf numFmtId="0" fontId="17" fillId="6" borderId="34" xfId="0" applyFont="1" applyFill="1" applyBorder="1" applyAlignment="1">
      <alignment horizontal="center" wrapText="1"/>
    </xf>
    <xf numFmtId="176" fontId="19" fillId="8" borderId="5" xfId="0" applyNumberFormat="1" applyFont="1" applyFill="1" applyBorder="1" applyAlignment="1" applyProtection="1">
      <alignment horizontal="center" vertical="center"/>
    </xf>
    <xf numFmtId="49" fontId="19" fillId="8" borderId="19" xfId="0" applyNumberFormat="1" applyFont="1" applyFill="1" applyBorder="1" applyAlignment="1" applyProtection="1">
      <alignment horizontal="center" vertical="center"/>
    </xf>
    <xf numFmtId="176" fontId="19" fillId="8" borderId="19" xfId="0" applyNumberFormat="1" applyFont="1" applyFill="1" applyBorder="1" applyAlignment="1" applyProtection="1">
      <alignment horizontal="center" vertical="center"/>
    </xf>
    <xf numFmtId="179" fontId="19" fillId="8" borderId="19" xfId="0" applyNumberFormat="1" applyFont="1" applyFill="1" applyBorder="1" applyAlignment="1" applyProtection="1">
      <alignment horizontal="center" vertical="center"/>
    </xf>
    <xf numFmtId="179" fontId="19" fillId="8" borderId="22" xfId="0" applyNumberFormat="1" applyFont="1" applyFill="1" applyBorder="1" applyAlignment="1" applyProtection="1">
      <alignment horizontal="center" vertical="center"/>
    </xf>
    <xf numFmtId="0" fontId="31" fillId="6" borderId="26" xfId="0" applyFont="1" applyFill="1" applyBorder="1" applyAlignment="1">
      <alignment horizontal="center" vertical="center"/>
    </xf>
    <xf numFmtId="0" fontId="30" fillId="0" borderId="29" xfId="0" applyFont="1" applyBorder="1" applyAlignment="1">
      <alignment horizontal="left" vertical="center"/>
    </xf>
    <xf numFmtId="41" fontId="22" fillId="5" borderId="9" xfId="0" applyNumberFormat="1" applyFont="1" applyFill="1" applyBorder="1" applyAlignment="1" applyProtection="1">
      <alignment horizontal="center" vertical="center"/>
    </xf>
    <xf numFmtId="0" fontId="26" fillId="0" borderId="29" xfId="0" applyFont="1" applyBorder="1" applyAlignment="1">
      <alignment horizontal="left" vertical="center" wrapText="1"/>
    </xf>
    <xf numFmtId="41" fontId="22" fillId="4" borderId="36" xfId="0" applyNumberFormat="1" applyFont="1" applyFill="1" applyBorder="1" applyAlignment="1" applyProtection="1">
      <alignment horizontal="center" vertical="center"/>
    </xf>
    <xf numFmtId="3" fontId="8" fillId="0" borderId="29" xfId="0" applyNumberFormat="1" applyFont="1" applyBorder="1" applyAlignment="1">
      <alignment horizontal="right" vertical="center"/>
    </xf>
    <xf numFmtId="3" fontId="15" fillId="0" borderId="29" xfId="0" applyNumberFormat="1" applyFont="1" applyBorder="1" applyAlignment="1">
      <alignment horizontal="right" vertical="center"/>
    </xf>
    <xf numFmtId="0" fontId="27" fillId="4" borderId="37" xfId="3" applyFont="1" applyFill="1" applyBorder="1" applyAlignment="1">
      <alignment horizontal="center" vertical="center"/>
    </xf>
    <xf numFmtId="180" fontId="24" fillId="0" borderId="20" xfId="0" applyNumberFormat="1" applyFont="1" applyBorder="1" applyAlignment="1">
      <alignment horizontal="center" vertical="center" wrapText="1"/>
    </xf>
    <xf numFmtId="180" fontId="24" fillId="0" borderId="6" xfId="0" applyNumberFormat="1" applyFont="1" applyBorder="1" applyAlignment="1">
      <alignment horizontal="center" vertical="center" wrapText="1"/>
    </xf>
    <xf numFmtId="180" fontId="24" fillId="0" borderId="19" xfId="0" applyNumberFormat="1" applyFont="1" applyBorder="1" applyAlignment="1">
      <alignment horizontal="center" vertical="center" wrapText="1"/>
    </xf>
    <xf numFmtId="180" fontId="24" fillId="0" borderId="12" xfId="0" applyNumberFormat="1" applyFont="1" applyBorder="1" applyAlignment="1">
      <alignment horizontal="center" vertical="center" wrapText="1"/>
    </xf>
    <xf numFmtId="180" fontId="24" fillId="0" borderId="38" xfId="0" applyNumberFormat="1" applyFont="1" applyBorder="1" applyAlignment="1">
      <alignment horizontal="center" vertical="center" wrapText="1"/>
    </xf>
    <xf numFmtId="180" fontId="24" fillId="0" borderId="1" xfId="0" applyNumberFormat="1" applyFont="1" applyBorder="1" applyAlignment="1">
      <alignment horizontal="center" vertical="center" wrapText="1"/>
    </xf>
    <xf numFmtId="180" fontId="24" fillId="0" borderId="22" xfId="0" applyNumberFormat="1" applyFont="1" applyBorder="1" applyAlignment="1">
      <alignment horizontal="center" vertical="center" wrapText="1"/>
    </xf>
    <xf numFmtId="180" fontId="24" fillId="0" borderId="23" xfId="0" applyNumberFormat="1" applyFont="1" applyBorder="1" applyAlignment="1">
      <alignment horizontal="center" vertical="center" wrapText="1"/>
    </xf>
    <xf numFmtId="41" fontId="19" fillId="0" borderId="0" xfId="0" applyNumberFormat="1" applyFont="1" applyFill="1" applyBorder="1" applyAlignment="1" applyProtection="1">
      <alignment vertical="center"/>
    </xf>
    <xf numFmtId="176" fontId="19" fillId="12" borderId="11" xfId="0" applyNumberFormat="1" applyFont="1" applyFill="1" applyBorder="1" applyAlignment="1" applyProtection="1">
      <alignment horizontal="center" vertical="center"/>
    </xf>
    <xf numFmtId="49" fontId="19" fillId="12" borderId="12" xfId="0" applyNumberFormat="1" applyFont="1" applyFill="1" applyBorder="1" applyAlignment="1" applyProtection="1">
      <alignment horizontal="center" vertical="center"/>
    </xf>
    <xf numFmtId="176" fontId="19" fillId="12" borderId="12" xfId="0" applyNumberFormat="1" applyFont="1" applyFill="1" applyBorder="1" applyAlignment="1" applyProtection="1">
      <alignment horizontal="center" vertical="center"/>
    </xf>
    <xf numFmtId="179" fontId="19" fillId="12" borderId="13" xfId="0" applyNumberFormat="1" applyFont="1" applyFill="1" applyBorder="1" applyAlignment="1" applyProtection="1">
      <alignment horizontal="center" vertical="center"/>
    </xf>
    <xf numFmtId="41" fontId="19" fillId="12" borderId="13" xfId="0" applyNumberFormat="1" applyFont="1" applyFill="1" applyBorder="1" applyAlignment="1" applyProtection="1">
      <alignment horizontal="center" vertical="center"/>
    </xf>
    <xf numFmtId="0" fontId="32" fillId="12" borderId="14" xfId="0" applyNumberFormat="1" applyFont="1" applyFill="1" applyBorder="1" applyAlignment="1" applyProtection="1">
      <alignment horizontal="center" vertical="center"/>
    </xf>
    <xf numFmtId="176" fontId="19" fillId="10" borderId="11" xfId="0" applyNumberFormat="1" applyFont="1" applyFill="1" applyBorder="1" applyAlignment="1" applyProtection="1">
      <alignment horizontal="center" vertical="center"/>
    </xf>
    <xf numFmtId="49" fontId="19" fillId="10" borderId="12" xfId="0" applyNumberFormat="1" applyFont="1" applyFill="1" applyBorder="1" applyAlignment="1" applyProtection="1">
      <alignment horizontal="center" vertical="center"/>
    </xf>
    <xf numFmtId="176" fontId="19" fillId="10" borderId="12" xfId="0" applyNumberFormat="1" applyFont="1" applyFill="1" applyBorder="1" applyAlignment="1" applyProtection="1">
      <alignment horizontal="center" vertical="center"/>
    </xf>
    <xf numFmtId="179" fontId="19" fillId="10" borderId="13" xfId="0" applyNumberFormat="1" applyFont="1" applyFill="1" applyBorder="1" applyAlignment="1" applyProtection="1">
      <alignment horizontal="center" vertical="center"/>
    </xf>
    <xf numFmtId="41" fontId="19" fillId="10" borderId="13" xfId="0" applyNumberFormat="1" applyFont="1" applyFill="1" applyBorder="1" applyAlignment="1" applyProtection="1">
      <alignment horizontal="center" vertical="center"/>
    </xf>
    <xf numFmtId="0" fontId="32" fillId="10" borderId="14" xfId="0" applyNumberFormat="1" applyFont="1" applyFill="1" applyBorder="1" applyAlignment="1" applyProtection="1">
      <alignment horizontal="center" vertical="center"/>
    </xf>
    <xf numFmtId="176" fontId="19" fillId="13" borderId="11" xfId="0" applyNumberFormat="1" applyFont="1" applyFill="1" applyBorder="1" applyAlignment="1" applyProtection="1">
      <alignment horizontal="center" vertical="center"/>
    </xf>
    <xf numFmtId="49" fontId="19" fillId="13" borderId="12" xfId="0" applyNumberFormat="1" applyFont="1" applyFill="1" applyBorder="1" applyAlignment="1" applyProtection="1">
      <alignment horizontal="center" vertical="center"/>
    </xf>
    <xf numFmtId="176" fontId="19" fillId="13" borderId="12" xfId="0" applyNumberFormat="1" applyFont="1" applyFill="1" applyBorder="1" applyAlignment="1" applyProtection="1">
      <alignment horizontal="center" vertical="center"/>
    </xf>
    <xf numFmtId="179" fontId="19" fillId="13" borderId="13" xfId="0" applyNumberFormat="1" applyFont="1" applyFill="1" applyBorder="1" applyAlignment="1" applyProtection="1">
      <alignment horizontal="center" vertical="center"/>
    </xf>
    <xf numFmtId="41" fontId="19" fillId="13" borderId="13" xfId="0" applyNumberFormat="1" applyFont="1" applyFill="1" applyBorder="1" applyAlignment="1" applyProtection="1">
      <alignment horizontal="center" vertical="center"/>
    </xf>
    <xf numFmtId="0" fontId="32" fillId="13" borderId="14" xfId="0" applyNumberFormat="1" applyFont="1" applyFill="1" applyBorder="1" applyAlignment="1" applyProtection="1">
      <alignment horizontal="center" vertical="center"/>
    </xf>
    <xf numFmtId="176" fontId="19" fillId="14" borderId="11" xfId="0" applyNumberFormat="1" applyFont="1" applyFill="1" applyBorder="1" applyAlignment="1" applyProtection="1">
      <alignment horizontal="center" vertical="center"/>
    </xf>
    <xf numFmtId="49" fontId="19" fillId="14" borderId="12" xfId="0" applyNumberFormat="1" applyFont="1" applyFill="1" applyBorder="1" applyAlignment="1" applyProtection="1">
      <alignment horizontal="center" vertical="center"/>
    </xf>
    <xf numFmtId="176" fontId="19" fillId="14" borderId="12" xfId="0" applyNumberFormat="1" applyFont="1" applyFill="1" applyBorder="1" applyAlignment="1" applyProtection="1">
      <alignment horizontal="center" vertical="center"/>
    </xf>
    <xf numFmtId="179" fontId="19" fillId="14" borderId="13" xfId="0" applyNumberFormat="1" applyFont="1" applyFill="1" applyBorder="1" applyAlignment="1" applyProtection="1">
      <alignment horizontal="center" vertical="center"/>
    </xf>
    <xf numFmtId="41" fontId="19" fillId="14" borderId="13" xfId="0" applyNumberFormat="1" applyFont="1" applyFill="1" applyBorder="1" applyAlignment="1" applyProtection="1">
      <alignment horizontal="center" vertical="center"/>
    </xf>
    <xf numFmtId="0" fontId="32" fillId="14" borderId="14" xfId="0" applyNumberFormat="1" applyFont="1" applyFill="1" applyBorder="1" applyAlignment="1" applyProtection="1">
      <alignment horizontal="center" vertical="center"/>
    </xf>
    <xf numFmtId="176" fontId="19" fillId="15" borderId="11" xfId="0" applyNumberFormat="1" applyFont="1" applyFill="1" applyBorder="1" applyAlignment="1" applyProtection="1">
      <alignment horizontal="center" vertical="center"/>
    </xf>
    <xf numFmtId="49" fontId="19" fillId="15" borderId="12" xfId="0" applyNumberFormat="1" applyFont="1" applyFill="1" applyBorder="1" applyAlignment="1" applyProtection="1">
      <alignment horizontal="center" vertical="center"/>
    </xf>
    <xf numFmtId="176" fontId="19" fillId="15" borderId="12" xfId="0" applyNumberFormat="1" applyFont="1" applyFill="1" applyBorder="1" applyAlignment="1" applyProtection="1">
      <alignment horizontal="center" vertical="center"/>
    </xf>
    <xf numFmtId="179" fontId="19" fillId="15" borderId="13" xfId="0" applyNumberFormat="1" applyFont="1" applyFill="1" applyBorder="1" applyAlignment="1" applyProtection="1">
      <alignment horizontal="center" vertical="center"/>
    </xf>
    <xf numFmtId="41" fontId="19" fillId="15" borderId="13" xfId="0" applyNumberFormat="1" applyFont="1" applyFill="1" applyBorder="1" applyAlignment="1" applyProtection="1">
      <alignment horizontal="center" vertical="center"/>
    </xf>
    <xf numFmtId="0" fontId="32" fillId="15" borderId="14" xfId="0" applyNumberFormat="1" applyFont="1" applyFill="1" applyBorder="1" applyAlignment="1" applyProtection="1">
      <alignment horizontal="center" vertical="center"/>
    </xf>
    <xf numFmtId="176" fontId="19" fillId="15" borderId="5" xfId="0" applyNumberFormat="1" applyFont="1" applyFill="1" applyBorder="1" applyAlignment="1" applyProtection="1">
      <alignment horizontal="center" vertical="center"/>
    </xf>
    <xf numFmtId="49" fontId="19" fillId="15" borderId="19" xfId="0" applyNumberFormat="1" applyFont="1" applyFill="1" applyBorder="1" applyAlignment="1" applyProtection="1">
      <alignment horizontal="center" vertical="center"/>
    </xf>
    <xf numFmtId="176" fontId="19" fillId="15" borderId="19" xfId="0" applyNumberFormat="1" applyFont="1" applyFill="1" applyBorder="1" applyAlignment="1" applyProtection="1">
      <alignment horizontal="center" vertical="center"/>
    </xf>
    <xf numFmtId="179" fontId="19" fillId="15" borderId="19" xfId="0" applyNumberFormat="1" applyFont="1" applyFill="1" applyBorder="1" applyAlignment="1" applyProtection="1">
      <alignment horizontal="center" vertical="center"/>
    </xf>
    <xf numFmtId="0" fontId="26" fillId="0" borderId="30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left" vertical="center" wrapText="1"/>
    </xf>
    <xf numFmtId="0" fontId="30" fillId="0" borderId="30" xfId="0" applyFont="1" applyBorder="1" applyAlignment="1">
      <alignment horizontal="left" vertical="center"/>
    </xf>
    <xf numFmtId="0" fontId="30" fillId="0" borderId="32" xfId="0" applyFont="1" applyBorder="1" applyAlignment="1">
      <alignment horizontal="left" vertical="center"/>
    </xf>
    <xf numFmtId="0" fontId="30" fillId="0" borderId="33" xfId="0" applyFont="1" applyBorder="1" applyAlignment="1">
      <alignment horizontal="left" vertical="center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6" fillId="0" borderId="0" xfId="0" applyFont="1" applyAlignment="1"/>
    <xf numFmtId="0" fontId="5" fillId="0" borderId="0" xfId="0" applyFont="1" applyAlignment="1"/>
    <xf numFmtId="0" fontId="17" fillId="6" borderId="30" xfId="0" applyFont="1" applyFill="1" applyBorder="1" applyAlignment="1">
      <alignment horizontal="left" vertical="center" wrapText="1"/>
    </xf>
    <xf numFmtId="0" fontId="17" fillId="6" borderId="33" xfId="0" applyFont="1" applyFill="1" applyBorder="1" applyAlignment="1">
      <alignment horizontal="left" vertical="center" wrapText="1"/>
    </xf>
    <xf numFmtId="0" fontId="26" fillId="0" borderId="29" xfId="0" applyFont="1" applyBorder="1" applyAlignment="1">
      <alignment horizontal="left" vertical="center" wrapText="1"/>
    </xf>
    <xf numFmtId="0" fontId="26" fillId="0" borderId="35" xfId="0" applyFont="1" applyBorder="1" applyAlignment="1">
      <alignment horizontal="left" vertical="center" wrapText="1"/>
    </xf>
    <xf numFmtId="0" fontId="33" fillId="0" borderId="0" xfId="0" applyNumberFormat="1" applyFont="1" applyFill="1" applyBorder="1" applyAlignment="1" applyProtection="1">
      <alignment horizontal="center"/>
    </xf>
  </cellXfs>
  <cellStyles count="8">
    <cellStyle name="강조색5 2" xfId="1"/>
    <cellStyle name="쉼표 [0]" xfId="2" builtinId="6"/>
    <cellStyle name="표준" xfId="0" builtinId="0"/>
    <cellStyle name="표준 2" xfId="3"/>
    <cellStyle name="표준 2 2" xfId="4"/>
    <cellStyle name="표준 4" xfId="5"/>
    <cellStyle name="표준 5" xfId="6"/>
    <cellStyle name="표준 7" xfId="7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B1:HM859"/>
  <sheetViews>
    <sheetView showGridLines="0" tabSelected="1" zoomScaleNormal="100" zoomScaleSheetLayoutView="75" workbookViewId="0">
      <pane ySplit="7" topLeftCell="A8" activePane="bottomLeft" state="frozen"/>
      <selection pane="bottomLeft" activeCell="E11" sqref="E11:E12"/>
    </sheetView>
  </sheetViews>
  <sheetFormatPr defaultColWidth="7.77734375" defaultRowHeight="16.5"/>
  <cols>
    <col min="1" max="1" width="1.33203125" style="20" customWidth="1"/>
    <col min="2" max="2" width="8.33203125" style="18" customWidth="1"/>
    <col min="3" max="3" width="8.88671875" style="100" customWidth="1"/>
    <col min="4" max="4" width="9.109375" style="18" customWidth="1"/>
    <col min="5" max="5" width="10.21875" style="19" customWidth="1"/>
    <col min="6" max="6" width="10.21875" style="104" customWidth="1"/>
    <col min="7" max="7" width="11.5546875" style="104" customWidth="1"/>
    <col min="8" max="8" width="12" style="18" bestFit="1" customWidth="1"/>
    <col min="9" max="9" width="7" style="35" customWidth="1"/>
    <col min="10" max="10" width="2.88671875" style="18" customWidth="1"/>
    <col min="11" max="11" width="7" style="18" customWidth="1"/>
    <col min="12" max="12" width="6.44140625" style="18" customWidth="1"/>
    <col min="13" max="17" width="5.44140625" style="18" customWidth="1"/>
    <col min="18" max="220" width="8" style="18" customWidth="1"/>
    <col min="221" max="221" width="7.77734375" style="18" customWidth="1"/>
    <col min="222" max="16384" width="7.77734375" style="20"/>
  </cols>
  <sheetData>
    <row r="1" spans="2:221" ht="11.25" customHeight="1"/>
    <row r="2" spans="2:221" ht="18.75" customHeight="1">
      <c r="B2" s="181" t="s">
        <v>3838</v>
      </c>
      <c r="C2" s="181"/>
      <c r="D2" s="181"/>
      <c r="E2" s="181"/>
      <c r="F2" s="181"/>
      <c r="G2" s="181"/>
      <c r="H2" s="181"/>
      <c r="I2" s="181"/>
    </row>
    <row r="3" spans="2:221" ht="15.75" customHeight="1">
      <c r="D3" s="21"/>
    </row>
    <row r="4" spans="2:221" ht="12.75" customHeight="1">
      <c r="B4" s="22"/>
      <c r="C4" s="101"/>
      <c r="D4" s="22"/>
      <c r="E4" s="23"/>
      <c r="F4" s="105"/>
      <c r="G4" s="105"/>
      <c r="H4" s="22"/>
    </row>
    <row r="5" spans="2:221" ht="14.25" customHeight="1">
      <c r="B5" s="22" t="s">
        <v>3837</v>
      </c>
      <c r="E5" s="24"/>
      <c r="F5" s="106"/>
      <c r="G5" s="106"/>
      <c r="H5" s="38"/>
    </row>
    <row r="6" spans="2:221" ht="16.5" customHeight="1" thickBot="1">
      <c r="B6" s="18" t="s">
        <v>2955</v>
      </c>
      <c r="E6" s="24"/>
      <c r="F6" s="106"/>
      <c r="G6" s="106"/>
      <c r="H6" s="38"/>
      <c r="I6" s="97" t="s">
        <v>3018</v>
      </c>
    </row>
    <row r="7" spans="2:221" s="21" customFormat="1" ht="20.25" customHeight="1" thickBot="1">
      <c r="B7" s="25" t="s">
        <v>55</v>
      </c>
      <c r="C7" s="102" t="s">
        <v>89</v>
      </c>
      <c r="D7" s="26" t="s">
        <v>87</v>
      </c>
      <c r="E7" s="27" t="s">
        <v>90</v>
      </c>
      <c r="F7" s="107" t="s">
        <v>3836</v>
      </c>
      <c r="G7" s="121" t="s">
        <v>3453</v>
      </c>
      <c r="H7" s="28" t="s">
        <v>3454</v>
      </c>
      <c r="I7" s="65" t="s">
        <v>1899</v>
      </c>
      <c r="K7" s="40" t="s">
        <v>1901</v>
      </c>
      <c r="L7" s="41" t="s">
        <v>1900</v>
      </c>
      <c r="M7" s="41" t="s">
        <v>3828</v>
      </c>
      <c r="N7" s="124" t="s">
        <v>3829</v>
      </c>
      <c r="O7" s="124" t="s">
        <v>3830</v>
      </c>
      <c r="P7" s="124" t="s">
        <v>3831</v>
      </c>
      <c r="Q7" s="46" t="s">
        <v>3833</v>
      </c>
    </row>
    <row r="8" spans="2:221" s="21" customFormat="1" ht="20.25" customHeight="1" thickBot="1">
      <c r="B8" s="92" t="s">
        <v>3017</v>
      </c>
      <c r="C8" s="88" t="str">
        <f>COUNTA(C9:C900)&amp;"명"</f>
        <v>843명</v>
      </c>
      <c r="D8" s="93"/>
      <c r="E8" s="89"/>
      <c r="F8" s="119"/>
      <c r="G8" s="90"/>
      <c r="H8" s="90"/>
      <c r="I8" s="91"/>
      <c r="K8" s="55" t="s">
        <v>2029</v>
      </c>
      <c r="L8" s="57" t="str">
        <f>SUM(L9:L46)&amp;"명"</f>
        <v>843명</v>
      </c>
      <c r="M8" s="56">
        <f>SUM(M9:M46)</f>
        <v>61</v>
      </c>
      <c r="N8" s="56">
        <f t="shared" ref="N8:Q8" si="0">SUM(N9:N46)</f>
        <v>66</v>
      </c>
      <c r="O8" s="56">
        <f t="shared" si="0"/>
        <v>156</v>
      </c>
      <c r="P8" s="56">
        <f t="shared" si="0"/>
        <v>185</v>
      </c>
      <c r="Q8" s="56">
        <f t="shared" si="0"/>
        <v>375</v>
      </c>
      <c r="R8" s="133"/>
    </row>
    <row r="9" spans="2:221" s="21" customFormat="1" ht="16.5" customHeight="1">
      <c r="B9" s="134" t="s">
        <v>570</v>
      </c>
      <c r="C9" s="135" t="s">
        <v>1408</v>
      </c>
      <c r="D9" s="136" t="s">
        <v>483</v>
      </c>
      <c r="E9" s="137" t="s">
        <v>884</v>
      </c>
      <c r="F9" s="138">
        <f t="shared" ref="F9:F72" si="1">SUM(G9:H9)</f>
        <v>294887039</v>
      </c>
      <c r="G9" s="138">
        <f>IFERROR(VLOOKUP(C9,'1-11월'!$E$14:$H$1190,4,0),0)</f>
        <v>232130839</v>
      </c>
      <c r="H9" s="136">
        <f>IFERROR(VLOOKUP(C9,'12월'!$E$12:$H$884,4,0),0)</f>
        <v>62756200</v>
      </c>
      <c r="I9" s="139" t="s">
        <v>3834</v>
      </c>
      <c r="J9" s="68" t="str">
        <f>VLOOKUP(C9,'명부(현재)'!$D$9:$O$9755,11,0)</f>
        <v>-</v>
      </c>
      <c r="K9" s="39" t="s">
        <v>581</v>
      </c>
      <c r="L9" s="125">
        <f>SUM(M9:Q9)</f>
        <v>23</v>
      </c>
      <c r="M9" s="125">
        <f>IFERROR(COUNTIF($B$9:$B$69,K9),0)</f>
        <v>1</v>
      </c>
      <c r="N9" s="125">
        <f>COUNTIF($B$70:$B$135,K9)</f>
        <v>0</v>
      </c>
      <c r="O9" s="125">
        <f>COUNTIF($B$136:$B$291,K9)</f>
        <v>7</v>
      </c>
      <c r="P9" s="125">
        <f>COUNTIF($B$292:$B$476,K9)</f>
        <v>2</v>
      </c>
      <c r="Q9" s="126">
        <f>COUNTIF($B$477:$B$851,K9)</f>
        <v>13</v>
      </c>
    </row>
    <row r="10" spans="2:221">
      <c r="B10" s="134" t="s">
        <v>581</v>
      </c>
      <c r="C10" s="135" t="s">
        <v>1193</v>
      </c>
      <c r="D10" s="136" t="s">
        <v>93</v>
      </c>
      <c r="E10" s="137" t="s">
        <v>697</v>
      </c>
      <c r="F10" s="138">
        <f t="shared" si="1"/>
        <v>149165639</v>
      </c>
      <c r="G10" s="138">
        <f>IFERROR(VLOOKUP(C10,'1-11월'!$E$14:$H$1190,4,0),0)</f>
        <v>117214305</v>
      </c>
      <c r="H10" s="136">
        <f>IFERROR(VLOOKUP(C10,'12월'!$E$12:$H$884,4,0),0)</f>
        <v>31951334</v>
      </c>
      <c r="I10" s="139" t="s">
        <v>3834</v>
      </c>
      <c r="J10" s="68" t="str">
        <f>VLOOKUP(C10,'명부(현재)'!$D$9:$O$9755,11,0)</f>
        <v>-</v>
      </c>
      <c r="K10" s="29" t="s">
        <v>566</v>
      </c>
      <c r="L10" s="127">
        <f t="shared" ref="L10:L46" si="2">SUM(M10:Q10)</f>
        <v>28</v>
      </c>
      <c r="M10" s="127">
        <f t="shared" ref="M10:M46" si="3">IFERROR(COUNTIF($B$9:$B$69,K10),0)</f>
        <v>2</v>
      </c>
      <c r="N10" s="127">
        <f t="shared" ref="N10:N46" si="4">COUNTIF($B$70:$B$135,K10)</f>
        <v>3</v>
      </c>
      <c r="O10" s="127">
        <f t="shared" ref="O10:O46" si="5">COUNTIF($B$136:$B$291,K10)</f>
        <v>6</v>
      </c>
      <c r="P10" s="127">
        <f t="shared" ref="P10:P46" si="6">COUNTIF($B$292:$B$476,K10)</f>
        <v>9</v>
      </c>
      <c r="Q10" s="130">
        <f t="shared" ref="Q10:Q46" si="7">COUNTIF($B$477:$B$851,K10)</f>
        <v>8</v>
      </c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</row>
    <row r="11" spans="2:221">
      <c r="B11" s="134" t="s">
        <v>570</v>
      </c>
      <c r="C11" s="135" t="s">
        <v>1397</v>
      </c>
      <c r="D11" s="136" t="s">
        <v>330</v>
      </c>
      <c r="E11" s="137" t="s">
        <v>875</v>
      </c>
      <c r="F11" s="138">
        <f t="shared" si="1"/>
        <v>146585329</v>
      </c>
      <c r="G11" s="138">
        <f>IFERROR(VLOOKUP(C11,'1-11월'!$E$14:$H$1190,4,0),0)</f>
        <v>119870279</v>
      </c>
      <c r="H11" s="136">
        <f>IFERROR(VLOOKUP(C11,'12월'!$E$12:$H$884,4,0),0)</f>
        <v>26715050</v>
      </c>
      <c r="I11" s="139" t="s">
        <v>3834</v>
      </c>
      <c r="J11" s="68" t="str">
        <f>VLOOKUP(C11,'명부(현재)'!$D$9:$O$9755,11,0)</f>
        <v>-</v>
      </c>
      <c r="K11" s="29" t="s">
        <v>580</v>
      </c>
      <c r="L11" s="128">
        <f t="shared" si="2"/>
        <v>17</v>
      </c>
      <c r="M11" s="127">
        <f t="shared" si="3"/>
        <v>1</v>
      </c>
      <c r="N11" s="127">
        <f t="shared" si="4"/>
        <v>1</v>
      </c>
      <c r="O11" s="127">
        <f t="shared" si="5"/>
        <v>2</v>
      </c>
      <c r="P11" s="127">
        <f t="shared" si="6"/>
        <v>6</v>
      </c>
      <c r="Q11" s="130">
        <f t="shared" si="7"/>
        <v>7</v>
      </c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</row>
    <row r="12" spans="2:221">
      <c r="B12" s="134" t="s">
        <v>573</v>
      </c>
      <c r="C12" s="135" t="s">
        <v>1632</v>
      </c>
      <c r="D12" s="136" t="s">
        <v>134</v>
      </c>
      <c r="E12" s="137" t="s">
        <v>1027</v>
      </c>
      <c r="F12" s="138">
        <f t="shared" si="1"/>
        <v>128695858</v>
      </c>
      <c r="G12" s="138">
        <f>IFERROR(VLOOKUP(C12,'1-11월'!$E$14:$H$1190,4,0),0)</f>
        <v>113875811</v>
      </c>
      <c r="H12" s="136">
        <f>IFERROR(VLOOKUP(C12,'12월'!$E$12:$H$884,4,0),0)</f>
        <v>14820047</v>
      </c>
      <c r="I12" s="139" t="s">
        <v>3834</v>
      </c>
      <c r="J12" s="68" t="str">
        <f>VLOOKUP(C12,'명부(현재)'!$D$9:$O$9755,11,0)</f>
        <v>-</v>
      </c>
      <c r="K12" s="29" t="s">
        <v>561</v>
      </c>
      <c r="L12" s="128">
        <f t="shared" si="2"/>
        <v>23</v>
      </c>
      <c r="M12" s="127">
        <f t="shared" si="3"/>
        <v>2</v>
      </c>
      <c r="N12" s="127">
        <f t="shared" si="4"/>
        <v>1</v>
      </c>
      <c r="O12" s="127">
        <f t="shared" si="5"/>
        <v>5</v>
      </c>
      <c r="P12" s="127">
        <f t="shared" si="6"/>
        <v>3</v>
      </c>
      <c r="Q12" s="130">
        <f t="shared" si="7"/>
        <v>12</v>
      </c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</row>
    <row r="13" spans="2:221">
      <c r="B13" s="134" t="s">
        <v>573</v>
      </c>
      <c r="C13" s="135" t="s">
        <v>1645</v>
      </c>
      <c r="D13" s="136" t="s">
        <v>233</v>
      </c>
      <c r="E13" s="137" t="s">
        <v>1036</v>
      </c>
      <c r="F13" s="138">
        <f t="shared" si="1"/>
        <v>123999118</v>
      </c>
      <c r="G13" s="138">
        <f>IFERROR(VLOOKUP(C13,'1-11월'!$E$14:$H$1190,4,0),0)</f>
        <v>104593970</v>
      </c>
      <c r="H13" s="136">
        <f>IFERROR(VLOOKUP(C13,'12월'!$E$12:$H$884,4,0),0)</f>
        <v>19405148</v>
      </c>
      <c r="I13" s="139" t="s">
        <v>3834</v>
      </c>
      <c r="J13" s="68" t="str">
        <f>VLOOKUP(C13,'명부(현재)'!$D$9:$O$9755,11,0)</f>
        <v>-</v>
      </c>
      <c r="K13" s="29" t="s">
        <v>2220</v>
      </c>
      <c r="L13" s="128">
        <f t="shared" si="2"/>
        <v>11</v>
      </c>
      <c r="M13" s="127">
        <f t="shared" si="3"/>
        <v>0</v>
      </c>
      <c r="N13" s="127">
        <f t="shared" si="4"/>
        <v>0</v>
      </c>
      <c r="O13" s="127">
        <f t="shared" si="5"/>
        <v>1</v>
      </c>
      <c r="P13" s="127">
        <f t="shared" si="6"/>
        <v>0</v>
      </c>
      <c r="Q13" s="130">
        <f t="shared" si="7"/>
        <v>10</v>
      </c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</row>
    <row r="14" spans="2:221">
      <c r="B14" s="134" t="s">
        <v>569</v>
      </c>
      <c r="C14" s="135" t="s">
        <v>1361</v>
      </c>
      <c r="D14" s="136" t="s">
        <v>423</v>
      </c>
      <c r="E14" s="137" t="s">
        <v>844</v>
      </c>
      <c r="F14" s="138">
        <f t="shared" si="1"/>
        <v>123875514</v>
      </c>
      <c r="G14" s="138">
        <f>IFERROR(VLOOKUP(C14,'1-11월'!$E$14:$H$1190,4,0),0)</f>
        <v>108792144</v>
      </c>
      <c r="H14" s="136">
        <f>IFERROR(VLOOKUP(C14,'12월'!$E$12:$H$884,4,0),0)</f>
        <v>15083370</v>
      </c>
      <c r="I14" s="139" t="s">
        <v>3834</v>
      </c>
      <c r="J14" s="68" t="str">
        <f>VLOOKUP(C14,'명부(현재)'!$D$9:$O$9755,11,0)</f>
        <v>-</v>
      </c>
      <c r="K14" s="29" t="s">
        <v>565</v>
      </c>
      <c r="L14" s="128">
        <f t="shared" si="2"/>
        <v>28</v>
      </c>
      <c r="M14" s="127">
        <f t="shared" si="3"/>
        <v>1</v>
      </c>
      <c r="N14" s="127">
        <f t="shared" si="4"/>
        <v>0</v>
      </c>
      <c r="O14" s="127">
        <f t="shared" si="5"/>
        <v>6</v>
      </c>
      <c r="P14" s="127">
        <f t="shared" si="6"/>
        <v>6</v>
      </c>
      <c r="Q14" s="130">
        <f t="shared" si="7"/>
        <v>15</v>
      </c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</row>
    <row r="15" spans="2:221">
      <c r="B15" s="134" t="s">
        <v>570</v>
      </c>
      <c r="C15" s="135" t="s">
        <v>1398</v>
      </c>
      <c r="D15" s="136" t="s">
        <v>51</v>
      </c>
      <c r="E15" s="137" t="s">
        <v>876</v>
      </c>
      <c r="F15" s="138">
        <f t="shared" si="1"/>
        <v>120408135</v>
      </c>
      <c r="G15" s="138">
        <f>IFERROR(VLOOKUP(C15,'1-11월'!$E$14:$H$1190,4,0),0)</f>
        <v>99824891</v>
      </c>
      <c r="H15" s="136">
        <f>IFERROR(VLOOKUP(C15,'12월'!$E$12:$H$884,4,0),0)</f>
        <v>20583244</v>
      </c>
      <c r="I15" s="139" t="s">
        <v>3834</v>
      </c>
      <c r="J15" s="68" t="str">
        <f>VLOOKUP(C15,'명부(현재)'!$D$9:$O$9755,11,0)</f>
        <v>-</v>
      </c>
      <c r="K15" s="29" t="s">
        <v>578</v>
      </c>
      <c r="L15" s="128">
        <f t="shared" si="2"/>
        <v>34</v>
      </c>
      <c r="M15" s="127">
        <f t="shared" si="3"/>
        <v>1</v>
      </c>
      <c r="N15" s="127">
        <f t="shared" si="4"/>
        <v>7</v>
      </c>
      <c r="O15" s="127">
        <f t="shared" si="5"/>
        <v>5</v>
      </c>
      <c r="P15" s="127">
        <f t="shared" si="6"/>
        <v>8</v>
      </c>
      <c r="Q15" s="130">
        <f t="shared" si="7"/>
        <v>13</v>
      </c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</row>
    <row r="16" spans="2:221">
      <c r="B16" s="134" t="s">
        <v>573</v>
      </c>
      <c r="C16" s="135" t="s">
        <v>1634</v>
      </c>
      <c r="D16" s="136" t="s">
        <v>287</v>
      </c>
      <c r="E16" s="137" t="s">
        <v>1029</v>
      </c>
      <c r="F16" s="138">
        <f t="shared" si="1"/>
        <v>118684846</v>
      </c>
      <c r="G16" s="138">
        <f>IFERROR(VLOOKUP(C16,'1-11월'!$E$14:$H$1190,4,0),0)</f>
        <v>99756248</v>
      </c>
      <c r="H16" s="136">
        <f>IFERROR(VLOOKUP(C16,'12월'!$E$12:$H$884,4,0),0)</f>
        <v>18928598</v>
      </c>
      <c r="I16" s="139" t="s">
        <v>3834</v>
      </c>
      <c r="J16" s="68" t="str">
        <f>VLOOKUP(C16,'명부(현재)'!$D$9:$O$9755,11,0)</f>
        <v>-</v>
      </c>
      <c r="K16" s="29" t="s">
        <v>569</v>
      </c>
      <c r="L16" s="128">
        <f t="shared" si="2"/>
        <v>34</v>
      </c>
      <c r="M16" s="127">
        <f t="shared" si="3"/>
        <v>6</v>
      </c>
      <c r="N16" s="127">
        <f t="shared" si="4"/>
        <v>3</v>
      </c>
      <c r="O16" s="127">
        <f t="shared" si="5"/>
        <v>4</v>
      </c>
      <c r="P16" s="127">
        <f t="shared" si="6"/>
        <v>10</v>
      </c>
      <c r="Q16" s="130">
        <f t="shared" si="7"/>
        <v>11</v>
      </c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</row>
    <row r="17" spans="2:221">
      <c r="B17" s="134" t="s">
        <v>573</v>
      </c>
      <c r="C17" s="135" t="s">
        <v>1641</v>
      </c>
      <c r="D17" s="136" t="s">
        <v>6</v>
      </c>
      <c r="E17" s="137" t="s">
        <v>1033</v>
      </c>
      <c r="F17" s="138">
        <f t="shared" si="1"/>
        <v>118621287</v>
      </c>
      <c r="G17" s="138">
        <f>IFERROR(VLOOKUP(C17,'1-11월'!$E$14:$H$1190,4,0),0)</f>
        <v>105103102</v>
      </c>
      <c r="H17" s="136">
        <f>IFERROR(VLOOKUP(C17,'12월'!$E$12:$H$884,4,0),0)</f>
        <v>13518185</v>
      </c>
      <c r="I17" s="139" t="s">
        <v>3834</v>
      </c>
      <c r="J17" s="68" t="str">
        <f>VLOOKUP(C17,'명부(현재)'!$D$9:$O$9755,11,0)</f>
        <v>-</v>
      </c>
      <c r="K17" s="29" t="s">
        <v>563</v>
      </c>
      <c r="L17" s="128">
        <f t="shared" si="2"/>
        <v>39</v>
      </c>
      <c r="M17" s="127">
        <f t="shared" si="3"/>
        <v>3</v>
      </c>
      <c r="N17" s="127">
        <f t="shared" si="4"/>
        <v>6</v>
      </c>
      <c r="O17" s="127">
        <f t="shared" si="5"/>
        <v>7</v>
      </c>
      <c r="P17" s="127">
        <f t="shared" si="6"/>
        <v>8</v>
      </c>
      <c r="Q17" s="130">
        <f t="shared" si="7"/>
        <v>15</v>
      </c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</row>
    <row r="18" spans="2:221">
      <c r="B18" s="134" t="s">
        <v>583</v>
      </c>
      <c r="C18" s="135" t="s">
        <v>1183</v>
      </c>
      <c r="D18" s="136" t="s">
        <v>54</v>
      </c>
      <c r="E18" s="137" t="s">
        <v>682</v>
      </c>
      <c r="F18" s="138">
        <f t="shared" si="1"/>
        <v>117904134</v>
      </c>
      <c r="G18" s="138">
        <f>IFERROR(VLOOKUP(C18,'1-11월'!$E$14:$H$1190,4,0),0)</f>
        <v>104831009</v>
      </c>
      <c r="H18" s="136">
        <f>IFERROR(VLOOKUP(C18,'12월'!$E$12:$H$884,4,0),0)</f>
        <v>13073125</v>
      </c>
      <c r="I18" s="139" t="s">
        <v>3834</v>
      </c>
      <c r="J18" s="68" t="str">
        <f>VLOOKUP(C18,'명부(현재)'!$D$9:$O$9755,11,0)</f>
        <v>-</v>
      </c>
      <c r="K18" s="54" t="s">
        <v>2028</v>
      </c>
      <c r="L18" s="128">
        <f t="shared" si="2"/>
        <v>17</v>
      </c>
      <c r="M18" s="127">
        <f t="shared" si="3"/>
        <v>1</v>
      </c>
      <c r="N18" s="127">
        <f t="shared" si="4"/>
        <v>1</v>
      </c>
      <c r="O18" s="127">
        <f t="shared" si="5"/>
        <v>1</v>
      </c>
      <c r="P18" s="127">
        <f t="shared" si="6"/>
        <v>4</v>
      </c>
      <c r="Q18" s="130">
        <f t="shared" si="7"/>
        <v>10</v>
      </c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</row>
    <row r="19" spans="2:221">
      <c r="B19" s="134" t="s">
        <v>564</v>
      </c>
      <c r="C19" s="135" t="s">
        <v>1729</v>
      </c>
      <c r="D19" s="136" t="s">
        <v>407</v>
      </c>
      <c r="E19" s="137" t="s">
        <v>911</v>
      </c>
      <c r="F19" s="138">
        <f t="shared" si="1"/>
        <v>114406817</v>
      </c>
      <c r="G19" s="138">
        <f>IFERROR(VLOOKUP(C19,'1-11월'!$E$14:$H$1190,4,0),0)</f>
        <v>103656655</v>
      </c>
      <c r="H19" s="136">
        <f>IFERROR(VLOOKUP(C19,'12월'!$E$12:$H$884,4,0),0)</f>
        <v>10750162</v>
      </c>
      <c r="I19" s="139" t="s">
        <v>3834</v>
      </c>
      <c r="J19" s="68" t="str">
        <f>VLOOKUP(C19,'명부(현재)'!$D$9:$O$9755,11,0)</f>
        <v>-</v>
      </c>
      <c r="K19" s="29" t="s">
        <v>558</v>
      </c>
      <c r="L19" s="128">
        <f t="shared" si="2"/>
        <v>29</v>
      </c>
      <c r="M19" s="127">
        <f t="shared" si="3"/>
        <v>2</v>
      </c>
      <c r="N19" s="127">
        <f t="shared" si="4"/>
        <v>2</v>
      </c>
      <c r="O19" s="127">
        <f t="shared" si="5"/>
        <v>5</v>
      </c>
      <c r="P19" s="127">
        <f t="shared" si="6"/>
        <v>2</v>
      </c>
      <c r="Q19" s="130">
        <f t="shared" si="7"/>
        <v>18</v>
      </c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</row>
    <row r="20" spans="2:221">
      <c r="B20" s="134" t="s">
        <v>583</v>
      </c>
      <c r="C20" s="135" t="s">
        <v>1185</v>
      </c>
      <c r="D20" s="136" t="s">
        <v>172</v>
      </c>
      <c r="E20" s="137" t="s">
        <v>684</v>
      </c>
      <c r="F20" s="138">
        <f t="shared" si="1"/>
        <v>110907290</v>
      </c>
      <c r="G20" s="138">
        <f>IFERROR(VLOOKUP(C20,'1-11월'!$E$14:$H$1190,4,0),0)</f>
        <v>98644855</v>
      </c>
      <c r="H20" s="136">
        <f>IFERROR(VLOOKUP(C20,'12월'!$E$12:$H$884,4,0),0)</f>
        <v>12262435</v>
      </c>
      <c r="I20" s="139" t="s">
        <v>3834</v>
      </c>
      <c r="J20" s="68" t="str">
        <f>VLOOKUP(C20,'명부(현재)'!$D$9:$O$9755,11,0)</f>
        <v>-</v>
      </c>
      <c r="K20" s="29" t="s">
        <v>573</v>
      </c>
      <c r="L20" s="128">
        <f t="shared" si="2"/>
        <v>44</v>
      </c>
      <c r="M20" s="127">
        <f t="shared" si="3"/>
        <v>8</v>
      </c>
      <c r="N20" s="127">
        <f t="shared" si="4"/>
        <v>3</v>
      </c>
      <c r="O20" s="127">
        <f t="shared" si="5"/>
        <v>6</v>
      </c>
      <c r="P20" s="127">
        <f t="shared" si="6"/>
        <v>12</v>
      </c>
      <c r="Q20" s="130">
        <f t="shared" si="7"/>
        <v>15</v>
      </c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</row>
    <row r="21" spans="2:221">
      <c r="B21" s="134" t="s">
        <v>564</v>
      </c>
      <c r="C21" s="135" t="s">
        <v>1726</v>
      </c>
      <c r="D21" s="136" t="s">
        <v>27</v>
      </c>
      <c r="E21" s="137" t="s">
        <v>1175</v>
      </c>
      <c r="F21" s="138">
        <f t="shared" si="1"/>
        <v>110584590</v>
      </c>
      <c r="G21" s="138">
        <f>IFERROR(VLOOKUP(C21,'1-11월'!$E$14:$H$1190,4,0),0)</f>
        <v>104682165</v>
      </c>
      <c r="H21" s="136">
        <f>IFERROR(VLOOKUP(C21,'12월'!$E$12:$H$884,4,0),0)</f>
        <v>5902425</v>
      </c>
      <c r="I21" s="139" t="s">
        <v>3834</v>
      </c>
      <c r="J21" s="68" t="str">
        <f>VLOOKUP(C21,'명부(현재)'!$D$9:$O$9755,11,0)</f>
        <v>-</v>
      </c>
      <c r="K21" s="29" t="s">
        <v>568</v>
      </c>
      <c r="L21" s="128">
        <f t="shared" si="2"/>
        <v>47</v>
      </c>
      <c r="M21" s="127">
        <f t="shared" si="3"/>
        <v>5</v>
      </c>
      <c r="N21" s="127">
        <f t="shared" si="4"/>
        <v>8</v>
      </c>
      <c r="O21" s="127">
        <f t="shared" si="5"/>
        <v>7</v>
      </c>
      <c r="P21" s="127">
        <f t="shared" si="6"/>
        <v>9</v>
      </c>
      <c r="Q21" s="130">
        <f t="shared" si="7"/>
        <v>18</v>
      </c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</row>
    <row r="22" spans="2:221">
      <c r="B22" s="134" t="s">
        <v>568</v>
      </c>
      <c r="C22" s="135" t="s">
        <v>1446</v>
      </c>
      <c r="D22" s="136" t="s">
        <v>216</v>
      </c>
      <c r="E22" s="137" t="s">
        <v>911</v>
      </c>
      <c r="F22" s="138">
        <f t="shared" si="1"/>
        <v>107580582</v>
      </c>
      <c r="G22" s="138">
        <f>IFERROR(VLOOKUP(C22,'1-11월'!$E$14:$H$1190,4,0),0)</f>
        <v>97180743</v>
      </c>
      <c r="H22" s="136">
        <f>IFERROR(VLOOKUP(C22,'12월'!$E$12:$H$884,4,0),0)</f>
        <v>10399839</v>
      </c>
      <c r="I22" s="139" t="s">
        <v>3834</v>
      </c>
      <c r="J22" s="68" t="str">
        <f>VLOOKUP(C22,'명부(현재)'!$D$9:$O$9755,11,0)</f>
        <v>-</v>
      </c>
      <c r="K22" s="29" t="s">
        <v>567</v>
      </c>
      <c r="L22" s="128">
        <f t="shared" si="2"/>
        <v>24</v>
      </c>
      <c r="M22" s="127">
        <f t="shared" si="3"/>
        <v>0</v>
      </c>
      <c r="N22" s="127">
        <f t="shared" si="4"/>
        <v>1</v>
      </c>
      <c r="O22" s="127">
        <f t="shared" si="5"/>
        <v>7</v>
      </c>
      <c r="P22" s="127">
        <f t="shared" si="6"/>
        <v>8</v>
      </c>
      <c r="Q22" s="130">
        <f t="shared" si="7"/>
        <v>8</v>
      </c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</row>
    <row r="23" spans="2:221">
      <c r="B23" s="134" t="s">
        <v>573</v>
      </c>
      <c r="C23" s="135" t="s">
        <v>1635</v>
      </c>
      <c r="D23" s="136" t="s">
        <v>518</v>
      </c>
      <c r="E23" s="137" t="s">
        <v>1030</v>
      </c>
      <c r="F23" s="138">
        <f t="shared" si="1"/>
        <v>107377832</v>
      </c>
      <c r="G23" s="138">
        <f>IFERROR(VLOOKUP(C23,'1-11월'!$E$14:$H$1190,4,0),0)</f>
        <v>97104327</v>
      </c>
      <c r="H23" s="136">
        <f>IFERROR(VLOOKUP(C23,'12월'!$E$12:$H$884,4,0),0)</f>
        <v>10273505</v>
      </c>
      <c r="I23" s="139" t="s">
        <v>3834</v>
      </c>
      <c r="J23" s="68" t="str">
        <f>VLOOKUP(C23,'명부(현재)'!$D$9:$O$9755,11,0)</f>
        <v>-</v>
      </c>
      <c r="K23" s="29" t="s">
        <v>564</v>
      </c>
      <c r="L23" s="128">
        <f t="shared" si="2"/>
        <v>43</v>
      </c>
      <c r="M23" s="127">
        <f t="shared" si="3"/>
        <v>4</v>
      </c>
      <c r="N23" s="127">
        <f t="shared" si="4"/>
        <v>5</v>
      </c>
      <c r="O23" s="127">
        <f t="shared" si="5"/>
        <v>4</v>
      </c>
      <c r="P23" s="127">
        <f t="shared" si="6"/>
        <v>13</v>
      </c>
      <c r="Q23" s="130">
        <f t="shared" si="7"/>
        <v>17</v>
      </c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</row>
    <row r="24" spans="2:221">
      <c r="B24" s="134" t="s">
        <v>569</v>
      </c>
      <c r="C24" s="135" t="s">
        <v>1359</v>
      </c>
      <c r="D24" s="136" t="s">
        <v>380</v>
      </c>
      <c r="E24" s="137" t="s">
        <v>842</v>
      </c>
      <c r="F24" s="138">
        <f t="shared" si="1"/>
        <v>106929678</v>
      </c>
      <c r="G24" s="138">
        <f>IFERROR(VLOOKUP(C24,'1-11월'!$E$14:$H$1190,4,0),0)</f>
        <v>95759233</v>
      </c>
      <c r="H24" s="136">
        <f>IFERROR(VLOOKUP(C24,'12월'!$E$12:$H$884,4,0),0)</f>
        <v>11170445</v>
      </c>
      <c r="I24" s="139" t="s">
        <v>3834</v>
      </c>
      <c r="J24" s="68" t="str">
        <f>VLOOKUP(C24,'명부(현재)'!$D$9:$O$9755,11,0)</f>
        <v>-</v>
      </c>
      <c r="K24" s="29" t="s">
        <v>571</v>
      </c>
      <c r="L24" s="128">
        <f t="shared" si="2"/>
        <v>49</v>
      </c>
      <c r="M24" s="127">
        <f t="shared" si="3"/>
        <v>4</v>
      </c>
      <c r="N24" s="127">
        <f t="shared" si="4"/>
        <v>5</v>
      </c>
      <c r="O24" s="127">
        <f t="shared" si="5"/>
        <v>11</v>
      </c>
      <c r="P24" s="127">
        <f t="shared" si="6"/>
        <v>12</v>
      </c>
      <c r="Q24" s="130">
        <f t="shared" si="7"/>
        <v>17</v>
      </c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</row>
    <row r="25" spans="2:221">
      <c r="B25" s="134" t="s">
        <v>555</v>
      </c>
      <c r="C25" s="135" t="s">
        <v>1678</v>
      </c>
      <c r="D25" s="136" t="s">
        <v>61</v>
      </c>
      <c r="E25" s="137" t="s">
        <v>1057</v>
      </c>
      <c r="F25" s="138">
        <f t="shared" si="1"/>
        <v>99011630</v>
      </c>
      <c r="G25" s="138">
        <f>IFERROR(VLOOKUP(C25,'1-11월'!$E$14:$H$1190,4,0),0)</f>
        <v>92584146</v>
      </c>
      <c r="H25" s="136">
        <f>IFERROR(VLOOKUP(C25,'12월'!$E$12:$H$884,4,0),0)</f>
        <v>6427484</v>
      </c>
      <c r="I25" s="139" t="s">
        <v>3834</v>
      </c>
      <c r="J25" s="68" t="str">
        <f>VLOOKUP(C25,'명부(현재)'!$D$9:$O$9755,11,0)</f>
        <v>-</v>
      </c>
      <c r="K25" s="29" t="s">
        <v>555</v>
      </c>
      <c r="L25" s="128">
        <f t="shared" si="2"/>
        <v>33</v>
      </c>
      <c r="M25" s="127">
        <f t="shared" si="3"/>
        <v>2</v>
      </c>
      <c r="N25" s="127">
        <f t="shared" si="4"/>
        <v>3</v>
      </c>
      <c r="O25" s="127">
        <f t="shared" si="5"/>
        <v>5</v>
      </c>
      <c r="P25" s="127">
        <f t="shared" si="6"/>
        <v>6</v>
      </c>
      <c r="Q25" s="130">
        <f t="shared" si="7"/>
        <v>17</v>
      </c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</row>
    <row r="26" spans="2:221">
      <c r="B26" s="134" t="s">
        <v>554</v>
      </c>
      <c r="C26" s="135" t="s">
        <v>1759</v>
      </c>
      <c r="D26" s="136" t="s">
        <v>381</v>
      </c>
      <c r="E26" s="137" t="s">
        <v>1112</v>
      </c>
      <c r="F26" s="138">
        <f t="shared" si="1"/>
        <v>96795979</v>
      </c>
      <c r="G26" s="138">
        <f>IFERROR(VLOOKUP(C26,'1-11월'!$E$14:$H$1190,4,0),0)</f>
        <v>86814434</v>
      </c>
      <c r="H26" s="136">
        <f>IFERROR(VLOOKUP(C26,'12월'!$E$12:$H$884,4,0),0)</f>
        <v>9981545</v>
      </c>
      <c r="I26" s="139" t="s">
        <v>3834</v>
      </c>
      <c r="J26" s="68" t="str">
        <f>VLOOKUP(C26,'명부(현재)'!$D$9:$O$9755,11,0)</f>
        <v>-</v>
      </c>
      <c r="K26" s="29" t="s">
        <v>554</v>
      </c>
      <c r="L26" s="128">
        <f t="shared" si="2"/>
        <v>23</v>
      </c>
      <c r="M26" s="127">
        <f t="shared" si="3"/>
        <v>1</v>
      </c>
      <c r="N26" s="127">
        <f t="shared" si="4"/>
        <v>2</v>
      </c>
      <c r="O26" s="127">
        <f t="shared" si="5"/>
        <v>2</v>
      </c>
      <c r="P26" s="127">
        <f t="shared" si="6"/>
        <v>2</v>
      </c>
      <c r="Q26" s="130">
        <f t="shared" si="7"/>
        <v>16</v>
      </c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</row>
    <row r="27" spans="2:221">
      <c r="B27" s="134" t="s">
        <v>557</v>
      </c>
      <c r="C27" s="135" t="s">
        <v>1424</v>
      </c>
      <c r="D27" s="136" t="s">
        <v>350</v>
      </c>
      <c r="E27" s="137" t="s">
        <v>896</v>
      </c>
      <c r="F27" s="138">
        <f t="shared" si="1"/>
        <v>96609075</v>
      </c>
      <c r="G27" s="138">
        <f>IFERROR(VLOOKUP(C27,'1-11월'!$E$14:$H$1190,4,0),0)</f>
        <v>82179510</v>
      </c>
      <c r="H27" s="136">
        <f>IFERROR(VLOOKUP(C27,'12월'!$E$12:$H$884,4,0),0)</f>
        <v>14429565</v>
      </c>
      <c r="I27" s="139" t="s">
        <v>3834</v>
      </c>
      <c r="J27" s="68" t="str">
        <f>VLOOKUP(C27,'명부(현재)'!$D$9:$O$9755,11,0)</f>
        <v>-</v>
      </c>
      <c r="K27" s="29" t="s">
        <v>570</v>
      </c>
      <c r="L27" s="128">
        <f t="shared" si="2"/>
        <v>35</v>
      </c>
      <c r="M27" s="127">
        <f t="shared" si="3"/>
        <v>4</v>
      </c>
      <c r="N27" s="127">
        <f t="shared" si="4"/>
        <v>1</v>
      </c>
      <c r="O27" s="127">
        <f t="shared" si="5"/>
        <v>10</v>
      </c>
      <c r="P27" s="127">
        <f t="shared" si="6"/>
        <v>9</v>
      </c>
      <c r="Q27" s="130">
        <f t="shared" si="7"/>
        <v>11</v>
      </c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</row>
    <row r="28" spans="2:221">
      <c r="B28" s="134" t="s">
        <v>557</v>
      </c>
      <c r="C28" s="135" t="s">
        <v>1431</v>
      </c>
      <c r="D28" s="136" t="s">
        <v>370</v>
      </c>
      <c r="E28" s="137" t="s">
        <v>902</v>
      </c>
      <c r="F28" s="138">
        <f t="shared" si="1"/>
        <v>96234160</v>
      </c>
      <c r="G28" s="138">
        <f>IFERROR(VLOOKUP(C28,'1-11월'!$E$14:$H$1190,4,0),0)</f>
        <v>86664016</v>
      </c>
      <c r="H28" s="136">
        <f>IFERROR(VLOOKUP(C28,'12월'!$E$12:$H$884,4,0),0)</f>
        <v>9570144</v>
      </c>
      <c r="I28" s="139" t="s">
        <v>3834</v>
      </c>
      <c r="J28" s="68" t="str">
        <f>VLOOKUP(C28,'명부(현재)'!$D$9:$O$9755,11,0)</f>
        <v>-</v>
      </c>
      <c r="K28" s="29" t="s">
        <v>556</v>
      </c>
      <c r="L28" s="128">
        <f t="shared" si="2"/>
        <v>28</v>
      </c>
      <c r="M28" s="127">
        <f t="shared" si="3"/>
        <v>1</v>
      </c>
      <c r="N28" s="127">
        <f t="shared" si="4"/>
        <v>2</v>
      </c>
      <c r="O28" s="127">
        <f t="shared" si="5"/>
        <v>7</v>
      </c>
      <c r="P28" s="127">
        <f t="shared" si="6"/>
        <v>5</v>
      </c>
      <c r="Q28" s="130">
        <f t="shared" si="7"/>
        <v>13</v>
      </c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</row>
    <row r="29" spans="2:221">
      <c r="B29" s="134" t="s">
        <v>2121</v>
      </c>
      <c r="C29" s="135" t="s">
        <v>1557</v>
      </c>
      <c r="D29" s="136" t="s">
        <v>178</v>
      </c>
      <c r="E29" s="137" t="s">
        <v>981</v>
      </c>
      <c r="F29" s="138">
        <f t="shared" si="1"/>
        <v>94341285</v>
      </c>
      <c r="G29" s="138">
        <f>IFERROR(VLOOKUP(C29,'1-11월'!$E$14:$H$1190,4,0),0)</f>
        <v>84700720</v>
      </c>
      <c r="H29" s="136">
        <f>IFERROR(VLOOKUP(C29,'12월'!$E$12:$H$884,4,0),0)</f>
        <v>9640565</v>
      </c>
      <c r="I29" s="139" t="s">
        <v>3834</v>
      </c>
      <c r="J29" s="68" t="str">
        <f>VLOOKUP(C29,'명부(현재)'!$D$9:$O$9755,11,0)</f>
        <v>-</v>
      </c>
      <c r="K29" s="29" t="s">
        <v>576</v>
      </c>
      <c r="L29" s="128">
        <f t="shared" si="2"/>
        <v>18</v>
      </c>
      <c r="M29" s="127">
        <f t="shared" si="3"/>
        <v>0</v>
      </c>
      <c r="N29" s="127">
        <f t="shared" si="4"/>
        <v>0</v>
      </c>
      <c r="O29" s="127">
        <f t="shared" si="5"/>
        <v>3</v>
      </c>
      <c r="P29" s="127">
        <f t="shared" si="6"/>
        <v>3</v>
      </c>
      <c r="Q29" s="130">
        <f t="shared" si="7"/>
        <v>12</v>
      </c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</row>
    <row r="30" spans="2:221">
      <c r="B30" s="134" t="s">
        <v>564</v>
      </c>
      <c r="C30" s="135" t="s">
        <v>1725</v>
      </c>
      <c r="D30" s="136" t="s">
        <v>404</v>
      </c>
      <c r="E30" s="137" t="s">
        <v>1092</v>
      </c>
      <c r="F30" s="138">
        <f t="shared" si="1"/>
        <v>92927263</v>
      </c>
      <c r="G30" s="138">
        <f>IFERROR(VLOOKUP(C30,'1-11월'!$E$14:$H$1190,4,0),0)</f>
        <v>86566138</v>
      </c>
      <c r="H30" s="136">
        <f>IFERROR(VLOOKUP(C30,'12월'!$E$12:$H$884,4,0),0)</f>
        <v>6361125</v>
      </c>
      <c r="I30" s="139" t="s">
        <v>3834</v>
      </c>
      <c r="J30" s="68" t="str">
        <f>VLOOKUP(C30,'명부(현재)'!$D$9:$O$9755,11,0)</f>
        <v>-</v>
      </c>
      <c r="K30" s="29" t="s">
        <v>577</v>
      </c>
      <c r="L30" s="128">
        <f t="shared" si="2"/>
        <v>19</v>
      </c>
      <c r="M30" s="127">
        <f t="shared" si="3"/>
        <v>0</v>
      </c>
      <c r="N30" s="127">
        <f t="shared" si="4"/>
        <v>1</v>
      </c>
      <c r="O30" s="127">
        <f t="shared" si="5"/>
        <v>3</v>
      </c>
      <c r="P30" s="127">
        <f t="shared" si="6"/>
        <v>7</v>
      </c>
      <c r="Q30" s="130">
        <f t="shared" si="7"/>
        <v>8</v>
      </c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</row>
    <row r="31" spans="2:221">
      <c r="B31" s="134" t="s">
        <v>571</v>
      </c>
      <c r="C31" s="135" t="s">
        <v>1540</v>
      </c>
      <c r="D31" s="136" t="s">
        <v>102</v>
      </c>
      <c r="E31" s="137" t="s">
        <v>974</v>
      </c>
      <c r="F31" s="138">
        <f t="shared" si="1"/>
        <v>92233482</v>
      </c>
      <c r="G31" s="138">
        <f>IFERROR(VLOOKUP(C31,'1-11월'!$E$14:$H$1190,4,0),0)</f>
        <v>78770897</v>
      </c>
      <c r="H31" s="136">
        <f>IFERROR(VLOOKUP(C31,'12월'!$E$12:$H$884,4,0),0)</f>
        <v>13462585</v>
      </c>
      <c r="I31" s="139" t="s">
        <v>3834</v>
      </c>
      <c r="J31" s="68" t="str">
        <f>VLOOKUP(C31,'명부(현재)'!$D$9:$O$9755,11,0)</f>
        <v>-</v>
      </c>
      <c r="K31" s="29" t="s">
        <v>560</v>
      </c>
      <c r="L31" s="128">
        <f t="shared" si="2"/>
        <v>25</v>
      </c>
      <c r="M31" s="127">
        <f t="shared" si="3"/>
        <v>1</v>
      </c>
      <c r="N31" s="127">
        <f t="shared" si="4"/>
        <v>1</v>
      </c>
      <c r="O31" s="127">
        <f t="shared" si="5"/>
        <v>7</v>
      </c>
      <c r="P31" s="127">
        <f t="shared" si="6"/>
        <v>8</v>
      </c>
      <c r="Q31" s="130">
        <f t="shared" si="7"/>
        <v>8</v>
      </c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</row>
    <row r="32" spans="2:221">
      <c r="B32" s="134" t="s">
        <v>568</v>
      </c>
      <c r="C32" s="135" t="s">
        <v>1450</v>
      </c>
      <c r="D32" s="136" t="s">
        <v>440</v>
      </c>
      <c r="E32" s="137" t="s">
        <v>914</v>
      </c>
      <c r="F32" s="138">
        <f t="shared" si="1"/>
        <v>91434496</v>
      </c>
      <c r="G32" s="138">
        <f>IFERROR(VLOOKUP(C32,'1-11월'!$E$14:$H$1190,4,0),0)</f>
        <v>84979364</v>
      </c>
      <c r="H32" s="136">
        <f>IFERROR(VLOOKUP(C32,'12월'!$E$12:$H$884,4,0),0)</f>
        <v>6455132</v>
      </c>
      <c r="I32" s="139" t="s">
        <v>3834</v>
      </c>
      <c r="J32" s="68" t="str">
        <f>VLOOKUP(C32,'명부(현재)'!$D$9:$O$9755,11,0)</f>
        <v>-</v>
      </c>
      <c r="K32" s="29" t="s">
        <v>583</v>
      </c>
      <c r="L32" s="128">
        <f t="shared" si="2"/>
        <v>14</v>
      </c>
      <c r="M32" s="127">
        <f t="shared" si="3"/>
        <v>3</v>
      </c>
      <c r="N32" s="127">
        <f t="shared" si="4"/>
        <v>4</v>
      </c>
      <c r="O32" s="127">
        <f t="shared" si="5"/>
        <v>2</v>
      </c>
      <c r="P32" s="127">
        <f t="shared" si="6"/>
        <v>2</v>
      </c>
      <c r="Q32" s="130">
        <f t="shared" si="7"/>
        <v>3</v>
      </c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</row>
    <row r="33" spans="2:221">
      <c r="B33" s="134" t="s">
        <v>572</v>
      </c>
      <c r="C33" s="135" t="s">
        <v>1242</v>
      </c>
      <c r="D33" s="136" t="s">
        <v>15</v>
      </c>
      <c r="E33" s="137" t="s">
        <v>744</v>
      </c>
      <c r="F33" s="138">
        <f t="shared" si="1"/>
        <v>88770796</v>
      </c>
      <c r="G33" s="138">
        <f>IFERROR(VLOOKUP(C33,'1-11월'!$E$14:$H$1190,4,0),0)</f>
        <v>82571209</v>
      </c>
      <c r="H33" s="136">
        <f>IFERROR(VLOOKUP(C33,'12월'!$E$12:$H$884,4,0),0)</f>
        <v>6199587</v>
      </c>
      <c r="I33" s="139" t="s">
        <v>3834</v>
      </c>
      <c r="J33" s="68" t="str">
        <f>VLOOKUP(C33,'명부(현재)'!$D$9:$O$9755,11,0)</f>
        <v>-</v>
      </c>
      <c r="K33" s="29" t="s">
        <v>586</v>
      </c>
      <c r="L33" s="128">
        <f t="shared" si="2"/>
        <v>16</v>
      </c>
      <c r="M33" s="127">
        <f t="shared" si="3"/>
        <v>0</v>
      </c>
      <c r="N33" s="127">
        <f t="shared" si="4"/>
        <v>1</v>
      </c>
      <c r="O33" s="127">
        <f t="shared" si="5"/>
        <v>4</v>
      </c>
      <c r="P33" s="127">
        <f t="shared" si="6"/>
        <v>5</v>
      </c>
      <c r="Q33" s="130">
        <f t="shared" si="7"/>
        <v>6</v>
      </c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</row>
    <row r="34" spans="2:221">
      <c r="B34" s="134" t="s">
        <v>555</v>
      </c>
      <c r="C34" s="135" t="s">
        <v>1681</v>
      </c>
      <c r="D34" s="136" t="s">
        <v>508</v>
      </c>
      <c r="E34" s="137" t="s">
        <v>1059</v>
      </c>
      <c r="F34" s="138">
        <f t="shared" si="1"/>
        <v>88119192</v>
      </c>
      <c r="G34" s="138">
        <f>IFERROR(VLOOKUP(C34,'1-11월'!$E$14:$H$1190,4,0),0)</f>
        <v>82188967</v>
      </c>
      <c r="H34" s="136">
        <f>IFERROR(VLOOKUP(C34,'12월'!$E$12:$H$884,4,0),0)</f>
        <v>5930225</v>
      </c>
      <c r="I34" s="139" t="s">
        <v>3834</v>
      </c>
      <c r="J34" s="68" t="str">
        <f>VLOOKUP(C34,'명부(현재)'!$D$9:$O$9755,11,0)</f>
        <v>-</v>
      </c>
      <c r="K34" s="29" t="s">
        <v>582</v>
      </c>
      <c r="L34" s="128">
        <f t="shared" si="2"/>
        <v>11</v>
      </c>
      <c r="M34" s="127">
        <f t="shared" si="3"/>
        <v>0</v>
      </c>
      <c r="N34" s="127">
        <f t="shared" si="4"/>
        <v>0</v>
      </c>
      <c r="O34" s="127">
        <f t="shared" si="5"/>
        <v>2</v>
      </c>
      <c r="P34" s="127">
        <f t="shared" si="6"/>
        <v>4</v>
      </c>
      <c r="Q34" s="130">
        <f t="shared" si="7"/>
        <v>5</v>
      </c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</row>
    <row r="35" spans="2:221">
      <c r="B35" s="134" t="s">
        <v>558</v>
      </c>
      <c r="C35" s="135" t="s">
        <v>1602</v>
      </c>
      <c r="D35" s="136" t="s">
        <v>125</v>
      </c>
      <c r="E35" s="137" t="s">
        <v>1008</v>
      </c>
      <c r="F35" s="138">
        <f t="shared" si="1"/>
        <v>87940579</v>
      </c>
      <c r="G35" s="138">
        <f>IFERROR(VLOOKUP(C35,'1-11월'!$E$14:$H$1190,4,0),0)</f>
        <v>83697744</v>
      </c>
      <c r="H35" s="136">
        <f>IFERROR(VLOOKUP(C35,'12월'!$E$12:$H$884,4,0),0)</f>
        <v>4242835</v>
      </c>
      <c r="I35" s="139" t="s">
        <v>3834</v>
      </c>
      <c r="J35" s="68" t="str">
        <f>VLOOKUP(C35,'명부(현재)'!$D$9:$O$9755,11,0)</f>
        <v>-</v>
      </c>
      <c r="K35" s="29" t="s">
        <v>559</v>
      </c>
      <c r="L35" s="128">
        <f t="shared" si="2"/>
        <v>18</v>
      </c>
      <c r="M35" s="127">
        <f t="shared" si="3"/>
        <v>0</v>
      </c>
      <c r="N35" s="127">
        <f t="shared" si="4"/>
        <v>1</v>
      </c>
      <c r="O35" s="127">
        <f t="shared" si="5"/>
        <v>3</v>
      </c>
      <c r="P35" s="127">
        <f t="shared" si="6"/>
        <v>4</v>
      </c>
      <c r="Q35" s="130">
        <f t="shared" si="7"/>
        <v>10</v>
      </c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</row>
    <row r="36" spans="2:221">
      <c r="B36" s="134" t="s">
        <v>573</v>
      </c>
      <c r="C36" s="135" t="s">
        <v>1626</v>
      </c>
      <c r="D36" s="136" t="s">
        <v>468</v>
      </c>
      <c r="E36" s="137" t="s">
        <v>800</v>
      </c>
      <c r="F36" s="138">
        <f t="shared" si="1"/>
        <v>87242682</v>
      </c>
      <c r="G36" s="138">
        <f>IFERROR(VLOOKUP(C36,'1-11월'!$E$14:$H$1190,4,0),0)</f>
        <v>80045827</v>
      </c>
      <c r="H36" s="136">
        <f>IFERROR(VLOOKUP(C36,'12월'!$E$12:$H$884,4,0),0)</f>
        <v>7196855</v>
      </c>
      <c r="I36" s="139" t="s">
        <v>3834</v>
      </c>
      <c r="J36" s="68" t="str">
        <f>VLOOKUP(C36,'명부(현재)'!$D$9:$O$9755,11,0)</f>
        <v>-</v>
      </c>
      <c r="K36" s="29" t="s">
        <v>579</v>
      </c>
      <c r="L36" s="128">
        <f t="shared" si="2"/>
        <v>5</v>
      </c>
      <c r="M36" s="127">
        <f t="shared" si="3"/>
        <v>0</v>
      </c>
      <c r="N36" s="127">
        <f t="shared" si="4"/>
        <v>0</v>
      </c>
      <c r="O36" s="127">
        <f t="shared" si="5"/>
        <v>0</v>
      </c>
      <c r="P36" s="127">
        <f t="shared" si="6"/>
        <v>1</v>
      </c>
      <c r="Q36" s="130">
        <f t="shared" si="7"/>
        <v>4</v>
      </c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</row>
    <row r="37" spans="2:221">
      <c r="B37" s="134" t="s">
        <v>569</v>
      </c>
      <c r="C37" s="135" t="s">
        <v>1356</v>
      </c>
      <c r="D37" s="136" t="s">
        <v>388</v>
      </c>
      <c r="E37" s="137" t="s">
        <v>839</v>
      </c>
      <c r="F37" s="138">
        <f t="shared" si="1"/>
        <v>84133008</v>
      </c>
      <c r="G37" s="138">
        <f>IFERROR(VLOOKUP(C37,'1-11월'!$E$14:$H$1190,4,0),0)</f>
        <v>75367551</v>
      </c>
      <c r="H37" s="136">
        <f>IFERROR(VLOOKUP(C37,'12월'!$E$12:$H$884,4,0),0)</f>
        <v>8765457</v>
      </c>
      <c r="I37" s="139" t="s">
        <v>3834</v>
      </c>
      <c r="J37" s="68" t="str">
        <f>VLOOKUP(C37,'명부(현재)'!$D$9:$O$9755,11,0)</f>
        <v>-</v>
      </c>
      <c r="K37" s="29" t="s">
        <v>572</v>
      </c>
      <c r="L37" s="128">
        <f t="shared" si="2"/>
        <v>18</v>
      </c>
      <c r="M37" s="127">
        <f t="shared" si="3"/>
        <v>1</v>
      </c>
      <c r="N37" s="127">
        <f t="shared" si="4"/>
        <v>0</v>
      </c>
      <c r="O37" s="127">
        <f t="shared" si="5"/>
        <v>2</v>
      </c>
      <c r="P37" s="127">
        <f t="shared" si="6"/>
        <v>1</v>
      </c>
      <c r="Q37" s="130">
        <f t="shared" si="7"/>
        <v>14</v>
      </c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</row>
    <row r="38" spans="2:221">
      <c r="B38" s="134" t="s">
        <v>557</v>
      </c>
      <c r="C38" s="135" t="s">
        <v>1425</v>
      </c>
      <c r="D38" s="136" t="s">
        <v>546</v>
      </c>
      <c r="E38" s="137" t="s">
        <v>897</v>
      </c>
      <c r="F38" s="138">
        <f t="shared" si="1"/>
        <v>83560920</v>
      </c>
      <c r="G38" s="138">
        <f>IFERROR(VLOOKUP(C38,'1-11월'!$E$14:$H$1190,4,0),0)</f>
        <v>76565680</v>
      </c>
      <c r="H38" s="136">
        <f>IFERROR(VLOOKUP(C38,'12월'!$E$12:$H$884,4,0),0)</f>
        <v>6995240</v>
      </c>
      <c r="I38" s="139" t="s">
        <v>3834</v>
      </c>
      <c r="J38" s="68" t="str">
        <f>VLOOKUP(C38,'명부(현재)'!$D$9:$O$9755,11,0)</f>
        <v>-</v>
      </c>
      <c r="K38" s="29" t="s">
        <v>584</v>
      </c>
      <c r="L38" s="128">
        <f t="shared" si="2"/>
        <v>10</v>
      </c>
      <c r="M38" s="127">
        <f t="shared" si="3"/>
        <v>0</v>
      </c>
      <c r="N38" s="127">
        <f t="shared" si="4"/>
        <v>2</v>
      </c>
      <c r="O38" s="127">
        <f t="shared" si="5"/>
        <v>2</v>
      </c>
      <c r="P38" s="127">
        <f t="shared" si="6"/>
        <v>2</v>
      </c>
      <c r="Q38" s="130">
        <f t="shared" si="7"/>
        <v>4</v>
      </c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</row>
    <row r="39" spans="2:221">
      <c r="B39" s="134" t="s">
        <v>571</v>
      </c>
      <c r="C39" s="135" t="s">
        <v>1916</v>
      </c>
      <c r="D39" s="136" t="s">
        <v>1906</v>
      </c>
      <c r="E39" s="137" t="s">
        <v>2115</v>
      </c>
      <c r="F39" s="138">
        <f t="shared" si="1"/>
        <v>82192520</v>
      </c>
      <c r="G39" s="138">
        <f>IFERROR(VLOOKUP(C39,'1-11월'!$E$14:$H$1190,4,0),0)</f>
        <v>75677475</v>
      </c>
      <c r="H39" s="136">
        <f>IFERROR(VLOOKUP(C39,'12월'!$E$12:$H$884,4,0),0)</f>
        <v>6515045</v>
      </c>
      <c r="I39" s="139" t="s">
        <v>3834</v>
      </c>
      <c r="J39" s="68" t="str">
        <f>VLOOKUP(C39,'명부(현재)'!$D$9:$O$9755,11,0)</f>
        <v>-</v>
      </c>
      <c r="K39" s="29" t="s">
        <v>552</v>
      </c>
      <c r="L39" s="128">
        <f t="shared" si="2"/>
        <v>1</v>
      </c>
      <c r="M39" s="127">
        <f t="shared" si="3"/>
        <v>0</v>
      </c>
      <c r="N39" s="127">
        <f t="shared" si="4"/>
        <v>0</v>
      </c>
      <c r="O39" s="127">
        <f t="shared" si="5"/>
        <v>0</v>
      </c>
      <c r="P39" s="127">
        <f t="shared" si="6"/>
        <v>0</v>
      </c>
      <c r="Q39" s="130">
        <f t="shared" si="7"/>
        <v>1</v>
      </c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</row>
    <row r="40" spans="2:221">
      <c r="B40" s="134" t="s">
        <v>557</v>
      </c>
      <c r="C40" s="135" t="s">
        <v>1426</v>
      </c>
      <c r="D40" s="136" t="s">
        <v>472</v>
      </c>
      <c r="E40" s="137" t="s">
        <v>898</v>
      </c>
      <c r="F40" s="138">
        <f t="shared" si="1"/>
        <v>81766594</v>
      </c>
      <c r="G40" s="138">
        <f>IFERROR(VLOOKUP(C40,'1-11월'!$E$14:$H$1190,4,0),0)</f>
        <v>76496454</v>
      </c>
      <c r="H40" s="136">
        <f>IFERROR(VLOOKUP(C40,'12월'!$E$12:$H$884,4,0),0)</f>
        <v>5270140</v>
      </c>
      <c r="I40" s="139" t="s">
        <v>3834</v>
      </c>
      <c r="J40" s="68" t="str">
        <f>VLOOKUP(C40,'명부(현재)'!$D$9:$O$9755,11,0)</f>
        <v>-</v>
      </c>
      <c r="K40" s="29" t="s">
        <v>2097</v>
      </c>
      <c r="L40" s="128">
        <f t="shared" si="2"/>
        <v>2</v>
      </c>
      <c r="M40" s="127">
        <f t="shared" si="3"/>
        <v>0</v>
      </c>
      <c r="N40" s="127">
        <f t="shared" si="4"/>
        <v>0</v>
      </c>
      <c r="O40" s="127">
        <f t="shared" si="5"/>
        <v>0</v>
      </c>
      <c r="P40" s="127">
        <f t="shared" si="6"/>
        <v>0</v>
      </c>
      <c r="Q40" s="130">
        <f t="shared" si="7"/>
        <v>2</v>
      </c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</row>
    <row r="41" spans="2:221">
      <c r="B41" s="134" t="s">
        <v>556</v>
      </c>
      <c r="C41" s="135" t="s">
        <v>1487</v>
      </c>
      <c r="D41" s="136" t="s">
        <v>225</v>
      </c>
      <c r="E41" s="137" t="s">
        <v>938</v>
      </c>
      <c r="F41" s="138">
        <f t="shared" si="1"/>
        <v>79906984</v>
      </c>
      <c r="G41" s="138">
        <f>IFERROR(VLOOKUP(C41,'1-11월'!$E$14:$H$1190,4,0),0)</f>
        <v>68674234</v>
      </c>
      <c r="H41" s="136">
        <f>IFERROR(VLOOKUP(C41,'12월'!$E$12:$H$884,4,0),0)</f>
        <v>11232750</v>
      </c>
      <c r="I41" s="139" t="s">
        <v>3834</v>
      </c>
      <c r="J41" s="68" t="str">
        <f>VLOOKUP(C41,'명부(현재)'!$D$9:$O$9755,11,0)</f>
        <v>-</v>
      </c>
      <c r="K41" s="29" t="s">
        <v>553</v>
      </c>
      <c r="L41" s="128">
        <f t="shared" si="2"/>
        <v>13</v>
      </c>
      <c r="M41" s="127">
        <f t="shared" si="3"/>
        <v>0</v>
      </c>
      <c r="N41" s="127">
        <f t="shared" si="4"/>
        <v>1</v>
      </c>
      <c r="O41" s="127">
        <f t="shared" si="5"/>
        <v>2</v>
      </c>
      <c r="P41" s="127">
        <f t="shared" si="6"/>
        <v>4</v>
      </c>
      <c r="Q41" s="130">
        <f t="shared" si="7"/>
        <v>6</v>
      </c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</row>
    <row r="42" spans="2:221">
      <c r="B42" s="134" t="s">
        <v>569</v>
      </c>
      <c r="C42" s="135" t="s">
        <v>1371</v>
      </c>
      <c r="D42" s="136" t="s">
        <v>22</v>
      </c>
      <c r="E42" s="137" t="s">
        <v>686</v>
      </c>
      <c r="F42" s="138">
        <f t="shared" si="1"/>
        <v>79506505</v>
      </c>
      <c r="G42" s="138">
        <f>IFERROR(VLOOKUP(C42,'1-11월'!$E$14:$H$1190,4,0),0)</f>
        <v>73360368</v>
      </c>
      <c r="H42" s="136">
        <f>IFERROR(VLOOKUP(C42,'12월'!$E$12:$H$884,4,0),0)</f>
        <v>6146137</v>
      </c>
      <c r="I42" s="139" t="s">
        <v>3834</v>
      </c>
      <c r="J42" s="68" t="str">
        <f>VLOOKUP(C42,'명부(현재)'!$D$9:$O$9755,11,0)</f>
        <v>-</v>
      </c>
      <c r="K42" s="29" t="s">
        <v>574</v>
      </c>
      <c r="L42" s="128">
        <f t="shared" si="2"/>
        <v>8</v>
      </c>
      <c r="M42" s="127">
        <f t="shared" si="3"/>
        <v>0</v>
      </c>
      <c r="N42" s="127">
        <f t="shared" si="4"/>
        <v>0</v>
      </c>
      <c r="O42" s="127">
        <f t="shared" si="5"/>
        <v>2</v>
      </c>
      <c r="P42" s="127">
        <f t="shared" si="6"/>
        <v>3</v>
      </c>
      <c r="Q42" s="130">
        <f t="shared" si="7"/>
        <v>3</v>
      </c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</row>
    <row r="43" spans="2:221">
      <c r="B43" s="134" t="s">
        <v>557</v>
      </c>
      <c r="C43" s="135" t="s">
        <v>1439</v>
      </c>
      <c r="D43" s="136" t="s">
        <v>610</v>
      </c>
      <c r="E43" s="137" t="s">
        <v>892</v>
      </c>
      <c r="F43" s="138">
        <f t="shared" si="1"/>
        <v>77740755</v>
      </c>
      <c r="G43" s="138">
        <f>IFERROR(VLOOKUP(C43,'1-11월'!$E$14:$H$1190,4,0),0)</f>
        <v>70996530</v>
      </c>
      <c r="H43" s="136">
        <f>IFERROR(VLOOKUP(C43,'12월'!$E$12:$H$884,4,0),0)</f>
        <v>6744225</v>
      </c>
      <c r="I43" s="139" t="s">
        <v>3834</v>
      </c>
      <c r="J43" s="68" t="str">
        <f>VLOOKUP(C43,'명부(현재)'!$D$9:$O$9755,11,0)</f>
        <v>-</v>
      </c>
      <c r="K43" s="29" t="s">
        <v>562</v>
      </c>
      <c r="L43" s="128">
        <f t="shared" si="2"/>
        <v>15</v>
      </c>
      <c r="M43" s="127">
        <f t="shared" si="3"/>
        <v>2</v>
      </c>
      <c r="N43" s="127">
        <f t="shared" si="4"/>
        <v>0</v>
      </c>
      <c r="O43" s="127">
        <f t="shared" si="5"/>
        <v>3</v>
      </c>
      <c r="P43" s="127">
        <f t="shared" si="6"/>
        <v>0</v>
      </c>
      <c r="Q43" s="130">
        <f t="shared" si="7"/>
        <v>10</v>
      </c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</row>
    <row r="44" spans="2:221">
      <c r="B44" s="134" t="s">
        <v>569</v>
      </c>
      <c r="C44" s="135" t="s">
        <v>1370</v>
      </c>
      <c r="D44" s="136" t="s">
        <v>369</v>
      </c>
      <c r="E44" s="137" t="s">
        <v>852</v>
      </c>
      <c r="F44" s="138">
        <f t="shared" si="1"/>
        <v>77479539</v>
      </c>
      <c r="G44" s="138">
        <f>IFERROR(VLOOKUP(C44,'1-11월'!$E$14:$H$1190,4,0),0)</f>
        <v>69629889</v>
      </c>
      <c r="H44" s="136">
        <f>IFERROR(VLOOKUP(C44,'12월'!$E$12:$H$884,4,0),0)</f>
        <v>7849650</v>
      </c>
      <c r="I44" s="139" t="s">
        <v>3834</v>
      </c>
      <c r="J44" s="68" t="str">
        <f>VLOOKUP(C44,'명부(현재)'!$D$9:$O$9755,11,0)</f>
        <v>-</v>
      </c>
      <c r="K44" s="29" t="s">
        <v>575</v>
      </c>
      <c r="L44" s="128">
        <f t="shared" si="2"/>
        <v>13</v>
      </c>
      <c r="M44" s="127">
        <f t="shared" si="3"/>
        <v>0</v>
      </c>
      <c r="N44" s="127">
        <f t="shared" si="4"/>
        <v>0</v>
      </c>
      <c r="O44" s="127">
        <f t="shared" si="5"/>
        <v>4</v>
      </c>
      <c r="P44" s="127">
        <f t="shared" si="6"/>
        <v>4</v>
      </c>
      <c r="Q44" s="130">
        <f t="shared" si="7"/>
        <v>5</v>
      </c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</row>
    <row r="45" spans="2:221">
      <c r="B45" s="134" t="s">
        <v>563</v>
      </c>
      <c r="C45" s="135" t="s">
        <v>1569</v>
      </c>
      <c r="D45" s="136" t="s">
        <v>249</v>
      </c>
      <c r="E45" s="137" t="s">
        <v>987</v>
      </c>
      <c r="F45" s="138">
        <f t="shared" si="1"/>
        <v>76770993</v>
      </c>
      <c r="G45" s="138">
        <f>IFERROR(VLOOKUP(C45,'1-11월'!$E$14:$H$1190,4,0),0)</f>
        <v>69626398</v>
      </c>
      <c r="H45" s="136">
        <f>IFERROR(VLOOKUP(C45,'12월'!$E$12:$H$884,4,0),0)</f>
        <v>7144595</v>
      </c>
      <c r="I45" s="139" t="s">
        <v>3834</v>
      </c>
      <c r="J45" s="68" t="str">
        <f>VLOOKUP(C45,'명부(현재)'!$D$9:$O$9755,11,0)</f>
        <v>-</v>
      </c>
      <c r="K45" s="29" t="s">
        <v>585</v>
      </c>
      <c r="L45" s="128">
        <f t="shared" si="2"/>
        <v>7</v>
      </c>
      <c r="M45" s="127">
        <f t="shared" si="3"/>
        <v>0</v>
      </c>
      <c r="N45" s="127">
        <f t="shared" si="4"/>
        <v>1</v>
      </c>
      <c r="O45" s="127">
        <f t="shared" si="5"/>
        <v>3</v>
      </c>
      <c r="P45" s="127">
        <f t="shared" si="6"/>
        <v>0</v>
      </c>
      <c r="Q45" s="130">
        <f t="shared" si="7"/>
        <v>3</v>
      </c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</row>
    <row r="46" spans="2:221" ht="17.25" thickBot="1">
      <c r="B46" s="134" t="s">
        <v>566</v>
      </c>
      <c r="C46" s="135" t="s">
        <v>1713</v>
      </c>
      <c r="D46" s="136" t="s">
        <v>31</v>
      </c>
      <c r="E46" s="137" t="s">
        <v>1083</v>
      </c>
      <c r="F46" s="138">
        <f t="shared" si="1"/>
        <v>74728462</v>
      </c>
      <c r="G46" s="138">
        <f>IFERROR(VLOOKUP(C46,'1-11월'!$E$14:$H$1190,4,0),0)</f>
        <v>63201087</v>
      </c>
      <c r="H46" s="136">
        <f>IFERROR(VLOOKUP(C46,'12월'!$E$12:$H$884,4,0),0)</f>
        <v>11527375</v>
      </c>
      <c r="I46" s="139" t="s">
        <v>3834</v>
      </c>
      <c r="J46" s="68" t="str">
        <f>VLOOKUP(C46,'명부(현재)'!$D$9:$O$9755,11,0)</f>
        <v>-</v>
      </c>
      <c r="K46" s="87" t="s">
        <v>557</v>
      </c>
      <c r="L46" s="129">
        <f t="shared" si="2"/>
        <v>21</v>
      </c>
      <c r="M46" s="131">
        <f t="shared" si="3"/>
        <v>5</v>
      </c>
      <c r="N46" s="131">
        <f t="shared" si="4"/>
        <v>0</v>
      </c>
      <c r="O46" s="131">
        <f t="shared" si="5"/>
        <v>6</v>
      </c>
      <c r="P46" s="131">
        <f t="shared" si="6"/>
        <v>3</v>
      </c>
      <c r="Q46" s="132">
        <f t="shared" si="7"/>
        <v>7</v>
      </c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</row>
    <row r="47" spans="2:221">
      <c r="B47" s="134" t="s">
        <v>565</v>
      </c>
      <c r="C47" s="135" t="s">
        <v>1221</v>
      </c>
      <c r="D47" s="136" t="s">
        <v>25</v>
      </c>
      <c r="E47" s="137" t="s">
        <v>662</v>
      </c>
      <c r="F47" s="138">
        <f t="shared" si="1"/>
        <v>74534997</v>
      </c>
      <c r="G47" s="138">
        <f>IFERROR(VLOOKUP(C47,'1-11월'!$E$14:$H$1190,4,0),0)</f>
        <v>67334277</v>
      </c>
      <c r="H47" s="136">
        <f>IFERROR(VLOOKUP(C47,'12월'!$E$12:$H$884,4,0),0)</f>
        <v>7200720</v>
      </c>
      <c r="I47" s="139" t="s">
        <v>3834</v>
      </c>
      <c r="J47" s="68" t="str">
        <f>VLOOKUP(C47,'명부(현재)'!$D$9:$O$9755,11,0)</f>
        <v>-</v>
      </c>
      <c r="K47" s="20"/>
      <c r="L47" s="20"/>
      <c r="M47" s="20"/>
      <c r="N47" s="20"/>
      <c r="O47" s="20"/>
      <c r="P47" s="20"/>
      <c r="Q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</row>
    <row r="48" spans="2:221">
      <c r="B48" s="134" t="s">
        <v>573</v>
      </c>
      <c r="C48" s="135" t="s">
        <v>1651</v>
      </c>
      <c r="D48" s="136" t="s">
        <v>120</v>
      </c>
      <c r="E48" s="137" t="s">
        <v>940</v>
      </c>
      <c r="F48" s="138">
        <f t="shared" si="1"/>
        <v>71729636</v>
      </c>
      <c r="G48" s="138">
        <f>IFERROR(VLOOKUP(C48,'1-11월'!$E$14:$H$1190,4,0),0)</f>
        <v>62440510</v>
      </c>
      <c r="H48" s="136">
        <f>IFERROR(VLOOKUP(C48,'12월'!$E$12:$H$884,4,0),0)</f>
        <v>9289126</v>
      </c>
      <c r="I48" s="139" t="s">
        <v>3834</v>
      </c>
      <c r="J48" s="68" t="str">
        <f>VLOOKUP(C48,'명부(현재)'!$D$9:$O$9755,11,0)</f>
        <v>-</v>
      </c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</row>
    <row r="49" spans="2:221">
      <c r="B49" s="134" t="s">
        <v>563</v>
      </c>
      <c r="C49" s="135" t="s">
        <v>1579</v>
      </c>
      <c r="D49" s="136" t="s">
        <v>412</v>
      </c>
      <c r="E49" s="137" t="s">
        <v>954</v>
      </c>
      <c r="F49" s="138">
        <f t="shared" si="1"/>
        <v>71015748</v>
      </c>
      <c r="G49" s="138">
        <f>IFERROR(VLOOKUP(C49,'1-11월'!$E$14:$H$1190,4,0),0)</f>
        <v>65493938</v>
      </c>
      <c r="H49" s="136">
        <f>IFERROR(VLOOKUP(C49,'12월'!$E$12:$H$884,4,0),0)</f>
        <v>5521810</v>
      </c>
      <c r="I49" s="139" t="s">
        <v>3834</v>
      </c>
      <c r="J49" s="68" t="str">
        <f>VLOOKUP(C49,'명부(현재)'!$D$9:$O$9755,11,0)</f>
        <v>-</v>
      </c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</row>
    <row r="50" spans="2:221">
      <c r="B50" s="134" t="s">
        <v>561</v>
      </c>
      <c r="C50" s="135" t="s">
        <v>1503</v>
      </c>
      <c r="D50" s="136" t="s">
        <v>220</v>
      </c>
      <c r="E50" s="137" t="s">
        <v>950</v>
      </c>
      <c r="F50" s="138">
        <f t="shared" si="1"/>
        <v>69554120</v>
      </c>
      <c r="G50" s="138">
        <f>IFERROR(VLOOKUP(C50,'1-11월'!$E$14:$H$1190,4,0),0)</f>
        <v>62877520</v>
      </c>
      <c r="H50" s="136">
        <f>IFERROR(VLOOKUP(C50,'12월'!$E$12:$H$884,4,0),0)</f>
        <v>6676600</v>
      </c>
      <c r="I50" s="139" t="s">
        <v>3834</v>
      </c>
      <c r="J50" s="68" t="str">
        <f>VLOOKUP(C50,'명부(현재)'!$D$9:$O$9755,11,0)</f>
        <v>-</v>
      </c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</row>
    <row r="51" spans="2:221">
      <c r="B51" s="134" t="s">
        <v>564</v>
      </c>
      <c r="C51" s="135" t="s">
        <v>1754</v>
      </c>
      <c r="D51" s="136" t="s">
        <v>674</v>
      </c>
      <c r="E51" s="137" t="s">
        <v>796</v>
      </c>
      <c r="F51" s="138">
        <f t="shared" si="1"/>
        <v>67876969</v>
      </c>
      <c r="G51" s="138">
        <f>IFERROR(VLOOKUP(C51,'1-11월'!$E$14:$H$1190,4,0),0)</f>
        <v>61273719</v>
      </c>
      <c r="H51" s="136">
        <f>IFERROR(VLOOKUP(C51,'12월'!$E$12:$H$884,4,0),0)</f>
        <v>6603250</v>
      </c>
      <c r="I51" s="139" t="s">
        <v>3834</v>
      </c>
      <c r="J51" s="68" t="str">
        <f>VLOOKUP(C51,'명부(현재)'!$D$9:$O$9755,11,0)</f>
        <v>-</v>
      </c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</row>
    <row r="52" spans="2:221">
      <c r="B52" s="134" t="s">
        <v>580</v>
      </c>
      <c r="C52" s="135" t="s">
        <v>1896</v>
      </c>
      <c r="D52" s="136" t="s">
        <v>1897</v>
      </c>
      <c r="E52" s="137" t="s">
        <v>2114</v>
      </c>
      <c r="F52" s="138">
        <f t="shared" si="1"/>
        <v>66475112</v>
      </c>
      <c r="G52" s="138">
        <f>IFERROR(VLOOKUP(C52,'1-11월'!$E$14:$H$1190,4,0),0)</f>
        <v>54634167</v>
      </c>
      <c r="H52" s="136">
        <f>IFERROR(VLOOKUP(C52,'12월'!$E$12:$H$884,4,0),0)</f>
        <v>11840945</v>
      </c>
      <c r="I52" s="139" t="s">
        <v>3834</v>
      </c>
      <c r="J52" s="68" t="str">
        <f>VLOOKUP(C52,'명부(현재)'!$D$9:$O$9755,11,0)</f>
        <v>-</v>
      </c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</row>
    <row r="53" spans="2:221">
      <c r="B53" s="134" t="s">
        <v>558</v>
      </c>
      <c r="C53" s="135" t="s">
        <v>1614</v>
      </c>
      <c r="D53" s="136" t="s">
        <v>633</v>
      </c>
      <c r="E53" s="137" t="s">
        <v>665</v>
      </c>
      <c r="F53" s="138">
        <f t="shared" si="1"/>
        <v>66401704</v>
      </c>
      <c r="G53" s="138">
        <f>IFERROR(VLOOKUP(C53,'1-11월'!$E$14:$H$1190,4,0),0)</f>
        <v>57020889</v>
      </c>
      <c r="H53" s="136">
        <f>IFERROR(VLOOKUP(C53,'12월'!$E$12:$H$884,4,0),0)</f>
        <v>9380815</v>
      </c>
      <c r="I53" s="139" t="s">
        <v>3834</v>
      </c>
      <c r="J53" s="68" t="str">
        <f>VLOOKUP(C53,'명부(현재)'!$D$9:$O$9755,11,0)</f>
        <v>-</v>
      </c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</row>
    <row r="54" spans="2:221">
      <c r="B54" s="134" t="s">
        <v>563</v>
      </c>
      <c r="C54" s="135" t="s">
        <v>1567</v>
      </c>
      <c r="D54" s="136" t="s">
        <v>254</v>
      </c>
      <c r="E54" s="137" t="s">
        <v>873</v>
      </c>
      <c r="F54" s="138">
        <f t="shared" si="1"/>
        <v>66245858</v>
      </c>
      <c r="G54" s="138">
        <f>IFERROR(VLOOKUP(C54,'1-11월'!$E$14:$H$1190,4,0),0)</f>
        <v>60195168</v>
      </c>
      <c r="H54" s="136">
        <f>IFERROR(VLOOKUP(C54,'12월'!$E$12:$H$884,4,0),0)</f>
        <v>6050690</v>
      </c>
      <c r="I54" s="139" t="s">
        <v>3834</v>
      </c>
      <c r="J54" s="68" t="str">
        <f>VLOOKUP(C54,'명부(현재)'!$D$9:$O$9755,11,0)</f>
        <v>-</v>
      </c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</row>
    <row r="55" spans="2:221">
      <c r="B55" s="134" t="s">
        <v>568</v>
      </c>
      <c r="C55" s="135" t="s">
        <v>1449</v>
      </c>
      <c r="D55" s="136" t="s">
        <v>473</v>
      </c>
      <c r="E55" s="137" t="s">
        <v>913</v>
      </c>
      <c r="F55" s="138">
        <f t="shared" si="1"/>
        <v>66062020</v>
      </c>
      <c r="G55" s="138">
        <f>IFERROR(VLOOKUP(C55,'1-11월'!$E$14:$H$1190,4,0),0)</f>
        <v>61611032</v>
      </c>
      <c r="H55" s="136">
        <f>IFERROR(VLOOKUP(C55,'12월'!$E$12:$H$884,4,0),0)</f>
        <v>4450988</v>
      </c>
      <c r="I55" s="139" t="s">
        <v>3834</v>
      </c>
      <c r="J55" s="68" t="str">
        <f>VLOOKUP(C55,'명부(현재)'!$D$9:$O$9755,11,0)</f>
        <v>-</v>
      </c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</row>
    <row r="56" spans="2:221">
      <c r="B56" s="134" t="s">
        <v>569</v>
      </c>
      <c r="C56" s="135" t="s">
        <v>1374</v>
      </c>
      <c r="D56" s="136" t="s">
        <v>32</v>
      </c>
      <c r="E56" s="137" t="s">
        <v>855</v>
      </c>
      <c r="F56" s="138">
        <f t="shared" si="1"/>
        <v>65351221</v>
      </c>
      <c r="G56" s="138">
        <f>IFERROR(VLOOKUP(C56,'1-11월'!$E$14:$H$1190,4,0),0)</f>
        <v>61150166</v>
      </c>
      <c r="H56" s="136">
        <f>IFERROR(VLOOKUP(C56,'12월'!$E$12:$H$884,4,0),0)</f>
        <v>4201055</v>
      </c>
      <c r="I56" s="139" t="s">
        <v>3834</v>
      </c>
      <c r="J56" s="68" t="str">
        <f>VLOOKUP(C56,'명부(현재)'!$D$9:$O$9755,11,0)</f>
        <v>-</v>
      </c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</row>
    <row r="57" spans="2:221">
      <c r="B57" s="134" t="s">
        <v>571</v>
      </c>
      <c r="C57" s="135" t="s">
        <v>1525</v>
      </c>
      <c r="D57" s="136" t="s">
        <v>239</v>
      </c>
      <c r="E57" s="137" t="s">
        <v>965</v>
      </c>
      <c r="F57" s="138">
        <f t="shared" si="1"/>
        <v>64115177</v>
      </c>
      <c r="G57" s="138">
        <f>IFERROR(VLOOKUP(C57,'1-11월'!$E$14:$H$1190,4,0),0)</f>
        <v>59137911</v>
      </c>
      <c r="H57" s="136">
        <f>IFERROR(VLOOKUP(C57,'12월'!$E$12:$H$884,4,0),0)</f>
        <v>4977266</v>
      </c>
      <c r="I57" s="139" t="s">
        <v>3834</v>
      </c>
      <c r="J57" s="68" t="str">
        <f>VLOOKUP(C57,'명부(현재)'!$D$9:$O$9755,11,0)</f>
        <v>-</v>
      </c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</row>
    <row r="58" spans="2:221">
      <c r="B58" s="134" t="s">
        <v>571</v>
      </c>
      <c r="C58" s="135" t="s">
        <v>1522</v>
      </c>
      <c r="D58" s="136" t="s">
        <v>194</v>
      </c>
      <c r="E58" s="137" t="s">
        <v>963</v>
      </c>
      <c r="F58" s="138">
        <f t="shared" si="1"/>
        <v>63991426</v>
      </c>
      <c r="G58" s="138">
        <f>IFERROR(VLOOKUP(C58,'1-11월'!$E$14:$H$1190,4,0),0)</f>
        <v>58368121</v>
      </c>
      <c r="H58" s="136">
        <f>IFERROR(VLOOKUP(C58,'12월'!$E$12:$H$884,4,0),0)</f>
        <v>5623305</v>
      </c>
      <c r="I58" s="139" t="s">
        <v>3834</v>
      </c>
      <c r="J58" s="68" t="str">
        <f>VLOOKUP(C58,'명부(현재)'!$D$9:$O$9755,11,0)</f>
        <v>-</v>
      </c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</row>
    <row r="59" spans="2:221">
      <c r="B59" s="134" t="s">
        <v>560</v>
      </c>
      <c r="C59" s="135" t="s">
        <v>1805</v>
      </c>
      <c r="D59" s="136" t="s">
        <v>288</v>
      </c>
      <c r="E59" s="137" t="s">
        <v>1141</v>
      </c>
      <c r="F59" s="138">
        <f t="shared" si="1"/>
        <v>63934375</v>
      </c>
      <c r="G59" s="138">
        <f>IFERROR(VLOOKUP(C59,'1-11월'!$E$14:$H$1190,4,0),0)</f>
        <v>54870880</v>
      </c>
      <c r="H59" s="136">
        <f>IFERROR(VLOOKUP(C59,'12월'!$E$12:$H$884,4,0),0)</f>
        <v>9063495</v>
      </c>
      <c r="I59" s="139" t="s">
        <v>3834</v>
      </c>
      <c r="J59" s="68" t="str">
        <f>VLOOKUP(C59,'명부(현재)'!$D$9:$O$9755,11,0)</f>
        <v>-</v>
      </c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</row>
    <row r="60" spans="2:221">
      <c r="B60" s="134" t="s">
        <v>562</v>
      </c>
      <c r="C60" s="135" t="s">
        <v>1341</v>
      </c>
      <c r="D60" s="136" t="s">
        <v>38</v>
      </c>
      <c r="E60" s="137" t="s">
        <v>831</v>
      </c>
      <c r="F60" s="138">
        <f t="shared" si="1"/>
        <v>63880731</v>
      </c>
      <c r="G60" s="138">
        <f>IFERROR(VLOOKUP(C60,'1-11월'!$E$14:$H$1190,4,0),0)</f>
        <v>59432556</v>
      </c>
      <c r="H60" s="136">
        <f>IFERROR(VLOOKUP(C60,'12월'!$E$12:$H$884,4,0),0)</f>
        <v>4448175</v>
      </c>
      <c r="I60" s="139" t="s">
        <v>3834</v>
      </c>
      <c r="J60" s="68" t="str">
        <f>VLOOKUP(C60,'명부(현재)'!$D$9:$O$9755,11,0)</f>
        <v>-</v>
      </c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</row>
    <row r="61" spans="2:221">
      <c r="B61" s="134" t="s">
        <v>568</v>
      </c>
      <c r="C61" s="135" t="s">
        <v>1463</v>
      </c>
      <c r="D61" s="136" t="s">
        <v>241</v>
      </c>
      <c r="E61" s="137" t="s">
        <v>815</v>
      </c>
      <c r="F61" s="138">
        <f t="shared" si="1"/>
        <v>63087638</v>
      </c>
      <c r="G61" s="138">
        <f>IFERROR(VLOOKUP(C61,'1-11월'!$E$14:$H$1190,4,0),0)</f>
        <v>56657978</v>
      </c>
      <c r="H61" s="136">
        <f>IFERROR(VLOOKUP(C61,'12월'!$E$12:$H$884,4,0),0)</f>
        <v>6429660</v>
      </c>
      <c r="I61" s="139" t="s">
        <v>3834</v>
      </c>
      <c r="J61" s="68" t="str">
        <f>VLOOKUP(C61,'명부(현재)'!$D$9:$O$9755,11,0)</f>
        <v>-</v>
      </c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</row>
    <row r="62" spans="2:221">
      <c r="B62" s="134" t="s">
        <v>568</v>
      </c>
      <c r="C62" s="135" t="s">
        <v>1454</v>
      </c>
      <c r="D62" s="136" t="s">
        <v>253</v>
      </c>
      <c r="E62" s="137" t="s">
        <v>885</v>
      </c>
      <c r="F62" s="138">
        <f t="shared" si="1"/>
        <v>62761987</v>
      </c>
      <c r="G62" s="138">
        <f>IFERROR(VLOOKUP(C62,'1-11월'!$E$14:$H$1190,4,0),0)</f>
        <v>57609077</v>
      </c>
      <c r="H62" s="136">
        <f>IFERROR(VLOOKUP(C62,'12월'!$E$12:$H$884,4,0),0)</f>
        <v>5152910</v>
      </c>
      <c r="I62" s="139" t="s">
        <v>3834</v>
      </c>
      <c r="J62" s="68" t="str">
        <f>VLOOKUP(C62,'명부(현재)'!$D$9:$O$9755,11,0)</f>
        <v>-</v>
      </c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</row>
    <row r="63" spans="2:221">
      <c r="B63" s="134" t="s">
        <v>583</v>
      </c>
      <c r="C63" s="135" t="s">
        <v>1182</v>
      </c>
      <c r="D63" s="136" t="s">
        <v>97</v>
      </c>
      <c r="E63" s="137" t="s">
        <v>681</v>
      </c>
      <c r="F63" s="138">
        <f t="shared" si="1"/>
        <v>62499118</v>
      </c>
      <c r="G63" s="138">
        <f>IFERROR(VLOOKUP(C63,'1-11월'!$E$14:$H$1190,4,0),0)</f>
        <v>56264702</v>
      </c>
      <c r="H63" s="136">
        <f>IFERROR(VLOOKUP(C63,'12월'!$E$12:$H$884,4,0),0)</f>
        <v>6234416</v>
      </c>
      <c r="I63" s="139" t="s">
        <v>3834</v>
      </c>
      <c r="J63" s="68" t="str">
        <f>VLOOKUP(C63,'명부(현재)'!$D$9:$O$9755,11,0)</f>
        <v>-</v>
      </c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</row>
    <row r="64" spans="2:221">
      <c r="B64" s="134" t="s">
        <v>578</v>
      </c>
      <c r="C64" s="135" t="s">
        <v>1317</v>
      </c>
      <c r="D64" s="136" t="s">
        <v>544</v>
      </c>
      <c r="E64" s="137" t="s">
        <v>815</v>
      </c>
      <c r="F64" s="138">
        <f t="shared" si="1"/>
        <v>62445704</v>
      </c>
      <c r="G64" s="138">
        <f>IFERROR(VLOOKUP(C64,'1-11월'!$E$14:$H$1190,4,0),0)</f>
        <v>57823839</v>
      </c>
      <c r="H64" s="136">
        <f>IFERROR(VLOOKUP(C64,'12월'!$E$12:$H$884,4,0),0)</f>
        <v>4621865</v>
      </c>
      <c r="I64" s="139" t="s">
        <v>3834</v>
      </c>
      <c r="J64" s="68" t="str">
        <f>VLOOKUP(C64,'명부(현재)'!$D$9:$O$9755,11,0)</f>
        <v>-</v>
      </c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</row>
    <row r="65" spans="2:221">
      <c r="B65" s="134" t="s">
        <v>573</v>
      </c>
      <c r="C65" s="135" t="s">
        <v>1618</v>
      </c>
      <c r="D65" s="136" t="s">
        <v>297</v>
      </c>
      <c r="E65" s="137" t="s">
        <v>1016</v>
      </c>
      <c r="F65" s="138">
        <f t="shared" si="1"/>
        <v>62336260</v>
      </c>
      <c r="G65" s="138">
        <f>IFERROR(VLOOKUP(C65,'1-11월'!$E$14:$H$1190,4,0),0)</f>
        <v>58899714</v>
      </c>
      <c r="H65" s="136">
        <f>IFERROR(VLOOKUP(C65,'12월'!$E$12:$H$884,4,0),0)</f>
        <v>3436546</v>
      </c>
      <c r="I65" s="139" t="s">
        <v>3834</v>
      </c>
      <c r="J65" s="68" t="str">
        <f>VLOOKUP(C65,'명부(현재)'!$D$9:$O$9755,11,0)</f>
        <v>-</v>
      </c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</row>
    <row r="66" spans="2:221">
      <c r="B66" s="134" t="s">
        <v>561</v>
      </c>
      <c r="C66" s="135" t="s">
        <v>1504</v>
      </c>
      <c r="D66" s="136" t="s">
        <v>221</v>
      </c>
      <c r="E66" s="137" t="s">
        <v>951</v>
      </c>
      <c r="F66" s="138">
        <f t="shared" si="1"/>
        <v>61183722</v>
      </c>
      <c r="G66" s="138">
        <f>IFERROR(VLOOKUP(C66,'1-11월'!$E$14:$H$1190,4,0),0)</f>
        <v>55281274</v>
      </c>
      <c r="H66" s="136">
        <f>IFERROR(VLOOKUP(C66,'12월'!$E$12:$H$884,4,0),0)</f>
        <v>5902448</v>
      </c>
      <c r="I66" s="139" t="s">
        <v>3834</v>
      </c>
      <c r="J66" s="68" t="str">
        <f>VLOOKUP(C66,'명부(현재)'!$D$9:$O$9755,11,0)</f>
        <v>-</v>
      </c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</row>
    <row r="67" spans="2:221">
      <c r="B67" s="134" t="s">
        <v>562</v>
      </c>
      <c r="C67" s="135" t="s">
        <v>1340</v>
      </c>
      <c r="D67" s="136" t="s">
        <v>131</v>
      </c>
      <c r="E67" s="137" t="s">
        <v>830</v>
      </c>
      <c r="F67" s="138">
        <f t="shared" si="1"/>
        <v>60799958</v>
      </c>
      <c r="G67" s="138">
        <f>IFERROR(VLOOKUP(C67,'1-11월'!$E$14:$H$1190,4,0),0)</f>
        <v>56278068</v>
      </c>
      <c r="H67" s="136">
        <f>IFERROR(VLOOKUP(C67,'12월'!$E$12:$H$884,4,0),0)</f>
        <v>4521890</v>
      </c>
      <c r="I67" s="139" t="s">
        <v>3834</v>
      </c>
      <c r="J67" s="68" t="str">
        <f>VLOOKUP(C67,'명부(현재)'!$D$9:$O$9755,11,0)</f>
        <v>-</v>
      </c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</row>
    <row r="68" spans="2:221">
      <c r="B68" s="134" t="s">
        <v>566</v>
      </c>
      <c r="C68" s="135" t="s">
        <v>1715</v>
      </c>
      <c r="D68" s="136" t="s">
        <v>86</v>
      </c>
      <c r="E68" s="137" t="s">
        <v>936</v>
      </c>
      <c r="F68" s="138">
        <f t="shared" si="1"/>
        <v>60745125</v>
      </c>
      <c r="G68" s="138">
        <f>IFERROR(VLOOKUP(C68,'1-11월'!$E$14:$H$1190,4,0),0)</f>
        <v>54768338</v>
      </c>
      <c r="H68" s="136">
        <f>IFERROR(VLOOKUP(C68,'12월'!$E$12:$H$884,4,0),0)</f>
        <v>5976787</v>
      </c>
      <c r="I68" s="139" t="s">
        <v>3834</v>
      </c>
      <c r="J68" s="68" t="str">
        <f>VLOOKUP(C68,'명부(현재)'!$D$9:$O$9755,11,0)</f>
        <v>-</v>
      </c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</row>
    <row r="69" spans="2:221">
      <c r="B69" s="134" t="s">
        <v>570</v>
      </c>
      <c r="C69" s="135" t="s">
        <v>1401</v>
      </c>
      <c r="D69" s="136" t="s">
        <v>47</v>
      </c>
      <c r="E69" s="137" t="s">
        <v>879</v>
      </c>
      <c r="F69" s="138">
        <f t="shared" si="1"/>
        <v>60325367</v>
      </c>
      <c r="G69" s="138">
        <f>IFERROR(VLOOKUP(C69,'1-11월'!$E$14:$H$1190,4,0),0)</f>
        <v>54115492</v>
      </c>
      <c r="H69" s="136">
        <f>IFERROR(VLOOKUP(C69,'12월'!$E$12:$H$884,4,0),0)</f>
        <v>6209875</v>
      </c>
      <c r="I69" s="139" t="s">
        <v>3834</v>
      </c>
      <c r="J69" s="68" t="str">
        <f>VLOOKUP(C69,'명부(현재)'!$D$9:$O$9755,11,0)</f>
        <v>-</v>
      </c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</row>
    <row r="70" spans="2:221">
      <c r="B70" s="140" t="s">
        <v>583</v>
      </c>
      <c r="C70" s="141" t="s">
        <v>1186</v>
      </c>
      <c r="D70" s="142" t="s">
        <v>174</v>
      </c>
      <c r="E70" s="143" t="s">
        <v>685</v>
      </c>
      <c r="F70" s="144">
        <f t="shared" si="1"/>
        <v>59696287</v>
      </c>
      <c r="G70" s="144">
        <f>IFERROR(VLOOKUP(C70,'1-11월'!$E$14:$H$1190,4,0),0)</f>
        <v>54055973</v>
      </c>
      <c r="H70" s="142">
        <f>IFERROR(VLOOKUP(C70,'12월'!$E$12:$H$884,4,0),0)</f>
        <v>5640314</v>
      </c>
      <c r="I70" s="145" t="s">
        <v>3829</v>
      </c>
      <c r="J70" s="68" t="str">
        <f>VLOOKUP(C70,'명부(현재)'!$D$9:$O$9755,11,0)</f>
        <v>-</v>
      </c>
      <c r="GZ70" s="20"/>
      <c r="HA70" s="20"/>
      <c r="HB70" s="20"/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/>
    </row>
    <row r="71" spans="2:221">
      <c r="B71" s="140" t="s">
        <v>580</v>
      </c>
      <c r="C71" s="141" t="s">
        <v>1776</v>
      </c>
      <c r="D71" s="142" t="s">
        <v>428</v>
      </c>
      <c r="E71" s="143" t="s">
        <v>1124</v>
      </c>
      <c r="F71" s="144">
        <f t="shared" si="1"/>
        <v>59678393</v>
      </c>
      <c r="G71" s="144">
        <f>IFERROR(VLOOKUP(C71,'1-11월'!$E$14:$H$1190,4,0),0)</f>
        <v>54569123</v>
      </c>
      <c r="H71" s="142">
        <f>IFERROR(VLOOKUP(C71,'12월'!$E$12:$H$884,4,0),0)</f>
        <v>5109270</v>
      </c>
      <c r="I71" s="145" t="s">
        <v>3829</v>
      </c>
      <c r="J71" s="68" t="str">
        <f>VLOOKUP(C71,'명부(현재)'!$D$9:$O$9755,11,0)</f>
        <v>-</v>
      </c>
      <c r="GZ71" s="20"/>
      <c r="HA71" s="20"/>
      <c r="HB71" s="20"/>
      <c r="HC71" s="20"/>
      <c r="HD71" s="20"/>
      <c r="HE71" s="20"/>
      <c r="HF71" s="20"/>
      <c r="HG71" s="20"/>
      <c r="HH71" s="20"/>
      <c r="HI71" s="20"/>
      <c r="HJ71" s="20"/>
      <c r="HK71" s="20"/>
      <c r="HL71" s="20"/>
      <c r="HM71" s="20"/>
    </row>
    <row r="72" spans="2:221">
      <c r="B72" s="140" t="s">
        <v>568</v>
      </c>
      <c r="C72" s="141" t="s">
        <v>1451</v>
      </c>
      <c r="D72" s="142" t="s">
        <v>441</v>
      </c>
      <c r="E72" s="143" t="s">
        <v>915</v>
      </c>
      <c r="F72" s="144">
        <f t="shared" si="1"/>
        <v>59479210</v>
      </c>
      <c r="G72" s="144">
        <f>IFERROR(VLOOKUP(C72,'1-11월'!$E$14:$H$1190,4,0),0)</f>
        <v>55231129</v>
      </c>
      <c r="H72" s="142">
        <f>IFERROR(VLOOKUP(C72,'12월'!$E$12:$H$884,4,0),0)</f>
        <v>4248081</v>
      </c>
      <c r="I72" s="145" t="s">
        <v>3829</v>
      </c>
      <c r="J72" s="68" t="str">
        <f>VLOOKUP(C72,'명부(현재)'!$D$9:$O$9755,11,0)</f>
        <v>-</v>
      </c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</row>
    <row r="73" spans="2:221">
      <c r="B73" s="140" t="s">
        <v>586</v>
      </c>
      <c r="C73" s="141" t="s">
        <v>1824</v>
      </c>
      <c r="D73" s="142" t="s">
        <v>462</v>
      </c>
      <c r="E73" s="143" t="s">
        <v>1149</v>
      </c>
      <c r="F73" s="144">
        <f t="shared" ref="F73:F136" si="8">SUM(G73:H73)</f>
        <v>58555728</v>
      </c>
      <c r="G73" s="144">
        <f>IFERROR(VLOOKUP(C73,'1-11월'!$E$14:$H$1190,4,0),0)</f>
        <v>51368528</v>
      </c>
      <c r="H73" s="142">
        <f>IFERROR(VLOOKUP(C73,'12월'!$E$12:$H$884,4,0),0)</f>
        <v>7187200</v>
      </c>
      <c r="I73" s="145" t="s">
        <v>3829</v>
      </c>
      <c r="J73" s="68" t="str">
        <f>VLOOKUP(C73,'명부(현재)'!$D$9:$O$9755,11,0)</f>
        <v>-</v>
      </c>
      <c r="GZ73" s="20"/>
      <c r="HA73" s="20"/>
      <c r="HB73" s="20"/>
      <c r="HC73" s="20"/>
      <c r="HD73" s="20"/>
      <c r="HE73" s="20"/>
      <c r="HF73" s="20"/>
      <c r="HG73" s="20"/>
      <c r="HH73" s="20"/>
      <c r="HI73" s="20"/>
      <c r="HJ73" s="20"/>
      <c r="HK73" s="20"/>
      <c r="HL73" s="20"/>
      <c r="HM73" s="20"/>
    </row>
    <row r="74" spans="2:221">
      <c r="B74" s="140" t="s">
        <v>563</v>
      </c>
      <c r="C74" s="141" t="s">
        <v>1560</v>
      </c>
      <c r="D74" s="142" t="s">
        <v>104</v>
      </c>
      <c r="E74" s="143" t="s">
        <v>983</v>
      </c>
      <c r="F74" s="144">
        <f t="shared" si="8"/>
        <v>58338353</v>
      </c>
      <c r="G74" s="144">
        <f>IFERROR(VLOOKUP(C74,'1-11월'!$E$14:$H$1190,4,0),0)</f>
        <v>51911083</v>
      </c>
      <c r="H74" s="142">
        <f>IFERROR(VLOOKUP(C74,'12월'!$E$12:$H$884,4,0),0)</f>
        <v>6427270</v>
      </c>
      <c r="I74" s="145" t="s">
        <v>3829</v>
      </c>
      <c r="J74" s="68" t="str">
        <f>VLOOKUP(C74,'명부(현재)'!$D$9:$O$9755,11,0)</f>
        <v>-</v>
      </c>
      <c r="GZ74" s="20"/>
      <c r="HA74" s="20"/>
      <c r="HB74" s="20"/>
      <c r="HC74" s="20"/>
      <c r="HD74" s="20"/>
      <c r="HE74" s="20"/>
      <c r="HF74" s="20"/>
      <c r="HG74" s="20"/>
      <c r="HH74" s="20"/>
      <c r="HI74" s="20"/>
      <c r="HJ74" s="20"/>
      <c r="HK74" s="20"/>
      <c r="HL74" s="20"/>
      <c r="HM74" s="20"/>
    </row>
    <row r="75" spans="2:221">
      <c r="B75" s="140" t="s">
        <v>569</v>
      </c>
      <c r="C75" s="141" t="s">
        <v>1363</v>
      </c>
      <c r="D75" s="142" t="s">
        <v>433</v>
      </c>
      <c r="E75" s="143" t="s">
        <v>846</v>
      </c>
      <c r="F75" s="144">
        <f t="shared" si="8"/>
        <v>57796222</v>
      </c>
      <c r="G75" s="144">
        <f>IFERROR(VLOOKUP(C75,'1-11월'!$E$14:$H$1190,4,0),0)</f>
        <v>52508432</v>
      </c>
      <c r="H75" s="142">
        <f>IFERROR(VLOOKUP(C75,'12월'!$E$12:$H$884,4,0),0)</f>
        <v>5287790</v>
      </c>
      <c r="I75" s="145" t="s">
        <v>3829</v>
      </c>
      <c r="J75" s="68" t="str">
        <f>VLOOKUP(C75,'명부(현재)'!$D$9:$O$9755,11,0)</f>
        <v>-</v>
      </c>
      <c r="GZ75" s="20"/>
      <c r="HA75" s="20"/>
      <c r="HB75" s="20"/>
      <c r="HC75" s="20"/>
      <c r="HD75" s="20"/>
      <c r="HE75" s="20"/>
      <c r="HF75" s="20"/>
      <c r="HG75" s="20"/>
      <c r="HH75" s="20"/>
      <c r="HI75" s="20"/>
      <c r="HJ75" s="20"/>
      <c r="HK75" s="20"/>
      <c r="HL75" s="20"/>
      <c r="HM75" s="20"/>
    </row>
    <row r="76" spans="2:221">
      <c r="B76" s="140" t="s">
        <v>566</v>
      </c>
      <c r="C76" s="141" t="s">
        <v>1708</v>
      </c>
      <c r="D76" s="142" t="s">
        <v>516</v>
      </c>
      <c r="E76" s="143" t="s">
        <v>1079</v>
      </c>
      <c r="F76" s="144">
        <f t="shared" si="8"/>
        <v>57657957</v>
      </c>
      <c r="G76" s="144">
        <f>IFERROR(VLOOKUP(C76,'1-11월'!$E$14:$H$1190,4,0),0)</f>
        <v>52473962</v>
      </c>
      <c r="H76" s="142">
        <f>IFERROR(VLOOKUP(C76,'12월'!$E$12:$H$884,4,0),0)</f>
        <v>5183995</v>
      </c>
      <c r="I76" s="145" t="s">
        <v>3829</v>
      </c>
      <c r="J76" s="68" t="str">
        <f>VLOOKUP(C76,'명부(현재)'!$D$9:$O$9755,11,0)</f>
        <v>-</v>
      </c>
      <c r="GZ76" s="20"/>
      <c r="HA76" s="20"/>
      <c r="HB76" s="20"/>
      <c r="HC76" s="20"/>
      <c r="HD76" s="20"/>
      <c r="HE76" s="20"/>
      <c r="HF76" s="20"/>
      <c r="HG76" s="20"/>
      <c r="HH76" s="20"/>
      <c r="HI76" s="20"/>
      <c r="HJ76" s="20"/>
      <c r="HK76" s="20"/>
      <c r="HL76" s="20"/>
      <c r="HM76" s="20"/>
    </row>
    <row r="77" spans="2:221">
      <c r="B77" s="140" t="s">
        <v>578</v>
      </c>
      <c r="C77" s="141" t="s">
        <v>1304</v>
      </c>
      <c r="D77" s="142" t="s">
        <v>151</v>
      </c>
      <c r="E77" s="143" t="s">
        <v>805</v>
      </c>
      <c r="F77" s="144">
        <f t="shared" si="8"/>
        <v>57566758</v>
      </c>
      <c r="G77" s="144">
        <f>IFERROR(VLOOKUP(C77,'1-11월'!$E$14:$H$1190,4,0),0)</f>
        <v>51914738</v>
      </c>
      <c r="H77" s="142">
        <f>IFERROR(VLOOKUP(C77,'12월'!$E$12:$H$884,4,0),0)</f>
        <v>5652020</v>
      </c>
      <c r="I77" s="145" t="s">
        <v>3829</v>
      </c>
      <c r="J77" s="68" t="str">
        <f>VLOOKUP(C77,'명부(현재)'!$D$9:$O$9755,11,0)</f>
        <v>-</v>
      </c>
      <c r="GZ77" s="20"/>
      <c r="HA77" s="20"/>
      <c r="HB77" s="20"/>
      <c r="HC77" s="20"/>
      <c r="HD77" s="20"/>
      <c r="HE77" s="20"/>
      <c r="HF77" s="20"/>
      <c r="HG77" s="20"/>
      <c r="HH77" s="20"/>
      <c r="HI77" s="20"/>
      <c r="HJ77" s="20"/>
      <c r="HK77" s="20"/>
      <c r="HL77" s="20"/>
      <c r="HM77" s="20"/>
    </row>
    <row r="78" spans="2:221">
      <c r="B78" s="140" t="s">
        <v>564</v>
      </c>
      <c r="C78" s="141" t="s">
        <v>1736</v>
      </c>
      <c r="D78" s="142" t="s">
        <v>397</v>
      </c>
      <c r="E78" s="143" t="s">
        <v>1101</v>
      </c>
      <c r="F78" s="144">
        <f t="shared" si="8"/>
        <v>57491420</v>
      </c>
      <c r="G78" s="144">
        <f>IFERROR(VLOOKUP(C78,'1-11월'!$E$14:$H$1190,4,0),0)</f>
        <v>53132955</v>
      </c>
      <c r="H78" s="142">
        <f>IFERROR(VLOOKUP(C78,'12월'!$E$12:$H$884,4,0),0)</f>
        <v>4358465</v>
      </c>
      <c r="I78" s="145" t="s">
        <v>3829</v>
      </c>
      <c r="J78" s="68" t="str">
        <f>VLOOKUP(C78,'명부(현재)'!$D$9:$O$9755,11,0)</f>
        <v>-</v>
      </c>
      <c r="GZ78" s="20"/>
      <c r="HA78" s="20"/>
      <c r="HB78" s="20"/>
      <c r="HC78" s="20"/>
      <c r="HD78" s="20"/>
      <c r="HE78" s="20"/>
      <c r="HF78" s="20"/>
      <c r="HG78" s="20"/>
      <c r="HH78" s="20"/>
      <c r="HI78" s="20"/>
      <c r="HJ78" s="20"/>
      <c r="HK78" s="20"/>
      <c r="HL78" s="20"/>
      <c r="HM78" s="20"/>
    </row>
    <row r="79" spans="2:221">
      <c r="B79" s="140" t="s">
        <v>584</v>
      </c>
      <c r="C79" s="141" t="s">
        <v>1286</v>
      </c>
      <c r="D79" s="142" t="s">
        <v>319</v>
      </c>
      <c r="E79" s="143" t="s">
        <v>722</v>
      </c>
      <c r="F79" s="144">
        <f t="shared" si="8"/>
        <v>57430941</v>
      </c>
      <c r="G79" s="144">
        <f>IFERROR(VLOOKUP(C79,'1-11월'!$E$14:$H$1190,4,0),0)</f>
        <v>51986116</v>
      </c>
      <c r="H79" s="142">
        <f>IFERROR(VLOOKUP(C79,'12월'!$E$12:$H$884,4,0),0)</f>
        <v>5444825</v>
      </c>
      <c r="I79" s="145" t="s">
        <v>3829</v>
      </c>
      <c r="J79" s="68" t="str">
        <f>VLOOKUP(C79,'명부(현재)'!$D$9:$O$9755,11,0)</f>
        <v>-</v>
      </c>
      <c r="GZ79" s="20"/>
      <c r="HA79" s="20"/>
      <c r="HB79" s="20"/>
      <c r="HC79" s="20"/>
      <c r="HD79" s="20"/>
      <c r="HE79" s="20"/>
      <c r="HF79" s="20"/>
      <c r="HG79" s="20"/>
      <c r="HH79" s="20"/>
      <c r="HI79" s="20"/>
      <c r="HJ79" s="20"/>
      <c r="HK79" s="20"/>
      <c r="HL79" s="20"/>
      <c r="HM79" s="20"/>
    </row>
    <row r="80" spans="2:221">
      <c r="B80" s="140" t="s">
        <v>560</v>
      </c>
      <c r="C80" s="141" t="s">
        <v>1806</v>
      </c>
      <c r="D80" s="142" t="s">
        <v>417</v>
      </c>
      <c r="E80" s="143" t="s">
        <v>1142</v>
      </c>
      <c r="F80" s="144">
        <f t="shared" si="8"/>
        <v>57251415</v>
      </c>
      <c r="G80" s="144">
        <f>IFERROR(VLOOKUP(C80,'1-11월'!$E$14:$H$1190,4,0),0)</f>
        <v>50074920</v>
      </c>
      <c r="H80" s="142">
        <f>IFERROR(VLOOKUP(C80,'12월'!$E$12:$H$884,4,0),0)</f>
        <v>7176495</v>
      </c>
      <c r="I80" s="145" t="s">
        <v>3829</v>
      </c>
      <c r="J80" s="68" t="str">
        <f>VLOOKUP(C80,'명부(현재)'!$D$9:$O$9755,11,0)</f>
        <v>-</v>
      </c>
      <c r="GZ80" s="20"/>
      <c r="HA80" s="20"/>
      <c r="HB80" s="20"/>
      <c r="HC80" s="20"/>
      <c r="HD80" s="20"/>
      <c r="HE80" s="20"/>
      <c r="HF80" s="20"/>
      <c r="HG80" s="20"/>
      <c r="HH80" s="20"/>
      <c r="HI80" s="20"/>
      <c r="HJ80" s="20"/>
      <c r="HK80" s="20"/>
      <c r="HL80" s="20"/>
      <c r="HM80" s="20"/>
    </row>
    <row r="81" spans="2:221">
      <c r="B81" s="140" t="s">
        <v>561</v>
      </c>
      <c r="C81" s="141" t="s">
        <v>1495</v>
      </c>
      <c r="D81" s="142" t="s">
        <v>245</v>
      </c>
      <c r="E81" s="143" t="s">
        <v>945</v>
      </c>
      <c r="F81" s="144">
        <f t="shared" si="8"/>
        <v>56500358</v>
      </c>
      <c r="G81" s="144">
        <f>IFERROR(VLOOKUP(C81,'1-11월'!$E$14:$H$1190,4,0),0)</f>
        <v>51611703</v>
      </c>
      <c r="H81" s="142">
        <f>IFERROR(VLOOKUP(C81,'12월'!$E$12:$H$884,4,0),0)</f>
        <v>4888655</v>
      </c>
      <c r="I81" s="145" t="s">
        <v>3829</v>
      </c>
      <c r="J81" s="68" t="str">
        <f>VLOOKUP(C81,'명부(현재)'!$D$9:$O$9755,11,0)</f>
        <v>-</v>
      </c>
      <c r="GZ81" s="20"/>
      <c r="HA81" s="20"/>
      <c r="HB81" s="20"/>
      <c r="HC81" s="20"/>
      <c r="HD81" s="20"/>
      <c r="HE81" s="20"/>
      <c r="HF81" s="20"/>
      <c r="HG81" s="20"/>
      <c r="HH81" s="20"/>
      <c r="HI81" s="20"/>
      <c r="HJ81" s="20"/>
      <c r="HK81" s="20"/>
      <c r="HL81" s="20"/>
      <c r="HM81" s="20"/>
    </row>
    <row r="82" spans="2:221">
      <c r="B82" s="140" t="s">
        <v>558</v>
      </c>
      <c r="C82" s="141" t="s">
        <v>1595</v>
      </c>
      <c r="D82" s="142" t="s">
        <v>59</v>
      </c>
      <c r="E82" s="143" t="s">
        <v>1001</v>
      </c>
      <c r="F82" s="144">
        <f t="shared" si="8"/>
        <v>56377671</v>
      </c>
      <c r="G82" s="144">
        <f>IFERROR(VLOOKUP(C82,'1-11월'!$E$14:$H$1190,4,0),0)</f>
        <v>51006356</v>
      </c>
      <c r="H82" s="142">
        <f>IFERROR(VLOOKUP(C82,'12월'!$E$12:$H$884,4,0),0)</f>
        <v>5371315</v>
      </c>
      <c r="I82" s="145" t="s">
        <v>3829</v>
      </c>
      <c r="J82" s="68" t="str">
        <f>VLOOKUP(C82,'명부(현재)'!$D$9:$O$9755,11,0)</f>
        <v>-</v>
      </c>
      <c r="GZ82" s="20"/>
      <c r="HA82" s="20"/>
      <c r="HB82" s="20"/>
      <c r="HC82" s="20"/>
      <c r="HD82" s="20"/>
      <c r="HE82" s="20"/>
      <c r="HF82" s="20"/>
      <c r="HG82" s="20"/>
      <c r="HH82" s="20"/>
      <c r="HI82" s="20"/>
      <c r="HJ82" s="20"/>
      <c r="HK82" s="20"/>
      <c r="HL82" s="20"/>
      <c r="HM82" s="20"/>
    </row>
    <row r="83" spans="2:221">
      <c r="B83" s="140" t="s">
        <v>563</v>
      </c>
      <c r="C83" s="141" t="s">
        <v>1584</v>
      </c>
      <c r="D83" s="142" t="s">
        <v>256</v>
      </c>
      <c r="E83" s="143" t="s">
        <v>710</v>
      </c>
      <c r="F83" s="144">
        <f t="shared" si="8"/>
        <v>56090937</v>
      </c>
      <c r="G83" s="144">
        <f>IFERROR(VLOOKUP(C83,'1-11월'!$E$14:$H$1190,4,0),0)</f>
        <v>49223737</v>
      </c>
      <c r="H83" s="142">
        <f>IFERROR(VLOOKUP(C83,'12월'!$E$12:$H$884,4,0),0)</f>
        <v>6867200</v>
      </c>
      <c r="I83" s="145" t="s">
        <v>3829</v>
      </c>
      <c r="J83" s="68" t="str">
        <f>VLOOKUP(C83,'명부(현재)'!$D$9:$O$9755,11,0)</f>
        <v>-</v>
      </c>
      <c r="GZ83" s="20"/>
      <c r="HA83" s="20"/>
      <c r="HB83" s="20"/>
      <c r="HC83" s="20"/>
      <c r="HD83" s="20"/>
      <c r="HE83" s="20"/>
      <c r="HF83" s="20"/>
      <c r="HG83" s="20"/>
      <c r="HH83" s="20"/>
      <c r="HI83" s="20"/>
      <c r="HJ83" s="20"/>
      <c r="HK83" s="20"/>
      <c r="HL83" s="20"/>
      <c r="HM83" s="20"/>
    </row>
    <row r="84" spans="2:221">
      <c r="B84" s="140" t="s">
        <v>568</v>
      </c>
      <c r="C84" s="141" t="s">
        <v>1452</v>
      </c>
      <c r="D84" s="142" t="s">
        <v>177</v>
      </c>
      <c r="E84" s="143" t="s">
        <v>885</v>
      </c>
      <c r="F84" s="144">
        <f t="shared" si="8"/>
        <v>55662621</v>
      </c>
      <c r="G84" s="144">
        <f>IFERROR(VLOOKUP(C84,'1-11월'!$E$14:$H$1190,4,0),0)</f>
        <v>50749531</v>
      </c>
      <c r="H84" s="142">
        <f>IFERROR(VLOOKUP(C84,'12월'!$E$12:$H$884,4,0),0)</f>
        <v>4913090</v>
      </c>
      <c r="I84" s="145" t="s">
        <v>3829</v>
      </c>
      <c r="J84" s="68" t="str">
        <f>VLOOKUP(C84,'명부(현재)'!$D$9:$O$9755,11,0)</f>
        <v>-</v>
      </c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</row>
    <row r="85" spans="2:221">
      <c r="B85" s="140" t="s">
        <v>563</v>
      </c>
      <c r="C85" s="141" t="s">
        <v>1582</v>
      </c>
      <c r="D85" s="142" t="s">
        <v>284</v>
      </c>
      <c r="E85" s="143" t="s">
        <v>997</v>
      </c>
      <c r="F85" s="144">
        <f t="shared" si="8"/>
        <v>54975515</v>
      </c>
      <c r="G85" s="144">
        <f>IFERROR(VLOOKUP(C85,'1-11월'!$E$14:$H$1190,4,0),0)</f>
        <v>49567925</v>
      </c>
      <c r="H85" s="142">
        <f>IFERROR(VLOOKUP(C85,'12월'!$E$12:$H$884,4,0),0)</f>
        <v>5407590</v>
      </c>
      <c r="I85" s="145" t="s">
        <v>3829</v>
      </c>
      <c r="J85" s="68" t="str">
        <f>VLOOKUP(C85,'명부(현재)'!$D$9:$O$9755,11,0)</f>
        <v>-</v>
      </c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</row>
    <row r="86" spans="2:221">
      <c r="B86" s="140" t="s">
        <v>577</v>
      </c>
      <c r="C86" s="141" t="s">
        <v>1330</v>
      </c>
      <c r="D86" s="142" t="s">
        <v>261</v>
      </c>
      <c r="E86" s="143" t="s">
        <v>747</v>
      </c>
      <c r="F86" s="144">
        <f t="shared" si="8"/>
        <v>54645586</v>
      </c>
      <c r="G86" s="144">
        <f>IFERROR(VLOOKUP(C86,'1-11월'!$E$14:$H$1190,4,0),0)</f>
        <v>51522387</v>
      </c>
      <c r="H86" s="142">
        <f>IFERROR(VLOOKUP(C86,'12월'!$E$12:$H$884,4,0),0)</f>
        <v>3123199</v>
      </c>
      <c r="I86" s="145" t="s">
        <v>3829</v>
      </c>
      <c r="J86" s="68" t="str">
        <f>VLOOKUP(C86,'명부(현재)'!$D$9:$O$9755,11,0)</f>
        <v>-</v>
      </c>
      <c r="GZ86" s="20"/>
      <c r="HA86" s="20"/>
      <c r="HB86" s="20"/>
      <c r="HC86" s="20"/>
      <c r="HD86" s="20"/>
      <c r="HE86" s="20"/>
      <c r="HF86" s="20"/>
      <c r="HG86" s="20"/>
      <c r="HH86" s="20"/>
      <c r="HI86" s="20"/>
      <c r="HJ86" s="20"/>
      <c r="HK86" s="20"/>
      <c r="HL86" s="20"/>
      <c r="HM86" s="20"/>
    </row>
    <row r="87" spans="2:221">
      <c r="B87" s="140" t="s">
        <v>556</v>
      </c>
      <c r="C87" s="141" t="s">
        <v>1486</v>
      </c>
      <c r="D87" s="142" t="s">
        <v>211</v>
      </c>
      <c r="E87" s="143" t="s">
        <v>937</v>
      </c>
      <c r="F87" s="144">
        <f t="shared" si="8"/>
        <v>54600486</v>
      </c>
      <c r="G87" s="144">
        <f>IFERROR(VLOOKUP(C87,'1-11월'!$E$14:$H$1190,4,0),0)</f>
        <v>50130391</v>
      </c>
      <c r="H87" s="142">
        <f>IFERROR(VLOOKUP(C87,'12월'!$E$12:$H$884,4,0),0)</f>
        <v>4470095</v>
      </c>
      <c r="I87" s="145" t="s">
        <v>3829</v>
      </c>
      <c r="J87" s="68" t="str">
        <f>VLOOKUP(C87,'명부(현재)'!$D$9:$O$9755,11,0)</f>
        <v>-</v>
      </c>
      <c r="GZ87" s="20"/>
      <c r="HA87" s="20"/>
      <c r="HB87" s="20"/>
      <c r="HC87" s="20"/>
      <c r="HD87" s="20"/>
      <c r="HE87" s="20"/>
      <c r="HF87" s="20"/>
      <c r="HG87" s="20"/>
      <c r="HH87" s="20"/>
      <c r="HI87" s="20"/>
      <c r="HJ87" s="20"/>
      <c r="HK87" s="20"/>
      <c r="HL87" s="20"/>
      <c r="HM87" s="20"/>
    </row>
    <row r="88" spans="2:221">
      <c r="B88" s="140" t="s">
        <v>555</v>
      </c>
      <c r="C88" s="141" t="s">
        <v>1684</v>
      </c>
      <c r="D88" s="142" t="s">
        <v>510</v>
      </c>
      <c r="E88" s="143" t="s">
        <v>1061</v>
      </c>
      <c r="F88" s="144">
        <f t="shared" si="8"/>
        <v>54363376</v>
      </c>
      <c r="G88" s="144">
        <f>IFERROR(VLOOKUP(C88,'1-11월'!$E$14:$H$1190,4,0),0)</f>
        <v>51164476</v>
      </c>
      <c r="H88" s="142">
        <f>IFERROR(VLOOKUP(C88,'12월'!$E$12:$H$884,4,0),0)</f>
        <v>3198900</v>
      </c>
      <c r="I88" s="145" t="s">
        <v>3829</v>
      </c>
      <c r="J88" s="68" t="str">
        <f>VLOOKUP(C88,'명부(현재)'!$D$9:$O$9755,11,0)</f>
        <v>-</v>
      </c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</row>
    <row r="89" spans="2:221">
      <c r="B89" s="140" t="s">
        <v>566</v>
      </c>
      <c r="C89" s="141" t="s">
        <v>1704</v>
      </c>
      <c r="D89" s="142" t="s">
        <v>532</v>
      </c>
      <c r="E89" s="143" t="s">
        <v>1077</v>
      </c>
      <c r="F89" s="144">
        <f t="shared" si="8"/>
        <v>53843407</v>
      </c>
      <c r="G89" s="144">
        <f>IFERROR(VLOOKUP(C89,'1-11월'!$E$14:$H$1190,4,0),0)</f>
        <v>48386092</v>
      </c>
      <c r="H89" s="142">
        <f>IFERROR(VLOOKUP(C89,'12월'!$E$12:$H$884,4,0),0)</f>
        <v>5457315</v>
      </c>
      <c r="I89" s="145" t="s">
        <v>3829</v>
      </c>
      <c r="J89" s="68" t="str">
        <f>VLOOKUP(C89,'명부(현재)'!$D$9:$O$9755,11,0)</f>
        <v>-</v>
      </c>
      <c r="GZ89" s="20"/>
      <c r="HA89" s="20"/>
      <c r="HB89" s="20"/>
      <c r="HC89" s="20"/>
      <c r="HD89" s="20"/>
      <c r="HE89" s="20"/>
      <c r="HF89" s="20"/>
      <c r="HG89" s="20"/>
      <c r="HH89" s="20"/>
      <c r="HI89" s="20"/>
      <c r="HJ89" s="20"/>
      <c r="HK89" s="20"/>
      <c r="HL89" s="20"/>
      <c r="HM89" s="20"/>
    </row>
    <row r="90" spans="2:221">
      <c r="B90" s="140" t="s">
        <v>584</v>
      </c>
      <c r="C90" s="141" t="s">
        <v>1290</v>
      </c>
      <c r="D90" s="142" t="s">
        <v>139</v>
      </c>
      <c r="E90" s="143" t="s">
        <v>791</v>
      </c>
      <c r="F90" s="144">
        <f t="shared" si="8"/>
        <v>53655634</v>
      </c>
      <c r="G90" s="144">
        <f>IFERROR(VLOOKUP(C90,'1-11월'!$E$14:$H$1190,4,0),0)</f>
        <v>48144409</v>
      </c>
      <c r="H90" s="142">
        <f>IFERROR(VLOOKUP(C90,'12월'!$E$12:$H$884,4,0),0)</f>
        <v>5511225</v>
      </c>
      <c r="I90" s="145" t="s">
        <v>3829</v>
      </c>
      <c r="J90" s="68" t="str">
        <f>VLOOKUP(C90,'명부(현재)'!$D$9:$O$9755,11,0)</f>
        <v>-</v>
      </c>
      <c r="GZ90" s="20"/>
      <c r="HA90" s="20"/>
      <c r="HB90" s="20"/>
      <c r="HC90" s="20"/>
      <c r="HD90" s="20"/>
      <c r="HE90" s="20"/>
      <c r="HF90" s="20"/>
      <c r="HG90" s="20"/>
      <c r="HH90" s="20"/>
      <c r="HI90" s="20"/>
      <c r="HJ90" s="20"/>
      <c r="HK90" s="20"/>
      <c r="HL90" s="20"/>
      <c r="HM90" s="20"/>
    </row>
    <row r="91" spans="2:221">
      <c r="B91" s="140" t="s">
        <v>564</v>
      </c>
      <c r="C91" s="141" t="s">
        <v>1744</v>
      </c>
      <c r="D91" s="142" t="s">
        <v>116</v>
      </c>
      <c r="E91" s="143" t="s">
        <v>994</v>
      </c>
      <c r="F91" s="144">
        <f t="shared" si="8"/>
        <v>53643166</v>
      </c>
      <c r="G91" s="144">
        <f>IFERROR(VLOOKUP(C91,'1-11월'!$E$14:$H$1190,4,0),0)</f>
        <v>47435751</v>
      </c>
      <c r="H91" s="142">
        <f>IFERROR(VLOOKUP(C91,'12월'!$E$12:$H$884,4,0),0)</f>
        <v>6207415</v>
      </c>
      <c r="I91" s="145" t="s">
        <v>3829</v>
      </c>
      <c r="J91" s="68" t="str">
        <f>VLOOKUP(C91,'명부(현재)'!$D$9:$O$9755,11,0)</f>
        <v>-</v>
      </c>
      <c r="GZ91" s="20"/>
      <c r="HA91" s="20"/>
      <c r="HB91" s="20"/>
      <c r="HC91" s="20"/>
      <c r="HD91" s="20"/>
      <c r="HE91" s="20"/>
      <c r="HF91" s="20"/>
      <c r="HG91" s="20"/>
      <c r="HH91" s="20"/>
      <c r="HI91" s="20"/>
      <c r="HJ91" s="20"/>
      <c r="HK91" s="20"/>
      <c r="HL91" s="20"/>
      <c r="HM91" s="20"/>
    </row>
    <row r="92" spans="2:221">
      <c r="B92" s="140" t="s">
        <v>571</v>
      </c>
      <c r="C92" s="141" t="s">
        <v>1919</v>
      </c>
      <c r="D92" s="142" t="s">
        <v>64</v>
      </c>
      <c r="E92" s="143" t="s">
        <v>2116</v>
      </c>
      <c r="F92" s="144">
        <f t="shared" si="8"/>
        <v>53543502</v>
      </c>
      <c r="G92" s="144">
        <f>IFERROR(VLOOKUP(C92,'1-11월'!$E$14:$H$1190,4,0),0)</f>
        <v>40809472</v>
      </c>
      <c r="H92" s="142">
        <f>IFERROR(VLOOKUP(C92,'12월'!$E$12:$H$884,4,0),0)</f>
        <v>12734030</v>
      </c>
      <c r="I92" s="145" t="s">
        <v>3829</v>
      </c>
      <c r="J92" s="68" t="str">
        <f>VLOOKUP(C92,'명부(현재)'!$D$9:$O$9755,11,0)</f>
        <v>-</v>
      </c>
      <c r="GZ92" s="20"/>
      <c r="HA92" s="20"/>
      <c r="HB92" s="20"/>
      <c r="HC92" s="20"/>
      <c r="HD92" s="20"/>
      <c r="HE92" s="20"/>
      <c r="HF92" s="20"/>
      <c r="HG92" s="20"/>
      <c r="HH92" s="20"/>
      <c r="HI92" s="20"/>
      <c r="HJ92" s="20"/>
      <c r="HK92" s="20"/>
      <c r="HL92" s="20"/>
      <c r="HM92" s="20"/>
    </row>
    <row r="93" spans="2:221">
      <c r="B93" s="140" t="s">
        <v>563</v>
      </c>
      <c r="C93" s="141" t="s">
        <v>1573</v>
      </c>
      <c r="D93" s="142" t="s">
        <v>186</v>
      </c>
      <c r="E93" s="143" t="s">
        <v>990</v>
      </c>
      <c r="F93" s="144">
        <f t="shared" si="8"/>
        <v>53519057</v>
      </c>
      <c r="G93" s="144">
        <f>IFERROR(VLOOKUP(C93,'1-11월'!$E$14:$H$1190,4,0),0)</f>
        <v>46560757</v>
      </c>
      <c r="H93" s="142">
        <f>IFERROR(VLOOKUP(C93,'12월'!$E$12:$H$884,4,0),0)</f>
        <v>6958300</v>
      </c>
      <c r="I93" s="145" t="s">
        <v>3829</v>
      </c>
      <c r="J93" s="68" t="str">
        <f>VLOOKUP(C93,'명부(현재)'!$D$9:$O$9755,11,0)</f>
        <v>-</v>
      </c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</row>
    <row r="94" spans="2:221">
      <c r="B94" s="140" t="s">
        <v>585</v>
      </c>
      <c r="C94" s="141" t="s">
        <v>1393</v>
      </c>
      <c r="D94" s="142" t="s">
        <v>35</v>
      </c>
      <c r="E94" s="143" t="s">
        <v>871</v>
      </c>
      <c r="F94" s="144">
        <f t="shared" si="8"/>
        <v>53501797</v>
      </c>
      <c r="G94" s="144">
        <f>IFERROR(VLOOKUP(C94,'1-11월'!$E$14:$H$1190,4,0),0)</f>
        <v>47790877</v>
      </c>
      <c r="H94" s="142">
        <f>IFERROR(VLOOKUP(C94,'12월'!$E$12:$H$884,4,0),0)</f>
        <v>5710920</v>
      </c>
      <c r="I94" s="145" t="s">
        <v>3829</v>
      </c>
      <c r="J94" s="68" t="str">
        <f>VLOOKUP(C94,'명부(현재)'!$D$9:$O$9755,11,0)</f>
        <v>-</v>
      </c>
      <c r="GZ94" s="20"/>
      <c r="HA94" s="20"/>
      <c r="HB94" s="20"/>
      <c r="HC94" s="20"/>
      <c r="HD94" s="20"/>
      <c r="HE94" s="20"/>
      <c r="HF94" s="20"/>
      <c r="HG94" s="20"/>
      <c r="HH94" s="20"/>
      <c r="HI94" s="20"/>
      <c r="HJ94" s="20"/>
      <c r="HK94" s="20"/>
      <c r="HL94" s="20"/>
      <c r="HM94" s="20"/>
    </row>
    <row r="95" spans="2:221">
      <c r="B95" s="140" t="s">
        <v>578</v>
      </c>
      <c r="C95" s="141" t="s">
        <v>1314</v>
      </c>
      <c r="D95" s="142" t="s">
        <v>307</v>
      </c>
      <c r="E95" s="143" t="s">
        <v>776</v>
      </c>
      <c r="F95" s="144">
        <f t="shared" si="8"/>
        <v>52807368</v>
      </c>
      <c r="G95" s="144">
        <f>IFERROR(VLOOKUP(C95,'1-11월'!$E$14:$H$1190,4,0),0)</f>
        <v>50009373</v>
      </c>
      <c r="H95" s="142">
        <f>IFERROR(VLOOKUP(C95,'12월'!$E$12:$H$884,4,0),0)</f>
        <v>2797995</v>
      </c>
      <c r="I95" s="145" t="s">
        <v>3829</v>
      </c>
      <c r="J95" s="68" t="str">
        <f>VLOOKUP(C95,'명부(현재)'!$D$9:$O$9755,11,0)</f>
        <v>-</v>
      </c>
      <c r="GZ95" s="20"/>
      <c r="HA95" s="20"/>
      <c r="HB95" s="20"/>
      <c r="HC95" s="20"/>
      <c r="HD95" s="20"/>
      <c r="HE95" s="20"/>
      <c r="HF95" s="20"/>
      <c r="HG95" s="20"/>
      <c r="HH95" s="20"/>
      <c r="HI95" s="20"/>
      <c r="HJ95" s="20"/>
      <c r="HK95" s="20"/>
      <c r="HL95" s="20"/>
      <c r="HM95" s="20"/>
    </row>
    <row r="96" spans="2:221">
      <c r="B96" s="140" t="s">
        <v>569</v>
      </c>
      <c r="C96" s="141" t="s">
        <v>1352</v>
      </c>
      <c r="D96" s="142" t="s">
        <v>329</v>
      </c>
      <c r="E96" s="143" t="s">
        <v>837</v>
      </c>
      <c r="F96" s="144">
        <f t="shared" si="8"/>
        <v>52700597</v>
      </c>
      <c r="G96" s="144">
        <f>IFERROR(VLOOKUP(C96,'1-11월'!$E$14:$H$1190,4,0),0)</f>
        <v>47898387</v>
      </c>
      <c r="H96" s="142">
        <f>IFERROR(VLOOKUP(C96,'12월'!$E$12:$H$884,4,0),0)</f>
        <v>4802210</v>
      </c>
      <c r="I96" s="145" t="s">
        <v>3829</v>
      </c>
      <c r="J96" s="68" t="str">
        <f>VLOOKUP(C96,'명부(현재)'!$D$9:$O$9755,11,0)</f>
        <v>-</v>
      </c>
      <c r="GZ96" s="20"/>
      <c r="HA96" s="20"/>
      <c r="HB96" s="20"/>
      <c r="HC96" s="20"/>
      <c r="HD96" s="20"/>
      <c r="HE96" s="20"/>
      <c r="HF96" s="20"/>
      <c r="HG96" s="20"/>
      <c r="HH96" s="20"/>
      <c r="HI96" s="20"/>
      <c r="HJ96" s="20"/>
      <c r="HK96" s="20"/>
      <c r="HL96" s="20"/>
      <c r="HM96" s="20"/>
    </row>
    <row r="97" spans="2:221">
      <c r="B97" s="140" t="s">
        <v>573</v>
      </c>
      <c r="C97" s="141" t="s">
        <v>1636</v>
      </c>
      <c r="D97" s="142" t="s">
        <v>519</v>
      </c>
      <c r="E97" s="143" t="s">
        <v>1030</v>
      </c>
      <c r="F97" s="144">
        <f t="shared" si="8"/>
        <v>52320831</v>
      </c>
      <c r="G97" s="144">
        <f>IFERROR(VLOOKUP(C97,'1-11월'!$E$14:$H$1190,4,0),0)</f>
        <v>45281731</v>
      </c>
      <c r="H97" s="142">
        <f>IFERROR(VLOOKUP(C97,'12월'!$E$12:$H$884,4,0),0)</f>
        <v>7039100</v>
      </c>
      <c r="I97" s="145" t="s">
        <v>3829</v>
      </c>
      <c r="J97" s="68" t="str">
        <f>VLOOKUP(C97,'명부(현재)'!$D$9:$O$9755,11,0)</f>
        <v>-</v>
      </c>
      <c r="GZ97" s="20"/>
      <c r="HA97" s="20"/>
      <c r="HB97" s="20"/>
      <c r="HC97" s="20"/>
      <c r="HD97" s="20"/>
      <c r="HE97" s="20"/>
      <c r="HF97" s="20"/>
      <c r="HG97" s="20"/>
      <c r="HH97" s="20"/>
      <c r="HI97" s="20"/>
      <c r="HJ97" s="20"/>
      <c r="HK97" s="20"/>
      <c r="HL97" s="20"/>
      <c r="HM97" s="20"/>
    </row>
    <row r="98" spans="2:221">
      <c r="B98" s="140" t="s">
        <v>568</v>
      </c>
      <c r="C98" s="141" t="s">
        <v>1457</v>
      </c>
      <c r="D98" s="142" t="s">
        <v>273</v>
      </c>
      <c r="E98" s="143" t="s">
        <v>917</v>
      </c>
      <c r="F98" s="144">
        <f t="shared" si="8"/>
        <v>52123700</v>
      </c>
      <c r="G98" s="144">
        <f>IFERROR(VLOOKUP(C98,'1-11월'!$E$14:$H$1190,4,0),0)</f>
        <v>47214425</v>
      </c>
      <c r="H98" s="142">
        <f>IFERROR(VLOOKUP(C98,'12월'!$E$12:$H$884,4,0),0)</f>
        <v>4909275</v>
      </c>
      <c r="I98" s="145" t="s">
        <v>3829</v>
      </c>
      <c r="J98" s="68" t="str">
        <f>VLOOKUP(C98,'명부(현재)'!$D$9:$O$9755,11,0)</f>
        <v>-</v>
      </c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</row>
    <row r="99" spans="2:221">
      <c r="B99" s="140" t="s">
        <v>566</v>
      </c>
      <c r="C99" s="141" t="s">
        <v>1716</v>
      </c>
      <c r="D99" s="142" t="s">
        <v>416</v>
      </c>
      <c r="E99" s="143" t="s">
        <v>1084</v>
      </c>
      <c r="F99" s="144">
        <f t="shared" si="8"/>
        <v>51932282</v>
      </c>
      <c r="G99" s="144">
        <f>IFERROR(VLOOKUP(C99,'1-11월'!$E$14:$H$1190,4,0),0)</f>
        <v>46650512</v>
      </c>
      <c r="H99" s="142">
        <f>IFERROR(VLOOKUP(C99,'12월'!$E$12:$H$884,4,0),0)</f>
        <v>5281770</v>
      </c>
      <c r="I99" s="145" t="s">
        <v>3829</v>
      </c>
      <c r="J99" s="68" t="str">
        <f>VLOOKUP(C99,'명부(현재)'!$D$9:$O$9755,11,0)</f>
        <v>-</v>
      </c>
      <c r="GZ99" s="20"/>
      <c r="HA99" s="20"/>
      <c r="HB99" s="20"/>
      <c r="HC99" s="20"/>
      <c r="HD99" s="20"/>
      <c r="HE99" s="20"/>
      <c r="HF99" s="20"/>
      <c r="HG99" s="20"/>
      <c r="HH99" s="20"/>
      <c r="HI99" s="20"/>
      <c r="HJ99" s="20"/>
      <c r="HK99" s="20"/>
      <c r="HL99" s="20"/>
      <c r="HM99" s="20"/>
    </row>
    <row r="100" spans="2:221">
      <c r="B100" s="140" t="s">
        <v>563</v>
      </c>
      <c r="C100" s="141" t="s">
        <v>1561</v>
      </c>
      <c r="D100" s="142" t="s">
        <v>56</v>
      </c>
      <c r="E100" s="143" t="s">
        <v>984</v>
      </c>
      <c r="F100" s="144">
        <f t="shared" si="8"/>
        <v>51839172</v>
      </c>
      <c r="G100" s="144">
        <f>IFERROR(VLOOKUP(C100,'1-11월'!$E$14:$H$1190,4,0),0)</f>
        <v>46932985</v>
      </c>
      <c r="H100" s="142">
        <f>IFERROR(VLOOKUP(C100,'12월'!$E$12:$H$884,4,0),0)</f>
        <v>4906187</v>
      </c>
      <c r="I100" s="145" t="s">
        <v>3829</v>
      </c>
      <c r="J100" s="68" t="str">
        <f>VLOOKUP(C100,'명부(현재)'!$D$9:$O$9755,11,0)</f>
        <v>-</v>
      </c>
      <c r="GZ100" s="20"/>
      <c r="HA100" s="20"/>
      <c r="HB100" s="20"/>
      <c r="HC100" s="20"/>
      <c r="HD100" s="20"/>
      <c r="HE100" s="20"/>
      <c r="HF100" s="20"/>
      <c r="HG100" s="20"/>
      <c r="HH100" s="20"/>
      <c r="HI100" s="20"/>
      <c r="HJ100" s="20"/>
      <c r="HK100" s="20"/>
      <c r="HL100" s="20"/>
      <c r="HM100" s="20"/>
    </row>
    <row r="101" spans="2:221">
      <c r="B101" s="140" t="s">
        <v>571</v>
      </c>
      <c r="C101" s="141" t="s">
        <v>1523</v>
      </c>
      <c r="D101" s="142" t="s">
        <v>190</v>
      </c>
      <c r="E101" s="143" t="s">
        <v>964</v>
      </c>
      <c r="F101" s="144">
        <f t="shared" si="8"/>
        <v>51677004</v>
      </c>
      <c r="G101" s="144">
        <f>IFERROR(VLOOKUP(C101,'1-11월'!$E$14:$H$1190,4,0),0)</f>
        <v>47569416</v>
      </c>
      <c r="H101" s="142">
        <f>IFERROR(VLOOKUP(C101,'12월'!$E$12:$H$884,4,0),0)</f>
        <v>4107588</v>
      </c>
      <c r="I101" s="145" t="s">
        <v>3829</v>
      </c>
      <c r="J101" s="68" t="str">
        <f>VLOOKUP(C101,'명부(현재)'!$D$9:$O$9755,11,0)</f>
        <v>-</v>
      </c>
      <c r="GZ101" s="20"/>
      <c r="HA101" s="20"/>
      <c r="HB101" s="20"/>
      <c r="HC101" s="20"/>
      <c r="HD101" s="20"/>
      <c r="HE101" s="20"/>
      <c r="HF101" s="20"/>
      <c r="HG101" s="20"/>
      <c r="HH101" s="20"/>
      <c r="HI101" s="20"/>
      <c r="HJ101" s="20"/>
      <c r="HK101" s="20"/>
      <c r="HL101" s="20"/>
      <c r="HM101" s="20"/>
    </row>
    <row r="102" spans="2:221">
      <c r="B102" s="140" t="s">
        <v>571</v>
      </c>
      <c r="C102" s="141" t="s">
        <v>1520</v>
      </c>
      <c r="D102" s="142" t="s">
        <v>198</v>
      </c>
      <c r="E102" s="143" t="s">
        <v>961</v>
      </c>
      <c r="F102" s="144">
        <f t="shared" si="8"/>
        <v>51599887</v>
      </c>
      <c r="G102" s="144">
        <f>IFERROR(VLOOKUP(C102,'1-11월'!$E$14:$H$1190,4,0),0)</f>
        <v>45263572</v>
      </c>
      <c r="H102" s="142">
        <f>IFERROR(VLOOKUP(C102,'12월'!$E$12:$H$884,4,0),0)</f>
        <v>6336315</v>
      </c>
      <c r="I102" s="145" t="s">
        <v>3829</v>
      </c>
      <c r="J102" s="68" t="str">
        <f>VLOOKUP(C102,'명부(현재)'!$D$9:$O$9755,11,0)</f>
        <v>-</v>
      </c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</row>
    <row r="103" spans="2:221">
      <c r="B103" s="140" t="s">
        <v>568</v>
      </c>
      <c r="C103" s="141" t="s">
        <v>1448</v>
      </c>
      <c r="D103" s="142" t="s">
        <v>476</v>
      </c>
      <c r="E103" s="143" t="s">
        <v>759</v>
      </c>
      <c r="F103" s="144">
        <f t="shared" si="8"/>
        <v>51539778</v>
      </c>
      <c r="G103" s="144">
        <f>IFERROR(VLOOKUP(C103,'1-11월'!$E$14:$H$1190,4,0),0)</f>
        <v>47116738</v>
      </c>
      <c r="H103" s="142">
        <f>IFERROR(VLOOKUP(C103,'12월'!$E$12:$H$884,4,0),0)</f>
        <v>4423040</v>
      </c>
      <c r="I103" s="145" t="s">
        <v>3829</v>
      </c>
      <c r="J103" s="68" t="str">
        <f>VLOOKUP(C103,'명부(현재)'!$D$9:$O$9755,11,0)</f>
        <v>-</v>
      </c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</row>
    <row r="104" spans="2:221">
      <c r="B104" s="140" t="s">
        <v>571</v>
      </c>
      <c r="C104" s="141" t="s">
        <v>1526</v>
      </c>
      <c r="D104" s="142" t="s">
        <v>109</v>
      </c>
      <c r="E104" s="143" t="s">
        <v>966</v>
      </c>
      <c r="F104" s="144">
        <f t="shared" si="8"/>
        <v>51491839</v>
      </c>
      <c r="G104" s="144">
        <f>IFERROR(VLOOKUP(C104,'1-11월'!$E$14:$H$1190,4,0),0)</f>
        <v>45477739</v>
      </c>
      <c r="H104" s="142">
        <f>IFERROR(VLOOKUP(C104,'12월'!$E$12:$H$884,4,0),0)</f>
        <v>6014100</v>
      </c>
      <c r="I104" s="145" t="s">
        <v>3829</v>
      </c>
      <c r="J104" s="68" t="str">
        <f>VLOOKUP(C104,'명부(현재)'!$D$9:$O$9755,11,0)</f>
        <v>-</v>
      </c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</row>
    <row r="105" spans="2:221">
      <c r="B105" s="140" t="s">
        <v>558</v>
      </c>
      <c r="C105" s="141" t="s">
        <v>1597</v>
      </c>
      <c r="D105" s="142" t="s">
        <v>218</v>
      </c>
      <c r="E105" s="143" t="s">
        <v>1003</v>
      </c>
      <c r="F105" s="144">
        <f t="shared" si="8"/>
        <v>51477820</v>
      </c>
      <c r="G105" s="144">
        <f>IFERROR(VLOOKUP(C105,'1-11월'!$E$14:$H$1190,4,0),0)</f>
        <v>46089381</v>
      </c>
      <c r="H105" s="142">
        <f>IFERROR(VLOOKUP(C105,'12월'!$E$12:$H$884,4,0),0)</f>
        <v>5388439</v>
      </c>
      <c r="I105" s="145" t="s">
        <v>3829</v>
      </c>
      <c r="J105" s="68" t="str">
        <f>VLOOKUP(C105,'명부(현재)'!$D$9:$O$9755,11,0)</f>
        <v>-</v>
      </c>
      <c r="GZ105" s="20"/>
      <c r="HA105" s="20"/>
      <c r="HB105" s="20"/>
      <c r="HC105" s="20"/>
      <c r="HD105" s="20"/>
      <c r="HE105" s="20"/>
      <c r="HF105" s="20"/>
      <c r="HG105" s="20"/>
      <c r="HH105" s="20"/>
      <c r="HI105" s="20"/>
      <c r="HJ105" s="20"/>
      <c r="HK105" s="20"/>
      <c r="HL105" s="20"/>
      <c r="HM105" s="20"/>
    </row>
    <row r="106" spans="2:221">
      <c r="B106" s="140" t="s">
        <v>578</v>
      </c>
      <c r="C106" s="141" t="s">
        <v>1299</v>
      </c>
      <c r="D106" s="142" t="s">
        <v>324</v>
      </c>
      <c r="E106" s="143" t="s">
        <v>800</v>
      </c>
      <c r="F106" s="144">
        <f t="shared" si="8"/>
        <v>51326508</v>
      </c>
      <c r="G106" s="144">
        <f>IFERROR(VLOOKUP(C106,'1-11월'!$E$14:$H$1190,4,0),0)</f>
        <v>45686363</v>
      </c>
      <c r="H106" s="142">
        <f>IFERROR(VLOOKUP(C106,'12월'!$E$12:$H$884,4,0),0)</f>
        <v>5640145</v>
      </c>
      <c r="I106" s="145" t="s">
        <v>3829</v>
      </c>
      <c r="J106" s="68" t="str">
        <f>VLOOKUP(C106,'명부(현재)'!$D$9:$O$9755,11,0)</f>
        <v>-</v>
      </c>
      <c r="GZ106" s="20"/>
      <c r="HA106" s="20"/>
      <c r="HB106" s="20"/>
      <c r="HC106" s="20"/>
      <c r="HD106" s="20"/>
      <c r="HE106" s="20"/>
      <c r="HF106" s="20"/>
      <c r="HG106" s="20"/>
      <c r="HH106" s="20"/>
      <c r="HI106" s="20"/>
      <c r="HJ106" s="20"/>
      <c r="HK106" s="20"/>
      <c r="HL106" s="20"/>
      <c r="HM106" s="20"/>
    </row>
    <row r="107" spans="2:221">
      <c r="B107" s="140" t="s">
        <v>554</v>
      </c>
      <c r="C107" s="141" t="s">
        <v>1764</v>
      </c>
      <c r="D107" s="142" t="s">
        <v>373</v>
      </c>
      <c r="E107" s="143" t="s">
        <v>1117</v>
      </c>
      <c r="F107" s="144">
        <f t="shared" si="8"/>
        <v>51214950</v>
      </c>
      <c r="G107" s="144">
        <f>IFERROR(VLOOKUP(C107,'1-11월'!$E$14:$H$1190,4,0),0)</f>
        <v>46921280</v>
      </c>
      <c r="H107" s="142">
        <f>IFERROR(VLOOKUP(C107,'12월'!$E$12:$H$884,4,0),0)</f>
        <v>4293670</v>
      </c>
      <c r="I107" s="145" t="s">
        <v>3829</v>
      </c>
      <c r="J107" s="68" t="str">
        <f>VLOOKUP(C107,'명부(현재)'!$D$9:$O$9755,11,0)</f>
        <v>-</v>
      </c>
      <c r="GZ107" s="20"/>
      <c r="HA107" s="20"/>
      <c r="HB107" s="20"/>
      <c r="HC107" s="20"/>
      <c r="HD107" s="20"/>
      <c r="HE107" s="20"/>
      <c r="HF107" s="20"/>
      <c r="HG107" s="20"/>
      <c r="HH107" s="20"/>
      <c r="HI107" s="20"/>
      <c r="HJ107" s="20"/>
      <c r="HK107" s="20"/>
      <c r="HL107" s="20"/>
      <c r="HM107" s="20"/>
    </row>
    <row r="108" spans="2:221">
      <c r="B108" s="140" t="s">
        <v>564</v>
      </c>
      <c r="C108" s="141" t="s">
        <v>1742</v>
      </c>
      <c r="D108" s="142" t="s">
        <v>414</v>
      </c>
      <c r="E108" s="143" t="s">
        <v>1103</v>
      </c>
      <c r="F108" s="144">
        <f t="shared" si="8"/>
        <v>51075580</v>
      </c>
      <c r="G108" s="144">
        <f>IFERROR(VLOOKUP(C108,'1-11월'!$E$14:$H$1190,4,0),0)</f>
        <v>47227321</v>
      </c>
      <c r="H108" s="142">
        <f>IFERROR(VLOOKUP(C108,'12월'!$E$12:$H$884,4,0),0)</f>
        <v>3848259</v>
      </c>
      <c r="I108" s="145" t="s">
        <v>3829</v>
      </c>
      <c r="J108" s="68" t="str">
        <f>VLOOKUP(C108,'명부(현재)'!$D$9:$O$9755,11,0)</f>
        <v>-</v>
      </c>
      <c r="GZ108" s="20"/>
      <c r="HA108" s="20"/>
      <c r="HB108" s="20"/>
      <c r="HC108" s="20"/>
      <c r="HD108" s="20"/>
      <c r="HE108" s="20"/>
      <c r="HF108" s="20"/>
      <c r="HG108" s="20"/>
      <c r="HH108" s="20"/>
      <c r="HI108" s="20"/>
      <c r="HJ108" s="20"/>
      <c r="HK108" s="20"/>
      <c r="HL108" s="20"/>
      <c r="HM108" s="20"/>
    </row>
    <row r="109" spans="2:221">
      <c r="B109" s="140" t="s">
        <v>573</v>
      </c>
      <c r="C109" s="141" t="s">
        <v>1642</v>
      </c>
      <c r="D109" s="142" t="s">
        <v>7</v>
      </c>
      <c r="E109" s="143" t="s">
        <v>1034</v>
      </c>
      <c r="F109" s="144">
        <f t="shared" si="8"/>
        <v>50751302</v>
      </c>
      <c r="G109" s="144">
        <f>IFERROR(VLOOKUP(C109,'1-11월'!$E$14:$H$1190,4,0),0)</f>
        <v>46755577</v>
      </c>
      <c r="H109" s="142">
        <f>IFERROR(VLOOKUP(C109,'12월'!$E$12:$H$884,4,0),0)</f>
        <v>3995725</v>
      </c>
      <c r="I109" s="145" t="s">
        <v>3829</v>
      </c>
      <c r="J109" s="68" t="str">
        <f>VLOOKUP(C109,'명부(현재)'!$D$9:$O$9755,11,0)</f>
        <v>-</v>
      </c>
      <c r="GZ109" s="20"/>
      <c r="HA109" s="20"/>
      <c r="HB109" s="20"/>
      <c r="HC109" s="20"/>
      <c r="HD109" s="20"/>
      <c r="HE109" s="20"/>
      <c r="HF109" s="20"/>
      <c r="HG109" s="20"/>
      <c r="HH109" s="20"/>
      <c r="HI109" s="20"/>
      <c r="HJ109" s="20"/>
      <c r="HK109" s="20"/>
      <c r="HL109" s="20"/>
      <c r="HM109" s="20"/>
    </row>
    <row r="110" spans="2:221">
      <c r="B110" s="140" t="s">
        <v>568</v>
      </c>
      <c r="C110" s="141" t="s">
        <v>1453</v>
      </c>
      <c r="D110" s="142" t="s">
        <v>64</v>
      </c>
      <c r="E110" s="143" t="s">
        <v>885</v>
      </c>
      <c r="F110" s="144">
        <f t="shared" si="8"/>
        <v>50699616</v>
      </c>
      <c r="G110" s="144">
        <f>IFERROR(VLOOKUP(C110,'1-11월'!$E$14:$H$1190,4,0),0)</f>
        <v>46693296</v>
      </c>
      <c r="H110" s="142">
        <f>IFERROR(VLOOKUP(C110,'12월'!$E$12:$H$884,4,0),0)</f>
        <v>4006320</v>
      </c>
      <c r="I110" s="145" t="s">
        <v>3829</v>
      </c>
      <c r="J110" s="68" t="str">
        <f>VLOOKUP(C110,'명부(현재)'!$D$9:$O$9755,11,0)</f>
        <v>-</v>
      </c>
      <c r="GZ110" s="20"/>
      <c r="HA110" s="20"/>
      <c r="HB110" s="20"/>
      <c r="HC110" s="20"/>
      <c r="HD110" s="20"/>
      <c r="HE110" s="20"/>
      <c r="HF110" s="20"/>
      <c r="HG110" s="20"/>
      <c r="HH110" s="20"/>
      <c r="HI110" s="20"/>
      <c r="HJ110" s="20"/>
      <c r="HK110" s="20"/>
      <c r="HL110" s="20"/>
      <c r="HM110" s="20"/>
    </row>
    <row r="111" spans="2:221">
      <c r="B111" s="140" t="s">
        <v>555</v>
      </c>
      <c r="C111" s="141" t="s">
        <v>1686</v>
      </c>
      <c r="D111" s="142" t="s">
        <v>537</v>
      </c>
      <c r="E111" s="143" t="s">
        <v>1063</v>
      </c>
      <c r="F111" s="144">
        <f t="shared" si="8"/>
        <v>50665060</v>
      </c>
      <c r="G111" s="144">
        <f>IFERROR(VLOOKUP(C111,'1-11월'!$E$14:$H$1190,4,0),0)</f>
        <v>47857005</v>
      </c>
      <c r="H111" s="142">
        <f>IFERROR(VLOOKUP(C111,'12월'!$E$12:$H$884,4,0),0)</f>
        <v>2808055</v>
      </c>
      <c r="I111" s="145" t="s">
        <v>3829</v>
      </c>
      <c r="J111" s="68" t="str">
        <f>VLOOKUP(C111,'명부(현재)'!$D$9:$O$9755,11,0)</f>
        <v>-</v>
      </c>
      <c r="GZ111" s="20"/>
      <c r="HA111" s="20"/>
      <c r="HB111" s="20"/>
      <c r="HC111" s="20"/>
      <c r="HD111" s="20"/>
      <c r="HE111" s="20"/>
      <c r="HF111" s="20"/>
      <c r="HG111" s="20"/>
      <c r="HH111" s="20"/>
      <c r="HI111" s="20"/>
      <c r="HJ111" s="20"/>
      <c r="HK111" s="20"/>
      <c r="HL111" s="20"/>
      <c r="HM111" s="20"/>
    </row>
    <row r="112" spans="2:221">
      <c r="B112" s="140" t="s">
        <v>559</v>
      </c>
      <c r="C112" s="141" t="s">
        <v>1274</v>
      </c>
      <c r="D112" s="142" t="s">
        <v>366</v>
      </c>
      <c r="E112" s="143" t="s">
        <v>693</v>
      </c>
      <c r="F112" s="144">
        <f t="shared" si="8"/>
        <v>50271210</v>
      </c>
      <c r="G112" s="144">
        <f>IFERROR(VLOOKUP(C112,'1-11월'!$E$14:$H$1190,4,0),0)</f>
        <v>45231810</v>
      </c>
      <c r="H112" s="142">
        <f>IFERROR(VLOOKUP(C112,'12월'!$E$12:$H$884,4,0),0)</f>
        <v>5039400</v>
      </c>
      <c r="I112" s="145" t="s">
        <v>3829</v>
      </c>
      <c r="J112" s="68" t="str">
        <f>VLOOKUP(C112,'명부(현재)'!$D$9:$O$9755,11,0)</f>
        <v>-</v>
      </c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</row>
    <row r="113" spans="2:221">
      <c r="B113" s="140" t="s">
        <v>583</v>
      </c>
      <c r="C113" s="141" t="s">
        <v>1188</v>
      </c>
      <c r="D113" s="142" t="s">
        <v>100</v>
      </c>
      <c r="E113" s="143" t="s">
        <v>687</v>
      </c>
      <c r="F113" s="144">
        <f t="shared" si="8"/>
        <v>49935602</v>
      </c>
      <c r="G113" s="144">
        <f>IFERROR(VLOOKUP(C113,'1-11월'!$E$14:$H$1190,4,0),0)</f>
        <v>45886377</v>
      </c>
      <c r="H113" s="142">
        <f>IFERROR(VLOOKUP(C113,'12월'!$E$12:$H$884,4,0),0)</f>
        <v>4049225</v>
      </c>
      <c r="I113" s="145" t="s">
        <v>3829</v>
      </c>
      <c r="J113" s="68" t="str">
        <f>VLOOKUP(C113,'명부(현재)'!$D$9:$O$9755,11,0)</f>
        <v>-</v>
      </c>
      <c r="GZ113" s="20"/>
      <c r="HA113" s="20"/>
      <c r="HB113" s="20"/>
      <c r="HC113" s="20"/>
      <c r="HD113" s="20"/>
      <c r="HE113" s="20"/>
      <c r="HF113" s="20"/>
      <c r="HG113" s="20"/>
      <c r="HH113" s="20"/>
      <c r="HI113" s="20"/>
      <c r="HJ113" s="20"/>
      <c r="HK113" s="20"/>
      <c r="HL113" s="20"/>
      <c r="HM113" s="20"/>
    </row>
    <row r="114" spans="2:221">
      <c r="B114" s="140" t="s">
        <v>583</v>
      </c>
      <c r="C114" s="141" t="s">
        <v>1184</v>
      </c>
      <c r="D114" s="142" t="s">
        <v>173</v>
      </c>
      <c r="E114" s="143" t="s">
        <v>683</v>
      </c>
      <c r="F114" s="144">
        <f t="shared" si="8"/>
        <v>49291789</v>
      </c>
      <c r="G114" s="144">
        <f>IFERROR(VLOOKUP(C114,'1-11월'!$E$14:$H$1190,4,0),0)</f>
        <v>44710917</v>
      </c>
      <c r="H114" s="142">
        <f>IFERROR(VLOOKUP(C114,'12월'!$E$12:$H$884,4,0),0)</f>
        <v>4580872</v>
      </c>
      <c r="I114" s="145" t="s">
        <v>3829</v>
      </c>
      <c r="J114" s="68" t="str">
        <f>VLOOKUP(C114,'명부(현재)'!$D$9:$O$9755,11,0)</f>
        <v>-</v>
      </c>
      <c r="GZ114" s="20"/>
      <c r="HA114" s="20"/>
      <c r="HB114" s="20"/>
      <c r="HC114" s="20"/>
      <c r="HD114" s="20"/>
      <c r="HE114" s="20"/>
      <c r="HF114" s="20"/>
      <c r="HG114" s="20"/>
      <c r="HH114" s="20"/>
      <c r="HI114" s="20"/>
      <c r="HJ114" s="20"/>
      <c r="HK114" s="20"/>
      <c r="HL114" s="20"/>
      <c r="HM114" s="20"/>
    </row>
    <row r="115" spans="2:221">
      <c r="B115" s="140" t="s">
        <v>563</v>
      </c>
      <c r="C115" s="141" t="s">
        <v>1586</v>
      </c>
      <c r="D115" s="142" t="s">
        <v>258</v>
      </c>
      <c r="E115" s="143" t="s">
        <v>976</v>
      </c>
      <c r="F115" s="144">
        <f t="shared" si="8"/>
        <v>49142629</v>
      </c>
      <c r="G115" s="144">
        <f>IFERROR(VLOOKUP(C115,'1-11월'!$E$14:$H$1190,4,0),0)</f>
        <v>44645306</v>
      </c>
      <c r="H115" s="142">
        <f>IFERROR(VLOOKUP(C115,'12월'!$E$12:$H$884,4,0),0)</f>
        <v>4497323</v>
      </c>
      <c r="I115" s="145" t="s">
        <v>3829</v>
      </c>
      <c r="J115" s="68" t="str">
        <f>VLOOKUP(C115,'명부(현재)'!$D$9:$O$9755,11,0)</f>
        <v>-</v>
      </c>
      <c r="GZ115" s="20"/>
      <c r="HA115" s="20"/>
      <c r="HB115" s="20"/>
      <c r="HC115" s="20"/>
      <c r="HD115" s="20"/>
      <c r="HE115" s="20"/>
      <c r="HF115" s="20"/>
      <c r="HG115" s="20"/>
      <c r="HH115" s="20"/>
      <c r="HI115" s="20"/>
      <c r="HJ115" s="20"/>
      <c r="HK115" s="20"/>
      <c r="HL115" s="20"/>
      <c r="HM115" s="20"/>
    </row>
    <row r="116" spans="2:221">
      <c r="B116" s="140" t="s">
        <v>583</v>
      </c>
      <c r="C116" s="141" t="s">
        <v>1181</v>
      </c>
      <c r="D116" s="142" t="s">
        <v>98</v>
      </c>
      <c r="E116" s="143" t="s">
        <v>680</v>
      </c>
      <c r="F116" s="144">
        <f t="shared" si="8"/>
        <v>49089400</v>
      </c>
      <c r="G116" s="144">
        <f>IFERROR(VLOOKUP(C116,'1-11월'!$E$14:$H$1190,4,0),0)</f>
        <v>43601745</v>
      </c>
      <c r="H116" s="142">
        <f>IFERROR(VLOOKUP(C116,'12월'!$E$12:$H$884,4,0),0)</f>
        <v>5487655</v>
      </c>
      <c r="I116" s="145" t="s">
        <v>3829</v>
      </c>
      <c r="J116" s="68" t="str">
        <f>VLOOKUP(C116,'명부(현재)'!$D$9:$O$9755,11,0)</f>
        <v>-</v>
      </c>
      <c r="GZ116" s="20"/>
      <c r="HA116" s="20"/>
      <c r="HB116" s="20"/>
      <c r="HC116" s="20"/>
      <c r="HD116" s="20"/>
      <c r="HE116" s="20"/>
      <c r="HF116" s="20"/>
      <c r="HG116" s="20"/>
      <c r="HH116" s="20"/>
      <c r="HI116" s="20"/>
      <c r="HJ116" s="20"/>
      <c r="HK116" s="20"/>
      <c r="HL116" s="20"/>
      <c r="HM116" s="20"/>
    </row>
    <row r="117" spans="2:221">
      <c r="B117" s="140" t="s">
        <v>569</v>
      </c>
      <c r="C117" s="141" t="s">
        <v>1388</v>
      </c>
      <c r="D117" s="142" t="s">
        <v>677</v>
      </c>
      <c r="E117" s="143" t="s">
        <v>787</v>
      </c>
      <c r="F117" s="144">
        <f t="shared" si="8"/>
        <v>48723722</v>
      </c>
      <c r="G117" s="144">
        <f>IFERROR(VLOOKUP(C117,'1-11월'!$E$14:$H$1190,4,0),0)</f>
        <v>43639457</v>
      </c>
      <c r="H117" s="142">
        <f>IFERROR(VLOOKUP(C117,'12월'!$E$12:$H$884,4,0),0)</f>
        <v>5084265</v>
      </c>
      <c r="I117" s="145" t="s">
        <v>3829</v>
      </c>
      <c r="J117" s="68" t="str">
        <f>VLOOKUP(C117,'명부(현재)'!$D$9:$O$9755,11,0)</f>
        <v>-</v>
      </c>
      <c r="GZ117" s="20"/>
      <c r="HA117" s="20"/>
      <c r="HB117" s="20"/>
      <c r="HC117" s="20"/>
      <c r="HD117" s="20"/>
      <c r="HE117" s="20"/>
      <c r="HF117" s="20"/>
      <c r="HG117" s="20"/>
      <c r="HH117" s="20"/>
      <c r="HI117" s="20"/>
      <c r="HJ117" s="20"/>
      <c r="HK117" s="20"/>
      <c r="HL117" s="20"/>
      <c r="HM117" s="20"/>
    </row>
    <row r="118" spans="2:221">
      <c r="B118" s="140" t="s">
        <v>571</v>
      </c>
      <c r="C118" s="141" t="s">
        <v>1548</v>
      </c>
      <c r="D118" s="142" t="s">
        <v>653</v>
      </c>
      <c r="E118" s="143" t="s">
        <v>663</v>
      </c>
      <c r="F118" s="144">
        <f t="shared" si="8"/>
        <v>48717148</v>
      </c>
      <c r="G118" s="144">
        <f>IFERROR(VLOOKUP(C118,'1-11월'!$E$14:$H$1190,4,0),0)</f>
        <v>43512413</v>
      </c>
      <c r="H118" s="142">
        <f>IFERROR(VLOOKUP(C118,'12월'!$E$12:$H$884,4,0),0)</f>
        <v>5204735</v>
      </c>
      <c r="I118" s="145" t="s">
        <v>3829</v>
      </c>
      <c r="J118" s="68" t="str">
        <f>VLOOKUP(C118,'명부(현재)'!$D$9:$O$9755,11,0)</f>
        <v>-</v>
      </c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</row>
    <row r="119" spans="2:221">
      <c r="B119" s="140" t="s">
        <v>568</v>
      </c>
      <c r="C119" s="141" t="s">
        <v>1465</v>
      </c>
      <c r="D119" s="142" t="s">
        <v>238</v>
      </c>
      <c r="E119" s="143" t="s">
        <v>688</v>
      </c>
      <c r="F119" s="144">
        <f t="shared" si="8"/>
        <v>48089085</v>
      </c>
      <c r="G119" s="144">
        <f>IFERROR(VLOOKUP(C119,'1-11월'!$E$14:$H$1190,4,0),0)</f>
        <v>44290866</v>
      </c>
      <c r="H119" s="142">
        <f>IFERROR(VLOOKUP(C119,'12월'!$E$12:$H$884,4,0),0)</f>
        <v>3798219</v>
      </c>
      <c r="I119" s="145" t="s">
        <v>3829</v>
      </c>
      <c r="J119" s="68" t="str">
        <f>VLOOKUP(C119,'명부(현재)'!$D$9:$O$9755,11,0)</f>
        <v>-</v>
      </c>
      <c r="GZ119" s="20"/>
      <c r="HA119" s="20"/>
      <c r="HB119" s="20"/>
      <c r="HC119" s="20"/>
      <c r="HD119" s="20"/>
      <c r="HE119" s="20"/>
      <c r="HF119" s="20"/>
      <c r="HG119" s="20"/>
      <c r="HH119" s="20"/>
      <c r="HI119" s="20"/>
      <c r="HJ119" s="20"/>
      <c r="HK119" s="20"/>
      <c r="HL119" s="20"/>
      <c r="HM119" s="20"/>
    </row>
    <row r="120" spans="2:221">
      <c r="B120" s="140" t="s">
        <v>2121</v>
      </c>
      <c r="C120" s="141" t="s">
        <v>1565</v>
      </c>
      <c r="D120" s="142" t="s">
        <v>180</v>
      </c>
      <c r="E120" s="143" t="s">
        <v>986</v>
      </c>
      <c r="F120" s="144">
        <f t="shared" si="8"/>
        <v>47927151</v>
      </c>
      <c r="G120" s="144">
        <f>IFERROR(VLOOKUP(C120,'1-11월'!$E$14:$H$1190,4,0),0)</f>
        <v>41426592</v>
      </c>
      <c r="H120" s="142">
        <f>IFERROR(VLOOKUP(C120,'12월'!$E$12:$H$884,4,0),0)</f>
        <v>6500559</v>
      </c>
      <c r="I120" s="145" t="s">
        <v>3829</v>
      </c>
      <c r="J120" s="68" t="str">
        <f>VLOOKUP(C120,'명부(현재)'!$D$9:$O$9755,11,0)</f>
        <v>-</v>
      </c>
      <c r="GZ120" s="20"/>
      <c r="HA120" s="20"/>
      <c r="HB120" s="20"/>
      <c r="HC120" s="20"/>
      <c r="HD120" s="20"/>
      <c r="HE120" s="20"/>
      <c r="HF120" s="20"/>
      <c r="HG120" s="20"/>
      <c r="HH120" s="20"/>
      <c r="HI120" s="20"/>
      <c r="HJ120" s="20"/>
      <c r="HK120" s="20"/>
      <c r="HL120" s="20"/>
      <c r="HM120" s="20"/>
    </row>
    <row r="121" spans="2:221">
      <c r="B121" s="140" t="s">
        <v>573</v>
      </c>
      <c r="C121" s="141" t="s">
        <v>1631</v>
      </c>
      <c r="D121" s="142" t="s">
        <v>133</v>
      </c>
      <c r="E121" s="143" t="s">
        <v>1026</v>
      </c>
      <c r="F121" s="144">
        <f t="shared" si="8"/>
        <v>47867218</v>
      </c>
      <c r="G121" s="144">
        <f>IFERROR(VLOOKUP(C121,'1-11월'!$E$14:$H$1190,4,0),0)</f>
        <v>44306938</v>
      </c>
      <c r="H121" s="142">
        <f>IFERROR(VLOOKUP(C121,'12월'!$E$12:$H$884,4,0),0)</f>
        <v>3560280</v>
      </c>
      <c r="I121" s="145" t="s">
        <v>3829</v>
      </c>
      <c r="J121" s="68" t="str">
        <f>VLOOKUP(C121,'명부(현재)'!$D$9:$O$9755,11,0)</f>
        <v>-</v>
      </c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</row>
    <row r="122" spans="2:221">
      <c r="B122" s="140" t="s">
        <v>578</v>
      </c>
      <c r="C122" s="141" t="s">
        <v>1306</v>
      </c>
      <c r="D122" s="142" t="s">
        <v>325</v>
      </c>
      <c r="E122" s="143" t="s">
        <v>797</v>
      </c>
      <c r="F122" s="144">
        <f t="shared" si="8"/>
        <v>47605335</v>
      </c>
      <c r="G122" s="144">
        <f>IFERROR(VLOOKUP(C122,'1-11월'!$E$14:$H$1190,4,0),0)</f>
        <v>42536730</v>
      </c>
      <c r="H122" s="142">
        <f>IFERROR(VLOOKUP(C122,'12월'!$E$12:$H$884,4,0),0)</f>
        <v>5068605</v>
      </c>
      <c r="I122" s="145" t="s">
        <v>3829</v>
      </c>
      <c r="J122" s="68" t="str">
        <f>VLOOKUP(C122,'명부(현재)'!$D$9:$O$9755,11,0)</f>
        <v>-</v>
      </c>
      <c r="GZ122" s="20"/>
      <c r="HA122" s="20"/>
      <c r="HB122" s="20"/>
      <c r="HC122" s="20"/>
      <c r="HD122" s="20"/>
      <c r="HE122" s="20"/>
      <c r="HF122" s="20"/>
      <c r="HG122" s="20"/>
      <c r="HH122" s="20"/>
      <c r="HI122" s="20"/>
      <c r="HJ122" s="20"/>
      <c r="HK122" s="20"/>
      <c r="HL122" s="20"/>
      <c r="HM122" s="20"/>
    </row>
    <row r="123" spans="2:221">
      <c r="B123" s="140" t="s">
        <v>556</v>
      </c>
      <c r="C123" s="141" t="s">
        <v>1479</v>
      </c>
      <c r="D123" s="142" t="s">
        <v>226</v>
      </c>
      <c r="E123" s="143" t="s">
        <v>931</v>
      </c>
      <c r="F123" s="144">
        <f t="shared" si="8"/>
        <v>47529217</v>
      </c>
      <c r="G123" s="144">
        <f>IFERROR(VLOOKUP(C123,'1-11월'!$E$14:$H$1190,4,0),0)</f>
        <v>43488757</v>
      </c>
      <c r="H123" s="142">
        <f>IFERROR(VLOOKUP(C123,'12월'!$E$12:$H$884,4,0),0)</f>
        <v>4040460</v>
      </c>
      <c r="I123" s="145" t="s">
        <v>3829</v>
      </c>
      <c r="J123" s="68" t="str">
        <f>VLOOKUP(C123,'명부(현재)'!$D$9:$O$9755,11,0)</f>
        <v>-</v>
      </c>
      <c r="GZ123" s="20"/>
      <c r="HA123" s="20"/>
      <c r="HB123" s="20"/>
      <c r="HC123" s="20"/>
      <c r="HD123" s="20"/>
      <c r="HE123" s="20"/>
      <c r="HF123" s="20"/>
      <c r="HG123" s="20"/>
      <c r="HH123" s="20"/>
      <c r="HI123" s="20"/>
      <c r="HJ123" s="20"/>
      <c r="HK123" s="20"/>
      <c r="HL123" s="20"/>
      <c r="HM123" s="20"/>
    </row>
    <row r="124" spans="2:221">
      <c r="B124" s="140" t="s">
        <v>578</v>
      </c>
      <c r="C124" s="141" t="s">
        <v>1315</v>
      </c>
      <c r="D124" s="142" t="s">
        <v>308</v>
      </c>
      <c r="E124" s="143" t="s">
        <v>814</v>
      </c>
      <c r="F124" s="144">
        <f t="shared" si="8"/>
        <v>47244641</v>
      </c>
      <c r="G124" s="144">
        <f>IFERROR(VLOOKUP(C124,'1-11월'!$E$14:$H$1190,4,0),0)</f>
        <v>45270591</v>
      </c>
      <c r="H124" s="142">
        <f>IFERROR(VLOOKUP(C124,'12월'!$E$12:$H$884,4,0),0)</f>
        <v>1974050</v>
      </c>
      <c r="I124" s="145" t="s">
        <v>3829</v>
      </c>
      <c r="J124" s="68" t="str">
        <f>VLOOKUP(C124,'명부(현재)'!$D$9:$O$9755,11,0)</f>
        <v>-</v>
      </c>
      <c r="GZ124" s="20"/>
      <c r="HA124" s="20"/>
      <c r="HB124" s="20"/>
      <c r="HC124" s="20"/>
      <c r="HD124" s="20"/>
      <c r="HE124" s="20"/>
      <c r="HF124" s="20"/>
      <c r="HG124" s="20"/>
      <c r="HH124" s="20"/>
      <c r="HI124" s="20"/>
      <c r="HJ124" s="20"/>
      <c r="HK124" s="20"/>
      <c r="HL124" s="20"/>
      <c r="HM124" s="20"/>
    </row>
    <row r="125" spans="2:221">
      <c r="B125" s="140" t="s">
        <v>578</v>
      </c>
      <c r="C125" s="141" t="s">
        <v>1297</v>
      </c>
      <c r="D125" s="142" t="s">
        <v>285</v>
      </c>
      <c r="E125" s="143" t="s">
        <v>799</v>
      </c>
      <c r="F125" s="144">
        <f t="shared" si="8"/>
        <v>47009282</v>
      </c>
      <c r="G125" s="144">
        <f>IFERROR(VLOOKUP(C125,'1-11월'!$E$14:$H$1190,4,0),0)</f>
        <v>44384422</v>
      </c>
      <c r="H125" s="142">
        <f>IFERROR(VLOOKUP(C125,'12월'!$E$12:$H$884,4,0),0)</f>
        <v>2624860</v>
      </c>
      <c r="I125" s="145" t="s">
        <v>3829</v>
      </c>
      <c r="J125" s="68" t="str">
        <f>VLOOKUP(C125,'명부(현재)'!$D$9:$O$9755,11,0)</f>
        <v>-</v>
      </c>
      <c r="GZ125" s="20"/>
      <c r="HA125" s="20"/>
      <c r="HB125" s="20"/>
      <c r="HC125" s="20"/>
      <c r="HD125" s="20"/>
      <c r="HE125" s="20"/>
      <c r="HF125" s="20"/>
      <c r="HG125" s="20"/>
      <c r="HH125" s="20"/>
      <c r="HI125" s="20"/>
      <c r="HJ125" s="20"/>
      <c r="HK125" s="20"/>
      <c r="HL125" s="20"/>
      <c r="HM125" s="20"/>
    </row>
    <row r="126" spans="2:221">
      <c r="B126" s="140" t="s">
        <v>553</v>
      </c>
      <c r="C126" s="141" t="s">
        <v>1262</v>
      </c>
      <c r="D126" s="142" t="s">
        <v>621</v>
      </c>
      <c r="E126" s="143" t="s">
        <v>767</v>
      </c>
      <c r="F126" s="144">
        <f t="shared" si="8"/>
        <v>46941483</v>
      </c>
      <c r="G126" s="144">
        <f>IFERROR(VLOOKUP(C126,'1-11월'!$E$14:$H$1190,4,0),0)</f>
        <v>39898971</v>
      </c>
      <c r="H126" s="142">
        <f>IFERROR(VLOOKUP(C126,'12월'!$E$12:$H$884,4,0),0)</f>
        <v>7042512</v>
      </c>
      <c r="I126" s="145" t="s">
        <v>3829</v>
      </c>
      <c r="J126" s="68" t="str">
        <f>VLOOKUP(C126,'명부(현재)'!$D$9:$O$9755,11,0)</f>
        <v>-</v>
      </c>
      <c r="GZ126" s="20"/>
      <c r="HA126" s="20"/>
      <c r="HB126" s="20"/>
      <c r="HC126" s="20"/>
      <c r="HD126" s="20"/>
      <c r="HE126" s="20"/>
      <c r="HF126" s="20"/>
      <c r="HG126" s="20"/>
      <c r="HH126" s="20"/>
      <c r="HI126" s="20"/>
      <c r="HJ126" s="20"/>
      <c r="HK126" s="20"/>
      <c r="HL126" s="20"/>
      <c r="HM126" s="20"/>
    </row>
    <row r="127" spans="2:221">
      <c r="B127" s="140" t="s">
        <v>568</v>
      </c>
      <c r="C127" s="141" t="s">
        <v>1447</v>
      </c>
      <c r="D127" s="142" t="s">
        <v>217</v>
      </c>
      <c r="E127" s="143" t="s">
        <v>912</v>
      </c>
      <c r="F127" s="144">
        <f t="shared" si="8"/>
        <v>46711986</v>
      </c>
      <c r="G127" s="144">
        <f>IFERROR(VLOOKUP(C127,'1-11월'!$E$14:$H$1190,4,0),0)</f>
        <v>43215711</v>
      </c>
      <c r="H127" s="142">
        <f>IFERROR(VLOOKUP(C127,'12월'!$E$12:$H$884,4,0),0)</f>
        <v>3496275</v>
      </c>
      <c r="I127" s="145" t="s">
        <v>3829</v>
      </c>
      <c r="J127" s="68" t="str">
        <f>VLOOKUP(C127,'명부(현재)'!$D$9:$O$9755,11,0)</f>
        <v>-</v>
      </c>
      <c r="GZ127" s="20"/>
      <c r="HA127" s="20"/>
      <c r="HB127" s="20"/>
      <c r="HC127" s="20"/>
      <c r="HD127" s="20"/>
      <c r="HE127" s="20"/>
      <c r="HF127" s="20"/>
      <c r="HG127" s="20"/>
      <c r="HH127" s="20"/>
      <c r="HI127" s="20"/>
      <c r="HJ127" s="20"/>
      <c r="HK127" s="20"/>
      <c r="HL127" s="20"/>
      <c r="HM127" s="20"/>
    </row>
    <row r="128" spans="2:221">
      <c r="B128" s="140" t="s">
        <v>564</v>
      </c>
      <c r="C128" s="141" t="s">
        <v>1739</v>
      </c>
      <c r="D128" s="142" t="s">
        <v>399</v>
      </c>
      <c r="E128" s="143" t="s">
        <v>1102</v>
      </c>
      <c r="F128" s="144">
        <f t="shared" si="8"/>
        <v>46679449</v>
      </c>
      <c r="G128" s="144">
        <f>IFERROR(VLOOKUP(C128,'1-11월'!$E$14:$H$1190,4,0),0)</f>
        <v>43555540</v>
      </c>
      <c r="H128" s="142">
        <f>IFERROR(VLOOKUP(C128,'12월'!$E$12:$H$884,4,0),0)</f>
        <v>3123909</v>
      </c>
      <c r="I128" s="145" t="s">
        <v>3829</v>
      </c>
      <c r="J128" s="68" t="str">
        <f>VLOOKUP(C128,'명부(현재)'!$D$9:$O$9755,11,0)</f>
        <v>-</v>
      </c>
      <c r="GZ128" s="20"/>
      <c r="HA128" s="20"/>
      <c r="HB128" s="20"/>
      <c r="HC128" s="20"/>
      <c r="HD128" s="20"/>
      <c r="HE128" s="20"/>
      <c r="HF128" s="20"/>
      <c r="HG128" s="20"/>
      <c r="HH128" s="20"/>
      <c r="HI128" s="20"/>
      <c r="HJ128" s="20"/>
      <c r="HK128" s="20"/>
      <c r="HL128" s="20"/>
      <c r="HM128" s="20"/>
    </row>
    <row r="129" spans="2:221">
      <c r="B129" s="140" t="s">
        <v>567</v>
      </c>
      <c r="C129" s="141" t="s">
        <v>1663</v>
      </c>
      <c r="D129" s="142" t="s">
        <v>81</v>
      </c>
      <c r="E129" s="143" t="s">
        <v>902</v>
      </c>
      <c r="F129" s="144">
        <f t="shared" si="8"/>
        <v>46045384</v>
      </c>
      <c r="G129" s="144">
        <f>IFERROR(VLOOKUP(C129,'1-11월'!$E$14:$H$1190,4,0),0)</f>
        <v>43667394</v>
      </c>
      <c r="H129" s="142">
        <f>IFERROR(VLOOKUP(C129,'12월'!$E$12:$H$884,4,0),0)</f>
        <v>2377990</v>
      </c>
      <c r="I129" s="145" t="s">
        <v>3829</v>
      </c>
      <c r="J129" s="68" t="str">
        <f>VLOOKUP(C129,'명부(현재)'!$D$9:$O$9755,11,0)</f>
        <v>-</v>
      </c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</row>
    <row r="130" spans="2:221">
      <c r="B130" s="140" t="s">
        <v>568</v>
      </c>
      <c r="C130" s="141" t="s">
        <v>1466</v>
      </c>
      <c r="D130" s="142" t="s">
        <v>175</v>
      </c>
      <c r="E130" s="143" t="s">
        <v>921</v>
      </c>
      <c r="F130" s="144">
        <f t="shared" si="8"/>
        <v>46001923</v>
      </c>
      <c r="G130" s="144">
        <f>IFERROR(VLOOKUP(C130,'1-11월'!$E$14:$H$1190,4,0),0)</f>
        <v>40884203</v>
      </c>
      <c r="H130" s="142">
        <f>IFERROR(VLOOKUP(C130,'12월'!$E$12:$H$884,4,0),0)</f>
        <v>5117720</v>
      </c>
      <c r="I130" s="145" t="s">
        <v>3829</v>
      </c>
      <c r="J130" s="68" t="str">
        <f>VLOOKUP(C130,'명부(현재)'!$D$9:$O$9755,11,0)</f>
        <v>-</v>
      </c>
      <c r="GZ130" s="20"/>
      <c r="HA130" s="20"/>
      <c r="HB130" s="20"/>
      <c r="HC130" s="20"/>
      <c r="HD130" s="20"/>
      <c r="HE130" s="20"/>
      <c r="HF130" s="20"/>
      <c r="HG130" s="20"/>
      <c r="HH130" s="20"/>
      <c r="HI130" s="20"/>
      <c r="HJ130" s="20"/>
      <c r="HK130" s="20"/>
      <c r="HL130" s="20"/>
      <c r="HM130" s="20"/>
    </row>
    <row r="131" spans="2:221">
      <c r="B131" s="140" t="s">
        <v>554</v>
      </c>
      <c r="C131" s="141" t="s">
        <v>1767</v>
      </c>
      <c r="D131" s="142" t="s">
        <v>167</v>
      </c>
      <c r="E131" s="143" t="s">
        <v>1172</v>
      </c>
      <c r="F131" s="144">
        <f t="shared" si="8"/>
        <v>46001811</v>
      </c>
      <c r="G131" s="144">
        <f>IFERROR(VLOOKUP(C131,'1-11월'!$E$14:$H$1190,4,0),0)</f>
        <v>40318191</v>
      </c>
      <c r="H131" s="142">
        <f>IFERROR(VLOOKUP(C131,'12월'!$E$12:$H$884,4,0),0)</f>
        <v>5683620</v>
      </c>
      <c r="I131" s="145" t="s">
        <v>3829</v>
      </c>
      <c r="J131" s="68" t="str">
        <f>VLOOKUP(C131,'명부(현재)'!$D$9:$O$9755,11,0)</f>
        <v>-</v>
      </c>
      <c r="GZ131" s="20"/>
      <c r="HA131" s="20"/>
      <c r="HB131" s="20"/>
      <c r="HC131" s="20"/>
      <c r="HD131" s="20"/>
      <c r="HE131" s="20"/>
      <c r="HF131" s="20"/>
      <c r="HG131" s="20"/>
      <c r="HH131" s="20"/>
      <c r="HI131" s="20"/>
      <c r="HJ131" s="20"/>
      <c r="HK131" s="20"/>
      <c r="HL131" s="20"/>
      <c r="HM131" s="20"/>
    </row>
    <row r="132" spans="2:221">
      <c r="B132" s="140" t="s">
        <v>570</v>
      </c>
      <c r="C132" s="141" t="s">
        <v>1410</v>
      </c>
      <c r="D132" s="142" t="s">
        <v>344</v>
      </c>
      <c r="E132" s="143" t="s">
        <v>886</v>
      </c>
      <c r="F132" s="144">
        <f t="shared" si="8"/>
        <v>45986108</v>
      </c>
      <c r="G132" s="144">
        <f>IFERROR(VLOOKUP(C132,'1-11월'!$E$14:$H$1190,4,0),0)</f>
        <v>40238743</v>
      </c>
      <c r="H132" s="142">
        <f>IFERROR(VLOOKUP(C132,'12월'!$E$12:$H$884,4,0),0)</f>
        <v>5747365</v>
      </c>
      <c r="I132" s="145" t="s">
        <v>3829</v>
      </c>
      <c r="J132" s="68" t="str">
        <f>VLOOKUP(C132,'명부(현재)'!$D$9:$O$9755,11,0)</f>
        <v>-</v>
      </c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</row>
    <row r="133" spans="2:221">
      <c r="B133" s="140" t="s">
        <v>578</v>
      </c>
      <c r="C133" s="141" t="s">
        <v>1302</v>
      </c>
      <c r="D133" s="142" t="s">
        <v>545</v>
      </c>
      <c r="E133" s="143" t="s">
        <v>803</v>
      </c>
      <c r="F133" s="144">
        <f t="shared" si="8"/>
        <v>45329952</v>
      </c>
      <c r="G133" s="144">
        <f>IFERROR(VLOOKUP(C133,'1-11월'!$E$14:$H$1190,4,0),0)</f>
        <v>40145417</v>
      </c>
      <c r="H133" s="142">
        <f>IFERROR(VLOOKUP(C133,'12월'!$E$12:$H$884,4,0),0)</f>
        <v>5184535</v>
      </c>
      <c r="I133" s="145" t="s">
        <v>3829</v>
      </c>
      <c r="J133" s="68" t="str">
        <f>VLOOKUP(C133,'명부(현재)'!$D$9:$O$9755,11,0)</f>
        <v>-</v>
      </c>
      <c r="GZ133" s="20"/>
      <c r="HA133" s="20"/>
      <c r="HB133" s="20"/>
      <c r="HC133" s="20"/>
      <c r="HD133" s="20"/>
      <c r="HE133" s="20"/>
      <c r="HF133" s="20"/>
      <c r="HG133" s="20"/>
      <c r="HH133" s="20"/>
      <c r="HI133" s="20"/>
      <c r="HJ133" s="20"/>
      <c r="HK133" s="20"/>
      <c r="HL133" s="20"/>
      <c r="HM133" s="20"/>
    </row>
    <row r="134" spans="2:221">
      <c r="B134" s="140" t="s">
        <v>555</v>
      </c>
      <c r="C134" s="141" t="s">
        <v>1685</v>
      </c>
      <c r="D134" s="142" t="s">
        <v>495</v>
      </c>
      <c r="E134" s="143" t="s">
        <v>1062</v>
      </c>
      <c r="F134" s="144">
        <f t="shared" si="8"/>
        <v>45267474</v>
      </c>
      <c r="G134" s="144">
        <f>IFERROR(VLOOKUP(C134,'1-11월'!$E$14:$H$1190,4,0),0)</f>
        <v>41361270</v>
      </c>
      <c r="H134" s="142">
        <f>IFERROR(VLOOKUP(C134,'12월'!$E$12:$H$884,4,0),0)</f>
        <v>3906204</v>
      </c>
      <c r="I134" s="145" t="s">
        <v>3829</v>
      </c>
      <c r="J134" s="68" t="str">
        <f>VLOOKUP(C134,'명부(현재)'!$D$9:$O$9755,11,0)</f>
        <v>-</v>
      </c>
      <c r="GZ134" s="20"/>
      <c r="HA134" s="20"/>
      <c r="HB134" s="20"/>
      <c r="HC134" s="20"/>
      <c r="HD134" s="20"/>
      <c r="HE134" s="20"/>
      <c r="HF134" s="20"/>
      <c r="HG134" s="20"/>
      <c r="HH134" s="20"/>
      <c r="HI134" s="20"/>
      <c r="HJ134" s="20"/>
      <c r="HK134" s="20"/>
      <c r="HL134" s="20"/>
      <c r="HM134" s="20"/>
    </row>
    <row r="135" spans="2:221">
      <c r="B135" s="140" t="s">
        <v>564</v>
      </c>
      <c r="C135" s="141" t="s">
        <v>1745</v>
      </c>
      <c r="D135" s="142" t="s">
        <v>499</v>
      </c>
      <c r="E135" s="143" t="s">
        <v>1105</v>
      </c>
      <c r="F135" s="144">
        <f t="shared" si="8"/>
        <v>45047599</v>
      </c>
      <c r="G135" s="144">
        <f>IFERROR(VLOOKUP(C135,'1-11월'!$E$14:$H$1190,4,0),0)</f>
        <v>41132429</v>
      </c>
      <c r="H135" s="142">
        <f>IFERROR(VLOOKUP(C135,'12월'!$E$12:$H$884,4,0),0)</f>
        <v>3915170</v>
      </c>
      <c r="I135" s="145" t="s">
        <v>3829</v>
      </c>
      <c r="J135" s="68" t="str">
        <f>VLOOKUP(C135,'명부(현재)'!$D$9:$O$9755,11,0)</f>
        <v>-</v>
      </c>
      <c r="GZ135" s="20"/>
      <c r="HA135" s="20"/>
      <c r="HB135" s="20"/>
      <c r="HC135" s="20"/>
      <c r="HD135" s="20"/>
      <c r="HE135" s="20"/>
      <c r="HF135" s="20"/>
      <c r="HG135" s="20"/>
      <c r="HH135" s="20"/>
      <c r="HI135" s="20"/>
      <c r="HJ135" s="20"/>
      <c r="HK135" s="20"/>
      <c r="HL135" s="20"/>
      <c r="HM135" s="20"/>
    </row>
    <row r="136" spans="2:221">
      <c r="B136" s="146" t="s">
        <v>558</v>
      </c>
      <c r="C136" s="147" t="s">
        <v>1599</v>
      </c>
      <c r="D136" s="148" t="s">
        <v>110</v>
      </c>
      <c r="E136" s="149" t="s">
        <v>1005</v>
      </c>
      <c r="F136" s="150">
        <f t="shared" si="8"/>
        <v>44899596</v>
      </c>
      <c r="G136" s="150">
        <f>IFERROR(VLOOKUP(C136,'1-11월'!$E$14:$H$1190,4,0),0)</f>
        <v>40386116</v>
      </c>
      <c r="H136" s="148">
        <f>IFERROR(VLOOKUP(C136,'12월'!$E$12:$H$884,4,0),0)</f>
        <v>4513480</v>
      </c>
      <c r="I136" s="151" t="s">
        <v>3830</v>
      </c>
      <c r="J136" s="68" t="str">
        <f>VLOOKUP(C136,'명부(현재)'!$D$9:$O$9755,11,0)</f>
        <v>-</v>
      </c>
      <c r="GZ136" s="20"/>
      <c r="HA136" s="20"/>
      <c r="HB136" s="20"/>
      <c r="HC136" s="20"/>
      <c r="HD136" s="20"/>
      <c r="HE136" s="20"/>
      <c r="HF136" s="20"/>
      <c r="HG136" s="20"/>
      <c r="HH136" s="20"/>
      <c r="HI136" s="20"/>
      <c r="HJ136" s="20"/>
      <c r="HK136" s="20"/>
      <c r="HL136" s="20"/>
      <c r="HM136" s="20"/>
    </row>
    <row r="137" spans="2:221">
      <c r="B137" s="146" t="s">
        <v>569</v>
      </c>
      <c r="C137" s="147" t="s">
        <v>1366</v>
      </c>
      <c r="D137" s="148" t="s">
        <v>420</v>
      </c>
      <c r="E137" s="149" t="s">
        <v>849</v>
      </c>
      <c r="F137" s="150">
        <f t="shared" ref="F137:F200" si="9">SUM(G137:H137)</f>
        <v>44886981</v>
      </c>
      <c r="G137" s="150">
        <f>IFERROR(VLOOKUP(C137,'1-11월'!$E$14:$H$1190,4,0),0)</f>
        <v>40965241</v>
      </c>
      <c r="H137" s="148">
        <f>IFERROR(VLOOKUP(C137,'12월'!$E$12:$H$884,4,0),0)</f>
        <v>3921740</v>
      </c>
      <c r="I137" s="151" t="s">
        <v>3830</v>
      </c>
      <c r="J137" s="68" t="str">
        <f>VLOOKUP(C137,'명부(현재)'!$D$9:$O$9755,11,0)</f>
        <v>-</v>
      </c>
      <c r="GZ137" s="20"/>
      <c r="HA137" s="20"/>
      <c r="HB137" s="20"/>
      <c r="HC137" s="20"/>
      <c r="HD137" s="20"/>
      <c r="HE137" s="20"/>
      <c r="HF137" s="20"/>
      <c r="HG137" s="20"/>
      <c r="HH137" s="20"/>
      <c r="HI137" s="20"/>
      <c r="HJ137" s="20"/>
      <c r="HK137" s="20"/>
      <c r="HL137" s="20"/>
      <c r="HM137" s="20"/>
    </row>
    <row r="138" spans="2:221">
      <c r="B138" s="146" t="s">
        <v>568</v>
      </c>
      <c r="C138" s="147" t="s">
        <v>1471</v>
      </c>
      <c r="D138" s="148" t="s">
        <v>622</v>
      </c>
      <c r="E138" s="149" t="s">
        <v>893</v>
      </c>
      <c r="F138" s="150">
        <f t="shared" si="9"/>
        <v>44840855</v>
      </c>
      <c r="G138" s="150">
        <f>IFERROR(VLOOKUP(C138,'1-11월'!$E$14:$H$1190,4,0),0)</f>
        <v>40387260</v>
      </c>
      <c r="H138" s="148">
        <f>IFERROR(VLOOKUP(C138,'12월'!$E$12:$H$884,4,0),0)</f>
        <v>4453595</v>
      </c>
      <c r="I138" s="151" t="s">
        <v>3830</v>
      </c>
      <c r="J138" s="68" t="str">
        <f>VLOOKUP(C138,'명부(현재)'!$D$9:$O$9755,11,0)</f>
        <v>-</v>
      </c>
      <c r="GZ138" s="20"/>
      <c r="HA138" s="20"/>
      <c r="HB138" s="20"/>
      <c r="HC138" s="20"/>
      <c r="HD138" s="20"/>
      <c r="HE138" s="20"/>
      <c r="HF138" s="20"/>
      <c r="HG138" s="20"/>
      <c r="HH138" s="20"/>
      <c r="HI138" s="20"/>
      <c r="HJ138" s="20"/>
      <c r="HK138" s="20"/>
      <c r="HL138" s="20"/>
      <c r="HM138" s="20"/>
    </row>
    <row r="139" spans="2:221">
      <c r="B139" s="146" t="s">
        <v>575</v>
      </c>
      <c r="C139" s="147" t="s">
        <v>1238</v>
      </c>
      <c r="D139" s="148" t="s">
        <v>18</v>
      </c>
      <c r="E139" s="149" t="s">
        <v>738</v>
      </c>
      <c r="F139" s="150">
        <f t="shared" si="9"/>
        <v>44824748</v>
      </c>
      <c r="G139" s="150">
        <f>IFERROR(VLOOKUP(C139,'1-11월'!$E$14:$H$1190,4,0),0)</f>
        <v>41167153</v>
      </c>
      <c r="H139" s="148">
        <f>IFERROR(VLOOKUP(C139,'12월'!$E$12:$H$884,4,0),0)</f>
        <v>3657595</v>
      </c>
      <c r="I139" s="151" t="s">
        <v>3830</v>
      </c>
      <c r="J139" s="68" t="str">
        <f>VLOOKUP(C139,'명부(현재)'!$D$9:$O$9755,11,0)</f>
        <v>-</v>
      </c>
      <c r="GZ139" s="20"/>
      <c r="HA139" s="20"/>
      <c r="HB139" s="20"/>
      <c r="HC139" s="20"/>
      <c r="HD139" s="20"/>
      <c r="HE139" s="20"/>
      <c r="HF139" s="20"/>
      <c r="HG139" s="20"/>
      <c r="HH139" s="20"/>
      <c r="HI139" s="20"/>
      <c r="HJ139" s="20"/>
      <c r="HK139" s="20"/>
      <c r="HL139" s="20"/>
      <c r="HM139" s="20"/>
    </row>
    <row r="140" spans="2:221">
      <c r="B140" s="146" t="s">
        <v>580</v>
      </c>
      <c r="C140" s="147" t="s">
        <v>1781</v>
      </c>
      <c r="D140" s="148" t="s">
        <v>394</v>
      </c>
      <c r="E140" s="149" t="s">
        <v>1128</v>
      </c>
      <c r="F140" s="150">
        <f t="shared" si="9"/>
        <v>44810128</v>
      </c>
      <c r="G140" s="150">
        <f>IFERROR(VLOOKUP(C140,'1-11월'!$E$14:$H$1190,4,0),0)</f>
        <v>40631188</v>
      </c>
      <c r="H140" s="148">
        <f>IFERROR(VLOOKUP(C140,'12월'!$E$12:$H$884,4,0),0)</f>
        <v>4178940</v>
      </c>
      <c r="I140" s="151" t="s">
        <v>3830</v>
      </c>
      <c r="J140" s="68" t="str">
        <f>VLOOKUP(C140,'명부(현재)'!$D$9:$O$9755,11,0)</f>
        <v>-</v>
      </c>
      <c r="GZ140" s="20"/>
      <c r="HA140" s="20"/>
      <c r="HB140" s="20"/>
      <c r="HC140" s="20"/>
      <c r="HD140" s="20"/>
      <c r="HE140" s="20"/>
      <c r="HF140" s="20"/>
      <c r="HG140" s="20"/>
      <c r="HH140" s="20"/>
      <c r="HI140" s="20"/>
      <c r="HJ140" s="20"/>
      <c r="HK140" s="20"/>
      <c r="HL140" s="20"/>
      <c r="HM140" s="20"/>
    </row>
    <row r="141" spans="2:221">
      <c r="B141" s="146" t="s">
        <v>564</v>
      </c>
      <c r="C141" s="147" t="s">
        <v>1746</v>
      </c>
      <c r="D141" s="148" t="s">
        <v>422</v>
      </c>
      <c r="E141" s="149" t="s">
        <v>1105</v>
      </c>
      <c r="F141" s="150">
        <f t="shared" si="9"/>
        <v>44776663</v>
      </c>
      <c r="G141" s="150">
        <f>IFERROR(VLOOKUP(C141,'1-11월'!$E$14:$H$1190,4,0),0)</f>
        <v>40898423</v>
      </c>
      <c r="H141" s="148">
        <f>IFERROR(VLOOKUP(C141,'12월'!$E$12:$H$884,4,0),0)</f>
        <v>3878240</v>
      </c>
      <c r="I141" s="151" t="s">
        <v>3830</v>
      </c>
      <c r="J141" s="68" t="str">
        <f>VLOOKUP(C141,'명부(현재)'!$D$9:$O$9755,11,0)</f>
        <v>-</v>
      </c>
      <c r="GZ141" s="20"/>
      <c r="HA141" s="20"/>
      <c r="HB141" s="20"/>
      <c r="HC141" s="20"/>
      <c r="HD141" s="20"/>
      <c r="HE141" s="20"/>
      <c r="HF141" s="20"/>
      <c r="HG141" s="20"/>
      <c r="HH141" s="20"/>
      <c r="HI141" s="20"/>
      <c r="HJ141" s="20"/>
      <c r="HK141" s="20"/>
      <c r="HL141" s="20"/>
      <c r="HM141" s="20"/>
    </row>
    <row r="142" spans="2:221">
      <c r="B142" s="146" t="s">
        <v>553</v>
      </c>
      <c r="C142" s="147" t="s">
        <v>1263</v>
      </c>
      <c r="D142" s="148" t="s">
        <v>322</v>
      </c>
      <c r="E142" s="149" t="s">
        <v>768</v>
      </c>
      <c r="F142" s="150">
        <f t="shared" si="9"/>
        <v>44554525</v>
      </c>
      <c r="G142" s="150">
        <f>IFERROR(VLOOKUP(C142,'1-11월'!$E$14:$H$1190,4,0),0)</f>
        <v>39180200</v>
      </c>
      <c r="H142" s="148">
        <f>IFERROR(VLOOKUP(C142,'12월'!$E$12:$H$884,4,0),0)</f>
        <v>5374325</v>
      </c>
      <c r="I142" s="151" t="s">
        <v>3830</v>
      </c>
      <c r="J142" s="68" t="str">
        <f>VLOOKUP(C142,'명부(현재)'!$D$9:$O$9755,11,0)</f>
        <v>-</v>
      </c>
      <c r="GZ142" s="20"/>
      <c r="HA142" s="20"/>
      <c r="HB142" s="20"/>
      <c r="HC142" s="20"/>
      <c r="HD142" s="20"/>
      <c r="HE142" s="20"/>
      <c r="HF142" s="20"/>
      <c r="HG142" s="20"/>
      <c r="HH142" s="20"/>
      <c r="HI142" s="20"/>
      <c r="HJ142" s="20"/>
      <c r="HK142" s="20"/>
      <c r="HL142" s="20"/>
      <c r="HM142" s="20"/>
    </row>
    <row r="143" spans="2:221">
      <c r="B143" s="146" t="s">
        <v>553</v>
      </c>
      <c r="C143" s="147" t="s">
        <v>1268</v>
      </c>
      <c r="D143" s="148" t="s">
        <v>602</v>
      </c>
      <c r="E143" s="149" t="s">
        <v>690</v>
      </c>
      <c r="F143" s="150">
        <f t="shared" si="9"/>
        <v>44448231</v>
      </c>
      <c r="G143" s="150">
        <f>IFERROR(VLOOKUP(C143,'1-11월'!$E$14:$H$1190,4,0),0)</f>
        <v>39420181</v>
      </c>
      <c r="H143" s="148">
        <f>IFERROR(VLOOKUP(C143,'12월'!$E$12:$H$884,4,0),0)</f>
        <v>5028050</v>
      </c>
      <c r="I143" s="151" t="s">
        <v>3830</v>
      </c>
      <c r="J143" s="68" t="str">
        <f>VLOOKUP(C143,'명부(현재)'!$D$9:$O$9755,11,0)</f>
        <v>-</v>
      </c>
      <c r="GZ143" s="20"/>
      <c r="HA143" s="20"/>
      <c r="HB143" s="20"/>
      <c r="HC143" s="20"/>
      <c r="HD143" s="20"/>
      <c r="HE143" s="20"/>
      <c r="HF143" s="20"/>
      <c r="HG143" s="20"/>
      <c r="HH143" s="20"/>
      <c r="HI143" s="20"/>
      <c r="HJ143" s="20"/>
      <c r="HK143" s="20"/>
      <c r="HL143" s="20"/>
      <c r="HM143" s="20"/>
    </row>
    <row r="144" spans="2:221">
      <c r="B144" s="146" t="s">
        <v>564</v>
      </c>
      <c r="C144" s="147" t="s">
        <v>1743</v>
      </c>
      <c r="D144" s="148" t="s">
        <v>415</v>
      </c>
      <c r="E144" s="149" t="s">
        <v>1104</v>
      </c>
      <c r="F144" s="150">
        <f t="shared" si="9"/>
        <v>44378367</v>
      </c>
      <c r="G144" s="150">
        <f>IFERROR(VLOOKUP(C144,'1-11월'!$E$14:$H$1190,4,0),0)</f>
        <v>39843339</v>
      </c>
      <c r="H144" s="148">
        <f>IFERROR(VLOOKUP(C144,'12월'!$E$12:$H$884,4,0),0)</f>
        <v>4535028</v>
      </c>
      <c r="I144" s="151" t="s">
        <v>3830</v>
      </c>
      <c r="J144" s="68" t="str">
        <f>VLOOKUP(C144,'명부(현재)'!$D$9:$O$9755,11,0)</f>
        <v>-</v>
      </c>
      <c r="GZ144" s="20"/>
      <c r="HA144" s="20"/>
      <c r="HB144" s="20"/>
      <c r="HC144" s="20"/>
      <c r="HD144" s="20"/>
      <c r="HE144" s="20"/>
      <c r="HF144" s="20"/>
      <c r="HG144" s="20"/>
      <c r="HH144" s="20"/>
      <c r="HI144" s="20"/>
      <c r="HJ144" s="20"/>
      <c r="HK144" s="20"/>
      <c r="HL144" s="20"/>
      <c r="HM144" s="20"/>
    </row>
    <row r="145" spans="2:221">
      <c r="B145" s="146" t="s">
        <v>567</v>
      </c>
      <c r="C145" s="147" t="s">
        <v>1657</v>
      </c>
      <c r="D145" s="148" t="s">
        <v>436</v>
      </c>
      <c r="E145" s="149" t="s">
        <v>1045</v>
      </c>
      <c r="F145" s="150">
        <f t="shared" si="9"/>
        <v>44372597</v>
      </c>
      <c r="G145" s="150">
        <f>IFERROR(VLOOKUP(C145,'1-11월'!$E$14:$H$1190,4,0),0)</f>
        <v>40949467</v>
      </c>
      <c r="H145" s="148">
        <f>IFERROR(VLOOKUP(C145,'12월'!$E$12:$H$884,4,0),0)</f>
        <v>3423130</v>
      </c>
      <c r="I145" s="151" t="s">
        <v>3830</v>
      </c>
      <c r="J145" s="68" t="str">
        <f>VLOOKUP(C145,'명부(현재)'!$D$9:$O$9755,11,0)</f>
        <v>-</v>
      </c>
      <c r="GZ145" s="20"/>
      <c r="HA145" s="20"/>
      <c r="HB145" s="20"/>
      <c r="HC145" s="20"/>
      <c r="HD145" s="20"/>
      <c r="HE145" s="20"/>
      <c r="HF145" s="20"/>
      <c r="HG145" s="20"/>
      <c r="HH145" s="20"/>
      <c r="HI145" s="20"/>
      <c r="HJ145" s="20"/>
      <c r="HK145" s="20"/>
      <c r="HL145" s="20"/>
      <c r="HM145" s="20"/>
    </row>
    <row r="146" spans="2:221">
      <c r="B146" s="146" t="s">
        <v>560</v>
      </c>
      <c r="C146" s="147" t="s">
        <v>1803</v>
      </c>
      <c r="D146" s="148" t="s">
        <v>291</v>
      </c>
      <c r="E146" s="149" t="s">
        <v>744</v>
      </c>
      <c r="F146" s="150">
        <f t="shared" si="9"/>
        <v>44343643</v>
      </c>
      <c r="G146" s="150">
        <f>IFERROR(VLOOKUP(C146,'1-11월'!$E$14:$H$1190,4,0),0)</f>
        <v>39914478</v>
      </c>
      <c r="H146" s="148">
        <f>IFERROR(VLOOKUP(C146,'12월'!$E$12:$H$884,4,0),0)</f>
        <v>4429165</v>
      </c>
      <c r="I146" s="151" t="s">
        <v>3830</v>
      </c>
      <c r="J146" s="68" t="str">
        <f>VLOOKUP(C146,'명부(현재)'!$D$9:$O$9755,11,0)</f>
        <v>-</v>
      </c>
      <c r="GZ146" s="20"/>
      <c r="HA146" s="20"/>
      <c r="HB146" s="20"/>
      <c r="HC146" s="20"/>
      <c r="HD146" s="20"/>
      <c r="HE146" s="20"/>
      <c r="HF146" s="20"/>
      <c r="HG146" s="20"/>
      <c r="HH146" s="20"/>
      <c r="HI146" s="20"/>
      <c r="HJ146" s="20"/>
      <c r="HK146" s="20"/>
      <c r="HL146" s="20"/>
      <c r="HM146" s="20"/>
    </row>
    <row r="147" spans="2:221">
      <c r="B147" s="146" t="s">
        <v>556</v>
      </c>
      <c r="C147" s="147" t="s">
        <v>1475</v>
      </c>
      <c r="D147" s="148" t="s">
        <v>196</v>
      </c>
      <c r="E147" s="149" t="s">
        <v>927</v>
      </c>
      <c r="F147" s="150">
        <f t="shared" si="9"/>
        <v>44319977</v>
      </c>
      <c r="G147" s="150">
        <f>IFERROR(VLOOKUP(C147,'1-11월'!$E$14:$H$1190,4,0),0)</f>
        <v>40589707</v>
      </c>
      <c r="H147" s="148">
        <f>IFERROR(VLOOKUP(C147,'12월'!$E$12:$H$884,4,0),0)</f>
        <v>3730270</v>
      </c>
      <c r="I147" s="151" t="s">
        <v>3830</v>
      </c>
      <c r="J147" s="68" t="str">
        <f>VLOOKUP(C147,'명부(현재)'!$D$9:$O$9755,11,0)</f>
        <v>-</v>
      </c>
      <c r="GZ147" s="20"/>
      <c r="HA147" s="20"/>
      <c r="HB147" s="20"/>
      <c r="HC147" s="20"/>
      <c r="HD147" s="20"/>
      <c r="HE147" s="20"/>
      <c r="HF147" s="20"/>
      <c r="HG147" s="20"/>
      <c r="HH147" s="20"/>
      <c r="HI147" s="20"/>
      <c r="HJ147" s="20"/>
      <c r="HK147" s="20"/>
      <c r="HL147" s="20"/>
      <c r="HM147" s="20"/>
    </row>
    <row r="148" spans="2:221">
      <c r="B148" s="146" t="s">
        <v>573</v>
      </c>
      <c r="C148" s="147" t="s">
        <v>1646</v>
      </c>
      <c r="D148" s="148" t="s">
        <v>114</v>
      </c>
      <c r="E148" s="149" t="s">
        <v>1037</v>
      </c>
      <c r="F148" s="150">
        <f t="shared" si="9"/>
        <v>44312319</v>
      </c>
      <c r="G148" s="150">
        <f>IFERROR(VLOOKUP(C148,'1-11월'!$E$14:$H$1190,4,0),0)</f>
        <v>40644429</v>
      </c>
      <c r="H148" s="148">
        <f>IFERROR(VLOOKUP(C148,'12월'!$E$12:$H$884,4,0),0)</f>
        <v>3667890</v>
      </c>
      <c r="I148" s="151" t="s">
        <v>3830</v>
      </c>
      <c r="J148" s="68" t="str">
        <f>VLOOKUP(C148,'명부(현재)'!$D$9:$O$9755,11,0)</f>
        <v>-</v>
      </c>
      <c r="GZ148" s="20"/>
      <c r="HA148" s="20"/>
      <c r="HB148" s="20"/>
      <c r="HC148" s="20"/>
      <c r="HD148" s="20"/>
      <c r="HE148" s="20"/>
      <c r="HF148" s="20"/>
      <c r="HG148" s="20"/>
      <c r="HH148" s="20"/>
      <c r="HI148" s="20"/>
      <c r="HJ148" s="20"/>
      <c r="HK148" s="20"/>
      <c r="HL148" s="20"/>
      <c r="HM148" s="20"/>
    </row>
    <row r="149" spans="2:221">
      <c r="B149" s="146" t="s">
        <v>568</v>
      </c>
      <c r="C149" s="147" t="s">
        <v>1467</v>
      </c>
      <c r="D149" s="148" t="s">
        <v>176</v>
      </c>
      <c r="E149" s="149" t="s">
        <v>862</v>
      </c>
      <c r="F149" s="150">
        <f t="shared" si="9"/>
        <v>44171941</v>
      </c>
      <c r="G149" s="150">
        <f>IFERROR(VLOOKUP(C149,'1-11월'!$E$14:$H$1190,4,0),0)</f>
        <v>40019906</v>
      </c>
      <c r="H149" s="148">
        <f>IFERROR(VLOOKUP(C149,'12월'!$E$12:$H$884,4,0),0)</f>
        <v>4152035</v>
      </c>
      <c r="I149" s="151" t="s">
        <v>3830</v>
      </c>
      <c r="J149" s="68" t="str">
        <f>VLOOKUP(C149,'명부(현재)'!$D$9:$O$9755,11,0)</f>
        <v>-</v>
      </c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</row>
    <row r="150" spans="2:221">
      <c r="B150" s="146" t="s">
        <v>570</v>
      </c>
      <c r="C150" s="147" t="s">
        <v>1405</v>
      </c>
      <c r="D150" s="148" t="s">
        <v>484</v>
      </c>
      <c r="E150" s="149" t="s">
        <v>882</v>
      </c>
      <c r="F150" s="150">
        <f t="shared" si="9"/>
        <v>44160494</v>
      </c>
      <c r="G150" s="150">
        <f>IFERROR(VLOOKUP(C150,'1-11월'!$E$14:$H$1190,4,0),0)</f>
        <v>38115499</v>
      </c>
      <c r="H150" s="148">
        <f>IFERROR(VLOOKUP(C150,'12월'!$E$12:$H$884,4,0),0)</f>
        <v>6044995</v>
      </c>
      <c r="I150" s="151" t="s">
        <v>3830</v>
      </c>
      <c r="J150" s="68" t="str">
        <f>VLOOKUP(C150,'명부(현재)'!$D$9:$O$9755,11,0)</f>
        <v>-</v>
      </c>
      <c r="GZ150" s="20"/>
      <c r="HA150" s="20"/>
      <c r="HB150" s="20"/>
      <c r="HC150" s="20"/>
      <c r="HD150" s="20"/>
      <c r="HE150" s="20"/>
      <c r="HF150" s="20"/>
      <c r="HG150" s="20"/>
      <c r="HH150" s="20"/>
      <c r="HI150" s="20"/>
      <c r="HJ150" s="20"/>
      <c r="HK150" s="20"/>
      <c r="HL150" s="20"/>
      <c r="HM150" s="20"/>
    </row>
    <row r="151" spans="2:221">
      <c r="B151" s="146" t="s">
        <v>570</v>
      </c>
      <c r="C151" s="147" t="s">
        <v>1399</v>
      </c>
      <c r="D151" s="148" t="s">
        <v>49</v>
      </c>
      <c r="E151" s="149" t="s">
        <v>877</v>
      </c>
      <c r="F151" s="150">
        <f t="shared" si="9"/>
        <v>44079584</v>
      </c>
      <c r="G151" s="150">
        <f>IFERROR(VLOOKUP(C151,'1-11월'!$E$14:$H$1190,4,0),0)</f>
        <v>40173314</v>
      </c>
      <c r="H151" s="148">
        <f>IFERROR(VLOOKUP(C151,'12월'!$E$12:$H$884,4,0),0)</f>
        <v>3906270</v>
      </c>
      <c r="I151" s="151" t="s">
        <v>3830</v>
      </c>
      <c r="J151" s="68" t="str">
        <f>VLOOKUP(C151,'명부(현재)'!$D$9:$O$9755,11,0)</f>
        <v>-</v>
      </c>
      <c r="GZ151" s="20"/>
      <c r="HA151" s="20"/>
      <c r="HB151" s="20"/>
      <c r="HC151" s="20"/>
      <c r="HD151" s="20"/>
      <c r="HE151" s="20"/>
      <c r="HF151" s="20"/>
      <c r="HG151" s="20"/>
      <c r="HH151" s="20"/>
      <c r="HI151" s="20"/>
      <c r="HJ151" s="20"/>
      <c r="HK151" s="20"/>
      <c r="HL151" s="20"/>
      <c r="HM151" s="20"/>
    </row>
    <row r="152" spans="2:221">
      <c r="B152" s="146" t="s">
        <v>573</v>
      </c>
      <c r="C152" s="147" t="s">
        <v>1630</v>
      </c>
      <c r="D152" s="148" t="s">
        <v>9</v>
      </c>
      <c r="E152" s="149" t="s">
        <v>1026</v>
      </c>
      <c r="F152" s="150">
        <f t="shared" si="9"/>
        <v>44021557</v>
      </c>
      <c r="G152" s="150">
        <f>IFERROR(VLOOKUP(C152,'1-11월'!$E$14:$H$1190,4,0),0)</f>
        <v>38503777</v>
      </c>
      <c r="H152" s="148">
        <f>IFERROR(VLOOKUP(C152,'12월'!$E$12:$H$884,4,0),0)</f>
        <v>5517780</v>
      </c>
      <c r="I152" s="151" t="s">
        <v>3830</v>
      </c>
      <c r="J152" s="68" t="str">
        <f>VLOOKUP(C152,'명부(현재)'!$D$9:$O$9755,11,0)</f>
        <v>-</v>
      </c>
      <c r="GZ152" s="20"/>
      <c r="HA152" s="20"/>
      <c r="HB152" s="20"/>
      <c r="HC152" s="20"/>
      <c r="HD152" s="20"/>
      <c r="HE152" s="20"/>
      <c r="HF152" s="20"/>
      <c r="HG152" s="20"/>
      <c r="HH152" s="20"/>
      <c r="HI152" s="20"/>
      <c r="HJ152" s="20"/>
      <c r="HK152" s="20"/>
      <c r="HL152" s="20"/>
      <c r="HM152" s="20"/>
    </row>
    <row r="153" spans="2:221">
      <c r="B153" s="146" t="s">
        <v>576</v>
      </c>
      <c r="C153" s="147" t="s">
        <v>1800</v>
      </c>
      <c r="D153" s="148" t="s">
        <v>1801</v>
      </c>
      <c r="E153" s="149" t="s">
        <v>1553</v>
      </c>
      <c r="F153" s="150">
        <f t="shared" si="9"/>
        <v>43792497</v>
      </c>
      <c r="G153" s="150">
        <f>IFERROR(VLOOKUP(C153,'1-11월'!$E$14:$H$1190,4,0),0)</f>
        <v>38553992</v>
      </c>
      <c r="H153" s="148">
        <f>IFERROR(VLOOKUP(C153,'12월'!$E$12:$H$884,4,0),0)</f>
        <v>5238505</v>
      </c>
      <c r="I153" s="151" t="s">
        <v>3830</v>
      </c>
      <c r="J153" s="68" t="str">
        <f>VLOOKUP(C153,'명부(현재)'!$D$9:$O$9755,11,0)</f>
        <v>-</v>
      </c>
      <c r="GZ153" s="20"/>
      <c r="HA153" s="20"/>
      <c r="HB153" s="20"/>
      <c r="HC153" s="20"/>
      <c r="HD153" s="20"/>
      <c r="HE153" s="20"/>
      <c r="HF153" s="20"/>
      <c r="HG153" s="20"/>
      <c r="HH153" s="20"/>
      <c r="HI153" s="20"/>
      <c r="HJ153" s="20"/>
      <c r="HK153" s="20"/>
      <c r="HL153" s="20"/>
      <c r="HM153" s="20"/>
    </row>
    <row r="154" spans="2:221">
      <c r="B154" s="146" t="s">
        <v>556</v>
      </c>
      <c r="C154" s="147" t="s">
        <v>1481</v>
      </c>
      <c r="D154" s="148" t="s">
        <v>188</v>
      </c>
      <c r="E154" s="149" t="s">
        <v>933</v>
      </c>
      <c r="F154" s="150">
        <f t="shared" si="9"/>
        <v>43742777</v>
      </c>
      <c r="G154" s="150">
        <f>IFERROR(VLOOKUP(C154,'1-11월'!$E$14:$H$1190,4,0),0)</f>
        <v>39491007</v>
      </c>
      <c r="H154" s="148">
        <f>IFERROR(VLOOKUP(C154,'12월'!$E$12:$H$884,4,0),0)</f>
        <v>4251770</v>
      </c>
      <c r="I154" s="151" t="s">
        <v>3830</v>
      </c>
      <c r="J154" s="68" t="str">
        <f>VLOOKUP(C154,'명부(현재)'!$D$9:$O$9755,11,0)</f>
        <v>-</v>
      </c>
      <c r="GZ154" s="20"/>
      <c r="HA154" s="20"/>
      <c r="HB154" s="20"/>
      <c r="HC154" s="20"/>
      <c r="HD154" s="20"/>
      <c r="HE154" s="20"/>
      <c r="HF154" s="20"/>
      <c r="HG154" s="20"/>
      <c r="HH154" s="20"/>
      <c r="HI154" s="20"/>
      <c r="HJ154" s="20"/>
      <c r="HK154" s="20"/>
      <c r="HL154" s="20"/>
      <c r="HM154" s="20"/>
    </row>
    <row r="155" spans="2:221">
      <c r="B155" s="146" t="s">
        <v>581</v>
      </c>
      <c r="C155" s="147" t="s">
        <v>1203</v>
      </c>
      <c r="D155" s="148" t="s">
        <v>164</v>
      </c>
      <c r="E155" s="149" t="s">
        <v>705</v>
      </c>
      <c r="F155" s="150">
        <f t="shared" si="9"/>
        <v>43733375</v>
      </c>
      <c r="G155" s="150">
        <f>IFERROR(VLOOKUP(C155,'1-11월'!$E$14:$H$1190,4,0),0)</f>
        <v>39732060</v>
      </c>
      <c r="H155" s="148">
        <f>IFERROR(VLOOKUP(C155,'12월'!$E$12:$H$884,4,0),0)</f>
        <v>4001315</v>
      </c>
      <c r="I155" s="151" t="s">
        <v>3830</v>
      </c>
      <c r="J155" s="68" t="str">
        <f>VLOOKUP(C155,'명부(현재)'!$D$9:$O$9755,11,0)</f>
        <v>-</v>
      </c>
      <c r="GZ155" s="20"/>
      <c r="HA155" s="20"/>
      <c r="HB155" s="20"/>
      <c r="HC155" s="20"/>
      <c r="HD155" s="20"/>
      <c r="HE155" s="20"/>
      <c r="HF155" s="20"/>
      <c r="HG155" s="20"/>
      <c r="HH155" s="20"/>
      <c r="HI155" s="20"/>
      <c r="HJ155" s="20"/>
      <c r="HK155" s="20"/>
      <c r="HL155" s="20"/>
      <c r="HM155" s="20"/>
    </row>
    <row r="156" spans="2:221">
      <c r="B156" s="146" t="s">
        <v>570</v>
      </c>
      <c r="C156" s="147" t="s">
        <v>1404</v>
      </c>
      <c r="D156" s="148" t="s">
        <v>73</v>
      </c>
      <c r="E156" s="149" t="s">
        <v>881</v>
      </c>
      <c r="F156" s="150">
        <f t="shared" si="9"/>
        <v>43585719</v>
      </c>
      <c r="G156" s="150">
        <f>IFERROR(VLOOKUP(C156,'1-11월'!$E$14:$H$1190,4,0),0)</f>
        <v>39041921</v>
      </c>
      <c r="H156" s="148">
        <f>IFERROR(VLOOKUP(C156,'12월'!$E$12:$H$884,4,0),0)</f>
        <v>4543798</v>
      </c>
      <c r="I156" s="151" t="s">
        <v>3830</v>
      </c>
      <c r="J156" s="68" t="str">
        <f>VLOOKUP(C156,'명부(현재)'!$D$9:$O$9755,11,0)</f>
        <v>-</v>
      </c>
      <c r="GZ156" s="20"/>
      <c r="HA156" s="20"/>
      <c r="HB156" s="20"/>
      <c r="HC156" s="20"/>
      <c r="HD156" s="20"/>
      <c r="HE156" s="20"/>
      <c r="HF156" s="20"/>
      <c r="HG156" s="20"/>
      <c r="HH156" s="20"/>
      <c r="HI156" s="20"/>
      <c r="HJ156" s="20"/>
      <c r="HK156" s="20"/>
      <c r="HL156" s="20"/>
      <c r="HM156" s="20"/>
    </row>
    <row r="157" spans="2:221">
      <c r="B157" s="146" t="s">
        <v>581</v>
      </c>
      <c r="C157" s="147" t="s">
        <v>1192</v>
      </c>
      <c r="D157" s="148" t="s">
        <v>94</v>
      </c>
      <c r="E157" s="149" t="s">
        <v>696</v>
      </c>
      <c r="F157" s="150">
        <f t="shared" si="9"/>
        <v>43538620</v>
      </c>
      <c r="G157" s="150">
        <f>IFERROR(VLOOKUP(C157,'1-11월'!$E$14:$H$1190,4,0),0)</f>
        <v>36206780</v>
      </c>
      <c r="H157" s="148">
        <f>IFERROR(VLOOKUP(C157,'12월'!$E$12:$H$884,4,0),0)</f>
        <v>7331840</v>
      </c>
      <c r="I157" s="151" t="s">
        <v>3830</v>
      </c>
      <c r="J157" s="68" t="str">
        <f>VLOOKUP(C157,'명부(현재)'!$D$9:$O$9755,11,0)</f>
        <v>-</v>
      </c>
      <c r="GZ157" s="20"/>
      <c r="HA157" s="20"/>
      <c r="HB157" s="20"/>
      <c r="HC157" s="20"/>
      <c r="HD157" s="20"/>
      <c r="HE157" s="20"/>
      <c r="HF157" s="20"/>
      <c r="HG157" s="20"/>
      <c r="HH157" s="20"/>
      <c r="HI157" s="20"/>
      <c r="HJ157" s="20"/>
      <c r="HK157" s="20"/>
      <c r="HL157" s="20"/>
      <c r="HM157" s="20"/>
    </row>
    <row r="158" spans="2:221">
      <c r="B158" s="146" t="s">
        <v>585</v>
      </c>
      <c r="C158" s="147" t="s">
        <v>1395</v>
      </c>
      <c r="D158" s="148" t="s">
        <v>338</v>
      </c>
      <c r="E158" s="149" t="s">
        <v>873</v>
      </c>
      <c r="F158" s="150">
        <f t="shared" si="9"/>
        <v>43520445</v>
      </c>
      <c r="G158" s="150">
        <f>IFERROR(VLOOKUP(C158,'1-11월'!$E$14:$H$1190,4,0),0)</f>
        <v>38853215</v>
      </c>
      <c r="H158" s="148">
        <f>IFERROR(VLOOKUP(C158,'12월'!$E$12:$H$884,4,0),0)</f>
        <v>4667230</v>
      </c>
      <c r="I158" s="151" t="s">
        <v>3830</v>
      </c>
      <c r="J158" s="68" t="str">
        <f>VLOOKUP(C158,'명부(현재)'!$D$9:$O$9755,11,0)</f>
        <v>-</v>
      </c>
      <c r="GZ158" s="20"/>
      <c r="HA158" s="20"/>
      <c r="HB158" s="20"/>
      <c r="HC158" s="20"/>
      <c r="HD158" s="20"/>
      <c r="HE158" s="20"/>
      <c r="HF158" s="20"/>
      <c r="HG158" s="20"/>
      <c r="HH158" s="20"/>
      <c r="HI158" s="20"/>
      <c r="HJ158" s="20"/>
      <c r="HK158" s="20"/>
      <c r="HL158" s="20"/>
      <c r="HM158" s="20"/>
    </row>
    <row r="159" spans="2:221">
      <c r="B159" s="146" t="s">
        <v>571</v>
      </c>
      <c r="C159" s="147" t="s">
        <v>1550</v>
      </c>
      <c r="D159" s="148" t="s">
        <v>252</v>
      </c>
      <c r="E159" s="149" t="s">
        <v>978</v>
      </c>
      <c r="F159" s="150">
        <f t="shared" si="9"/>
        <v>43431015</v>
      </c>
      <c r="G159" s="150">
        <f>IFERROR(VLOOKUP(C159,'1-11월'!$E$14:$H$1190,4,0),0)</f>
        <v>38146318</v>
      </c>
      <c r="H159" s="148">
        <f>IFERROR(VLOOKUP(C159,'12월'!$E$12:$H$884,4,0),0)</f>
        <v>5284697</v>
      </c>
      <c r="I159" s="151" t="s">
        <v>3830</v>
      </c>
      <c r="J159" s="68" t="str">
        <f>VLOOKUP(C159,'명부(현재)'!$D$9:$O$9755,11,0)</f>
        <v>-</v>
      </c>
      <c r="GZ159" s="20"/>
      <c r="HA159" s="20"/>
      <c r="HB159" s="20"/>
      <c r="HC159" s="20"/>
      <c r="HD159" s="20"/>
      <c r="HE159" s="20"/>
      <c r="HF159" s="20"/>
      <c r="HG159" s="20"/>
      <c r="HH159" s="20"/>
      <c r="HI159" s="20"/>
      <c r="HJ159" s="20"/>
      <c r="HK159" s="20"/>
      <c r="HL159" s="20"/>
      <c r="HM159" s="20"/>
    </row>
    <row r="160" spans="2:221">
      <c r="B160" s="146" t="s">
        <v>582</v>
      </c>
      <c r="C160" s="147" t="s">
        <v>1249</v>
      </c>
      <c r="D160" s="148" t="s">
        <v>358</v>
      </c>
      <c r="E160" s="149" t="s">
        <v>750</v>
      </c>
      <c r="F160" s="150">
        <f t="shared" si="9"/>
        <v>43426303</v>
      </c>
      <c r="G160" s="150">
        <f>IFERROR(VLOOKUP(C160,'1-11월'!$E$14:$H$1190,4,0),0)</f>
        <v>38787666</v>
      </c>
      <c r="H160" s="148">
        <f>IFERROR(VLOOKUP(C160,'12월'!$E$12:$H$884,4,0),0)</f>
        <v>4638637</v>
      </c>
      <c r="I160" s="151" t="s">
        <v>3830</v>
      </c>
      <c r="J160" s="68" t="str">
        <f>VLOOKUP(C160,'명부(현재)'!$D$9:$O$9755,11,0)</f>
        <v>-</v>
      </c>
      <c r="GZ160" s="20"/>
      <c r="HA160" s="20"/>
      <c r="HB160" s="20"/>
      <c r="HC160" s="20"/>
      <c r="HD160" s="20"/>
      <c r="HE160" s="20"/>
      <c r="HF160" s="20"/>
      <c r="HG160" s="20"/>
      <c r="HH160" s="20"/>
      <c r="HI160" s="20"/>
      <c r="HJ160" s="20"/>
      <c r="HK160" s="20"/>
      <c r="HL160" s="20"/>
      <c r="HM160" s="20"/>
    </row>
    <row r="161" spans="2:221">
      <c r="B161" s="146" t="s">
        <v>559</v>
      </c>
      <c r="C161" s="147" t="s">
        <v>1276</v>
      </c>
      <c r="D161" s="148" t="s">
        <v>352</v>
      </c>
      <c r="E161" s="149" t="s">
        <v>783</v>
      </c>
      <c r="F161" s="150">
        <f t="shared" si="9"/>
        <v>42874960</v>
      </c>
      <c r="G161" s="150">
        <f>IFERROR(VLOOKUP(C161,'1-11월'!$E$14:$H$1190,4,0),0)</f>
        <v>39125815</v>
      </c>
      <c r="H161" s="148">
        <f>IFERROR(VLOOKUP(C161,'12월'!$E$12:$H$884,4,0),0)</f>
        <v>3749145</v>
      </c>
      <c r="I161" s="151" t="s">
        <v>3830</v>
      </c>
      <c r="J161" s="68" t="str">
        <f>VLOOKUP(C161,'명부(현재)'!$D$9:$O$9755,11,0)</f>
        <v>-</v>
      </c>
      <c r="GZ161" s="20"/>
      <c r="HA161" s="20"/>
      <c r="HB161" s="20"/>
      <c r="HC161" s="20"/>
      <c r="HD161" s="20"/>
      <c r="HE161" s="20"/>
      <c r="HF161" s="20"/>
      <c r="HG161" s="20"/>
      <c r="HH161" s="20"/>
      <c r="HI161" s="20"/>
      <c r="HJ161" s="20"/>
      <c r="HK161" s="20"/>
      <c r="HL161" s="20"/>
      <c r="HM161" s="20"/>
    </row>
    <row r="162" spans="2:221">
      <c r="B162" s="146" t="s">
        <v>563</v>
      </c>
      <c r="C162" s="147" t="s">
        <v>1571</v>
      </c>
      <c r="D162" s="148" t="s">
        <v>251</v>
      </c>
      <c r="E162" s="149" t="s">
        <v>988</v>
      </c>
      <c r="F162" s="150">
        <f t="shared" si="9"/>
        <v>42761106</v>
      </c>
      <c r="G162" s="150">
        <f>IFERROR(VLOOKUP(C162,'1-11월'!$E$14:$H$1190,4,0),0)</f>
        <v>37741216</v>
      </c>
      <c r="H162" s="148">
        <f>IFERROR(VLOOKUP(C162,'12월'!$E$12:$H$884,4,0),0)</f>
        <v>5019890</v>
      </c>
      <c r="I162" s="151" t="s">
        <v>3830</v>
      </c>
      <c r="J162" s="68" t="str">
        <f>VLOOKUP(C162,'명부(현재)'!$D$9:$O$9755,11,0)</f>
        <v>-</v>
      </c>
      <c r="GZ162" s="20"/>
      <c r="HA162" s="20"/>
      <c r="HB162" s="20"/>
      <c r="HC162" s="20"/>
      <c r="HD162" s="20"/>
      <c r="HE162" s="20"/>
      <c r="HF162" s="20"/>
      <c r="HG162" s="20"/>
      <c r="HH162" s="20"/>
      <c r="HI162" s="20"/>
      <c r="HJ162" s="20"/>
      <c r="HK162" s="20"/>
      <c r="HL162" s="20"/>
      <c r="HM162" s="20"/>
    </row>
    <row r="163" spans="2:221">
      <c r="B163" s="146" t="s">
        <v>565</v>
      </c>
      <c r="C163" s="147" t="s">
        <v>1225</v>
      </c>
      <c r="D163" s="148" t="s">
        <v>601</v>
      </c>
      <c r="E163" s="149" t="s">
        <v>690</v>
      </c>
      <c r="F163" s="150">
        <f t="shared" si="9"/>
        <v>42729461</v>
      </c>
      <c r="G163" s="150">
        <f>IFERROR(VLOOKUP(C163,'1-11월'!$E$14:$H$1190,4,0),0)</f>
        <v>38994983</v>
      </c>
      <c r="H163" s="148">
        <f>IFERROR(VLOOKUP(C163,'12월'!$E$12:$H$884,4,0),0)</f>
        <v>3734478</v>
      </c>
      <c r="I163" s="151" t="s">
        <v>3830</v>
      </c>
      <c r="J163" s="68" t="str">
        <f>VLOOKUP(C163,'명부(현재)'!$D$9:$O$9755,11,0)</f>
        <v>-</v>
      </c>
      <c r="GZ163" s="20"/>
      <c r="HA163" s="20"/>
      <c r="HB163" s="20"/>
      <c r="HC163" s="20"/>
      <c r="HD163" s="20"/>
      <c r="HE163" s="20"/>
      <c r="HF163" s="20"/>
      <c r="HG163" s="20"/>
      <c r="HH163" s="20"/>
      <c r="HI163" s="20"/>
      <c r="HJ163" s="20"/>
      <c r="HK163" s="20"/>
      <c r="HL163" s="20"/>
      <c r="HM163" s="20"/>
    </row>
    <row r="164" spans="2:221">
      <c r="B164" s="146" t="s">
        <v>568</v>
      </c>
      <c r="C164" s="147" t="s">
        <v>1456</v>
      </c>
      <c r="D164" s="148" t="s">
        <v>272</v>
      </c>
      <c r="E164" s="149" t="s">
        <v>916</v>
      </c>
      <c r="F164" s="150">
        <f t="shared" si="9"/>
        <v>42722373</v>
      </c>
      <c r="G164" s="150">
        <f>IFERROR(VLOOKUP(C164,'1-11월'!$E$14:$H$1190,4,0),0)</f>
        <v>34279908</v>
      </c>
      <c r="H164" s="148">
        <f>IFERROR(VLOOKUP(C164,'12월'!$E$12:$H$884,4,0),0)</f>
        <v>8442465</v>
      </c>
      <c r="I164" s="151" t="s">
        <v>3830</v>
      </c>
      <c r="J164" s="68" t="str">
        <f>VLOOKUP(C164,'명부(현재)'!$D$9:$O$9755,11,0)</f>
        <v>-</v>
      </c>
      <c r="GZ164" s="20"/>
      <c r="HA164" s="20"/>
      <c r="HB164" s="20"/>
      <c r="HC164" s="20"/>
      <c r="HD164" s="20"/>
      <c r="HE164" s="20"/>
      <c r="HF164" s="20"/>
      <c r="HG164" s="20"/>
      <c r="HH164" s="20"/>
      <c r="HI164" s="20"/>
      <c r="HJ164" s="20"/>
      <c r="HK164" s="20"/>
      <c r="HL164" s="20"/>
      <c r="HM164" s="20"/>
    </row>
    <row r="165" spans="2:221">
      <c r="B165" s="146" t="s">
        <v>566</v>
      </c>
      <c r="C165" s="147" t="s">
        <v>1699</v>
      </c>
      <c r="D165" s="148" t="s">
        <v>376</v>
      </c>
      <c r="E165" s="149" t="s">
        <v>1072</v>
      </c>
      <c r="F165" s="150">
        <f t="shared" si="9"/>
        <v>42613931</v>
      </c>
      <c r="G165" s="150">
        <f>IFERROR(VLOOKUP(C165,'1-11월'!$E$14:$H$1190,4,0),0)</f>
        <v>38014146</v>
      </c>
      <c r="H165" s="148">
        <f>IFERROR(VLOOKUP(C165,'12월'!$E$12:$H$884,4,0),0)</f>
        <v>4599785</v>
      </c>
      <c r="I165" s="151" t="s">
        <v>3830</v>
      </c>
      <c r="J165" s="68" t="str">
        <f>VLOOKUP(C165,'명부(현재)'!$D$9:$O$9755,11,0)</f>
        <v>-</v>
      </c>
      <c r="GZ165" s="20"/>
      <c r="HA165" s="20"/>
      <c r="HB165" s="20"/>
      <c r="HC165" s="20"/>
      <c r="HD165" s="20"/>
      <c r="HE165" s="20"/>
      <c r="HF165" s="20"/>
      <c r="HG165" s="20"/>
      <c r="HH165" s="20"/>
      <c r="HI165" s="20"/>
      <c r="HJ165" s="20"/>
      <c r="HK165" s="20"/>
      <c r="HL165" s="20"/>
      <c r="HM165" s="20"/>
    </row>
    <row r="166" spans="2:221">
      <c r="B166" s="146" t="s">
        <v>568</v>
      </c>
      <c r="C166" s="147" t="s">
        <v>1468</v>
      </c>
      <c r="D166" s="148" t="s">
        <v>189</v>
      </c>
      <c r="E166" s="149" t="s">
        <v>891</v>
      </c>
      <c r="F166" s="150">
        <f t="shared" si="9"/>
        <v>42507748</v>
      </c>
      <c r="G166" s="150">
        <f>IFERROR(VLOOKUP(C166,'1-11월'!$E$14:$H$1190,4,0),0)</f>
        <v>38627879</v>
      </c>
      <c r="H166" s="148">
        <f>IFERROR(VLOOKUP(C166,'12월'!$E$12:$H$884,4,0),0)</f>
        <v>3879869</v>
      </c>
      <c r="I166" s="151" t="s">
        <v>3830</v>
      </c>
      <c r="J166" s="68" t="str">
        <f>VLOOKUP(C166,'명부(현재)'!$D$9:$O$9755,11,0)</f>
        <v>-</v>
      </c>
      <c r="GZ166" s="20"/>
      <c r="HA166" s="20"/>
      <c r="HB166" s="20"/>
      <c r="HC166" s="20"/>
      <c r="HD166" s="20"/>
      <c r="HE166" s="20"/>
      <c r="HF166" s="20"/>
      <c r="HG166" s="20"/>
      <c r="HH166" s="20"/>
      <c r="HI166" s="20"/>
      <c r="HJ166" s="20"/>
      <c r="HK166" s="20"/>
      <c r="HL166" s="20"/>
      <c r="HM166" s="20"/>
    </row>
    <row r="167" spans="2:221">
      <c r="B167" s="146" t="s">
        <v>561</v>
      </c>
      <c r="C167" s="147" t="s">
        <v>1505</v>
      </c>
      <c r="D167" s="148" t="s">
        <v>105</v>
      </c>
      <c r="E167" s="149" t="s">
        <v>904</v>
      </c>
      <c r="F167" s="150">
        <f t="shared" si="9"/>
        <v>42505455</v>
      </c>
      <c r="G167" s="150">
        <f>IFERROR(VLOOKUP(C167,'1-11월'!$E$14:$H$1190,4,0),0)</f>
        <v>38305750</v>
      </c>
      <c r="H167" s="148">
        <f>IFERROR(VLOOKUP(C167,'12월'!$E$12:$H$884,4,0),0)</f>
        <v>4199705</v>
      </c>
      <c r="I167" s="151" t="s">
        <v>3830</v>
      </c>
      <c r="J167" s="68" t="str">
        <f>VLOOKUP(C167,'명부(현재)'!$D$9:$O$9755,11,0)</f>
        <v>-</v>
      </c>
      <c r="GZ167" s="20"/>
      <c r="HA167" s="20"/>
      <c r="HB167" s="20"/>
      <c r="HC167" s="20"/>
      <c r="HD167" s="20"/>
      <c r="HE167" s="20"/>
      <c r="HF167" s="20"/>
      <c r="HG167" s="20"/>
      <c r="HH167" s="20"/>
      <c r="HI167" s="20"/>
      <c r="HJ167" s="20"/>
      <c r="HK167" s="20"/>
      <c r="HL167" s="20"/>
      <c r="HM167" s="20"/>
    </row>
    <row r="168" spans="2:221">
      <c r="B168" s="146" t="s">
        <v>560</v>
      </c>
      <c r="C168" s="147" t="s">
        <v>1815</v>
      </c>
      <c r="D168" s="148" t="s">
        <v>451</v>
      </c>
      <c r="E168" s="149" t="s">
        <v>745</v>
      </c>
      <c r="F168" s="150">
        <f t="shared" si="9"/>
        <v>42274085</v>
      </c>
      <c r="G168" s="150">
        <f>IFERROR(VLOOKUP(C168,'1-11월'!$E$14:$H$1190,4,0),0)</f>
        <v>37424895</v>
      </c>
      <c r="H168" s="148">
        <f>IFERROR(VLOOKUP(C168,'12월'!$E$12:$H$884,4,0),0)</f>
        <v>4849190</v>
      </c>
      <c r="I168" s="151" t="s">
        <v>3830</v>
      </c>
      <c r="J168" s="68" t="str">
        <f>VLOOKUP(C168,'명부(현재)'!$D$9:$O$9755,11,0)</f>
        <v>-</v>
      </c>
      <c r="GZ168" s="20"/>
      <c r="HA168" s="20"/>
      <c r="HB168" s="20"/>
      <c r="HC168" s="20"/>
      <c r="HD168" s="20"/>
      <c r="HE168" s="20"/>
      <c r="HF168" s="20"/>
      <c r="HG168" s="20"/>
      <c r="HH168" s="20"/>
      <c r="HI168" s="20"/>
      <c r="HJ168" s="20"/>
      <c r="HK168" s="20"/>
      <c r="HL168" s="20"/>
      <c r="HM168" s="20"/>
    </row>
    <row r="169" spans="2:221">
      <c r="B169" s="146" t="s">
        <v>570</v>
      </c>
      <c r="C169" s="147" t="s">
        <v>1416</v>
      </c>
      <c r="D169" s="148" t="s">
        <v>474</v>
      </c>
      <c r="E169" s="149" t="s">
        <v>890</v>
      </c>
      <c r="F169" s="150">
        <f t="shared" si="9"/>
        <v>42258670</v>
      </c>
      <c r="G169" s="150">
        <f>IFERROR(VLOOKUP(C169,'1-11월'!$E$14:$H$1190,4,0),0)</f>
        <v>36246309</v>
      </c>
      <c r="H169" s="148">
        <f>IFERROR(VLOOKUP(C169,'12월'!$E$12:$H$884,4,0),0)</f>
        <v>6012361</v>
      </c>
      <c r="I169" s="151" t="s">
        <v>3830</v>
      </c>
      <c r="J169" s="68" t="str">
        <f>VLOOKUP(C169,'명부(현재)'!$D$9:$O$9755,11,0)</f>
        <v>-</v>
      </c>
      <c r="GZ169" s="20"/>
      <c r="HA169" s="20"/>
      <c r="HB169" s="20"/>
      <c r="HC169" s="20"/>
      <c r="HD169" s="20"/>
      <c r="HE169" s="20"/>
      <c r="HF169" s="20"/>
      <c r="HG169" s="20"/>
      <c r="HH169" s="20"/>
      <c r="HI169" s="20"/>
      <c r="HJ169" s="20"/>
      <c r="HK169" s="20"/>
      <c r="HL169" s="20"/>
      <c r="HM169" s="20"/>
    </row>
    <row r="170" spans="2:221">
      <c r="B170" s="146" t="s">
        <v>558</v>
      </c>
      <c r="C170" s="147" t="s">
        <v>1603</v>
      </c>
      <c r="D170" s="148" t="s">
        <v>126</v>
      </c>
      <c r="E170" s="149" t="s">
        <v>988</v>
      </c>
      <c r="F170" s="150">
        <f t="shared" si="9"/>
        <v>42227700</v>
      </c>
      <c r="G170" s="150">
        <f>IFERROR(VLOOKUP(C170,'1-11월'!$E$14:$H$1190,4,0),0)</f>
        <v>36329242</v>
      </c>
      <c r="H170" s="148">
        <f>IFERROR(VLOOKUP(C170,'12월'!$E$12:$H$884,4,0),0)</f>
        <v>5898458</v>
      </c>
      <c r="I170" s="151" t="s">
        <v>3830</v>
      </c>
      <c r="J170" s="68" t="str">
        <f>VLOOKUP(C170,'명부(현재)'!$D$9:$O$9755,11,0)</f>
        <v>-</v>
      </c>
      <c r="GZ170" s="20"/>
      <c r="HA170" s="20"/>
      <c r="HB170" s="20"/>
      <c r="HC170" s="20"/>
      <c r="HD170" s="20"/>
      <c r="HE170" s="20"/>
      <c r="HF170" s="20"/>
      <c r="HG170" s="20"/>
      <c r="HH170" s="20"/>
      <c r="HI170" s="20"/>
      <c r="HJ170" s="20"/>
      <c r="HK170" s="20"/>
      <c r="HL170" s="20"/>
      <c r="HM170" s="20"/>
    </row>
    <row r="171" spans="2:221">
      <c r="B171" s="146" t="s">
        <v>577</v>
      </c>
      <c r="C171" s="147" t="s">
        <v>1334</v>
      </c>
      <c r="D171" s="148" t="s">
        <v>634</v>
      </c>
      <c r="E171" s="149" t="s">
        <v>665</v>
      </c>
      <c r="F171" s="150">
        <f t="shared" si="9"/>
        <v>42177834</v>
      </c>
      <c r="G171" s="150">
        <f>IFERROR(VLOOKUP(C171,'1-11월'!$E$14:$H$1190,4,0),0)</f>
        <v>38457078</v>
      </c>
      <c r="H171" s="148">
        <f>IFERROR(VLOOKUP(C171,'12월'!$E$12:$H$884,4,0),0)</f>
        <v>3720756</v>
      </c>
      <c r="I171" s="151" t="s">
        <v>3830</v>
      </c>
      <c r="J171" s="68" t="str">
        <f>VLOOKUP(C171,'명부(현재)'!$D$9:$O$9755,11,0)</f>
        <v>-</v>
      </c>
      <c r="GZ171" s="20"/>
      <c r="HA171" s="20"/>
      <c r="HB171" s="20"/>
      <c r="HC171" s="20"/>
      <c r="HD171" s="20"/>
      <c r="HE171" s="20"/>
      <c r="HF171" s="20"/>
      <c r="HG171" s="20"/>
      <c r="HH171" s="20"/>
      <c r="HI171" s="20"/>
      <c r="HJ171" s="20"/>
      <c r="HK171" s="20"/>
      <c r="HL171" s="20"/>
      <c r="HM171" s="20"/>
    </row>
    <row r="172" spans="2:221">
      <c r="B172" s="146" t="s">
        <v>557</v>
      </c>
      <c r="C172" s="147" t="s">
        <v>1427</v>
      </c>
      <c r="D172" s="148" t="s">
        <v>471</v>
      </c>
      <c r="E172" s="149" t="s">
        <v>898</v>
      </c>
      <c r="F172" s="150">
        <f t="shared" si="9"/>
        <v>42172447</v>
      </c>
      <c r="G172" s="150">
        <f>IFERROR(VLOOKUP(C172,'1-11월'!$E$14:$H$1190,4,0),0)</f>
        <v>39080512</v>
      </c>
      <c r="H172" s="148">
        <f>IFERROR(VLOOKUP(C172,'12월'!$E$12:$H$884,4,0),0)</f>
        <v>3091935</v>
      </c>
      <c r="I172" s="151" t="s">
        <v>3830</v>
      </c>
      <c r="J172" s="68" t="str">
        <f>VLOOKUP(C172,'명부(현재)'!$D$9:$O$9755,11,0)</f>
        <v>-</v>
      </c>
      <c r="GZ172" s="20"/>
      <c r="HA172" s="20"/>
      <c r="HB172" s="20"/>
      <c r="HC172" s="20"/>
      <c r="HD172" s="20"/>
      <c r="HE172" s="20"/>
      <c r="HF172" s="20"/>
      <c r="HG172" s="20"/>
      <c r="HH172" s="20"/>
      <c r="HI172" s="20"/>
      <c r="HJ172" s="20"/>
      <c r="HK172" s="20"/>
      <c r="HL172" s="20"/>
      <c r="HM172" s="20"/>
    </row>
    <row r="173" spans="2:221">
      <c r="B173" s="146" t="s">
        <v>559</v>
      </c>
      <c r="C173" s="147" t="s">
        <v>1280</v>
      </c>
      <c r="D173" s="148" t="s">
        <v>607</v>
      </c>
      <c r="E173" s="149" t="s">
        <v>712</v>
      </c>
      <c r="F173" s="150">
        <f t="shared" si="9"/>
        <v>42009107</v>
      </c>
      <c r="G173" s="150">
        <f>IFERROR(VLOOKUP(C173,'1-11월'!$E$14:$H$1190,4,0),0)</f>
        <v>36716204</v>
      </c>
      <c r="H173" s="148">
        <f>IFERROR(VLOOKUP(C173,'12월'!$E$12:$H$884,4,0),0)</f>
        <v>5292903</v>
      </c>
      <c r="I173" s="151" t="s">
        <v>3830</v>
      </c>
      <c r="J173" s="68" t="str">
        <f>VLOOKUP(C173,'명부(현재)'!$D$9:$O$9755,11,0)</f>
        <v>-</v>
      </c>
      <c r="GZ173" s="20"/>
      <c r="HA173" s="20"/>
      <c r="HB173" s="20"/>
      <c r="HC173" s="20"/>
      <c r="HD173" s="20"/>
      <c r="HE173" s="20"/>
      <c r="HF173" s="20"/>
      <c r="HG173" s="20"/>
      <c r="HH173" s="20"/>
      <c r="HI173" s="20"/>
      <c r="HJ173" s="20"/>
      <c r="HK173" s="20"/>
      <c r="HL173" s="20"/>
      <c r="HM173" s="20"/>
    </row>
    <row r="174" spans="2:221">
      <c r="B174" s="146" t="s">
        <v>571</v>
      </c>
      <c r="C174" s="147" t="s">
        <v>1942</v>
      </c>
      <c r="D174" s="148" t="s">
        <v>2040</v>
      </c>
      <c r="E174" s="149" t="s">
        <v>1930</v>
      </c>
      <c r="F174" s="150">
        <f t="shared" si="9"/>
        <v>41958598</v>
      </c>
      <c r="G174" s="150">
        <f>IFERROR(VLOOKUP(C174,'1-11월'!$E$14:$H$1190,4,0),0)</f>
        <v>38813288</v>
      </c>
      <c r="H174" s="148">
        <f>IFERROR(VLOOKUP(C174,'12월'!$E$12:$H$884,4,0),0)</f>
        <v>3145310</v>
      </c>
      <c r="I174" s="151" t="s">
        <v>3830</v>
      </c>
      <c r="J174" s="68" t="str">
        <f>VLOOKUP(C174,'명부(현재)'!$D$9:$O$9755,11,0)</f>
        <v>-</v>
      </c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</row>
    <row r="175" spans="2:221">
      <c r="B175" s="146" t="s">
        <v>559</v>
      </c>
      <c r="C175" s="147" t="s">
        <v>1275</v>
      </c>
      <c r="D175" s="148" t="s">
        <v>351</v>
      </c>
      <c r="E175" s="149" t="s">
        <v>782</v>
      </c>
      <c r="F175" s="150">
        <f t="shared" si="9"/>
        <v>41918143</v>
      </c>
      <c r="G175" s="150">
        <f>IFERROR(VLOOKUP(C175,'1-11월'!$E$14:$H$1190,4,0),0)</f>
        <v>35855893</v>
      </c>
      <c r="H175" s="148">
        <f>IFERROR(VLOOKUP(C175,'12월'!$E$12:$H$884,4,0),0)</f>
        <v>6062250</v>
      </c>
      <c r="I175" s="151" t="s">
        <v>3830</v>
      </c>
      <c r="J175" s="68" t="str">
        <f>VLOOKUP(C175,'명부(현재)'!$D$9:$O$9755,11,0)</f>
        <v>-</v>
      </c>
      <c r="GZ175" s="20"/>
      <c r="HA175" s="20"/>
      <c r="HB175" s="20"/>
      <c r="HC175" s="20"/>
      <c r="HD175" s="20"/>
      <c r="HE175" s="20"/>
      <c r="HF175" s="20"/>
      <c r="HG175" s="20"/>
      <c r="HH175" s="20"/>
      <c r="HI175" s="20"/>
      <c r="HJ175" s="20"/>
      <c r="HK175" s="20"/>
      <c r="HL175" s="20"/>
      <c r="HM175" s="20"/>
    </row>
    <row r="176" spans="2:221">
      <c r="B176" s="146" t="s">
        <v>577</v>
      </c>
      <c r="C176" s="147" t="s">
        <v>1326</v>
      </c>
      <c r="D176" s="148" t="s">
        <v>13</v>
      </c>
      <c r="E176" s="149" t="s">
        <v>822</v>
      </c>
      <c r="F176" s="150">
        <f t="shared" si="9"/>
        <v>41837188</v>
      </c>
      <c r="G176" s="150">
        <f>IFERROR(VLOOKUP(C176,'1-11월'!$E$14:$H$1190,4,0),0)</f>
        <v>35049348</v>
      </c>
      <c r="H176" s="148">
        <f>IFERROR(VLOOKUP(C176,'12월'!$E$12:$H$884,4,0),0)</f>
        <v>6787840</v>
      </c>
      <c r="I176" s="151" t="s">
        <v>3830</v>
      </c>
      <c r="J176" s="68" t="str">
        <f>VLOOKUP(C176,'명부(현재)'!$D$9:$O$9755,11,0)</f>
        <v>-</v>
      </c>
      <c r="GZ176" s="20"/>
      <c r="HA176" s="20"/>
      <c r="HB176" s="20"/>
      <c r="HC176" s="20"/>
      <c r="HD176" s="20"/>
      <c r="HE176" s="20"/>
      <c r="HF176" s="20"/>
      <c r="HG176" s="20"/>
      <c r="HH176" s="20"/>
      <c r="HI176" s="20"/>
      <c r="HJ176" s="20"/>
      <c r="HK176" s="20"/>
      <c r="HL176" s="20"/>
      <c r="HM176" s="20"/>
    </row>
    <row r="177" spans="2:221">
      <c r="B177" s="146" t="s">
        <v>571</v>
      </c>
      <c r="C177" s="147" t="s">
        <v>1518</v>
      </c>
      <c r="D177" s="148" t="s">
        <v>199</v>
      </c>
      <c r="E177" s="149" t="s">
        <v>960</v>
      </c>
      <c r="F177" s="150">
        <f t="shared" si="9"/>
        <v>41832493</v>
      </c>
      <c r="G177" s="150">
        <f>IFERROR(VLOOKUP(C177,'1-11월'!$E$14:$H$1190,4,0),0)</f>
        <v>38088829</v>
      </c>
      <c r="H177" s="148">
        <f>IFERROR(VLOOKUP(C177,'12월'!$E$12:$H$884,4,0),0)</f>
        <v>3743664</v>
      </c>
      <c r="I177" s="151" t="s">
        <v>3830</v>
      </c>
      <c r="J177" s="68" t="str">
        <f>VLOOKUP(C177,'명부(현재)'!$D$9:$O$9755,11,0)</f>
        <v>-</v>
      </c>
      <c r="GZ177" s="20"/>
      <c r="HA177" s="20"/>
      <c r="HB177" s="20"/>
      <c r="HC177" s="20"/>
      <c r="HD177" s="20"/>
      <c r="HE177" s="20"/>
      <c r="HF177" s="20"/>
      <c r="HG177" s="20"/>
      <c r="HH177" s="20"/>
      <c r="HI177" s="20"/>
      <c r="HJ177" s="20"/>
      <c r="HK177" s="20"/>
      <c r="HL177" s="20"/>
      <c r="HM177" s="20"/>
    </row>
    <row r="178" spans="2:221">
      <c r="B178" s="146" t="s">
        <v>566</v>
      </c>
      <c r="C178" s="147" t="s">
        <v>1701</v>
      </c>
      <c r="D178" s="148" t="s">
        <v>124</v>
      </c>
      <c r="E178" s="149" t="s">
        <v>1074</v>
      </c>
      <c r="F178" s="150">
        <f t="shared" si="9"/>
        <v>41829770</v>
      </c>
      <c r="G178" s="150">
        <f>IFERROR(VLOOKUP(C178,'1-11월'!$E$14:$H$1190,4,0),0)</f>
        <v>33236947</v>
      </c>
      <c r="H178" s="148">
        <f>IFERROR(VLOOKUP(C178,'12월'!$E$12:$H$884,4,0),0)</f>
        <v>8592823</v>
      </c>
      <c r="I178" s="151" t="s">
        <v>3830</v>
      </c>
      <c r="J178" s="68" t="str">
        <f>VLOOKUP(C178,'명부(현재)'!$D$9:$O$9755,11,0)</f>
        <v>-</v>
      </c>
      <c r="GZ178" s="20"/>
      <c r="HA178" s="20"/>
      <c r="HB178" s="20"/>
      <c r="HC178" s="20"/>
      <c r="HD178" s="20"/>
      <c r="HE178" s="20"/>
      <c r="HF178" s="20"/>
      <c r="HG178" s="20"/>
      <c r="HH178" s="20"/>
      <c r="HI178" s="20"/>
      <c r="HJ178" s="20"/>
      <c r="HK178" s="20"/>
      <c r="HL178" s="20"/>
      <c r="HM178" s="20"/>
    </row>
    <row r="179" spans="2:221">
      <c r="B179" s="146" t="s">
        <v>565</v>
      </c>
      <c r="C179" s="147" t="s">
        <v>1211</v>
      </c>
      <c r="D179" s="148" t="s">
        <v>70</v>
      </c>
      <c r="E179" s="149" t="s">
        <v>717</v>
      </c>
      <c r="F179" s="150">
        <f t="shared" si="9"/>
        <v>41713096</v>
      </c>
      <c r="G179" s="150">
        <f>IFERROR(VLOOKUP(C179,'1-11월'!$E$14:$H$1190,4,0),0)</f>
        <v>37440232</v>
      </c>
      <c r="H179" s="148">
        <f>IFERROR(VLOOKUP(C179,'12월'!$E$12:$H$884,4,0),0)</f>
        <v>4272864</v>
      </c>
      <c r="I179" s="151" t="s">
        <v>3830</v>
      </c>
      <c r="J179" s="68" t="str">
        <f>VLOOKUP(C179,'명부(현재)'!$D$9:$O$9755,11,0)</f>
        <v>-</v>
      </c>
      <c r="GZ179" s="20"/>
      <c r="HA179" s="20"/>
      <c r="HB179" s="20"/>
      <c r="HC179" s="20"/>
      <c r="HD179" s="20"/>
      <c r="HE179" s="20"/>
      <c r="HF179" s="20"/>
      <c r="HG179" s="20"/>
      <c r="HH179" s="20"/>
      <c r="HI179" s="20"/>
      <c r="HJ179" s="20"/>
      <c r="HK179" s="20"/>
      <c r="HL179" s="20"/>
      <c r="HM179" s="20"/>
    </row>
    <row r="180" spans="2:221">
      <c r="B180" s="146" t="s">
        <v>2121</v>
      </c>
      <c r="C180" s="147" t="s">
        <v>1583</v>
      </c>
      <c r="D180" s="148" t="s">
        <v>222</v>
      </c>
      <c r="E180" s="149" t="s">
        <v>974</v>
      </c>
      <c r="F180" s="150">
        <f t="shared" si="9"/>
        <v>41655252</v>
      </c>
      <c r="G180" s="150">
        <f>IFERROR(VLOOKUP(C180,'1-11월'!$E$14:$H$1190,4,0),0)</f>
        <v>36654232</v>
      </c>
      <c r="H180" s="148">
        <f>IFERROR(VLOOKUP(C180,'12월'!$E$12:$H$884,4,0),0)</f>
        <v>5001020</v>
      </c>
      <c r="I180" s="151" t="s">
        <v>3830</v>
      </c>
      <c r="J180" s="68" t="str">
        <f>VLOOKUP(C180,'명부(현재)'!$D$9:$O$9755,11,0)</f>
        <v>-</v>
      </c>
      <c r="GZ180" s="20"/>
      <c r="HA180" s="20"/>
      <c r="HB180" s="20"/>
      <c r="HC180" s="20"/>
      <c r="HD180" s="20"/>
      <c r="HE180" s="20"/>
      <c r="HF180" s="20"/>
      <c r="HG180" s="20"/>
      <c r="HH180" s="20"/>
      <c r="HI180" s="20"/>
      <c r="HJ180" s="20"/>
      <c r="HK180" s="20"/>
      <c r="HL180" s="20"/>
      <c r="HM180" s="20"/>
    </row>
    <row r="181" spans="2:221">
      <c r="B181" s="146" t="s">
        <v>570</v>
      </c>
      <c r="C181" s="147" t="s">
        <v>1403</v>
      </c>
      <c r="D181" s="148" t="s">
        <v>48</v>
      </c>
      <c r="E181" s="149" t="s">
        <v>724</v>
      </c>
      <c r="F181" s="150">
        <f t="shared" si="9"/>
        <v>41559171</v>
      </c>
      <c r="G181" s="150">
        <f>IFERROR(VLOOKUP(C181,'1-11월'!$E$14:$H$1190,4,0),0)</f>
        <v>36128641</v>
      </c>
      <c r="H181" s="148">
        <f>IFERROR(VLOOKUP(C181,'12월'!$E$12:$H$884,4,0),0)</f>
        <v>5430530</v>
      </c>
      <c r="I181" s="151" t="s">
        <v>3830</v>
      </c>
      <c r="J181" s="68" t="str">
        <f>VLOOKUP(C181,'명부(현재)'!$D$9:$O$9755,11,0)</f>
        <v>-</v>
      </c>
      <c r="GZ181" s="20"/>
      <c r="HA181" s="20"/>
      <c r="HB181" s="20"/>
      <c r="HC181" s="20"/>
      <c r="HD181" s="20"/>
      <c r="HE181" s="20"/>
      <c r="HF181" s="20"/>
      <c r="HG181" s="20"/>
      <c r="HH181" s="20"/>
      <c r="HI181" s="20"/>
      <c r="HJ181" s="20"/>
      <c r="HK181" s="20"/>
      <c r="HL181" s="20"/>
      <c r="HM181" s="20"/>
    </row>
    <row r="182" spans="2:221">
      <c r="B182" s="146" t="s">
        <v>564</v>
      </c>
      <c r="C182" s="147" t="s">
        <v>1741</v>
      </c>
      <c r="D182" s="148" t="s">
        <v>413</v>
      </c>
      <c r="E182" s="149" t="s">
        <v>1103</v>
      </c>
      <c r="F182" s="150">
        <f t="shared" si="9"/>
        <v>41533796</v>
      </c>
      <c r="G182" s="150">
        <f>IFERROR(VLOOKUP(C182,'1-11월'!$E$14:$H$1190,4,0),0)</f>
        <v>35962476</v>
      </c>
      <c r="H182" s="148">
        <f>IFERROR(VLOOKUP(C182,'12월'!$E$12:$H$884,4,0),0)</f>
        <v>5571320</v>
      </c>
      <c r="I182" s="151" t="s">
        <v>3830</v>
      </c>
      <c r="J182" s="68" t="str">
        <f>VLOOKUP(C182,'명부(현재)'!$D$9:$O$9755,11,0)</f>
        <v>-</v>
      </c>
      <c r="GZ182" s="20"/>
      <c r="HA182" s="20"/>
      <c r="HB182" s="20"/>
      <c r="HC182" s="20"/>
      <c r="HD182" s="20"/>
      <c r="HE182" s="20"/>
      <c r="HF182" s="20"/>
      <c r="HG182" s="20"/>
      <c r="HH182" s="20"/>
      <c r="HI182" s="20"/>
      <c r="HJ182" s="20"/>
      <c r="HK182" s="20"/>
      <c r="HL182" s="20"/>
      <c r="HM182" s="20"/>
    </row>
    <row r="183" spans="2:221">
      <c r="B183" s="146" t="s">
        <v>556</v>
      </c>
      <c r="C183" s="147" t="s">
        <v>1482</v>
      </c>
      <c r="D183" s="148" t="s">
        <v>204</v>
      </c>
      <c r="E183" s="149" t="s">
        <v>934</v>
      </c>
      <c r="F183" s="150">
        <f t="shared" si="9"/>
        <v>41492537</v>
      </c>
      <c r="G183" s="150">
        <f>IFERROR(VLOOKUP(C183,'1-11월'!$E$14:$H$1190,4,0),0)</f>
        <v>36429562</v>
      </c>
      <c r="H183" s="148">
        <f>IFERROR(VLOOKUP(C183,'12월'!$E$12:$H$884,4,0),0)</f>
        <v>5062975</v>
      </c>
      <c r="I183" s="151" t="s">
        <v>3830</v>
      </c>
      <c r="J183" s="68" t="str">
        <f>VLOOKUP(C183,'명부(현재)'!$D$9:$O$9755,11,0)</f>
        <v>-</v>
      </c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</row>
    <row r="184" spans="2:221">
      <c r="B184" s="146" t="s">
        <v>571</v>
      </c>
      <c r="C184" s="147" t="s">
        <v>1534</v>
      </c>
      <c r="D184" s="148" t="s">
        <v>215</v>
      </c>
      <c r="E184" s="149" t="s">
        <v>972</v>
      </c>
      <c r="F184" s="150">
        <f t="shared" si="9"/>
        <v>41480887</v>
      </c>
      <c r="G184" s="150">
        <f>IFERROR(VLOOKUP(C184,'1-11월'!$E$14:$H$1190,4,0),0)</f>
        <v>35684262</v>
      </c>
      <c r="H184" s="148">
        <f>IFERROR(VLOOKUP(C184,'12월'!$E$12:$H$884,4,0),0)</f>
        <v>5796625</v>
      </c>
      <c r="I184" s="151" t="s">
        <v>3830</v>
      </c>
      <c r="J184" s="68" t="str">
        <f>VLOOKUP(C184,'명부(현재)'!$D$9:$O$9755,11,0)</f>
        <v>-</v>
      </c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</row>
    <row r="185" spans="2:221">
      <c r="B185" s="146" t="s">
        <v>557</v>
      </c>
      <c r="C185" s="147" t="s">
        <v>1432</v>
      </c>
      <c r="D185" s="148" t="s">
        <v>525</v>
      </c>
      <c r="E185" s="149" t="s">
        <v>903</v>
      </c>
      <c r="F185" s="150">
        <f t="shared" si="9"/>
        <v>41466385</v>
      </c>
      <c r="G185" s="150">
        <f>IFERROR(VLOOKUP(C185,'1-11월'!$E$14:$H$1190,4,0),0)</f>
        <v>34825305</v>
      </c>
      <c r="H185" s="148">
        <f>IFERROR(VLOOKUP(C185,'12월'!$E$12:$H$884,4,0),0)</f>
        <v>6641080</v>
      </c>
      <c r="I185" s="151" t="s">
        <v>3830</v>
      </c>
      <c r="J185" s="68" t="str">
        <f>VLOOKUP(C185,'명부(현재)'!$D$9:$O$9755,11,0)</f>
        <v>-</v>
      </c>
      <c r="GZ185" s="20"/>
      <c r="HA185" s="20"/>
      <c r="HB185" s="20"/>
      <c r="HC185" s="20"/>
      <c r="HD185" s="20"/>
      <c r="HE185" s="20"/>
      <c r="HF185" s="20"/>
      <c r="HG185" s="20"/>
      <c r="HH185" s="20"/>
      <c r="HI185" s="20"/>
      <c r="HJ185" s="20"/>
      <c r="HK185" s="20"/>
      <c r="HL185" s="20"/>
      <c r="HM185" s="20"/>
    </row>
    <row r="186" spans="2:221">
      <c r="B186" s="146" t="s">
        <v>562</v>
      </c>
      <c r="C186" s="147" t="s">
        <v>1342</v>
      </c>
      <c r="D186" s="148" t="s">
        <v>503</v>
      </c>
      <c r="E186" s="149" t="s">
        <v>832</v>
      </c>
      <c r="F186" s="150">
        <f t="shared" si="9"/>
        <v>41447886</v>
      </c>
      <c r="G186" s="150">
        <f>IFERROR(VLOOKUP(C186,'1-11월'!$E$14:$H$1190,4,0),0)</f>
        <v>40123721</v>
      </c>
      <c r="H186" s="148">
        <f>IFERROR(VLOOKUP(C186,'12월'!$E$12:$H$884,4,0),0)</f>
        <v>1324165</v>
      </c>
      <c r="I186" s="151" t="s">
        <v>3830</v>
      </c>
      <c r="J186" s="68" t="str">
        <f>VLOOKUP(C186,'명부(현재)'!$D$9:$O$9755,11,0)</f>
        <v>-</v>
      </c>
      <c r="GZ186" s="20"/>
      <c r="HA186" s="20"/>
      <c r="HB186" s="20"/>
      <c r="HC186" s="20"/>
      <c r="HD186" s="20"/>
      <c r="HE186" s="20"/>
      <c r="HF186" s="20"/>
      <c r="HG186" s="20"/>
      <c r="HH186" s="20"/>
      <c r="HI186" s="20"/>
      <c r="HJ186" s="20"/>
      <c r="HK186" s="20"/>
      <c r="HL186" s="20"/>
      <c r="HM186" s="20"/>
    </row>
    <row r="187" spans="2:221">
      <c r="B187" s="146" t="s">
        <v>583</v>
      </c>
      <c r="C187" s="147" t="s">
        <v>1189</v>
      </c>
      <c r="D187" s="148" t="s">
        <v>99</v>
      </c>
      <c r="E187" s="149" t="s">
        <v>688</v>
      </c>
      <c r="F187" s="150">
        <f t="shared" si="9"/>
        <v>41144956</v>
      </c>
      <c r="G187" s="150">
        <f>IFERROR(VLOOKUP(C187,'1-11월'!$E$14:$H$1190,4,0),0)</f>
        <v>34111483</v>
      </c>
      <c r="H187" s="148">
        <f>IFERROR(VLOOKUP(C187,'12월'!$E$12:$H$884,4,0),0)</f>
        <v>7033473</v>
      </c>
      <c r="I187" s="151" t="s">
        <v>3830</v>
      </c>
      <c r="J187" s="68" t="str">
        <f>VLOOKUP(C187,'명부(현재)'!$D$9:$O$9755,11,0)</f>
        <v>-</v>
      </c>
      <c r="GZ187" s="20"/>
      <c r="HA187" s="20"/>
      <c r="HB187" s="20"/>
      <c r="HC187" s="20"/>
      <c r="HD187" s="20"/>
      <c r="HE187" s="20"/>
      <c r="HF187" s="20"/>
      <c r="HG187" s="20"/>
      <c r="HH187" s="20"/>
      <c r="HI187" s="20"/>
      <c r="HJ187" s="20"/>
      <c r="HK187" s="20"/>
      <c r="HL187" s="20"/>
      <c r="HM187" s="20"/>
    </row>
    <row r="188" spans="2:221">
      <c r="B188" s="146" t="s">
        <v>582</v>
      </c>
      <c r="C188" s="147" t="s">
        <v>1248</v>
      </c>
      <c r="D188" s="148" t="s">
        <v>357</v>
      </c>
      <c r="E188" s="149" t="s">
        <v>3025</v>
      </c>
      <c r="F188" s="150">
        <f t="shared" si="9"/>
        <v>41141966</v>
      </c>
      <c r="G188" s="150">
        <f>IFERROR(VLOOKUP(C188,'1-11월'!$E$14:$H$1190,4,0),0)</f>
        <v>35455858</v>
      </c>
      <c r="H188" s="148">
        <f>IFERROR(VLOOKUP(C188,'12월'!$E$12:$H$884,4,0),0)</f>
        <v>5686108</v>
      </c>
      <c r="I188" s="151" t="s">
        <v>3830</v>
      </c>
      <c r="J188" s="68" t="str">
        <f>VLOOKUP(C188,'명부(현재)'!$D$9:$O$9755,11,0)</f>
        <v>-</v>
      </c>
      <c r="GZ188" s="20"/>
      <c r="HA188" s="20"/>
      <c r="HB188" s="20"/>
      <c r="HC188" s="20"/>
      <c r="HD188" s="20"/>
      <c r="HE188" s="20"/>
      <c r="HF188" s="20"/>
      <c r="HG188" s="20"/>
      <c r="HH188" s="20"/>
      <c r="HI188" s="20"/>
      <c r="HJ188" s="20"/>
      <c r="HK188" s="20"/>
      <c r="HL188" s="20"/>
      <c r="HM188" s="20"/>
    </row>
    <row r="189" spans="2:221">
      <c r="B189" s="146" t="s">
        <v>565</v>
      </c>
      <c r="C189" s="147" t="s">
        <v>1222</v>
      </c>
      <c r="D189" s="148" t="s">
        <v>41</v>
      </c>
      <c r="E189" s="149" t="s">
        <v>727</v>
      </c>
      <c r="F189" s="150">
        <f t="shared" si="9"/>
        <v>41028653</v>
      </c>
      <c r="G189" s="150">
        <f>IFERROR(VLOOKUP(C189,'1-11월'!$E$14:$H$1190,4,0),0)</f>
        <v>35402283</v>
      </c>
      <c r="H189" s="148">
        <f>IFERROR(VLOOKUP(C189,'12월'!$E$12:$H$884,4,0),0)</f>
        <v>5626370</v>
      </c>
      <c r="I189" s="151" t="s">
        <v>3830</v>
      </c>
      <c r="J189" s="68" t="str">
        <f>VLOOKUP(C189,'명부(현재)'!$D$9:$O$9755,11,0)</f>
        <v>-</v>
      </c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</row>
    <row r="190" spans="2:221">
      <c r="B190" s="146" t="s">
        <v>574</v>
      </c>
      <c r="C190" s="147" t="s">
        <v>1999</v>
      </c>
      <c r="D190" s="148" t="s">
        <v>406</v>
      </c>
      <c r="E190" s="149" t="s">
        <v>2119</v>
      </c>
      <c r="F190" s="150">
        <f t="shared" si="9"/>
        <v>40948415</v>
      </c>
      <c r="G190" s="150">
        <f>IFERROR(VLOOKUP(C190,'1-11월'!$E$14:$H$1190,4,0),0)</f>
        <v>36494165</v>
      </c>
      <c r="H190" s="148">
        <f>IFERROR(VLOOKUP(C190,'12월'!$E$12:$H$884,4,0),0)</f>
        <v>4454250</v>
      </c>
      <c r="I190" s="151" t="s">
        <v>3830</v>
      </c>
      <c r="J190" s="68" t="str">
        <f>VLOOKUP(C190,'명부(현재)'!$D$9:$O$9755,11,0)</f>
        <v>-</v>
      </c>
      <c r="GZ190" s="20"/>
      <c r="HA190" s="20"/>
      <c r="HB190" s="20"/>
      <c r="HC190" s="20"/>
      <c r="HD190" s="20"/>
      <c r="HE190" s="20"/>
      <c r="HF190" s="20"/>
      <c r="HG190" s="20"/>
      <c r="HH190" s="20"/>
      <c r="HI190" s="20"/>
      <c r="HJ190" s="20"/>
      <c r="HK190" s="20"/>
      <c r="HL190" s="20"/>
      <c r="HM190" s="20"/>
    </row>
    <row r="191" spans="2:221">
      <c r="B191" s="146" t="s">
        <v>557</v>
      </c>
      <c r="C191" s="147" t="s">
        <v>1436</v>
      </c>
      <c r="D191" s="148" t="s">
        <v>127</v>
      </c>
      <c r="E191" s="149" t="s">
        <v>834</v>
      </c>
      <c r="F191" s="150">
        <f t="shared" si="9"/>
        <v>40893261</v>
      </c>
      <c r="G191" s="150">
        <f>IFERROR(VLOOKUP(C191,'1-11월'!$E$14:$H$1190,4,0),0)</f>
        <v>34386752</v>
      </c>
      <c r="H191" s="148">
        <f>IFERROR(VLOOKUP(C191,'12월'!$E$12:$H$884,4,0),0)</f>
        <v>6506509</v>
      </c>
      <c r="I191" s="151" t="s">
        <v>3830</v>
      </c>
      <c r="J191" s="68" t="str">
        <f>VLOOKUP(C191,'명부(현재)'!$D$9:$O$9755,11,0)</f>
        <v>-</v>
      </c>
      <c r="GZ191" s="20"/>
      <c r="HA191" s="20"/>
      <c r="HB191" s="20"/>
      <c r="HC191" s="20"/>
      <c r="HD191" s="20"/>
      <c r="HE191" s="20"/>
      <c r="HF191" s="20"/>
      <c r="HG191" s="20"/>
      <c r="HH191" s="20"/>
      <c r="HI191" s="20"/>
      <c r="HJ191" s="20"/>
      <c r="HK191" s="20"/>
      <c r="HL191" s="20"/>
      <c r="HM191" s="20"/>
    </row>
    <row r="192" spans="2:221">
      <c r="B192" s="146" t="s">
        <v>572</v>
      </c>
      <c r="C192" s="147" t="s">
        <v>1241</v>
      </c>
      <c r="D192" s="148" t="s">
        <v>16</v>
      </c>
      <c r="E192" s="149" t="s">
        <v>743</v>
      </c>
      <c r="F192" s="150">
        <f t="shared" si="9"/>
        <v>40849319</v>
      </c>
      <c r="G192" s="150">
        <f>IFERROR(VLOOKUP(C192,'1-11월'!$E$14:$H$1190,4,0),0)</f>
        <v>36291079</v>
      </c>
      <c r="H192" s="148">
        <f>IFERROR(VLOOKUP(C192,'12월'!$E$12:$H$884,4,0),0)</f>
        <v>4558240</v>
      </c>
      <c r="I192" s="151" t="s">
        <v>3830</v>
      </c>
      <c r="J192" s="68" t="str">
        <f>VLOOKUP(C192,'명부(현재)'!$D$9:$O$9755,11,0)</f>
        <v>-</v>
      </c>
      <c r="GZ192" s="20"/>
      <c r="HA192" s="20"/>
      <c r="HB192" s="20"/>
      <c r="HC192" s="20"/>
      <c r="HD192" s="20"/>
      <c r="HE192" s="20"/>
      <c r="HF192" s="20"/>
      <c r="HG192" s="20"/>
      <c r="HH192" s="20"/>
      <c r="HI192" s="20"/>
      <c r="HJ192" s="20"/>
      <c r="HK192" s="20"/>
      <c r="HL192" s="20"/>
      <c r="HM192" s="20"/>
    </row>
    <row r="193" spans="2:221">
      <c r="B193" s="146" t="s">
        <v>563</v>
      </c>
      <c r="C193" s="147" t="s">
        <v>1564</v>
      </c>
      <c r="D193" s="148" t="s">
        <v>210</v>
      </c>
      <c r="E193" s="149" t="s">
        <v>985</v>
      </c>
      <c r="F193" s="150">
        <f t="shared" si="9"/>
        <v>40781724</v>
      </c>
      <c r="G193" s="150">
        <f>IFERROR(VLOOKUP(C193,'1-11월'!$E$14:$H$1190,4,0),0)</f>
        <v>34211609</v>
      </c>
      <c r="H193" s="148">
        <f>IFERROR(VLOOKUP(C193,'12월'!$E$12:$H$884,4,0),0)</f>
        <v>6570115</v>
      </c>
      <c r="I193" s="151" t="s">
        <v>3830</v>
      </c>
      <c r="J193" s="68" t="str">
        <f>VLOOKUP(C193,'명부(현재)'!$D$9:$O$9755,11,0)</f>
        <v>-</v>
      </c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</row>
    <row r="194" spans="2:221">
      <c r="B194" s="146" t="s">
        <v>578</v>
      </c>
      <c r="C194" s="147" t="s">
        <v>1312</v>
      </c>
      <c r="D194" s="148" t="s">
        <v>304</v>
      </c>
      <c r="E194" s="149" t="s">
        <v>811</v>
      </c>
      <c r="F194" s="150">
        <f t="shared" si="9"/>
        <v>40701622</v>
      </c>
      <c r="G194" s="150">
        <f>IFERROR(VLOOKUP(C194,'1-11월'!$E$14:$H$1190,4,0),0)</f>
        <v>35360897</v>
      </c>
      <c r="H194" s="148">
        <f>IFERROR(VLOOKUP(C194,'12월'!$E$12:$H$884,4,0),0)</f>
        <v>5340725</v>
      </c>
      <c r="I194" s="151" t="s">
        <v>3830</v>
      </c>
      <c r="J194" s="68" t="str">
        <f>VLOOKUP(C194,'명부(현재)'!$D$9:$O$9755,11,0)</f>
        <v>-</v>
      </c>
      <c r="GZ194" s="20"/>
      <c r="HA194" s="20"/>
      <c r="HB194" s="20"/>
      <c r="HC194" s="20"/>
      <c r="HD194" s="20"/>
      <c r="HE194" s="20"/>
      <c r="HF194" s="20"/>
      <c r="HG194" s="20"/>
      <c r="HH194" s="20"/>
      <c r="HI194" s="20"/>
      <c r="HJ194" s="20"/>
      <c r="HK194" s="20"/>
      <c r="HL194" s="20"/>
      <c r="HM194" s="20"/>
    </row>
    <row r="195" spans="2:221">
      <c r="B195" s="146" t="s">
        <v>568</v>
      </c>
      <c r="C195" s="147" t="s">
        <v>1462</v>
      </c>
      <c r="D195" s="148" t="s">
        <v>237</v>
      </c>
      <c r="E195" s="149" t="s">
        <v>920</v>
      </c>
      <c r="F195" s="150">
        <f t="shared" si="9"/>
        <v>40568000</v>
      </c>
      <c r="G195" s="150">
        <f>IFERROR(VLOOKUP(C195,'1-11월'!$E$14:$H$1190,4,0),0)</f>
        <v>33153775</v>
      </c>
      <c r="H195" s="148">
        <f>IFERROR(VLOOKUP(C195,'12월'!$E$12:$H$884,4,0),0)</f>
        <v>7414225</v>
      </c>
      <c r="I195" s="151" t="s">
        <v>3830</v>
      </c>
      <c r="J195" s="68" t="str">
        <f>VLOOKUP(C195,'명부(현재)'!$D$9:$O$9755,11,0)</f>
        <v>-</v>
      </c>
      <c r="GZ195" s="20"/>
      <c r="HA195" s="20"/>
      <c r="HB195" s="20"/>
      <c r="HC195" s="20"/>
      <c r="HD195" s="20"/>
      <c r="HE195" s="20"/>
      <c r="HF195" s="20"/>
      <c r="HG195" s="20"/>
      <c r="HH195" s="20"/>
      <c r="HI195" s="20"/>
      <c r="HJ195" s="20"/>
      <c r="HK195" s="20"/>
      <c r="HL195" s="20"/>
      <c r="HM195" s="20"/>
    </row>
    <row r="196" spans="2:221">
      <c r="B196" s="146" t="s">
        <v>556</v>
      </c>
      <c r="C196" s="147" t="s">
        <v>1857</v>
      </c>
      <c r="D196" s="148" t="s">
        <v>1858</v>
      </c>
      <c r="E196" s="149" t="s">
        <v>2108</v>
      </c>
      <c r="F196" s="150">
        <f t="shared" si="9"/>
        <v>40531920</v>
      </c>
      <c r="G196" s="150">
        <f>IFERROR(VLOOKUP(C196,'1-11월'!$E$14:$H$1190,4,0),0)</f>
        <v>36105650</v>
      </c>
      <c r="H196" s="148">
        <f>IFERROR(VLOOKUP(C196,'12월'!$E$12:$H$884,4,0),0)</f>
        <v>4426270</v>
      </c>
      <c r="I196" s="151" t="s">
        <v>3830</v>
      </c>
      <c r="J196" s="68" t="str">
        <f>VLOOKUP(C196,'명부(현재)'!$D$9:$O$9755,11,0)</f>
        <v>-</v>
      </c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</row>
    <row r="197" spans="2:221">
      <c r="B197" s="146" t="s">
        <v>575</v>
      </c>
      <c r="C197" s="147" t="s">
        <v>1231</v>
      </c>
      <c r="D197" s="148" t="s">
        <v>34</v>
      </c>
      <c r="E197" s="149" t="s">
        <v>733</v>
      </c>
      <c r="F197" s="150">
        <f t="shared" si="9"/>
        <v>40495230</v>
      </c>
      <c r="G197" s="150">
        <f>IFERROR(VLOOKUP(C197,'1-11월'!$E$14:$H$1190,4,0),0)</f>
        <v>37288620</v>
      </c>
      <c r="H197" s="148">
        <f>IFERROR(VLOOKUP(C197,'12월'!$E$12:$H$884,4,0),0)</f>
        <v>3206610</v>
      </c>
      <c r="I197" s="151" t="s">
        <v>3830</v>
      </c>
      <c r="J197" s="68" t="str">
        <f>VLOOKUP(C197,'명부(현재)'!$D$9:$O$9755,11,0)</f>
        <v>-</v>
      </c>
      <c r="GZ197" s="20"/>
      <c r="HA197" s="20"/>
      <c r="HB197" s="20"/>
      <c r="HC197" s="20"/>
      <c r="HD197" s="20"/>
      <c r="HE197" s="20"/>
      <c r="HF197" s="20"/>
      <c r="HG197" s="20"/>
      <c r="HH197" s="20"/>
      <c r="HI197" s="20"/>
      <c r="HJ197" s="20"/>
      <c r="HK197" s="20"/>
      <c r="HL197" s="20"/>
      <c r="HM197" s="20"/>
    </row>
    <row r="198" spans="2:221">
      <c r="B198" s="146" t="s">
        <v>2985</v>
      </c>
      <c r="C198" s="147" t="s">
        <v>1509</v>
      </c>
      <c r="D198" s="148" t="s">
        <v>269</v>
      </c>
      <c r="E198" s="149" t="s">
        <v>856</v>
      </c>
      <c r="F198" s="150">
        <f t="shared" si="9"/>
        <v>40457317</v>
      </c>
      <c r="G198" s="150">
        <f>IFERROR(VLOOKUP(C198,'1-11월'!$E$14:$H$1190,4,0),0)</f>
        <v>33512306</v>
      </c>
      <c r="H198" s="148">
        <f>IFERROR(VLOOKUP(C198,'12월'!$E$12:$H$884,4,0),0)</f>
        <v>6945011</v>
      </c>
      <c r="I198" s="151" t="s">
        <v>3830</v>
      </c>
      <c r="J198" s="68" t="str">
        <f>VLOOKUP(C198,'명부(현재)'!$D$9:$O$9755,11,0)</f>
        <v>-</v>
      </c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</row>
    <row r="199" spans="2:221">
      <c r="B199" s="146" t="s">
        <v>578</v>
      </c>
      <c r="C199" s="147" t="s">
        <v>1300</v>
      </c>
      <c r="D199" s="148" t="s">
        <v>346</v>
      </c>
      <c r="E199" s="149" t="s">
        <v>801</v>
      </c>
      <c r="F199" s="150">
        <f t="shared" si="9"/>
        <v>40324144</v>
      </c>
      <c r="G199" s="150">
        <f>IFERROR(VLOOKUP(C199,'1-11월'!$E$14:$H$1190,4,0),0)</f>
        <v>35391545</v>
      </c>
      <c r="H199" s="148">
        <f>IFERROR(VLOOKUP(C199,'12월'!$E$12:$H$884,4,0),0)</f>
        <v>4932599</v>
      </c>
      <c r="I199" s="151" t="s">
        <v>3830</v>
      </c>
      <c r="J199" s="68" t="str">
        <f>VLOOKUP(C199,'명부(현재)'!$D$9:$O$9755,11,0)</f>
        <v>-</v>
      </c>
      <c r="GZ199" s="20"/>
      <c r="HA199" s="20"/>
      <c r="HB199" s="20"/>
      <c r="HC199" s="20"/>
      <c r="HD199" s="20"/>
      <c r="HE199" s="20"/>
      <c r="HF199" s="20"/>
      <c r="HG199" s="20"/>
      <c r="HH199" s="20"/>
      <c r="HI199" s="20"/>
      <c r="HJ199" s="20"/>
      <c r="HK199" s="20"/>
      <c r="HL199" s="20"/>
      <c r="HM199" s="20"/>
    </row>
    <row r="200" spans="2:221">
      <c r="B200" s="146" t="s">
        <v>573</v>
      </c>
      <c r="C200" s="147" t="s">
        <v>1627</v>
      </c>
      <c r="D200" s="148" t="s">
        <v>442</v>
      </c>
      <c r="E200" s="149" t="s">
        <v>1024</v>
      </c>
      <c r="F200" s="150">
        <f t="shared" si="9"/>
        <v>40015670</v>
      </c>
      <c r="G200" s="150">
        <f>IFERROR(VLOOKUP(C200,'1-11월'!$E$14:$H$1190,4,0),0)</f>
        <v>33754675</v>
      </c>
      <c r="H200" s="148">
        <f>IFERROR(VLOOKUP(C200,'12월'!$E$12:$H$884,4,0),0)</f>
        <v>6260995</v>
      </c>
      <c r="I200" s="151" t="s">
        <v>3830</v>
      </c>
      <c r="J200" s="68" t="str">
        <f>VLOOKUP(C200,'명부(현재)'!$D$9:$O$9755,11,0)</f>
        <v>-</v>
      </c>
      <c r="GZ200" s="20"/>
      <c r="HA200" s="20"/>
      <c r="HB200" s="20"/>
      <c r="HC200" s="20"/>
      <c r="HD200" s="20"/>
      <c r="HE200" s="20"/>
      <c r="HF200" s="20"/>
      <c r="HG200" s="20"/>
      <c r="HH200" s="20"/>
      <c r="HI200" s="20"/>
      <c r="HJ200" s="20"/>
      <c r="HK200" s="20"/>
      <c r="HL200" s="20"/>
      <c r="HM200" s="20"/>
    </row>
    <row r="201" spans="2:221">
      <c r="B201" s="146" t="s">
        <v>555</v>
      </c>
      <c r="C201" s="147" t="s">
        <v>1679</v>
      </c>
      <c r="D201" s="148" t="s">
        <v>69</v>
      </c>
      <c r="E201" s="149" t="s">
        <v>1058</v>
      </c>
      <c r="F201" s="150">
        <f t="shared" ref="F201:F264" si="10">SUM(G201:H201)</f>
        <v>39938716</v>
      </c>
      <c r="G201" s="150">
        <f>IFERROR(VLOOKUP(C201,'1-11월'!$E$14:$H$1190,4,0),0)</f>
        <v>36399626</v>
      </c>
      <c r="H201" s="148">
        <f>IFERROR(VLOOKUP(C201,'12월'!$E$12:$H$884,4,0),0)</f>
        <v>3539090</v>
      </c>
      <c r="I201" s="151" t="s">
        <v>3830</v>
      </c>
      <c r="J201" s="68" t="str">
        <f>VLOOKUP(C201,'명부(현재)'!$D$9:$O$9755,11,0)</f>
        <v>-</v>
      </c>
      <c r="GZ201" s="20"/>
      <c r="HA201" s="20"/>
      <c r="HB201" s="20"/>
      <c r="HC201" s="20"/>
      <c r="HD201" s="20"/>
      <c r="HE201" s="20"/>
      <c r="HF201" s="20"/>
      <c r="HG201" s="20"/>
      <c r="HH201" s="20"/>
      <c r="HI201" s="20"/>
      <c r="HJ201" s="20"/>
      <c r="HK201" s="20"/>
      <c r="HL201" s="20"/>
      <c r="HM201" s="20"/>
    </row>
    <row r="202" spans="2:221">
      <c r="B202" s="146" t="s">
        <v>583</v>
      </c>
      <c r="C202" s="147" t="s">
        <v>1190</v>
      </c>
      <c r="D202" s="148" t="s">
        <v>96</v>
      </c>
      <c r="E202" s="149" t="s">
        <v>692</v>
      </c>
      <c r="F202" s="150">
        <f t="shared" si="10"/>
        <v>39645730</v>
      </c>
      <c r="G202" s="150">
        <f>IFERROR(VLOOKUP(C202,'1-11월'!$E$14:$H$1190,4,0),0)</f>
        <v>35886500</v>
      </c>
      <c r="H202" s="148">
        <f>IFERROR(VLOOKUP(C202,'12월'!$E$12:$H$884,4,0),0)</f>
        <v>3759230</v>
      </c>
      <c r="I202" s="151" t="s">
        <v>3830</v>
      </c>
      <c r="J202" s="68" t="str">
        <f>VLOOKUP(C202,'명부(현재)'!$D$9:$O$9755,11,0)</f>
        <v>-</v>
      </c>
      <c r="GZ202" s="20"/>
      <c r="HA202" s="20"/>
      <c r="HB202" s="20"/>
      <c r="HC202" s="20"/>
      <c r="HD202" s="20"/>
      <c r="HE202" s="20"/>
      <c r="HF202" s="20"/>
      <c r="HG202" s="20"/>
      <c r="HH202" s="20"/>
      <c r="HI202" s="20"/>
      <c r="HJ202" s="20"/>
      <c r="HK202" s="20"/>
      <c r="HL202" s="20"/>
      <c r="HM202" s="20"/>
    </row>
    <row r="203" spans="2:221">
      <c r="B203" s="146" t="s">
        <v>586</v>
      </c>
      <c r="C203" s="147" t="s">
        <v>1835</v>
      </c>
      <c r="D203" s="148" t="s">
        <v>619</v>
      </c>
      <c r="E203" s="149" t="s">
        <v>892</v>
      </c>
      <c r="F203" s="150">
        <f t="shared" si="10"/>
        <v>39185894</v>
      </c>
      <c r="G203" s="150">
        <f>IFERROR(VLOOKUP(C203,'1-11월'!$E$14:$H$1190,4,0),0)</f>
        <v>32046889</v>
      </c>
      <c r="H203" s="148">
        <f>IFERROR(VLOOKUP(C203,'12월'!$E$12:$H$884,4,0),0)</f>
        <v>7139005</v>
      </c>
      <c r="I203" s="151" t="s">
        <v>3830</v>
      </c>
      <c r="J203" s="68" t="str">
        <f>VLOOKUP(C203,'명부(현재)'!$D$9:$O$9755,11,0)</f>
        <v>-</v>
      </c>
      <c r="GZ203" s="20"/>
      <c r="HA203" s="20"/>
      <c r="HB203" s="20"/>
      <c r="HC203" s="20"/>
      <c r="HD203" s="20"/>
      <c r="HE203" s="20"/>
      <c r="HF203" s="20"/>
      <c r="HG203" s="20"/>
      <c r="HH203" s="20"/>
      <c r="HI203" s="20"/>
      <c r="HJ203" s="20"/>
      <c r="HK203" s="20"/>
      <c r="HL203" s="20"/>
      <c r="HM203" s="20"/>
    </row>
    <row r="204" spans="2:221">
      <c r="B204" s="146" t="s">
        <v>557</v>
      </c>
      <c r="C204" s="147" t="s">
        <v>1428</v>
      </c>
      <c r="D204" s="148" t="s">
        <v>349</v>
      </c>
      <c r="E204" s="149" t="s">
        <v>899</v>
      </c>
      <c r="F204" s="150">
        <f t="shared" si="10"/>
        <v>39110647</v>
      </c>
      <c r="G204" s="150">
        <f>IFERROR(VLOOKUP(C204,'1-11월'!$E$14:$H$1190,4,0),0)</f>
        <v>33935722</v>
      </c>
      <c r="H204" s="148">
        <f>IFERROR(VLOOKUP(C204,'12월'!$E$12:$H$884,4,0),0)</f>
        <v>5174925</v>
      </c>
      <c r="I204" s="151" t="s">
        <v>3830</v>
      </c>
      <c r="J204" s="68" t="str">
        <f>VLOOKUP(C204,'명부(현재)'!$D$9:$O$9755,11,0)</f>
        <v>-</v>
      </c>
      <c r="GZ204" s="20"/>
      <c r="HA204" s="20"/>
      <c r="HB204" s="20"/>
      <c r="HC204" s="20"/>
      <c r="HD204" s="20"/>
      <c r="HE204" s="20"/>
      <c r="HF204" s="20"/>
      <c r="HG204" s="20"/>
      <c r="HH204" s="20"/>
      <c r="HI204" s="20"/>
      <c r="HJ204" s="20"/>
      <c r="HK204" s="20"/>
      <c r="HL204" s="20"/>
      <c r="HM204" s="20"/>
    </row>
    <row r="205" spans="2:221">
      <c r="B205" s="146" t="s">
        <v>585</v>
      </c>
      <c r="C205" s="147" t="s">
        <v>1392</v>
      </c>
      <c r="D205" s="148" t="s">
        <v>122</v>
      </c>
      <c r="E205" s="149" t="s">
        <v>846</v>
      </c>
      <c r="F205" s="150">
        <f t="shared" si="10"/>
        <v>39040392</v>
      </c>
      <c r="G205" s="150">
        <f>IFERROR(VLOOKUP(C205,'1-11월'!$E$14:$H$1190,4,0),0)</f>
        <v>34800922</v>
      </c>
      <c r="H205" s="148">
        <f>IFERROR(VLOOKUP(C205,'12월'!$E$12:$H$884,4,0),0)</f>
        <v>4239470</v>
      </c>
      <c r="I205" s="151" t="s">
        <v>3830</v>
      </c>
      <c r="J205" s="68" t="str">
        <f>VLOOKUP(C205,'명부(현재)'!$D$9:$O$9755,11,0)</f>
        <v>-</v>
      </c>
      <c r="GZ205" s="20"/>
      <c r="HA205" s="20"/>
      <c r="HB205" s="20"/>
      <c r="HC205" s="20"/>
      <c r="HD205" s="20"/>
      <c r="HE205" s="20"/>
      <c r="HF205" s="20"/>
      <c r="HG205" s="20"/>
      <c r="HH205" s="20"/>
      <c r="HI205" s="20"/>
      <c r="HJ205" s="20"/>
      <c r="HK205" s="20"/>
      <c r="HL205" s="20"/>
      <c r="HM205" s="20"/>
    </row>
    <row r="206" spans="2:221">
      <c r="B206" s="146" t="s">
        <v>576</v>
      </c>
      <c r="C206" s="147" t="s">
        <v>1791</v>
      </c>
      <c r="D206" s="148" t="s">
        <v>485</v>
      </c>
      <c r="E206" s="149" t="s">
        <v>1136</v>
      </c>
      <c r="F206" s="150">
        <f t="shared" si="10"/>
        <v>38717638</v>
      </c>
      <c r="G206" s="150">
        <f>IFERROR(VLOOKUP(C206,'1-11월'!$E$14:$H$1190,4,0),0)</f>
        <v>33417638</v>
      </c>
      <c r="H206" s="148">
        <f>IFERROR(VLOOKUP(C206,'12월'!$E$12:$H$884,4,0),0)</f>
        <v>5300000</v>
      </c>
      <c r="I206" s="151" t="s">
        <v>3830</v>
      </c>
      <c r="J206" s="68" t="str">
        <f>VLOOKUP(C206,'명부(현재)'!$D$9:$O$9755,11,0)</f>
        <v>-</v>
      </c>
      <c r="GZ206" s="20"/>
      <c r="HA206" s="20"/>
      <c r="HB206" s="20"/>
      <c r="HC206" s="20"/>
      <c r="HD206" s="20"/>
      <c r="HE206" s="20"/>
      <c r="HF206" s="20"/>
      <c r="HG206" s="20"/>
      <c r="HH206" s="20"/>
      <c r="HI206" s="20"/>
      <c r="HJ206" s="20"/>
      <c r="HK206" s="20"/>
      <c r="HL206" s="20"/>
      <c r="HM206" s="20"/>
    </row>
    <row r="207" spans="2:221">
      <c r="B207" s="146" t="s">
        <v>586</v>
      </c>
      <c r="C207" s="147" t="s">
        <v>1833</v>
      </c>
      <c r="D207" s="148" t="s">
        <v>108</v>
      </c>
      <c r="E207" s="149" t="s">
        <v>728</v>
      </c>
      <c r="F207" s="150">
        <f t="shared" si="10"/>
        <v>38643385</v>
      </c>
      <c r="G207" s="150">
        <f>IFERROR(VLOOKUP(C207,'1-11월'!$E$14:$H$1190,4,0),0)</f>
        <v>36230973</v>
      </c>
      <c r="H207" s="148">
        <f>IFERROR(VLOOKUP(C207,'12월'!$E$12:$H$884,4,0),0)</f>
        <v>2412412</v>
      </c>
      <c r="I207" s="151" t="s">
        <v>3830</v>
      </c>
      <c r="J207" s="68" t="str">
        <f>VLOOKUP(C207,'명부(현재)'!$D$9:$O$9755,11,0)</f>
        <v>-</v>
      </c>
      <c r="GZ207" s="20"/>
      <c r="HA207" s="20"/>
      <c r="HB207" s="20"/>
      <c r="HC207" s="20"/>
      <c r="HD207" s="20"/>
      <c r="HE207" s="20"/>
      <c r="HF207" s="20"/>
      <c r="HG207" s="20"/>
      <c r="HH207" s="20"/>
      <c r="HI207" s="20"/>
      <c r="HJ207" s="20"/>
      <c r="HK207" s="20"/>
      <c r="HL207" s="20"/>
      <c r="HM207" s="20"/>
    </row>
    <row r="208" spans="2:221">
      <c r="B208" s="146" t="s">
        <v>565</v>
      </c>
      <c r="C208" s="147" t="s">
        <v>1219</v>
      </c>
      <c r="D208" s="148" t="s">
        <v>315</v>
      </c>
      <c r="E208" s="149" t="s">
        <v>725</v>
      </c>
      <c r="F208" s="150">
        <f t="shared" si="10"/>
        <v>38483996</v>
      </c>
      <c r="G208" s="150">
        <f>IFERROR(VLOOKUP(C208,'1-11월'!$E$14:$H$1190,4,0),0)</f>
        <v>34848149</v>
      </c>
      <c r="H208" s="148">
        <f>IFERROR(VLOOKUP(C208,'12월'!$E$12:$H$884,4,0),0)</f>
        <v>3635847</v>
      </c>
      <c r="I208" s="151" t="s">
        <v>3830</v>
      </c>
      <c r="J208" s="68" t="str">
        <f>VLOOKUP(C208,'명부(현재)'!$D$9:$O$9755,11,0)</f>
        <v>-</v>
      </c>
      <c r="GZ208" s="20"/>
      <c r="HA208" s="20"/>
      <c r="HB208" s="20"/>
      <c r="HC208" s="20"/>
      <c r="HD208" s="20"/>
      <c r="HE208" s="20"/>
      <c r="HF208" s="20"/>
      <c r="HG208" s="20"/>
      <c r="HH208" s="20"/>
      <c r="HI208" s="20"/>
      <c r="HJ208" s="20"/>
      <c r="HK208" s="20"/>
      <c r="HL208" s="20"/>
      <c r="HM208" s="20"/>
    </row>
    <row r="209" spans="2:221">
      <c r="B209" s="146" t="s">
        <v>581</v>
      </c>
      <c r="C209" s="147" t="s">
        <v>1209</v>
      </c>
      <c r="D209" s="148" t="s">
        <v>642</v>
      </c>
      <c r="E209" s="149" t="s">
        <v>714</v>
      </c>
      <c r="F209" s="150">
        <f t="shared" si="10"/>
        <v>38343324</v>
      </c>
      <c r="G209" s="150">
        <f>IFERROR(VLOOKUP(C209,'1-11월'!$E$14:$H$1190,4,0),0)</f>
        <v>31521464</v>
      </c>
      <c r="H209" s="148">
        <f>IFERROR(VLOOKUP(C209,'12월'!$E$12:$H$884,4,0),0)</f>
        <v>6821860</v>
      </c>
      <c r="I209" s="151" t="s">
        <v>3830</v>
      </c>
      <c r="J209" s="68" t="str">
        <f>VLOOKUP(C209,'명부(현재)'!$D$9:$O$9755,11,0)</f>
        <v>-</v>
      </c>
      <c r="GZ209" s="20"/>
      <c r="HA209" s="20"/>
      <c r="HB209" s="20"/>
      <c r="HC209" s="20"/>
      <c r="HD209" s="20"/>
      <c r="HE209" s="20"/>
      <c r="HF209" s="20"/>
      <c r="HG209" s="20"/>
      <c r="HH209" s="20"/>
      <c r="HI209" s="20"/>
      <c r="HJ209" s="20"/>
      <c r="HK209" s="20"/>
      <c r="HL209" s="20"/>
      <c r="HM209" s="20"/>
    </row>
    <row r="210" spans="2:221">
      <c r="B210" s="146" t="s">
        <v>578</v>
      </c>
      <c r="C210" s="147" t="s">
        <v>1298</v>
      </c>
      <c r="D210" s="148" t="s">
        <v>153</v>
      </c>
      <c r="E210" s="149" t="s">
        <v>800</v>
      </c>
      <c r="F210" s="150">
        <f t="shared" si="10"/>
        <v>38318372</v>
      </c>
      <c r="G210" s="150">
        <f>IFERROR(VLOOKUP(C210,'1-11월'!$E$14:$H$1190,4,0),0)</f>
        <v>35270607</v>
      </c>
      <c r="H210" s="148">
        <f>IFERROR(VLOOKUP(C210,'12월'!$E$12:$H$884,4,0),0)</f>
        <v>3047765</v>
      </c>
      <c r="I210" s="151" t="s">
        <v>3830</v>
      </c>
      <c r="J210" s="68" t="str">
        <f>VLOOKUP(C210,'명부(현재)'!$D$9:$O$9755,11,0)</f>
        <v>-</v>
      </c>
      <c r="GZ210" s="20"/>
      <c r="HA210" s="20"/>
      <c r="HB210" s="20"/>
      <c r="HC210" s="20"/>
      <c r="HD210" s="20"/>
      <c r="HE210" s="20"/>
      <c r="HF210" s="20"/>
      <c r="HG210" s="20"/>
      <c r="HH210" s="20"/>
      <c r="HI210" s="20"/>
      <c r="HJ210" s="20"/>
      <c r="HK210" s="20"/>
      <c r="HL210" s="20"/>
      <c r="HM210" s="20"/>
    </row>
    <row r="211" spans="2:221">
      <c r="B211" s="146" t="s">
        <v>585</v>
      </c>
      <c r="C211" s="147" t="s">
        <v>1390</v>
      </c>
      <c r="D211" s="148" t="s">
        <v>157</v>
      </c>
      <c r="E211" s="149" t="s">
        <v>869</v>
      </c>
      <c r="F211" s="150">
        <f t="shared" si="10"/>
        <v>37672136</v>
      </c>
      <c r="G211" s="150">
        <f>IFERROR(VLOOKUP(C211,'1-11월'!$E$14:$H$1190,4,0),0)</f>
        <v>33947652</v>
      </c>
      <c r="H211" s="148">
        <f>IFERROR(VLOOKUP(C211,'12월'!$E$12:$H$884,4,0),0)</f>
        <v>3724484</v>
      </c>
      <c r="I211" s="151" t="s">
        <v>3830</v>
      </c>
      <c r="J211" s="68" t="str">
        <f>VLOOKUP(C211,'명부(현재)'!$D$9:$O$9755,11,0)</f>
        <v>-</v>
      </c>
      <c r="GZ211" s="20"/>
      <c r="HA211" s="20"/>
      <c r="HB211" s="20"/>
      <c r="HC211" s="20"/>
      <c r="HD211" s="20"/>
      <c r="HE211" s="20"/>
      <c r="HF211" s="20"/>
      <c r="HG211" s="20"/>
      <c r="HH211" s="20"/>
      <c r="HI211" s="20"/>
      <c r="HJ211" s="20"/>
      <c r="HK211" s="20"/>
      <c r="HL211" s="20"/>
      <c r="HM211" s="20"/>
    </row>
    <row r="212" spans="2:221">
      <c r="B212" s="146" t="s">
        <v>571</v>
      </c>
      <c r="C212" s="147" t="s">
        <v>1545</v>
      </c>
      <c r="D212" s="148" t="s">
        <v>1880</v>
      </c>
      <c r="E212" s="149" t="s">
        <v>826</v>
      </c>
      <c r="F212" s="150">
        <f t="shared" si="10"/>
        <v>37452497</v>
      </c>
      <c r="G212" s="150">
        <f>IFERROR(VLOOKUP(C212,'1-11월'!$E$14:$H$1190,4,0),0)</f>
        <v>32273257</v>
      </c>
      <c r="H212" s="148">
        <f>IFERROR(VLOOKUP(C212,'12월'!$E$12:$H$884,4,0),0)</f>
        <v>5179240</v>
      </c>
      <c r="I212" s="151" t="s">
        <v>3830</v>
      </c>
      <c r="J212" s="68" t="str">
        <f>VLOOKUP(C212,'명부(현재)'!$D$9:$O$9755,11,0)</f>
        <v>-</v>
      </c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</row>
    <row r="213" spans="2:221">
      <c r="B213" s="146" t="s">
        <v>571</v>
      </c>
      <c r="C213" s="147" t="s">
        <v>1551</v>
      </c>
      <c r="D213" s="148" t="s">
        <v>1159</v>
      </c>
      <c r="E213" s="149" t="s">
        <v>757</v>
      </c>
      <c r="F213" s="150">
        <f t="shared" si="10"/>
        <v>36926165</v>
      </c>
      <c r="G213" s="150">
        <f>IFERROR(VLOOKUP(C213,'1-11월'!$E$14:$H$1190,4,0),0)</f>
        <v>33364705</v>
      </c>
      <c r="H213" s="148">
        <f>IFERROR(VLOOKUP(C213,'12월'!$E$12:$H$884,4,0),0)</f>
        <v>3561460</v>
      </c>
      <c r="I213" s="151" t="s">
        <v>3830</v>
      </c>
      <c r="J213" s="68" t="str">
        <f>VLOOKUP(C213,'명부(현재)'!$D$9:$O$9755,11,0)</f>
        <v>-</v>
      </c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</row>
    <row r="214" spans="2:221">
      <c r="B214" s="146" t="s">
        <v>557</v>
      </c>
      <c r="C214" s="147" t="s">
        <v>1434</v>
      </c>
      <c r="D214" s="148" t="s">
        <v>230</v>
      </c>
      <c r="E214" s="149" t="s">
        <v>745</v>
      </c>
      <c r="F214" s="150">
        <f t="shared" si="10"/>
        <v>36807455</v>
      </c>
      <c r="G214" s="150">
        <f>IFERROR(VLOOKUP(C214,'1-11월'!$E$14:$H$1190,4,0),0)</f>
        <v>30929695</v>
      </c>
      <c r="H214" s="148">
        <f>IFERROR(VLOOKUP(C214,'12월'!$E$12:$H$884,4,0),0)</f>
        <v>5877760</v>
      </c>
      <c r="I214" s="151" t="s">
        <v>3830</v>
      </c>
      <c r="J214" s="68" t="str">
        <f>VLOOKUP(C214,'명부(현재)'!$D$9:$O$9755,11,0)</f>
        <v>-</v>
      </c>
      <c r="GZ214" s="20"/>
      <c r="HA214" s="20"/>
      <c r="HB214" s="20"/>
      <c r="HC214" s="20"/>
      <c r="HD214" s="20"/>
      <c r="HE214" s="20"/>
      <c r="HF214" s="20"/>
      <c r="HG214" s="20"/>
      <c r="HH214" s="20"/>
      <c r="HI214" s="20"/>
      <c r="HJ214" s="20"/>
      <c r="HK214" s="20"/>
      <c r="HL214" s="20"/>
      <c r="HM214" s="20"/>
    </row>
    <row r="215" spans="2:221">
      <c r="B215" s="146" t="s">
        <v>565</v>
      </c>
      <c r="C215" s="147" t="s">
        <v>1213</v>
      </c>
      <c r="D215" s="148" t="s">
        <v>76</v>
      </c>
      <c r="E215" s="149" t="s">
        <v>719</v>
      </c>
      <c r="F215" s="150">
        <f t="shared" si="10"/>
        <v>36685475</v>
      </c>
      <c r="G215" s="150">
        <f>IFERROR(VLOOKUP(C215,'1-11월'!$E$14:$H$1190,4,0),0)</f>
        <v>34085285</v>
      </c>
      <c r="H215" s="148">
        <f>IFERROR(VLOOKUP(C215,'12월'!$E$12:$H$884,4,0),0)</f>
        <v>2600190</v>
      </c>
      <c r="I215" s="151" t="s">
        <v>3830</v>
      </c>
      <c r="J215" s="68" t="str">
        <f>VLOOKUP(C215,'명부(현재)'!$D$9:$O$9755,11,0)</f>
        <v>-</v>
      </c>
      <c r="GZ215" s="20"/>
      <c r="HA215" s="20"/>
      <c r="HB215" s="20"/>
      <c r="HC215" s="20"/>
      <c r="HD215" s="20"/>
      <c r="HE215" s="20"/>
      <c r="HF215" s="20"/>
      <c r="HG215" s="20"/>
      <c r="HH215" s="20"/>
      <c r="HI215" s="20"/>
      <c r="HJ215" s="20"/>
      <c r="HK215" s="20"/>
      <c r="HL215" s="20"/>
      <c r="HM215" s="20"/>
    </row>
    <row r="216" spans="2:221">
      <c r="B216" s="146" t="s">
        <v>566</v>
      </c>
      <c r="C216" s="147" t="s">
        <v>1709</v>
      </c>
      <c r="D216" s="148" t="s">
        <v>517</v>
      </c>
      <c r="E216" s="149" t="s">
        <v>1080</v>
      </c>
      <c r="F216" s="150">
        <f t="shared" si="10"/>
        <v>36655398</v>
      </c>
      <c r="G216" s="150">
        <f>IFERROR(VLOOKUP(C216,'1-11월'!$E$14:$H$1190,4,0),0)</f>
        <v>32222038</v>
      </c>
      <c r="H216" s="148">
        <f>IFERROR(VLOOKUP(C216,'12월'!$E$12:$H$884,4,0),0)</f>
        <v>4433360</v>
      </c>
      <c r="I216" s="151" t="s">
        <v>3830</v>
      </c>
      <c r="J216" s="68" t="str">
        <f>VLOOKUP(C216,'명부(현재)'!$D$9:$O$9755,11,0)</f>
        <v>-</v>
      </c>
      <c r="GZ216" s="20"/>
      <c r="HA216" s="20"/>
      <c r="HB216" s="20"/>
      <c r="HC216" s="20"/>
      <c r="HD216" s="20"/>
      <c r="HE216" s="20"/>
      <c r="HF216" s="20"/>
      <c r="HG216" s="20"/>
      <c r="HH216" s="20"/>
      <c r="HI216" s="20"/>
      <c r="HJ216" s="20"/>
      <c r="HK216" s="20"/>
      <c r="HL216" s="20"/>
      <c r="HM216" s="20"/>
    </row>
    <row r="217" spans="2:221">
      <c r="B217" s="146" t="s">
        <v>563</v>
      </c>
      <c r="C217" s="147" t="s">
        <v>1568</v>
      </c>
      <c r="D217" s="148" t="s">
        <v>255</v>
      </c>
      <c r="E217" s="149" t="s">
        <v>808</v>
      </c>
      <c r="F217" s="150">
        <f t="shared" si="10"/>
        <v>36638986</v>
      </c>
      <c r="G217" s="150">
        <f>IFERROR(VLOOKUP(C217,'1-11월'!$E$14:$H$1190,4,0),0)</f>
        <v>31464726</v>
      </c>
      <c r="H217" s="148">
        <f>IFERROR(VLOOKUP(C217,'12월'!$E$12:$H$884,4,0),0)</f>
        <v>5174260</v>
      </c>
      <c r="I217" s="151" t="s">
        <v>3830</v>
      </c>
      <c r="J217" s="68" t="str">
        <f>VLOOKUP(C217,'명부(현재)'!$D$9:$O$9755,11,0)</f>
        <v>-</v>
      </c>
      <c r="GZ217" s="20"/>
      <c r="HA217" s="20"/>
      <c r="HB217" s="20"/>
      <c r="HC217" s="20"/>
      <c r="HD217" s="20"/>
      <c r="HE217" s="20"/>
      <c r="HF217" s="20"/>
      <c r="HG217" s="20"/>
      <c r="HH217" s="20"/>
      <c r="HI217" s="20"/>
      <c r="HJ217" s="20"/>
      <c r="HK217" s="20"/>
      <c r="HL217" s="20"/>
      <c r="HM217" s="20"/>
    </row>
    <row r="218" spans="2:221">
      <c r="B218" s="146" t="s">
        <v>558</v>
      </c>
      <c r="C218" s="147" t="s">
        <v>1605</v>
      </c>
      <c r="D218" s="148" t="s">
        <v>294</v>
      </c>
      <c r="E218" s="149" t="s">
        <v>1009</v>
      </c>
      <c r="F218" s="150">
        <f t="shared" si="10"/>
        <v>36597444</v>
      </c>
      <c r="G218" s="150">
        <f>IFERROR(VLOOKUP(C218,'1-11월'!$E$14:$H$1190,4,0),0)</f>
        <v>31651664</v>
      </c>
      <c r="H218" s="148">
        <f>IFERROR(VLOOKUP(C218,'12월'!$E$12:$H$884,4,0),0)</f>
        <v>4945780</v>
      </c>
      <c r="I218" s="151" t="s">
        <v>3830</v>
      </c>
      <c r="J218" s="68" t="str">
        <f>VLOOKUP(C218,'명부(현재)'!$D$9:$O$9755,11,0)</f>
        <v>-</v>
      </c>
      <c r="GZ218" s="20"/>
      <c r="HA218" s="20"/>
      <c r="HB218" s="20"/>
      <c r="HC218" s="20"/>
      <c r="HD218" s="20"/>
      <c r="HE218" s="20"/>
      <c r="HF218" s="20"/>
      <c r="HG218" s="20"/>
      <c r="HH218" s="20"/>
      <c r="HI218" s="20"/>
      <c r="HJ218" s="20"/>
      <c r="HK218" s="20"/>
      <c r="HL218" s="20"/>
      <c r="HM218" s="20"/>
    </row>
    <row r="219" spans="2:221">
      <c r="B219" s="146" t="s">
        <v>564</v>
      </c>
      <c r="C219" s="147" t="s">
        <v>1732</v>
      </c>
      <c r="D219" s="148" t="s">
        <v>431</v>
      </c>
      <c r="E219" s="149" t="s">
        <v>1097</v>
      </c>
      <c r="F219" s="150">
        <f t="shared" si="10"/>
        <v>36557137</v>
      </c>
      <c r="G219" s="150">
        <f>IFERROR(VLOOKUP(C219,'1-11월'!$E$14:$H$1190,4,0),0)</f>
        <v>32842962</v>
      </c>
      <c r="H219" s="148">
        <f>IFERROR(VLOOKUP(C219,'12월'!$E$12:$H$884,4,0),0)</f>
        <v>3714175</v>
      </c>
      <c r="I219" s="151" t="s">
        <v>3830</v>
      </c>
      <c r="J219" s="68" t="str">
        <f>VLOOKUP(C219,'명부(현재)'!$D$9:$O$9755,11,0)</f>
        <v>-</v>
      </c>
      <c r="GZ219" s="20"/>
      <c r="HA219" s="20"/>
      <c r="HB219" s="20"/>
      <c r="HC219" s="20"/>
      <c r="HD219" s="20"/>
      <c r="HE219" s="20"/>
      <c r="HF219" s="20"/>
      <c r="HG219" s="20"/>
      <c r="HH219" s="20"/>
      <c r="HI219" s="20"/>
      <c r="HJ219" s="20"/>
      <c r="HK219" s="20"/>
      <c r="HL219" s="20"/>
      <c r="HM219" s="20"/>
    </row>
    <row r="220" spans="2:221">
      <c r="B220" s="146" t="s">
        <v>567</v>
      </c>
      <c r="C220" s="147" t="s">
        <v>1658</v>
      </c>
      <c r="D220" s="148" t="s">
        <v>437</v>
      </c>
      <c r="E220" s="149" t="s">
        <v>1046</v>
      </c>
      <c r="F220" s="150">
        <f t="shared" si="10"/>
        <v>36299263</v>
      </c>
      <c r="G220" s="150">
        <f>IFERROR(VLOOKUP(C220,'1-11월'!$E$14:$H$1190,4,0),0)</f>
        <v>33024493</v>
      </c>
      <c r="H220" s="148">
        <f>IFERROR(VLOOKUP(C220,'12월'!$E$12:$H$884,4,0),0)</f>
        <v>3274770</v>
      </c>
      <c r="I220" s="151" t="s">
        <v>3830</v>
      </c>
      <c r="J220" s="68" t="str">
        <f>VLOOKUP(C220,'명부(현재)'!$D$9:$O$9755,11,0)</f>
        <v>-</v>
      </c>
      <c r="GZ220" s="20"/>
      <c r="HA220" s="20"/>
      <c r="HB220" s="20"/>
      <c r="HC220" s="20"/>
      <c r="HD220" s="20"/>
      <c r="HE220" s="20"/>
      <c r="HF220" s="20"/>
      <c r="HG220" s="20"/>
      <c r="HH220" s="20"/>
      <c r="HI220" s="20"/>
      <c r="HJ220" s="20"/>
      <c r="HK220" s="20"/>
      <c r="HL220" s="20"/>
      <c r="HM220" s="20"/>
    </row>
    <row r="221" spans="2:221">
      <c r="B221" s="146" t="s">
        <v>563</v>
      </c>
      <c r="C221" s="147" t="s">
        <v>1574</v>
      </c>
      <c r="D221" s="148" t="s">
        <v>187</v>
      </c>
      <c r="E221" s="149" t="s">
        <v>1179</v>
      </c>
      <c r="F221" s="150">
        <f t="shared" si="10"/>
        <v>36159238</v>
      </c>
      <c r="G221" s="150">
        <f>IFERROR(VLOOKUP(C221,'1-11월'!$E$14:$H$1190,4,0),0)</f>
        <v>31949661</v>
      </c>
      <c r="H221" s="148">
        <f>IFERROR(VLOOKUP(C221,'12월'!$E$12:$H$884,4,0),0)</f>
        <v>4209577</v>
      </c>
      <c r="I221" s="151" t="s">
        <v>3830</v>
      </c>
      <c r="J221" s="68" t="str">
        <f>VLOOKUP(C221,'명부(현재)'!$D$9:$O$9755,11,0)</f>
        <v>-</v>
      </c>
      <c r="GZ221" s="20"/>
      <c r="HA221" s="20"/>
      <c r="HB221" s="20"/>
      <c r="HC221" s="20"/>
      <c r="HD221" s="20"/>
      <c r="HE221" s="20"/>
      <c r="HF221" s="20"/>
      <c r="HG221" s="20"/>
      <c r="HH221" s="20"/>
      <c r="HI221" s="20"/>
      <c r="HJ221" s="20"/>
      <c r="HK221" s="20"/>
      <c r="HL221" s="20"/>
      <c r="HM221" s="20"/>
    </row>
    <row r="222" spans="2:221">
      <c r="B222" s="146" t="s">
        <v>573</v>
      </c>
      <c r="C222" s="147" t="s">
        <v>1624</v>
      </c>
      <c r="D222" s="148" t="s">
        <v>137</v>
      </c>
      <c r="E222" s="149" t="s">
        <v>1022</v>
      </c>
      <c r="F222" s="150">
        <f t="shared" si="10"/>
        <v>36154913</v>
      </c>
      <c r="G222" s="150">
        <f>IFERROR(VLOOKUP(C222,'1-11월'!$E$14:$H$1190,4,0),0)</f>
        <v>32252097</v>
      </c>
      <c r="H222" s="148">
        <f>IFERROR(VLOOKUP(C222,'12월'!$E$12:$H$884,4,0),0)</f>
        <v>3902816</v>
      </c>
      <c r="I222" s="151" t="s">
        <v>3830</v>
      </c>
      <c r="J222" s="68" t="str">
        <f>VLOOKUP(C222,'명부(현재)'!$D$9:$O$9755,11,0)</f>
        <v>-</v>
      </c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</row>
    <row r="223" spans="2:221">
      <c r="B223" s="146" t="s">
        <v>554</v>
      </c>
      <c r="C223" s="147" t="s">
        <v>1762</v>
      </c>
      <c r="D223" s="148" t="s">
        <v>530</v>
      </c>
      <c r="E223" s="149" t="s">
        <v>1115</v>
      </c>
      <c r="F223" s="150">
        <f t="shared" si="10"/>
        <v>36097217</v>
      </c>
      <c r="G223" s="150">
        <f>IFERROR(VLOOKUP(C223,'1-11월'!$E$14:$H$1190,4,0),0)</f>
        <v>32610662</v>
      </c>
      <c r="H223" s="148">
        <f>IFERROR(VLOOKUP(C223,'12월'!$E$12:$H$884,4,0),0)</f>
        <v>3486555</v>
      </c>
      <c r="I223" s="151" t="s">
        <v>3830</v>
      </c>
      <c r="J223" s="68" t="str">
        <f>VLOOKUP(C223,'명부(현재)'!$D$9:$O$9755,11,0)</f>
        <v>-</v>
      </c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</row>
    <row r="224" spans="2:221">
      <c r="B224" s="146" t="s">
        <v>567</v>
      </c>
      <c r="C224" s="147" t="s">
        <v>1664</v>
      </c>
      <c r="D224" s="148" t="s">
        <v>141</v>
      </c>
      <c r="E224" s="149" t="s">
        <v>1048</v>
      </c>
      <c r="F224" s="150">
        <f t="shared" si="10"/>
        <v>36059001</v>
      </c>
      <c r="G224" s="150">
        <f>IFERROR(VLOOKUP(C224,'1-11월'!$E$14:$H$1190,4,0),0)</f>
        <v>31510894</v>
      </c>
      <c r="H224" s="148">
        <f>IFERROR(VLOOKUP(C224,'12월'!$E$12:$H$884,4,0),0)</f>
        <v>4548107</v>
      </c>
      <c r="I224" s="151" t="s">
        <v>3830</v>
      </c>
      <c r="J224" s="68" t="str">
        <f>VLOOKUP(C224,'명부(현재)'!$D$9:$O$9755,11,0)</f>
        <v>-</v>
      </c>
      <c r="GZ224" s="20"/>
      <c r="HA224" s="20"/>
      <c r="HB224" s="20"/>
      <c r="HC224" s="20"/>
      <c r="HD224" s="20"/>
      <c r="HE224" s="20"/>
      <c r="HF224" s="20"/>
      <c r="HG224" s="20"/>
      <c r="HH224" s="20"/>
      <c r="HI224" s="20"/>
      <c r="HJ224" s="20"/>
      <c r="HK224" s="20"/>
      <c r="HL224" s="20"/>
      <c r="HM224" s="20"/>
    </row>
    <row r="225" spans="2:221">
      <c r="B225" s="146" t="s">
        <v>556</v>
      </c>
      <c r="C225" s="147" t="s">
        <v>1484</v>
      </c>
      <c r="D225" s="148" t="s">
        <v>205</v>
      </c>
      <c r="E225" s="149" t="s">
        <v>936</v>
      </c>
      <c r="F225" s="150">
        <f t="shared" si="10"/>
        <v>35987862</v>
      </c>
      <c r="G225" s="150">
        <f>IFERROR(VLOOKUP(C225,'1-11월'!$E$14:$H$1190,4,0),0)</f>
        <v>31822592</v>
      </c>
      <c r="H225" s="148">
        <f>IFERROR(VLOOKUP(C225,'12월'!$E$12:$H$884,4,0),0)</f>
        <v>4165270</v>
      </c>
      <c r="I225" s="151" t="s">
        <v>3830</v>
      </c>
      <c r="J225" s="68" t="str">
        <f>VLOOKUP(C225,'명부(현재)'!$D$9:$O$9755,11,0)</f>
        <v>-</v>
      </c>
      <c r="GZ225" s="20"/>
      <c r="HA225" s="20"/>
      <c r="HB225" s="20"/>
      <c r="HC225" s="20"/>
      <c r="HD225" s="20"/>
      <c r="HE225" s="20"/>
      <c r="HF225" s="20"/>
      <c r="HG225" s="20"/>
      <c r="HH225" s="20"/>
      <c r="HI225" s="20"/>
      <c r="HJ225" s="20"/>
      <c r="HK225" s="20"/>
      <c r="HL225" s="20"/>
      <c r="HM225" s="20"/>
    </row>
    <row r="226" spans="2:221">
      <c r="B226" s="146" t="s">
        <v>586</v>
      </c>
      <c r="C226" s="147" t="s">
        <v>1829</v>
      </c>
      <c r="D226" s="148" t="s">
        <v>447</v>
      </c>
      <c r="E226" s="149" t="s">
        <v>1153</v>
      </c>
      <c r="F226" s="150">
        <f t="shared" si="10"/>
        <v>35913192</v>
      </c>
      <c r="G226" s="150">
        <f>IFERROR(VLOOKUP(C226,'1-11월'!$E$14:$H$1190,4,0),0)</f>
        <v>29519772</v>
      </c>
      <c r="H226" s="148">
        <f>IFERROR(VLOOKUP(C226,'12월'!$E$12:$H$884,4,0),0)</f>
        <v>6393420</v>
      </c>
      <c r="I226" s="151" t="s">
        <v>3830</v>
      </c>
      <c r="J226" s="68" t="str">
        <f>VLOOKUP(C226,'명부(현재)'!$D$9:$O$9755,11,0)</f>
        <v>-</v>
      </c>
      <c r="GZ226" s="20"/>
      <c r="HA226" s="20"/>
      <c r="HB226" s="20"/>
      <c r="HC226" s="20"/>
      <c r="HD226" s="20"/>
      <c r="HE226" s="20"/>
      <c r="HF226" s="20"/>
      <c r="HG226" s="20"/>
      <c r="HH226" s="20"/>
      <c r="HI226" s="20"/>
      <c r="HJ226" s="20"/>
      <c r="HK226" s="20"/>
      <c r="HL226" s="20"/>
      <c r="HM226" s="20"/>
    </row>
    <row r="227" spans="2:221">
      <c r="B227" s="146" t="s">
        <v>558</v>
      </c>
      <c r="C227" s="147" t="s">
        <v>1598</v>
      </c>
      <c r="D227" s="148" t="s">
        <v>469</v>
      </c>
      <c r="E227" s="149" t="s">
        <v>1004</v>
      </c>
      <c r="F227" s="150">
        <f t="shared" si="10"/>
        <v>35818212</v>
      </c>
      <c r="G227" s="150">
        <f>IFERROR(VLOOKUP(C227,'1-11월'!$E$14:$H$1190,4,0),0)</f>
        <v>33761772</v>
      </c>
      <c r="H227" s="148">
        <f>IFERROR(VLOOKUP(C227,'12월'!$E$12:$H$884,4,0),0)</f>
        <v>2056440</v>
      </c>
      <c r="I227" s="151" t="s">
        <v>3830</v>
      </c>
      <c r="J227" s="68" t="str">
        <f>VLOOKUP(C227,'명부(현재)'!$D$9:$O$9755,11,0)</f>
        <v>-</v>
      </c>
      <c r="GZ227" s="20"/>
      <c r="HA227" s="20"/>
      <c r="HB227" s="20"/>
      <c r="HC227" s="20"/>
      <c r="HD227" s="20"/>
      <c r="HE227" s="20"/>
      <c r="HF227" s="20"/>
      <c r="HG227" s="20"/>
      <c r="HH227" s="20"/>
      <c r="HI227" s="20"/>
      <c r="HJ227" s="20"/>
      <c r="HK227" s="20"/>
      <c r="HL227" s="20"/>
      <c r="HM227" s="20"/>
    </row>
    <row r="228" spans="2:221">
      <c r="B228" s="146" t="s">
        <v>570</v>
      </c>
      <c r="C228" s="147" t="s">
        <v>1400</v>
      </c>
      <c r="D228" s="148" t="s">
        <v>50</v>
      </c>
      <c r="E228" s="149" t="s">
        <v>878</v>
      </c>
      <c r="F228" s="150">
        <f t="shared" si="10"/>
        <v>35688771</v>
      </c>
      <c r="G228" s="150">
        <f>IFERROR(VLOOKUP(C228,'1-11월'!$E$14:$H$1190,4,0),0)</f>
        <v>29967721</v>
      </c>
      <c r="H228" s="148">
        <f>IFERROR(VLOOKUP(C228,'12월'!$E$12:$H$884,4,0),0)</f>
        <v>5721050</v>
      </c>
      <c r="I228" s="151" t="s">
        <v>3830</v>
      </c>
      <c r="J228" s="68" t="str">
        <f>VLOOKUP(C228,'명부(현재)'!$D$9:$O$9755,11,0)</f>
        <v>-</v>
      </c>
      <c r="GZ228" s="20"/>
      <c r="HA228" s="20"/>
      <c r="HB228" s="20"/>
      <c r="HC228" s="20"/>
      <c r="HD228" s="20"/>
      <c r="HE228" s="20"/>
      <c r="HF228" s="20"/>
      <c r="HG228" s="20"/>
      <c r="HH228" s="20"/>
      <c r="HI228" s="20"/>
      <c r="HJ228" s="20"/>
      <c r="HK228" s="20"/>
      <c r="HL228" s="20"/>
      <c r="HM228" s="20"/>
    </row>
    <row r="229" spans="2:221">
      <c r="B229" s="146" t="s">
        <v>563</v>
      </c>
      <c r="C229" s="147" t="s">
        <v>1578</v>
      </c>
      <c r="D229" s="148" t="s">
        <v>4</v>
      </c>
      <c r="E229" s="149" t="s">
        <v>994</v>
      </c>
      <c r="F229" s="150">
        <f t="shared" si="10"/>
        <v>35633023</v>
      </c>
      <c r="G229" s="150">
        <f>IFERROR(VLOOKUP(C229,'1-11월'!$E$14:$H$1190,4,0),0)</f>
        <v>32212038</v>
      </c>
      <c r="H229" s="148">
        <f>IFERROR(VLOOKUP(C229,'12월'!$E$12:$H$884,4,0),0)</f>
        <v>3420985</v>
      </c>
      <c r="I229" s="151" t="s">
        <v>3830</v>
      </c>
      <c r="J229" s="68" t="str">
        <f>VLOOKUP(C229,'명부(현재)'!$D$9:$O$9755,11,0)</f>
        <v>-</v>
      </c>
      <c r="GZ229" s="20"/>
      <c r="HA229" s="20"/>
      <c r="HB229" s="20"/>
      <c r="HC229" s="20"/>
      <c r="HD229" s="20"/>
      <c r="HE229" s="20"/>
      <c r="HF229" s="20"/>
      <c r="HG229" s="20"/>
      <c r="HH229" s="20"/>
      <c r="HI229" s="20"/>
      <c r="HJ229" s="20"/>
      <c r="HK229" s="20"/>
      <c r="HL229" s="20"/>
      <c r="HM229" s="20"/>
    </row>
    <row r="230" spans="2:221">
      <c r="B230" s="146" t="s">
        <v>570</v>
      </c>
      <c r="C230" s="147" t="s">
        <v>1402</v>
      </c>
      <c r="D230" s="148" t="s">
        <v>46</v>
      </c>
      <c r="E230" s="149" t="s">
        <v>880</v>
      </c>
      <c r="F230" s="150">
        <f t="shared" si="10"/>
        <v>35624098</v>
      </c>
      <c r="G230" s="150">
        <f>IFERROR(VLOOKUP(C230,'1-11월'!$E$14:$H$1190,4,0),0)</f>
        <v>31105008</v>
      </c>
      <c r="H230" s="148">
        <f>IFERROR(VLOOKUP(C230,'12월'!$E$12:$H$884,4,0),0)</f>
        <v>4519090</v>
      </c>
      <c r="I230" s="151" t="s">
        <v>3830</v>
      </c>
      <c r="J230" s="68" t="str">
        <f>VLOOKUP(C230,'명부(현재)'!$D$9:$O$9755,11,0)</f>
        <v>-</v>
      </c>
      <c r="GZ230" s="20"/>
      <c r="HA230" s="20"/>
      <c r="HB230" s="20"/>
      <c r="HC230" s="20"/>
      <c r="HD230" s="20"/>
      <c r="HE230" s="20"/>
      <c r="HF230" s="20"/>
      <c r="HG230" s="20"/>
      <c r="HH230" s="20"/>
      <c r="HI230" s="20"/>
      <c r="HJ230" s="20"/>
      <c r="HK230" s="20"/>
      <c r="HL230" s="20"/>
      <c r="HM230" s="20"/>
    </row>
    <row r="231" spans="2:221">
      <c r="B231" s="146" t="s">
        <v>575</v>
      </c>
      <c r="C231" s="147" t="s">
        <v>1233</v>
      </c>
      <c r="D231" s="148" t="s">
        <v>24</v>
      </c>
      <c r="E231" s="149" t="s">
        <v>735</v>
      </c>
      <c r="F231" s="150">
        <f t="shared" si="10"/>
        <v>35457749</v>
      </c>
      <c r="G231" s="150">
        <f>IFERROR(VLOOKUP(C231,'1-11월'!$E$14:$H$1190,4,0),0)</f>
        <v>34404724</v>
      </c>
      <c r="H231" s="148">
        <f>IFERROR(VLOOKUP(C231,'12월'!$E$12:$H$884,4,0),0)</f>
        <v>1053025</v>
      </c>
      <c r="I231" s="151" t="s">
        <v>3830</v>
      </c>
      <c r="J231" s="68" t="str">
        <f>VLOOKUP(C231,'명부(현재)'!$D$9:$O$9755,11,0)</f>
        <v>-</v>
      </c>
      <c r="GZ231" s="20"/>
      <c r="HA231" s="20"/>
      <c r="HB231" s="20"/>
      <c r="HC231" s="20"/>
      <c r="HD231" s="20"/>
      <c r="HE231" s="20"/>
      <c r="HF231" s="20"/>
      <c r="HG231" s="20"/>
      <c r="HH231" s="20"/>
      <c r="HI231" s="20"/>
      <c r="HJ231" s="20"/>
      <c r="HK231" s="20"/>
      <c r="HL231" s="20"/>
      <c r="HM231" s="20"/>
    </row>
    <row r="232" spans="2:221">
      <c r="B232" s="146" t="s">
        <v>556</v>
      </c>
      <c r="C232" s="147" t="s">
        <v>1480</v>
      </c>
      <c r="D232" s="148" t="s">
        <v>227</v>
      </c>
      <c r="E232" s="149" t="s">
        <v>932</v>
      </c>
      <c r="F232" s="150">
        <f t="shared" si="10"/>
        <v>35392281</v>
      </c>
      <c r="G232" s="150">
        <f>IFERROR(VLOOKUP(C232,'1-11월'!$E$14:$H$1190,4,0),0)</f>
        <v>34179661</v>
      </c>
      <c r="H232" s="148">
        <f>IFERROR(VLOOKUP(C232,'12월'!$E$12:$H$884,4,0),0)</f>
        <v>1212620</v>
      </c>
      <c r="I232" s="151" t="s">
        <v>3830</v>
      </c>
      <c r="J232" s="68" t="str">
        <f>VLOOKUP(C232,'명부(현재)'!$D$9:$O$9755,11,0)</f>
        <v>-</v>
      </c>
      <c r="GZ232" s="20"/>
      <c r="HA232" s="20"/>
      <c r="HB232" s="20"/>
      <c r="HC232" s="20"/>
      <c r="HD232" s="20"/>
      <c r="HE232" s="20"/>
      <c r="HF232" s="20"/>
      <c r="HG232" s="20"/>
      <c r="HH232" s="20"/>
      <c r="HI232" s="20"/>
      <c r="HJ232" s="20"/>
      <c r="HK232" s="20"/>
      <c r="HL232" s="20"/>
      <c r="HM232" s="20"/>
    </row>
    <row r="233" spans="2:221">
      <c r="B233" s="146" t="s">
        <v>581</v>
      </c>
      <c r="C233" s="147" t="s">
        <v>1200</v>
      </c>
      <c r="D233" s="148" t="s">
        <v>82</v>
      </c>
      <c r="E233" s="149" t="s">
        <v>703</v>
      </c>
      <c r="F233" s="150">
        <f t="shared" si="10"/>
        <v>35345634</v>
      </c>
      <c r="G233" s="150">
        <f>IFERROR(VLOOKUP(C233,'1-11월'!$E$14:$H$1190,4,0),0)</f>
        <v>32231478</v>
      </c>
      <c r="H233" s="148">
        <f>IFERROR(VLOOKUP(C233,'12월'!$E$12:$H$884,4,0),0)</f>
        <v>3114156</v>
      </c>
      <c r="I233" s="151" t="s">
        <v>3830</v>
      </c>
      <c r="J233" s="68" t="str">
        <f>VLOOKUP(C233,'명부(현재)'!$D$9:$O$9755,11,0)</f>
        <v>-</v>
      </c>
      <c r="GZ233" s="20"/>
      <c r="HA233" s="20"/>
      <c r="HB233" s="20"/>
      <c r="HC233" s="20"/>
      <c r="HD233" s="20"/>
      <c r="HE233" s="20"/>
      <c r="HF233" s="20"/>
      <c r="HG233" s="20"/>
      <c r="HH233" s="20"/>
      <c r="HI233" s="20"/>
      <c r="HJ233" s="20"/>
      <c r="HK233" s="20"/>
      <c r="HL233" s="20"/>
      <c r="HM233" s="20"/>
    </row>
    <row r="234" spans="2:221">
      <c r="B234" s="146" t="s">
        <v>560</v>
      </c>
      <c r="C234" s="147" t="s">
        <v>1808</v>
      </c>
      <c r="D234" s="148" t="s">
        <v>290</v>
      </c>
      <c r="E234" s="149" t="s">
        <v>899</v>
      </c>
      <c r="F234" s="150">
        <f t="shared" si="10"/>
        <v>35306594</v>
      </c>
      <c r="G234" s="150">
        <f>IFERROR(VLOOKUP(C234,'1-11월'!$E$14:$H$1190,4,0),0)</f>
        <v>30144519</v>
      </c>
      <c r="H234" s="148">
        <f>IFERROR(VLOOKUP(C234,'12월'!$E$12:$H$884,4,0),0)</f>
        <v>5162075</v>
      </c>
      <c r="I234" s="151" t="s">
        <v>3830</v>
      </c>
      <c r="J234" s="68" t="str">
        <f>VLOOKUP(C234,'명부(현재)'!$D$9:$O$9755,11,0)</f>
        <v>-</v>
      </c>
      <c r="GZ234" s="20"/>
      <c r="HA234" s="20"/>
      <c r="HB234" s="20"/>
      <c r="HC234" s="20"/>
      <c r="HD234" s="20"/>
      <c r="HE234" s="20"/>
      <c r="HF234" s="20"/>
      <c r="HG234" s="20"/>
      <c r="HH234" s="20"/>
      <c r="HI234" s="20"/>
      <c r="HJ234" s="20"/>
      <c r="HK234" s="20"/>
      <c r="HL234" s="20"/>
      <c r="HM234" s="20"/>
    </row>
    <row r="235" spans="2:221">
      <c r="B235" s="146" t="s">
        <v>562</v>
      </c>
      <c r="C235" s="147" t="s">
        <v>1338</v>
      </c>
      <c r="D235" s="148" t="s">
        <v>132</v>
      </c>
      <c r="E235" s="149" t="s">
        <v>828</v>
      </c>
      <c r="F235" s="150">
        <f t="shared" si="10"/>
        <v>35304284</v>
      </c>
      <c r="G235" s="150">
        <f>IFERROR(VLOOKUP(C235,'1-11월'!$E$14:$H$1190,4,0),0)</f>
        <v>31949229</v>
      </c>
      <c r="H235" s="148">
        <f>IFERROR(VLOOKUP(C235,'12월'!$E$12:$H$884,4,0),0)</f>
        <v>3355055</v>
      </c>
      <c r="I235" s="151" t="s">
        <v>3830</v>
      </c>
      <c r="J235" s="68" t="str">
        <f>VLOOKUP(C235,'명부(현재)'!$D$9:$O$9755,11,0)</f>
        <v>-</v>
      </c>
      <c r="GZ235" s="20"/>
      <c r="HA235" s="20"/>
      <c r="HB235" s="20"/>
      <c r="HC235" s="20"/>
      <c r="HD235" s="20"/>
      <c r="HE235" s="20"/>
      <c r="HF235" s="20"/>
      <c r="HG235" s="20"/>
      <c r="HH235" s="20"/>
      <c r="HI235" s="20"/>
      <c r="HJ235" s="20"/>
      <c r="HK235" s="20"/>
      <c r="HL235" s="20"/>
      <c r="HM235" s="20"/>
    </row>
    <row r="236" spans="2:221">
      <c r="B236" s="146" t="s">
        <v>570</v>
      </c>
      <c r="C236" s="147" t="s">
        <v>1411</v>
      </c>
      <c r="D236" s="148" t="s">
        <v>481</v>
      </c>
      <c r="E236" s="149" t="s">
        <v>888</v>
      </c>
      <c r="F236" s="150">
        <f t="shared" si="10"/>
        <v>35260095</v>
      </c>
      <c r="G236" s="150">
        <f>IFERROR(VLOOKUP(C236,'1-11월'!$E$14:$H$1190,4,0),0)</f>
        <v>28634480</v>
      </c>
      <c r="H236" s="148">
        <f>IFERROR(VLOOKUP(C236,'12월'!$E$12:$H$884,4,0),0)</f>
        <v>6625615</v>
      </c>
      <c r="I236" s="151" t="s">
        <v>3830</v>
      </c>
      <c r="J236" s="68" t="str">
        <f>VLOOKUP(C236,'명부(현재)'!$D$9:$O$9755,11,0)</f>
        <v>-</v>
      </c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</row>
    <row r="237" spans="2:221">
      <c r="B237" s="146" t="s">
        <v>554</v>
      </c>
      <c r="C237" s="147" t="s">
        <v>1763</v>
      </c>
      <c r="D237" s="148" t="s">
        <v>531</v>
      </c>
      <c r="E237" s="149" t="s">
        <v>1116</v>
      </c>
      <c r="F237" s="150">
        <f t="shared" si="10"/>
        <v>35190208</v>
      </c>
      <c r="G237" s="150">
        <f>IFERROR(VLOOKUP(C237,'1-11월'!$E$14:$H$1190,4,0),0)</f>
        <v>30133184</v>
      </c>
      <c r="H237" s="148">
        <f>IFERROR(VLOOKUP(C237,'12월'!$E$12:$H$884,4,0),0)</f>
        <v>5057024</v>
      </c>
      <c r="I237" s="151" t="s">
        <v>3830</v>
      </c>
      <c r="J237" s="68" t="str">
        <f>VLOOKUP(C237,'명부(현재)'!$D$9:$O$9755,11,0)</f>
        <v>-</v>
      </c>
      <c r="GZ237" s="20"/>
      <c r="HA237" s="20"/>
      <c r="HB237" s="20"/>
      <c r="HC237" s="20"/>
      <c r="HD237" s="20"/>
      <c r="HE237" s="20"/>
      <c r="HF237" s="20"/>
      <c r="HG237" s="20"/>
      <c r="HH237" s="20"/>
      <c r="HI237" s="20"/>
      <c r="HJ237" s="20"/>
      <c r="HK237" s="20"/>
      <c r="HL237" s="20"/>
      <c r="HM237" s="20"/>
    </row>
    <row r="238" spans="2:221">
      <c r="B238" s="146" t="s">
        <v>586</v>
      </c>
      <c r="C238" s="147" t="s">
        <v>1830</v>
      </c>
      <c r="D238" s="148" t="s">
        <v>457</v>
      </c>
      <c r="E238" s="149" t="s">
        <v>1154</v>
      </c>
      <c r="F238" s="150">
        <f t="shared" si="10"/>
        <v>35174743</v>
      </c>
      <c r="G238" s="150">
        <f>IFERROR(VLOOKUP(C238,'1-11월'!$E$14:$H$1190,4,0),0)</f>
        <v>29573853</v>
      </c>
      <c r="H238" s="148">
        <f>IFERROR(VLOOKUP(C238,'12월'!$E$12:$H$884,4,0),0)</f>
        <v>5600890</v>
      </c>
      <c r="I238" s="151" t="s">
        <v>3830</v>
      </c>
      <c r="J238" s="68" t="str">
        <f>VLOOKUP(C238,'명부(현재)'!$D$9:$O$9755,11,0)</f>
        <v>-</v>
      </c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</row>
    <row r="239" spans="2:221">
      <c r="B239" s="146" t="s">
        <v>573</v>
      </c>
      <c r="C239" s="147" t="s">
        <v>1640</v>
      </c>
      <c r="D239" s="148" t="s">
        <v>5</v>
      </c>
      <c r="E239" s="149" t="s">
        <v>1032</v>
      </c>
      <c r="F239" s="150">
        <f t="shared" si="10"/>
        <v>34963162</v>
      </c>
      <c r="G239" s="150">
        <f>IFERROR(VLOOKUP(C239,'1-11월'!$E$14:$H$1190,4,0),0)</f>
        <v>31963627</v>
      </c>
      <c r="H239" s="148">
        <f>IFERROR(VLOOKUP(C239,'12월'!$E$12:$H$884,4,0),0)</f>
        <v>2999535</v>
      </c>
      <c r="I239" s="151" t="s">
        <v>3830</v>
      </c>
      <c r="J239" s="68" t="str">
        <f>VLOOKUP(C239,'명부(현재)'!$D$9:$O$9755,11,0)</f>
        <v>-</v>
      </c>
      <c r="GZ239" s="20"/>
      <c r="HA239" s="20"/>
      <c r="HB239" s="20"/>
      <c r="HC239" s="20"/>
      <c r="HD239" s="20"/>
      <c r="HE239" s="20"/>
      <c r="HF239" s="20"/>
      <c r="HG239" s="20"/>
      <c r="HH239" s="20"/>
      <c r="HI239" s="20"/>
      <c r="HJ239" s="20"/>
      <c r="HK239" s="20"/>
      <c r="HL239" s="20"/>
      <c r="HM239" s="20"/>
    </row>
    <row r="240" spans="2:221">
      <c r="B240" s="146" t="s">
        <v>557</v>
      </c>
      <c r="C240" s="147" t="s">
        <v>1433</v>
      </c>
      <c r="D240" s="148" t="s">
        <v>248</v>
      </c>
      <c r="E240" s="149" t="s">
        <v>904</v>
      </c>
      <c r="F240" s="150">
        <f t="shared" si="10"/>
        <v>34665690</v>
      </c>
      <c r="G240" s="150">
        <f>IFERROR(VLOOKUP(C240,'1-11월'!$E$14:$H$1190,4,0),0)</f>
        <v>32131477</v>
      </c>
      <c r="H240" s="148">
        <f>IFERROR(VLOOKUP(C240,'12월'!$E$12:$H$884,4,0),0)</f>
        <v>2534213</v>
      </c>
      <c r="I240" s="151" t="s">
        <v>3830</v>
      </c>
      <c r="J240" s="68" t="str">
        <f>VLOOKUP(C240,'명부(현재)'!$D$9:$O$9755,11,0)</f>
        <v>-</v>
      </c>
      <c r="GZ240" s="20"/>
      <c r="HA240" s="20"/>
      <c r="HB240" s="20"/>
      <c r="HC240" s="20"/>
      <c r="HD240" s="20"/>
      <c r="HE240" s="20"/>
      <c r="HF240" s="20"/>
      <c r="HG240" s="20"/>
      <c r="HH240" s="20"/>
      <c r="HI240" s="20"/>
      <c r="HJ240" s="20"/>
      <c r="HK240" s="20"/>
      <c r="HL240" s="20"/>
      <c r="HM240" s="20"/>
    </row>
    <row r="241" spans="2:221">
      <c r="B241" s="146" t="s">
        <v>555</v>
      </c>
      <c r="C241" s="147" t="s">
        <v>1695</v>
      </c>
      <c r="D241" s="148" t="s">
        <v>535</v>
      </c>
      <c r="E241" s="149" t="s">
        <v>1069</v>
      </c>
      <c r="F241" s="150">
        <f t="shared" si="10"/>
        <v>34652258</v>
      </c>
      <c r="G241" s="150">
        <f>IFERROR(VLOOKUP(C241,'1-11월'!$E$14:$H$1190,4,0),0)</f>
        <v>31375388</v>
      </c>
      <c r="H241" s="148">
        <f>IFERROR(VLOOKUP(C241,'12월'!$E$12:$H$884,4,0),0)</f>
        <v>3276870</v>
      </c>
      <c r="I241" s="151" t="s">
        <v>3830</v>
      </c>
      <c r="J241" s="68" t="str">
        <f>VLOOKUP(C241,'명부(현재)'!$D$9:$O$9755,11,0)</f>
        <v>-</v>
      </c>
      <c r="GZ241" s="20"/>
      <c r="HA241" s="20"/>
      <c r="HB241" s="20"/>
      <c r="HC241" s="20"/>
      <c r="HD241" s="20"/>
      <c r="HE241" s="20"/>
      <c r="HF241" s="20"/>
      <c r="HG241" s="20"/>
      <c r="HH241" s="20"/>
      <c r="HI241" s="20"/>
      <c r="HJ241" s="20"/>
      <c r="HK241" s="20"/>
      <c r="HL241" s="20"/>
      <c r="HM241" s="20"/>
    </row>
    <row r="242" spans="2:221">
      <c r="B242" s="146" t="s">
        <v>568</v>
      </c>
      <c r="C242" s="147" t="s">
        <v>1444</v>
      </c>
      <c r="D242" s="148" t="s">
        <v>156</v>
      </c>
      <c r="E242" s="149" t="s">
        <v>909</v>
      </c>
      <c r="F242" s="150">
        <f t="shared" si="10"/>
        <v>34383329</v>
      </c>
      <c r="G242" s="150">
        <f>IFERROR(VLOOKUP(C242,'1-11월'!$E$14:$H$1190,4,0),0)</f>
        <v>31484229</v>
      </c>
      <c r="H242" s="148">
        <f>IFERROR(VLOOKUP(C242,'12월'!$E$12:$H$884,4,0),0)</f>
        <v>2899100</v>
      </c>
      <c r="I242" s="151" t="s">
        <v>3830</v>
      </c>
      <c r="J242" s="68" t="str">
        <f>VLOOKUP(C242,'명부(현재)'!$D$9:$O$9755,11,0)</f>
        <v>-</v>
      </c>
      <c r="GZ242" s="20"/>
      <c r="HA242" s="20"/>
      <c r="HB242" s="20"/>
      <c r="HC242" s="20"/>
      <c r="HD242" s="20"/>
      <c r="HE242" s="20"/>
      <c r="HF242" s="20"/>
      <c r="HG242" s="20"/>
      <c r="HH242" s="20"/>
      <c r="HI242" s="20"/>
      <c r="HJ242" s="20"/>
      <c r="HK242" s="20"/>
      <c r="HL242" s="20"/>
      <c r="HM242" s="20"/>
    </row>
    <row r="243" spans="2:221">
      <c r="B243" s="146" t="s">
        <v>568</v>
      </c>
      <c r="C243" s="147" t="s">
        <v>1839</v>
      </c>
      <c r="D243" s="148" t="s">
        <v>236</v>
      </c>
      <c r="E243" s="149" t="s">
        <v>1168</v>
      </c>
      <c r="F243" s="150">
        <f t="shared" si="10"/>
        <v>34264287</v>
      </c>
      <c r="G243" s="150">
        <f>IFERROR(VLOOKUP(C243,'1-11월'!$E$14:$H$1190,4,0),0)</f>
        <v>31321357</v>
      </c>
      <c r="H243" s="148">
        <f>IFERROR(VLOOKUP(C243,'12월'!$E$12:$H$884,4,0),0)</f>
        <v>2942930</v>
      </c>
      <c r="I243" s="151" t="s">
        <v>3830</v>
      </c>
      <c r="J243" s="68" t="str">
        <f>VLOOKUP(C243,'명부(현재)'!$D$9:$O$9755,11,0)</f>
        <v>-</v>
      </c>
      <c r="GZ243" s="20"/>
      <c r="HA243" s="20"/>
      <c r="HB243" s="20"/>
      <c r="HC243" s="20"/>
      <c r="HD243" s="20"/>
      <c r="HE243" s="20"/>
      <c r="HF243" s="20"/>
      <c r="HG243" s="20"/>
      <c r="HH243" s="20"/>
      <c r="HI243" s="20"/>
      <c r="HJ243" s="20"/>
      <c r="HK243" s="20"/>
      <c r="HL243" s="20"/>
      <c r="HM243" s="20"/>
    </row>
    <row r="244" spans="2:221">
      <c r="B244" s="146" t="s">
        <v>561</v>
      </c>
      <c r="C244" s="147" t="s">
        <v>1496</v>
      </c>
      <c r="D244" s="148" t="s">
        <v>246</v>
      </c>
      <c r="E244" s="149" t="s">
        <v>946</v>
      </c>
      <c r="F244" s="150">
        <f t="shared" si="10"/>
        <v>34176660</v>
      </c>
      <c r="G244" s="150">
        <f>IFERROR(VLOOKUP(C244,'1-11월'!$E$14:$H$1190,4,0),0)</f>
        <v>31316997</v>
      </c>
      <c r="H244" s="148">
        <f>IFERROR(VLOOKUP(C244,'12월'!$E$12:$H$884,4,0),0)</f>
        <v>2859663</v>
      </c>
      <c r="I244" s="151" t="s">
        <v>3830</v>
      </c>
      <c r="J244" s="68" t="str">
        <f>VLOOKUP(C244,'명부(현재)'!$D$9:$O$9755,11,0)</f>
        <v>-</v>
      </c>
      <c r="GZ244" s="20"/>
      <c r="HA244" s="20"/>
      <c r="HB244" s="20"/>
      <c r="HC244" s="20"/>
      <c r="HD244" s="20"/>
      <c r="HE244" s="20"/>
      <c r="HF244" s="20"/>
      <c r="HG244" s="20"/>
      <c r="HH244" s="20"/>
      <c r="HI244" s="20"/>
      <c r="HJ244" s="20"/>
      <c r="HK244" s="20"/>
      <c r="HL244" s="20"/>
      <c r="HM244" s="20"/>
    </row>
    <row r="245" spans="2:221">
      <c r="B245" s="146" t="s">
        <v>581</v>
      </c>
      <c r="C245" s="147" t="s">
        <v>1199</v>
      </c>
      <c r="D245" s="148" t="s">
        <v>68</v>
      </c>
      <c r="E245" s="149" t="s">
        <v>702</v>
      </c>
      <c r="F245" s="150">
        <f t="shared" si="10"/>
        <v>34026909</v>
      </c>
      <c r="G245" s="150">
        <f>IFERROR(VLOOKUP(C245,'1-11월'!$E$14:$H$1190,4,0),0)</f>
        <v>30433564</v>
      </c>
      <c r="H245" s="148">
        <f>IFERROR(VLOOKUP(C245,'12월'!$E$12:$H$884,4,0),0)</f>
        <v>3593345</v>
      </c>
      <c r="I245" s="151" t="s">
        <v>3830</v>
      </c>
      <c r="J245" s="68" t="str">
        <f>VLOOKUP(C245,'명부(현재)'!$D$9:$O$9755,11,0)</f>
        <v>-</v>
      </c>
      <c r="GZ245" s="20"/>
      <c r="HA245" s="20"/>
      <c r="HB245" s="20"/>
      <c r="HC245" s="20"/>
      <c r="HD245" s="20"/>
      <c r="HE245" s="20"/>
      <c r="HF245" s="20"/>
      <c r="HG245" s="20"/>
      <c r="HH245" s="20"/>
      <c r="HI245" s="20"/>
      <c r="HJ245" s="20"/>
      <c r="HK245" s="20"/>
      <c r="HL245" s="20"/>
      <c r="HM245" s="20"/>
    </row>
    <row r="246" spans="2:221">
      <c r="B246" s="146" t="s">
        <v>576</v>
      </c>
      <c r="C246" s="147" t="s">
        <v>1787</v>
      </c>
      <c r="D246" s="148" t="s">
        <v>435</v>
      </c>
      <c r="E246" s="149" t="s">
        <v>1134</v>
      </c>
      <c r="F246" s="150">
        <f t="shared" si="10"/>
        <v>33960611</v>
      </c>
      <c r="G246" s="150">
        <f>IFERROR(VLOOKUP(C246,'1-11월'!$E$14:$H$1190,4,0),0)</f>
        <v>31668702</v>
      </c>
      <c r="H246" s="148">
        <f>IFERROR(VLOOKUP(C246,'12월'!$E$12:$H$884,4,0),0)</f>
        <v>2291909</v>
      </c>
      <c r="I246" s="151" t="s">
        <v>3830</v>
      </c>
      <c r="J246" s="68" t="str">
        <f>VLOOKUP(C246,'명부(현재)'!$D$9:$O$9755,11,0)</f>
        <v>-</v>
      </c>
      <c r="GZ246" s="20"/>
      <c r="HA246" s="20"/>
      <c r="HB246" s="20"/>
      <c r="HC246" s="20"/>
      <c r="HD246" s="20"/>
      <c r="HE246" s="20"/>
      <c r="HF246" s="20"/>
      <c r="HG246" s="20"/>
      <c r="HH246" s="20"/>
      <c r="HI246" s="20"/>
      <c r="HJ246" s="20"/>
      <c r="HK246" s="20"/>
      <c r="HL246" s="20"/>
      <c r="HM246" s="20"/>
    </row>
    <row r="247" spans="2:221">
      <c r="B247" s="146" t="s">
        <v>567</v>
      </c>
      <c r="C247" s="147" t="s">
        <v>1669</v>
      </c>
      <c r="D247" s="148" t="s">
        <v>505</v>
      </c>
      <c r="E247" s="149" t="s">
        <v>1051</v>
      </c>
      <c r="F247" s="150">
        <f t="shared" si="10"/>
        <v>33809946</v>
      </c>
      <c r="G247" s="150">
        <f>IFERROR(VLOOKUP(C247,'1-11월'!$E$14:$H$1190,4,0),0)</f>
        <v>32809946</v>
      </c>
      <c r="H247" s="148">
        <f>IFERROR(VLOOKUP(C247,'12월'!$E$12:$H$884,4,0),0)</f>
        <v>1000000</v>
      </c>
      <c r="I247" s="151" t="s">
        <v>3830</v>
      </c>
      <c r="J247" s="68" t="str">
        <f>VLOOKUP(C247,'명부(현재)'!$D$9:$O$9755,11,0)</f>
        <v>-</v>
      </c>
      <c r="GZ247" s="20"/>
      <c r="HA247" s="20"/>
      <c r="HB247" s="20"/>
      <c r="HC247" s="20"/>
      <c r="HD247" s="20"/>
      <c r="HE247" s="20"/>
      <c r="HF247" s="20"/>
      <c r="HG247" s="20"/>
      <c r="HH247" s="20"/>
      <c r="HI247" s="20"/>
      <c r="HJ247" s="20"/>
      <c r="HK247" s="20"/>
      <c r="HL247" s="20"/>
      <c r="HM247" s="20"/>
    </row>
    <row r="248" spans="2:221">
      <c r="B248" s="146" t="s">
        <v>563</v>
      </c>
      <c r="C248" s="147" t="s">
        <v>1581</v>
      </c>
      <c r="D248" s="148" t="s">
        <v>115</v>
      </c>
      <c r="E248" s="149" t="s">
        <v>996</v>
      </c>
      <c r="F248" s="150">
        <f t="shared" si="10"/>
        <v>33660134</v>
      </c>
      <c r="G248" s="150">
        <f>IFERROR(VLOOKUP(C248,'1-11월'!$E$14:$H$1190,4,0),0)</f>
        <v>29113954</v>
      </c>
      <c r="H248" s="148">
        <f>IFERROR(VLOOKUP(C248,'12월'!$E$12:$H$884,4,0),0)</f>
        <v>4546180</v>
      </c>
      <c r="I248" s="151" t="s">
        <v>3830</v>
      </c>
      <c r="J248" s="68" t="str">
        <f>VLOOKUP(C248,'명부(현재)'!$D$9:$O$9755,11,0)</f>
        <v>-</v>
      </c>
      <c r="GZ248" s="20"/>
      <c r="HA248" s="20"/>
      <c r="HB248" s="20"/>
      <c r="HC248" s="20"/>
      <c r="HD248" s="20"/>
      <c r="HE248" s="20"/>
      <c r="HF248" s="20"/>
      <c r="HG248" s="20"/>
      <c r="HH248" s="20"/>
      <c r="HI248" s="20"/>
      <c r="HJ248" s="20"/>
      <c r="HK248" s="20"/>
      <c r="HL248" s="20"/>
      <c r="HM248" s="20"/>
    </row>
    <row r="249" spans="2:221">
      <c r="B249" s="146" t="s">
        <v>569</v>
      </c>
      <c r="C249" s="147" t="s">
        <v>1376</v>
      </c>
      <c r="D249" s="148" t="s">
        <v>12</v>
      </c>
      <c r="E249" s="149" t="s">
        <v>857</v>
      </c>
      <c r="F249" s="150">
        <f t="shared" si="10"/>
        <v>33648911</v>
      </c>
      <c r="G249" s="150">
        <f>IFERROR(VLOOKUP(C249,'1-11월'!$E$14:$H$1190,4,0),0)</f>
        <v>30383496</v>
      </c>
      <c r="H249" s="148">
        <f>IFERROR(VLOOKUP(C249,'12월'!$E$12:$H$884,4,0),0)</f>
        <v>3265415</v>
      </c>
      <c r="I249" s="151" t="s">
        <v>3830</v>
      </c>
      <c r="J249" s="68" t="str">
        <f>VLOOKUP(C249,'명부(현재)'!$D$9:$O$9755,11,0)</f>
        <v>-</v>
      </c>
      <c r="GZ249" s="20"/>
      <c r="HA249" s="20"/>
      <c r="HB249" s="20"/>
      <c r="HC249" s="20"/>
      <c r="HD249" s="20"/>
      <c r="HE249" s="20"/>
      <c r="HF249" s="20"/>
      <c r="HG249" s="20"/>
      <c r="HH249" s="20"/>
      <c r="HI249" s="20"/>
      <c r="HJ249" s="20"/>
      <c r="HK249" s="20"/>
      <c r="HL249" s="20"/>
      <c r="HM249" s="20"/>
    </row>
    <row r="250" spans="2:221">
      <c r="B250" s="146" t="s">
        <v>581</v>
      </c>
      <c r="C250" s="147" t="s">
        <v>1196</v>
      </c>
      <c r="D250" s="148" t="s">
        <v>52</v>
      </c>
      <c r="E250" s="149" t="s">
        <v>699</v>
      </c>
      <c r="F250" s="150">
        <f t="shared" si="10"/>
        <v>33569153</v>
      </c>
      <c r="G250" s="150">
        <f>IFERROR(VLOOKUP(C250,'1-11월'!$E$14:$H$1190,4,0),0)</f>
        <v>30391118</v>
      </c>
      <c r="H250" s="148">
        <f>IFERROR(VLOOKUP(C250,'12월'!$E$12:$H$884,4,0),0)</f>
        <v>3178035</v>
      </c>
      <c r="I250" s="151" t="s">
        <v>3830</v>
      </c>
      <c r="J250" s="68" t="str">
        <f>VLOOKUP(C250,'명부(현재)'!$D$9:$O$9755,11,0)</f>
        <v>-</v>
      </c>
      <c r="GZ250" s="20"/>
      <c r="HA250" s="20"/>
      <c r="HB250" s="20"/>
      <c r="HC250" s="20"/>
      <c r="HD250" s="20"/>
      <c r="HE250" s="20"/>
      <c r="HF250" s="20"/>
      <c r="HG250" s="20"/>
      <c r="HH250" s="20"/>
      <c r="HI250" s="20"/>
      <c r="HJ250" s="20"/>
      <c r="HK250" s="20"/>
      <c r="HL250" s="20"/>
      <c r="HM250" s="20"/>
    </row>
    <row r="251" spans="2:221">
      <c r="B251" s="146" t="s">
        <v>566</v>
      </c>
      <c r="C251" s="147" t="s">
        <v>1720</v>
      </c>
      <c r="D251" s="148" t="s">
        <v>657</v>
      </c>
      <c r="E251" s="149" t="s">
        <v>820</v>
      </c>
      <c r="F251" s="150">
        <f t="shared" si="10"/>
        <v>33471801</v>
      </c>
      <c r="G251" s="150">
        <f>IFERROR(VLOOKUP(C251,'1-11월'!$E$14:$H$1190,4,0),0)</f>
        <v>28849826</v>
      </c>
      <c r="H251" s="148">
        <f>IFERROR(VLOOKUP(C251,'12월'!$E$12:$H$884,4,0),0)</f>
        <v>4621975</v>
      </c>
      <c r="I251" s="151" t="s">
        <v>3830</v>
      </c>
      <c r="J251" s="68" t="str">
        <f>VLOOKUP(C251,'명부(현재)'!$D$9:$O$9755,11,0)</f>
        <v>-</v>
      </c>
      <c r="GZ251" s="20"/>
      <c r="HA251" s="20"/>
      <c r="HB251" s="20"/>
      <c r="HC251" s="20"/>
      <c r="HD251" s="20"/>
      <c r="HE251" s="20"/>
      <c r="HF251" s="20"/>
      <c r="HG251" s="20"/>
      <c r="HH251" s="20"/>
      <c r="HI251" s="20"/>
      <c r="HJ251" s="20"/>
      <c r="HK251" s="20"/>
      <c r="HL251" s="20"/>
      <c r="HM251" s="20"/>
    </row>
    <row r="252" spans="2:221">
      <c r="B252" s="146" t="s">
        <v>560</v>
      </c>
      <c r="C252" s="147" t="s">
        <v>1810</v>
      </c>
      <c r="D252" s="148" t="s">
        <v>460</v>
      </c>
      <c r="E252" s="149" t="s">
        <v>904</v>
      </c>
      <c r="F252" s="150">
        <f t="shared" si="10"/>
        <v>33411147</v>
      </c>
      <c r="G252" s="150">
        <f>IFERROR(VLOOKUP(C252,'1-11월'!$E$14:$H$1190,4,0),0)</f>
        <v>31329187</v>
      </c>
      <c r="H252" s="148">
        <f>IFERROR(VLOOKUP(C252,'12월'!$E$12:$H$884,4,0),0)</f>
        <v>2081960</v>
      </c>
      <c r="I252" s="151" t="s">
        <v>3830</v>
      </c>
      <c r="J252" s="68" t="str">
        <f>VLOOKUP(C252,'명부(현재)'!$D$9:$O$9755,11,0)</f>
        <v>-</v>
      </c>
      <c r="GZ252" s="20"/>
      <c r="HA252" s="20"/>
      <c r="HB252" s="20"/>
      <c r="HC252" s="20"/>
      <c r="HD252" s="20"/>
      <c r="HE252" s="20"/>
      <c r="HF252" s="20"/>
      <c r="HG252" s="20"/>
      <c r="HH252" s="20"/>
      <c r="HI252" s="20"/>
      <c r="HJ252" s="20"/>
      <c r="HK252" s="20"/>
      <c r="HL252" s="20"/>
      <c r="HM252" s="20"/>
    </row>
    <row r="253" spans="2:221">
      <c r="B253" s="146" t="s">
        <v>563</v>
      </c>
      <c r="C253" s="147" t="s">
        <v>1556</v>
      </c>
      <c r="D253" s="148" t="s">
        <v>242</v>
      </c>
      <c r="E253" s="149" t="s">
        <v>980</v>
      </c>
      <c r="F253" s="150">
        <f t="shared" si="10"/>
        <v>33399697</v>
      </c>
      <c r="G253" s="150">
        <f>IFERROR(VLOOKUP(C253,'1-11월'!$E$14:$H$1190,4,0),0)</f>
        <v>31000347</v>
      </c>
      <c r="H253" s="148">
        <f>IFERROR(VLOOKUP(C253,'12월'!$E$12:$H$884,4,0),0)</f>
        <v>2399350</v>
      </c>
      <c r="I253" s="151" t="s">
        <v>3830</v>
      </c>
      <c r="J253" s="68" t="str">
        <f>VLOOKUP(C253,'명부(현재)'!$D$9:$O$9755,11,0)</f>
        <v>-</v>
      </c>
      <c r="GZ253" s="20"/>
      <c r="HA253" s="20"/>
      <c r="HB253" s="20"/>
      <c r="HC253" s="20"/>
      <c r="HD253" s="20"/>
      <c r="HE253" s="20"/>
      <c r="HF253" s="20"/>
      <c r="HG253" s="20"/>
      <c r="HH253" s="20"/>
      <c r="HI253" s="20"/>
      <c r="HJ253" s="20"/>
      <c r="HK253" s="20"/>
      <c r="HL253" s="20"/>
      <c r="HM253" s="20"/>
    </row>
    <row r="254" spans="2:221">
      <c r="B254" s="146" t="s">
        <v>555</v>
      </c>
      <c r="C254" s="147" t="s">
        <v>1861</v>
      </c>
      <c r="D254" s="148" t="s">
        <v>1862</v>
      </c>
      <c r="E254" s="149" t="s">
        <v>2109</v>
      </c>
      <c r="F254" s="150">
        <f t="shared" si="10"/>
        <v>33183796</v>
      </c>
      <c r="G254" s="150">
        <f>IFERROR(VLOOKUP(C254,'1-11월'!$E$14:$H$1190,4,0),0)</f>
        <v>30137901</v>
      </c>
      <c r="H254" s="148">
        <f>IFERROR(VLOOKUP(C254,'12월'!$E$12:$H$884,4,0),0)</f>
        <v>3045895</v>
      </c>
      <c r="I254" s="151" t="s">
        <v>3830</v>
      </c>
      <c r="J254" s="68" t="str">
        <f>VLOOKUP(C254,'명부(현재)'!$D$9:$O$9755,11,0)</f>
        <v>-</v>
      </c>
      <c r="GZ254" s="20"/>
      <c r="HA254" s="20"/>
      <c r="HB254" s="20"/>
      <c r="HC254" s="20"/>
      <c r="HD254" s="20"/>
      <c r="HE254" s="20"/>
      <c r="HF254" s="20"/>
      <c r="HG254" s="20"/>
      <c r="HH254" s="20"/>
      <c r="HI254" s="20"/>
      <c r="HJ254" s="20"/>
      <c r="HK254" s="20"/>
      <c r="HL254" s="20"/>
      <c r="HM254" s="20"/>
    </row>
    <row r="255" spans="2:221">
      <c r="B255" s="146" t="s">
        <v>571</v>
      </c>
      <c r="C255" s="147" t="s">
        <v>1537</v>
      </c>
      <c r="D255" s="148" t="s">
        <v>612</v>
      </c>
      <c r="E255" s="149" t="s">
        <v>815</v>
      </c>
      <c r="F255" s="150">
        <f t="shared" si="10"/>
        <v>33182704</v>
      </c>
      <c r="G255" s="150">
        <f>IFERROR(VLOOKUP(C255,'1-11월'!$E$14:$H$1190,4,0),0)</f>
        <v>30599649</v>
      </c>
      <c r="H255" s="148">
        <f>IFERROR(VLOOKUP(C255,'12월'!$E$12:$H$884,4,0),0)</f>
        <v>2583055</v>
      </c>
      <c r="I255" s="151" t="s">
        <v>3830</v>
      </c>
      <c r="J255" s="68" t="str">
        <f>VLOOKUP(C255,'명부(현재)'!$D$9:$O$9755,11,0)</f>
        <v>-</v>
      </c>
      <c r="GZ255" s="20"/>
      <c r="HA255" s="20"/>
      <c r="HB255" s="20"/>
      <c r="HC255" s="20"/>
      <c r="HD255" s="20"/>
      <c r="HE255" s="20"/>
      <c r="HF255" s="20"/>
      <c r="HG255" s="20"/>
      <c r="HH255" s="20"/>
      <c r="HI255" s="20"/>
      <c r="HJ255" s="20"/>
      <c r="HK255" s="20"/>
      <c r="HL255" s="20"/>
      <c r="HM255" s="20"/>
    </row>
    <row r="256" spans="2:221">
      <c r="B256" s="146" t="s">
        <v>555</v>
      </c>
      <c r="C256" s="147" t="s">
        <v>1692</v>
      </c>
      <c r="D256" s="148" t="s">
        <v>148</v>
      </c>
      <c r="E256" s="149" t="s">
        <v>790</v>
      </c>
      <c r="F256" s="150">
        <f t="shared" si="10"/>
        <v>33160179</v>
      </c>
      <c r="G256" s="150">
        <f>IFERROR(VLOOKUP(C256,'1-11월'!$E$14:$H$1190,4,0),0)</f>
        <v>31077704</v>
      </c>
      <c r="H256" s="148">
        <f>IFERROR(VLOOKUP(C256,'12월'!$E$12:$H$884,4,0),0)</f>
        <v>2082475</v>
      </c>
      <c r="I256" s="151" t="s">
        <v>3830</v>
      </c>
      <c r="J256" s="68" t="str">
        <f>VLOOKUP(C256,'명부(현재)'!$D$9:$O$9755,11,0)</f>
        <v>-</v>
      </c>
      <c r="GZ256" s="20"/>
      <c r="HA256" s="20"/>
      <c r="HB256" s="20"/>
      <c r="HC256" s="20"/>
      <c r="HD256" s="20"/>
      <c r="HE256" s="20"/>
      <c r="HF256" s="20"/>
      <c r="HG256" s="20"/>
      <c r="HH256" s="20"/>
      <c r="HI256" s="20"/>
      <c r="HJ256" s="20"/>
      <c r="HK256" s="20"/>
      <c r="HL256" s="20"/>
      <c r="HM256" s="20"/>
    </row>
    <row r="257" spans="2:221">
      <c r="B257" s="146" t="s">
        <v>560</v>
      </c>
      <c r="C257" s="147" t="s">
        <v>1818</v>
      </c>
      <c r="D257" s="148" t="s">
        <v>449</v>
      </c>
      <c r="E257" s="149" t="s">
        <v>709</v>
      </c>
      <c r="F257" s="150">
        <f t="shared" si="10"/>
        <v>33018518</v>
      </c>
      <c r="G257" s="150">
        <f>IFERROR(VLOOKUP(C257,'1-11월'!$E$14:$H$1190,4,0),0)</f>
        <v>26360393</v>
      </c>
      <c r="H257" s="148">
        <f>IFERROR(VLOOKUP(C257,'12월'!$E$12:$H$884,4,0),0)</f>
        <v>6658125</v>
      </c>
      <c r="I257" s="151" t="s">
        <v>3830</v>
      </c>
      <c r="J257" s="68" t="str">
        <f>VLOOKUP(C257,'명부(현재)'!$D$9:$O$9755,11,0)</f>
        <v>-</v>
      </c>
      <c r="GZ257" s="20"/>
      <c r="HA257" s="20"/>
      <c r="HB257" s="20"/>
      <c r="HC257" s="20"/>
      <c r="HD257" s="20"/>
      <c r="HE257" s="20"/>
      <c r="HF257" s="20"/>
      <c r="HG257" s="20"/>
      <c r="HH257" s="20"/>
      <c r="HI257" s="20"/>
      <c r="HJ257" s="20"/>
      <c r="HK257" s="20"/>
      <c r="HL257" s="20"/>
      <c r="HM257" s="20"/>
    </row>
    <row r="258" spans="2:221">
      <c r="B258" s="146" t="s">
        <v>573</v>
      </c>
      <c r="C258" s="147" t="s">
        <v>1654</v>
      </c>
      <c r="D258" s="148" t="s">
        <v>654</v>
      </c>
      <c r="E258" s="149" t="s">
        <v>663</v>
      </c>
      <c r="F258" s="150">
        <f t="shared" si="10"/>
        <v>33011295</v>
      </c>
      <c r="G258" s="150">
        <f>IFERROR(VLOOKUP(C258,'1-11월'!$E$14:$H$1190,4,0),0)</f>
        <v>28923800</v>
      </c>
      <c r="H258" s="148">
        <f>IFERROR(VLOOKUP(C258,'12월'!$E$12:$H$884,4,0),0)</f>
        <v>4087495</v>
      </c>
      <c r="I258" s="151" t="s">
        <v>3830</v>
      </c>
      <c r="J258" s="68" t="str">
        <f>VLOOKUP(C258,'명부(현재)'!$D$9:$O$9755,11,0)</f>
        <v>-</v>
      </c>
      <c r="GZ258" s="20"/>
      <c r="HA258" s="20"/>
      <c r="HB258" s="20"/>
      <c r="HC258" s="20"/>
      <c r="HD258" s="20"/>
      <c r="HE258" s="20"/>
      <c r="HF258" s="20"/>
      <c r="HG258" s="20"/>
      <c r="HH258" s="20"/>
      <c r="HI258" s="20"/>
      <c r="HJ258" s="20"/>
      <c r="HK258" s="20"/>
      <c r="HL258" s="20"/>
      <c r="HM258" s="20"/>
    </row>
    <row r="259" spans="2:221">
      <c r="B259" s="146" t="s">
        <v>570</v>
      </c>
      <c r="C259" s="147" t="s">
        <v>1407</v>
      </c>
      <c r="D259" s="148" t="s">
        <v>543</v>
      </c>
      <c r="E259" s="149" t="s">
        <v>883</v>
      </c>
      <c r="F259" s="150">
        <f t="shared" si="10"/>
        <v>32997620</v>
      </c>
      <c r="G259" s="150">
        <f>IFERROR(VLOOKUP(C259,'1-11월'!$E$14:$H$1190,4,0),0)</f>
        <v>29875665</v>
      </c>
      <c r="H259" s="148">
        <f>IFERROR(VLOOKUP(C259,'12월'!$E$12:$H$884,4,0),0)</f>
        <v>3121955</v>
      </c>
      <c r="I259" s="151" t="s">
        <v>3830</v>
      </c>
      <c r="J259" s="68" t="str">
        <f>VLOOKUP(C259,'명부(현재)'!$D$9:$O$9755,11,0)</f>
        <v>-</v>
      </c>
      <c r="GZ259" s="20"/>
      <c r="HA259" s="20"/>
      <c r="HB259" s="20"/>
      <c r="HC259" s="20"/>
      <c r="HD259" s="20"/>
      <c r="HE259" s="20"/>
      <c r="HF259" s="20"/>
      <c r="HG259" s="20"/>
      <c r="HH259" s="20"/>
      <c r="HI259" s="20"/>
      <c r="HJ259" s="20"/>
      <c r="HK259" s="20"/>
      <c r="HL259" s="20"/>
      <c r="HM259" s="20"/>
    </row>
    <row r="260" spans="2:221">
      <c r="B260" s="146" t="s">
        <v>569</v>
      </c>
      <c r="C260" s="147" t="s">
        <v>1368</v>
      </c>
      <c r="D260" s="148" t="s">
        <v>342</v>
      </c>
      <c r="E260" s="149" t="s">
        <v>700</v>
      </c>
      <c r="F260" s="150">
        <f t="shared" si="10"/>
        <v>32961390</v>
      </c>
      <c r="G260" s="150">
        <f>IFERROR(VLOOKUP(C260,'1-11월'!$E$14:$H$1190,4,0),0)</f>
        <v>30380030</v>
      </c>
      <c r="H260" s="148">
        <f>IFERROR(VLOOKUP(C260,'12월'!$E$12:$H$884,4,0),0)</f>
        <v>2581360</v>
      </c>
      <c r="I260" s="151" t="s">
        <v>3830</v>
      </c>
      <c r="J260" s="68" t="str">
        <f>VLOOKUP(C260,'명부(현재)'!$D$9:$O$9755,11,0)</f>
        <v>-</v>
      </c>
      <c r="GZ260" s="20"/>
      <c r="HA260" s="20"/>
      <c r="HB260" s="20"/>
      <c r="HC260" s="20"/>
      <c r="HD260" s="20"/>
      <c r="HE260" s="20"/>
      <c r="HF260" s="20"/>
      <c r="HG260" s="20"/>
      <c r="HH260" s="20"/>
      <c r="HI260" s="20"/>
      <c r="HJ260" s="20"/>
      <c r="HK260" s="20"/>
      <c r="HL260" s="20"/>
      <c r="HM260" s="20"/>
    </row>
    <row r="261" spans="2:221">
      <c r="B261" s="146" t="s">
        <v>575</v>
      </c>
      <c r="C261" s="147" t="s">
        <v>1234</v>
      </c>
      <c r="D261" s="148" t="s">
        <v>21</v>
      </c>
      <c r="E261" s="149" t="s">
        <v>700</v>
      </c>
      <c r="F261" s="150">
        <f t="shared" si="10"/>
        <v>32704978</v>
      </c>
      <c r="G261" s="150">
        <f>IFERROR(VLOOKUP(C261,'1-11월'!$E$14:$H$1190,4,0),0)</f>
        <v>31292543</v>
      </c>
      <c r="H261" s="148">
        <f>IFERROR(VLOOKUP(C261,'12월'!$E$12:$H$884,4,0),0)</f>
        <v>1412435</v>
      </c>
      <c r="I261" s="151" t="s">
        <v>3830</v>
      </c>
      <c r="J261" s="68" t="str">
        <f>VLOOKUP(C261,'명부(현재)'!$D$9:$O$9755,11,0)</f>
        <v>-</v>
      </c>
      <c r="GZ261" s="20"/>
      <c r="HA261" s="20"/>
      <c r="HB261" s="20"/>
      <c r="HC261" s="20"/>
      <c r="HD261" s="20"/>
      <c r="HE261" s="20"/>
      <c r="HF261" s="20"/>
      <c r="HG261" s="20"/>
      <c r="HH261" s="20"/>
      <c r="HI261" s="20"/>
      <c r="HJ261" s="20"/>
      <c r="HK261" s="20"/>
      <c r="HL261" s="20"/>
      <c r="HM261" s="20"/>
    </row>
    <row r="262" spans="2:221">
      <c r="B262" s="146" t="s">
        <v>571</v>
      </c>
      <c r="C262" s="147" t="s">
        <v>1536</v>
      </c>
      <c r="D262" s="148" t="s">
        <v>108</v>
      </c>
      <c r="E262" s="149" t="s">
        <v>1852</v>
      </c>
      <c r="F262" s="150">
        <f t="shared" si="10"/>
        <v>32704760</v>
      </c>
      <c r="G262" s="150">
        <f>IFERROR(VLOOKUP(C262,'1-11월'!$E$14:$H$1190,4,0),0)</f>
        <v>28934400</v>
      </c>
      <c r="H262" s="148">
        <f>IFERROR(VLOOKUP(C262,'12월'!$E$12:$H$884,4,0),0)</f>
        <v>3770360</v>
      </c>
      <c r="I262" s="151" t="s">
        <v>3830</v>
      </c>
      <c r="J262" s="68" t="str">
        <f>VLOOKUP(C262,'명부(현재)'!$D$9:$O$9755,11,0)</f>
        <v>-</v>
      </c>
      <c r="GZ262" s="20"/>
      <c r="HA262" s="20"/>
      <c r="HB262" s="20"/>
      <c r="HC262" s="20"/>
      <c r="HD262" s="20"/>
      <c r="HE262" s="20"/>
      <c r="HF262" s="20"/>
      <c r="HG262" s="20"/>
      <c r="HH262" s="20"/>
      <c r="HI262" s="20"/>
      <c r="HJ262" s="20"/>
      <c r="HK262" s="20"/>
      <c r="HL262" s="20"/>
      <c r="HM262" s="20"/>
    </row>
    <row r="263" spans="2:221">
      <c r="B263" s="146" t="s">
        <v>580</v>
      </c>
      <c r="C263" s="147" t="s">
        <v>1778</v>
      </c>
      <c r="D263" s="148" t="s">
        <v>391</v>
      </c>
      <c r="E263" s="149" t="s">
        <v>1126</v>
      </c>
      <c r="F263" s="150">
        <f t="shared" si="10"/>
        <v>32676646</v>
      </c>
      <c r="G263" s="150">
        <f>IFERROR(VLOOKUP(C263,'1-11월'!$E$14:$H$1190,4,0),0)</f>
        <v>30635410</v>
      </c>
      <c r="H263" s="148">
        <f>IFERROR(VLOOKUP(C263,'12월'!$E$12:$H$884,4,0),0)</f>
        <v>2041236</v>
      </c>
      <c r="I263" s="151" t="s">
        <v>3830</v>
      </c>
      <c r="J263" s="68" t="str">
        <f>VLOOKUP(C263,'명부(현재)'!$D$9:$O$9755,11,0)</f>
        <v>-</v>
      </c>
      <c r="GZ263" s="20"/>
      <c r="HA263" s="20"/>
      <c r="HB263" s="20"/>
      <c r="HC263" s="20"/>
      <c r="HD263" s="20"/>
      <c r="HE263" s="20"/>
      <c r="HF263" s="20"/>
      <c r="HG263" s="20"/>
      <c r="HH263" s="20"/>
      <c r="HI263" s="20"/>
      <c r="HJ263" s="20"/>
      <c r="HK263" s="20"/>
      <c r="HL263" s="20"/>
      <c r="HM263" s="20"/>
    </row>
    <row r="264" spans="2:221">
      <c r="B264" s="146" t="s">
        <v>584</v>
      </c>
      <c r="C264" s="147" t="s">
        <v>1288</v>
      </c>
      <c r="D264" s="148" t="s">
        <v>336</v>
      </c>
      <c r="E264" s="149" t="s">
        <v>662</v>
      </c>
      <c r="F264" s="150">
        <f t="shared" si="10"/>
        <v>32582483</v>
      </c>
      <c r="G264" s="150">
        <f>IFERROR(VLOOKUP(C264,'1-11월'!$E$14:$H$1190,4,0),0)</f>
        <v>26963723</v>
      </c>
      <c r="H264" s="148">
        <f>IFERROR(VLOOKUP(C264,'12월'!$E$12:$H$884,4,0),0)</f>
        <v>5618760</v>
      </c>
      <c r="I264" s="151" t="s">
        <v>3830</v>
      </c>
      <c r="J264" s="68" t="str">
        <f>VLOOKUP(C264,'명부(현재)'!$D$9:$O$9755,11,0)</f>
        <v>-</v>
      </c>
      <c r="GZ264" s="20"/>
      <c r="HA264" s="20"/>
      <c r="HB264" s="20"/>
      <c r="HC264" s="20"/>
      <c r="HD264" s="20"/>
      <c r="HE264" s="20"/>
      <c r="HF264" s="20"/>
      <c r="HG264" s="20"/>
      <c r="HH264" s="20"/>
      <c r="HI264" s="20"/>
      <c r="HJ264" s="20"/>
      <c r="HK264" s="20"/>
      <c r="HL264" s="20"/>
      <c r="HM264" s="20"/>
    </row>
    <row r="265" spans="2:221">
      <c r="B265" s="146" t="s">
        <v>570</v>
      </c>
      <c r="C265" s="147" t="s">
        <v>1423</v>
      </c>
      <c r="D265" s="148" t="s">
        <v>652</v>
      </c>
      <c r="E265" s="149" t="s">
        <v>663</v>
      </c>
      <c r="F265" s="150">
        <f t="shared" ref="F265:F328" si="11">SUM(G265:H265)</f>
        <v>32286600</v>
      </c>
      <c r="G265" s="150">
        <f>IFERROR(VLOOKUP(C265,'1-11월'!$E$14:$H$1190,4,0),0)</f>
        <v>28994265</v>
      </c>
      <c r="H265" s="148">
        <f>IFERROR(VLOOKUP(C265,'12월'!$E$12:$H$884,4,0),0)</f>
        <v>3292335</v>
      </c>
      <c r="I265" s="151" t="s">
        <v>3830</v>
      </c>
      <c r="J265" s="68" t="str">
        <f>VLOOKUP(C265,'명부(현재)'!$D$9:$O$9755,11,0)</f>
        <v>-</v>
      </c>
      <c r="GZ265" s="20"/>
      <c r="HA265" s="20"/>
      <c r="HB265" s="20"/>
      <c r="HC265" s="20"/>
      <c r="HD265" s="20"/>
      <c r="HE265" s="20"/>
      <c r="HF265" s="20"/>
      <c r="HG265" s="20"/>
      <c r="HH265" s="20"/>
      <c r="HI265" s="20"/>
      <c r="HJ265" s="20"/>
      <c r="HK265" s="20"/>
      <c r="HL265" s="20"/>
      <c r="HM265" s="20"/>
    </row>
    <row r="266" spans="2:221">
      <c r="B266" s="146" t="s">
        <v>560</v>
      </c>
      <c r="C266" s="147" t="s">
        <v>1817</v>
      </c>
      <c r="D266" s="148" t="s">
        <v>448</v>
      </c>
      <c r="E266" s="149" t="s">
        <v>1145</v>
      </c>
      <c r="F266" s="150">
        <f t="shared" si="11"/>
        <v>32264083</v>
      </c>
      <c r="G266" s="150">
        <f>IFERROR(VLOOKUP(C266,'1-11월'!$E$14:$H$1190,4,0),0)</f>
        <v>29259014</v>
      </c>
      <c r="H266" s="148">
        <f>IFERROR(VLOOKUP(C266,'12월'!$E$12:$H$884,4,0),0)</f>
        <v>3005069</v>
      </c>
      <c r="I266" s="151" t="s">
        <v>3830</v>
      </c>
      <c r="J266" s="68" t="str">
        <f>VLOOKUP(C266,'명부(현재)'!$D$9:$O$9755,11,0)</f>
        <v>-</v>
      </c>
      <c r="GZ266" s="20"/>
      <c r="HA266" s="20"/>
      <c r="HB266" s="20"/>
      <c r="HC266" s="20"/>
      <c r="HD266" s="20"/>
      <c r="HE266" s="20"/>
      <c r="HF266" s="20"/>
      <c r="HG266" s="20"/>
      <c r="HH266" s="20"/>
      <c r="HI266" s="20"/>
      <c r="HJ266" s="20"/>
      <c r="HK266" s="20"/>
      <c r="HL266" s="20"/>
      <c r="HM266" s="20"/>
    </row>
    <row r="267" spans="2:221">
      <c r="B267" s="146" t="s">
        <v>565</v>
      </c>
      <c r="C267" s="147" t="s">
        <v>1217</v>
      </c>
      <c r="D267" s="148" t="s">
        <v>316</v>
      </c>
      <c r="E267" s="149" t="s">
        <v>723</v>
      </c>
      <c r="F267" s="150">
        <f t="shared" si="11"/>
        <v>32248416</v>
      </c>
      <c r="G267" s="150">
        <f>IFERROR(VLOOKUP(C267,'1-11월'!$E$14:$H$1190,4,0),0)</f>
        <v>28774036</v>
      </c>
      <c r="H267" s="148">
        <f>IFERROR(VLOOKUP(C267,'12월'!$E$12:$H$884,4,0),0)</f>
        <v>3474380</v>
      </c>
      <c r="I267" s="151" t="s">
        <v>3830</v>
      </c>
      <c r="J267" s="68" t="str">
        <f>VLOOKUP(C267,'명부(현재)'!$D$9:$O$9755,11,0)</f>
        <v>-</v>
      </c>
      <c r="GZ267" s="20"/>
      <c r="HA267" s="20"/>
      <c r="HB267" s="20"/>
      <c r="HC267" s="20"/>
      <c r="HD267" s="20"/>
      <c r="HE267" s="20"/>
      <c r="HF267" s="20"/>
      <c r="HG267" s="20"/>
      <c r="HH267" s="20"/>
      <c r="HI267" s="20"/>
      <c r="HJ267" s="20"/>
      <c r="HK267" s="20"/>
      <c r="HL267" s="20"/>
      <c r="HM267" s="20"/>
    </row>
    <row r="268" spans="2:221">
      <c r="B268" s="146" t="s">
        <v>556</v>
      </c>
      <c r="C268" s="147" t="s">
        <v>1483</v>
      </c>
      <c r="D268" s="148" t="s">
        <v>318</v>
      </c>
      <c r="E268" s="149" t="s">
        <v>935</v>
      </c>
      <c r="F268" s="150">
        <f t="shared" si="11"/>
        <v>32115885</v>
      </c>
      <c r="G268" s="150">
        <f>IFERROR(VLOOKUP(C268,'1-11월'!$E$14:$H$1190,4,0),0)</f>
        <v>30172938</v>
      </c>
      <c r="H268" s="148">
        <f>IFERROR(VLOOKUP(C268,'12월'!$E$12:$H$884,4,0),0)</f>
        <v>1942947</v>
      </c>
      <c r="I268" s="151" t="s">
        <v>3830</v>
      </c>
      <c r="J268" s="68" t="str">
        <f>VLOOKUP(C268,'명부(현재)'!$D$9:$O$9755,11,0)</f>
        <v>-</v>
      </c>
      <c r="GZ268" s="20"/>
      <c r="HA268" s="20"/>
      <c r="HB268" s="20"/>
      <c r="HC268" s="20"/>
      <c r="HD268" s="20"/>
      <c r="HE268" s="20"/>
      <c r="HF268" s="20"/>
      <c r="HG268" s="20"/>
      <c r="HH268" s="20"/>
      <c r="HI268" s="20"/>
      <c r="HJ268" s="20"/>
      <c r="HK268" s="20"/>
      <c r="HL268" s="20"/>
      <c r="HM268" s="20"/>
    </row>
    <row r="269" spans="2:221">
      <c r="B269" s="146" t="s">
        <v>578</v>
      </c>
      <c r="C269" s="147" t="s">
        <v>1305</v>
      </c>
      <c r="D269" s="148" t="s">
        <v>158</v>
      </c>
      <c r="E269" s="149" t="s">
        <v>3026</v>
      </c>
      <c r="F269" s="150">
        <f t="shared" si="11"/>
        <v>32026869</v>
      </c>
      <c r="G269" s="150">
        <f>IFERROR(VLOOKUP(C269,'1-11월'!$E$14:$H$1190,4,0),0)</f>
        <v>29533609</v>
      </c>
      <c r="H269" s="148">
        <f>IFERROR(VLOOKUP(C269,'12월'!$E$12:$H$884,4,0),0)</f>
        <v>2493260</v>
      </c>
      <c r="I269" s="151" t="s">
        <v>3830</v>
      </c>
      <c r="J269" s="68" t="str">
        <f>VLOOKUP(C269,'명부(현재)'!$D$9:$O$9755,11,0)</f>
        <v>-</v>
      </c>
      <c r="GZ269" s="20"/>
      <c r="HA269" s="20"/>
      <c r="HB269" s="20"/>
      <c r="HC269" s="20"/>
      <c r="HD269" s="20"/>
      <c r="HE269" s="20"/>
      <c r="HF269" s="20"/>
      <c r="HG269" s="20"/>
      <c r="HH269" s="20"/>
      <c r="HI269" s="20"/>
      <c r="HJ269" s="20"/>
      <c r="HK269" s="20"/>
      <c r="HL269" s="20"/>
      <c r="HM269" s="20"/>
    </row>
    <row r="270" spans="2:221">
      <c r="B270" s="146" t="s">
        <v>561</v>
      </c>
      <c r="C270" s="147" t="s">
        <v>1497</v>
      </c>
      <c r="D270" s="148" t="s">
        <v>279</v>
      </c>
      <c r="E270" s="149" t="s">
        <v>947</v>
      </c>
      <c r="F270" s="150">
        <f t="shared" si="11"/>
        <v>32021933</v>
      </c>
      <c r="G270" s="150">
        <f>IFERROR(VLOOKUP(C270,'1-11월'!$E$14:$H$1190,4,0),0)</f>
        <v>27099348</v>
      </c>
      <c r="H270" s="148">
        <f>IFERROR(VLOOKUP(C270,'12월'!$E$12:$H$884,4,0),0)</f>
        <v>4922585</v>
      </c>
      <c r="I270" s="151" t="s">
        <v>3830</v>
      </c>
      <c r="J270" s="68" t="str">
        <f>VLOOKUP(C270,'명부(현재)'!$D$9:$O$9755,11,0)</f>
        <v>-</v>
      </c>
      <c r="GZ270" s="20"/>
      <c r="HA270" s="20"/>
      <c r="HB270" s="20"/>
      <c r="HC270" s="20"/>
      <c r="HD270" s="20"/>
      <c r="HE270" s="20"/>
      <c r="HF270" s="20"/>
      <c r="HG270" s="20"/>
      <c r="HH270" s="20"/>
      <c r="HI270" s="20"/>
      <c r="HJ270" s="20"/>
      <c r="HK270" s="20"/>
      <c r="HL270" s="20"/>
      <c r="HM270" s="20"/>
    </row>
    <row r="271" spans="2:221">
      <c r="B271" s="146" t="s">
        <v>558</v>
      </c>
      <c r="C271" s="147" t="s">
        <v>1616</v>
      </c>
      <c r="D271" s="148" t="s">
        <v>656</v>
      </c>
      <c r="E271" s="149" t="s">
        <v>820</v>
      </c>
      <c r="F271" s="150">
        <f t="shared" si="11"/>
        <v>32018921</v>
      </c>
      <c r="G271" s="150">
        <f>IFERROR(VLOOKUP(C271,'1-11월'!$E$14:$H$1190,4,0),0)</f>
        <v>32018921</v>
      </c>
      <c r="H271" s="148">
        <f>IFERROR(VLOOKUP(C271,'12월'!$E$12:$H$884,4,0),0)</f>
        <v>0</v>
      </c>
      <c r="I271" s="151" t="s">
        <v>3830</v>
      </c>
      <c r="J271" s="68" t="str">
        <f>VLOOKUP(C271,'명부(현재)'!$D$9:$O$9755,11,0)</f>
        <v>-</v>
      </c>
      <c r="GZ271" s="20"/>
      <c r="HA271" s="20"/>
      <c r="HB271" s="20"/>
      <c r="HC271" s="20"/>
      <c r="HD271" s="20"/>
      <c r="HE271" s="20"/>
      <c r="HF271" s="20"/>
      <c r="HG271" s="20"/>
      <c r="HH271" s="20"/>
      <c r="HI271" s="20"/>
      <c r="HJ271" s="20"/>
      <c r="HK271" s="20"/>
      <c r="HL271" s="20"/>
      <c r="HM271" s="20"/>
    </row>
    <row r="272" spans="2:221">
      <c r="B272" s="146" t="s">
        <v>561</v>
      </c>
      <c r="C272" s="147" t="s">
        <v>1500</v>
      </c>
      <c r="D272" s="148" t="s">
        <v>263</v>
      </c>
      <c r="E272" s="149" t="s">
        <v>903</v>
      </c>
      <c r="F272" s="150">
        <f t="shared" si="11"/>
        <v>31997358</v>
      </c>
      <c r="G272" s="150">
        <f>IFERROR(VLOOKUP(C272,'1-11월'!$E$14:$H$1190,4,0),0)</f>
        <v>29904578</v>
      </c>
      <c r="H272" s="148">
        <f>IFERROR(VLOOKUP(C272,'12월'!$E$12:$H$884,4,0),0)</f>
        <v>2092780</v>
      </c>
      <c r="I272" s="151" t="s">
        <v>3830</v>
      </c>
      <c r="J272" s="68" t="str">
        <f>VLOOKUP(C272,'명부(현재)'!$D$9:$O$9755,11,0)</f>
        <v>-</v>
      </c>
      <c r="GZ272" s="20"/>
      <c r="HA272" s="20"/>
      <c r="HB272" s="20"/>
      <c r="HC272" s="20"/>
      <c r="HD272" s="20"/>
      <c r="HE272" s="20"/>
      <c r="HF272" s="20"/>
      <c r="HG272" s="20"/>
      <c r="HH272" s="20"/>
      <c r="HI272" s="20"/>
      <c r="HJ272" s="20"/>
      <c r="HK272" s="20"/>
      <c r="HL272" s="20"/>
      <c r="HM272" s="20"/>
    </row>
    <row r="273" spans="2:221">
      <c r="B273" s="146" t="s">
        <v>569</v>
      </c>
      <c r="C273" s="147" t="s">
        <v>1364</v>
      </c>
      <c r="D273" s="148" t="s">
        <v>421</v>
      </c>
      <c r="E273" s="149" t="s">
        <v>847</v>
      </c>
      <c r="F273" s="150">
        <f t="shared" si="11"/>
        <v>31960673</v>
      </c>
      <c r="G273" s="150">
        <f>IFERROR(VLOOKUP(C273,'1-11월'!$E$14:$H$1190,4,0),0)</f>
        <v>27459023</v>
      </c>
      <c r="H273" s="148">
        <f>IFERROR(VLOOKUP(C273,'12월'!$E$12:$H$884,4,0),0)</f>
        <v>4501650</v>
      </c>
      <c r="I273" s="151" t="s">
        <v>3830</v>
      </c>
      <c r="J273" s="68" t="str">
        <f>VLOOKUP(C273,'명부(현재)'!$D$9:$O$9755,11,0)</f>
        <v>-</v>
      </c>
      <c r="GZ273" s="20"/>
      <c r="HA273" s="20"/>
      <c r="HB273" s="20"/>
      <c r="HC273" s="20"/>
      <c r="HD273" s="20"/>
      <c r="HE273" s="20"/>
      <c r="HF273" s="20"/>
      <c r="HG273" s="20"/>
      <c r="HH273" s="20"/>
      <c r="HI273" s="20"/>
      <c r="HJ273" s="20"/>
      <c r="HK273" s="20"/>
      <c r="HL273" s="20"/>
      <c r="HM273" s="20"/>
    </row>
    <row r="274" spans="2:221">
      <c r="B274" s="146" t="s">
        <v>566</v>
      </c>
      <c r="C274" s="147" t="s">
        <v>1706</v>
      </c>
      <c r="D274" s="148" t="s">
        <v>534</v>
      </c>
      <c r="E274" s="149" t="s">
        <v>721</v>
      </c>
      <c r="F274" s="150">
        <f t="shared" si="11"/>
        <v>31874583</v>
      </c>
      <c r="G274" s="150">
        <f>IFERROR(VLOOKUP(C274,'1-11월'!$E$14:$H$1190,4,0),0)</f>
        <v>28947353</v>
      </c>
      <c r="H274" s="148">
        <f>IFERROR(VLOOKUP(C274,'12월'!$E$12:$H$884,4,0),0)</f>
        <v>2927230</v>
      </c>
      <c r="I274" s="151" t="s">
        <v>3830</v>
      </c>
      <c r="J274" s="68" t="str">
        <f>VLOOKUP(C274,'명부(현재)'!$D$9:$O$9755,11,0)</f>
        <v>-</v>
      </c>
      <c r="GZ274" s="20"/>
      <c r="HA274" s="20"/>
      <c r="HB274" s="20"/>
      <c r="HC274" s="20"/>
      <c r="HD274" s="20"/>
      <c r="HE274" s="20"/>
      <c r="HF274" s="20"/>
      <c r="HG274" s="20"/>
      <c r="HH274" s="20"/>
      <c r="HI274" s="20"/>
      <c r="HJ274" s="20"/>
      <c r="HK274" s="20"/>
      <c r="HL274" s="20"/>
      <c r="HM274" s="20"/>
    </row>
    <row r="275" spans="2:221">
      <c r="B275" s="146" t="s">
        <v>577</v>
      </c>
      <c r="C275" s="147" t="s">
        <v>1327</v>
      </c>
      <c r="D275" s="148" t="s">
        <v>26</v>
      </c>
      <c r="E275" s="149" t="s">
        <v>823</v>
      </c>
      <c r="F275" s="150">
        <f t="shared" si="11"/>
        <v>31835715</v>
      </c>
      <c r="G275" s="150">
        <f>IFERROR(VLOOKUP(C275,'1-11월'!$E$14:$H$1190,4,0),0)</f>
        <v>29772980</v>
      </c>
      <c r="H275" s="148">
        <f>IFERROR(VLOOKUP(C275,'12월'!$E$12:$H$884,4,0),0)</f>
        <v>2062735</v>
      </c>
      <c r="I275" s="151" t="s">
        <v>3830</v>
      </c>
      <c r="J275" s="68" t="str">
        <f>VLOOKUP(C275,'명부(현재)'!$D$9:$O$9755,11,0)</f>
        <v>-</v>
      </c>
      <c r="GZ275" s="20"/>
      <c r="HA275" s="20"/>
      <c r="HB275" s="20"/>
      <c r="HC275" s="20"/>
      <c r="HD275" s="20"/>
      <c r="HE275" s="20"/>
      <c r="HF275" s="20"/>
      <c r="HG275" s="20"/>
      <c r="HH275" s="20"/>
      <c r="HI275" s="20"/>
      <c r="HJ275" s="20"/>
      <c r="HK275" s="20"/>
      <c r="HL275" s="20"/>
      <c r="HM275" s="20"/>
    </row>
    <row r="276" spans="2:221">
      <c r="B276" s="146" t="s">
        <v>571</v>
      </c>
      <c r="C276" s="147" t="s">
        <v>1517</v>
      </c>
      <c r="D276" s="148" t="s">
        <v>224</v>
      </c>
      <c r="E276" s="149" t="s">
        <v>959</v>
      </c>
      <c r="F276" s="150">
        <f t="shared" si="11"/>
        <v>31663889</v>
      </c>
      <c r="G276" s="150">
        <f>IFERROR(VLOOKUP(C276,'1-11월'!$E$14:$H$1190,4,0),0)</f>
        <v>29537904</v>
      </c>
      <c r="H276" s="148">
        <f>IFERROR(VLOOKUP(C276,'12월'!$E$12:$H$884,4,0),0)</f>
        <v>2125985</v>
      </c>
      <c r="I276" s="151" t="s">
        <v>3830</v>
      </c>
      <c r="J276" s="68" t="str">
        <f>VLOOKUP(C276,'명부(현재)'!$D$9:$O$9755,11,0)</f>
        <v>-</v>
      </c>
      <c r="GZ276" s="20"/>
      <c r="HA276" s="20"/>
      <c r="HB276" s="20"/>
      <c r="HC276" s="20"/>
      <c r="HD276" s="20"/>
      <c r="HE276" s="20"/>
      <c r="HF276" s="20"/>
      <c r="HG276" s="20"/>
      <c r="HH276" s="20"/>
      <c r="HI276" s="20"/>
      <c r="HJ276" s="20"/>
      <c r="HK276" s="20"/>
      <c r="HL276" s="20"/>
      <c r="HM276" s="20"/>
    </row>
    <row r="277" spans="2:221">
      <c r="B277" s="146" t="s">
        <v>574</v>
      </c>
      <c r="C277" s="147" t="s">
        <v>1270</v>
      </c>
      <c r="D277" s="148" t="s">
        <v>364</v>
      </c>
      <c r="E277" s="149" t="s">
        <v>775</v>
      </c>
      <c r="F277" s="150">
        <f t="shared" si="11"/>
        <v>31425666</v>
      </c>
      <c r="G277" s="150">
        <f>IFERROR(VLOOKUP(C277,'1-11월'!$E$14:$H$1190,4,0),0)</f>
        <v>27493031</v>
      </c>
      <c r="H277" s="148">
        <f>IFERROR(VLOOKUP(C277,'12월'!$E$12:$H$884,4,0),0)</f>
        <v>3932635</v>
      </c>
      <c r="I277" s="151" t="s">
        <v>3830</v>
      </c>
      <c r="J277" s="68" t="str">
        <f>VLOOKUP(C277,'명부(현재)'!$D$9:$O$9755,11,0)</f>
        <v>-</v>
      </c>
      <c r="GZ277" s="20"/>
      <c r="HA277" s="20"/>
      <c r="HB277" s="20"/>
      <c r="HC277" s="20"/>
      <c r="HD277" s="20"/>
      <c r="HE277" s="20"/>
      <c r="HF277" s="20"/>
      <c r="HG277" s="20"/>
      <c r="HH277" s="20"/>
      <c r="HI277" s="20"/>
      <c r="HJ277" s="20"/>
      <c r="HK277" s="20"/>
      <c r="HL277" s="20"/>
      <c r="HM277" s="20"/>
    </row>
    <row r="278" spans="2:221">
      <c r="B278" s="146" t="s">
        <v>571</v>
      </c>
      <c r="C278" s="147" t="s">
        <v>1538</v>
      </c>
      <c r="D278" s="148" t="s">
        <v>244</v>
      </c>
      <c r="E278" s="149" t="s">
        <v>940</v>
      </c>
      <c r="F278" s="150">
        <f t="shared" si="11"/>
        <v>31366951</v>
      </c>
      <c r="G278" s="150">
        <f>IFERROR(VLOOKUP(C278,'1-11월'!$E$14:$H$1190,4,0),0)</f>
        <v>29129569</v>
      </c>
      <c r="H278" s="148">
        <f>IFERROR(VLOOKUP(C278,'12월'!$E$12:$H$884,4,0),0)</f>
        <v>2237382</v>
      </c>
      <c r="I278" s="151" t="s">
        <v>3830</v>
      </c>
      <c r="J278" s="68" t="str">
        <f>VLOOKUP(C278,'명부(현재)'!$D$9:$O$9755,11,0)</f>
        <v>-</v>
      </c>
      <c r="GZ278" s="20"/>
      <c r="HA278" s="20"/>
      <c r="HB278" s="20"/>
      <c r="HC278" s="20"/>
      <c r="HD278" s="20"/>
      <c r="HE278" s="20"/>
      <c r="HF278" s="20"/>
      <c r="HG278" s="20"/>
      <c r="HH278" s="20"/>
      <c r="HI278" s="20"/>
      <c r="HJ278" s="20"/>
      <c r="HK278" s="20"/>
      <c r="HL278" s="20"/>
      <c r="HM278" s="20"/>
    </row>
    <row r="279" spans="2:221">
      <c r="B279" s="146" t="s">
        <v>571</v>
      </c>
      <c r="C279" s="147" t="s">
        <v>1549</v>
      </c>
      <c r="D279" s="148" t="s">
        <v>92</v>
      </c>
      <c r="E279" s="149" t="s">
        <v>786</v>
      </c>
      <c r="F279" s="150">
        <f t="shared" si="11"/>
        <v>31151394</v>
      </c>
      <c r="G279" s="150">
        <f>IFERROR(VLOOKUP(C279,'1-11월'!$E$14:$H$1190,4,0),0)</f>
        <v>25529434</v>
      </c>
      <c r="H279" s="148">
        <f>IFERROR(VLOOKUP(C279,'12월'!$E$12:$H$884,4,0),0)</f>
        <v>5621960</v>
      </c>
      <c r="I279" s="151" t="s">
        <v>3830</v>
      </c>
      <c r="J279" s="68" t="str">
        <f>VLOOKUP(C279,'명부(현재)'!$D$9:$O$9755,11,0)</f>
        <v>-</v>
      </c>
      <c r="GZ279" s="20"/>
      <c r="HA279" s="20"/>
      <c r="HB279" s="20"/>
      <c r="HC279" s="20"/>
      <c r="HD279" s="20"/>
      <c r="HE279" s="20"/>
      <c r="HF279" s="20"/>
      <c r="HG279" s="20"/>
      <c r="HH279" s="20"/>
      <c r="HI279" s="20"/>
      <c r="HJ279" s="20"/>
      <c r="HK279" s="20"/>
      <c r="HL279" s="20"/>
      <c r="HM279" s="20"/>
    </row>
    <row r="280" spans="2:221">
      <c r="B280" s="146" t="s">
        <v>567</v>
      </c>
      <c r="C280" s="147" t="s">
        <v>1667</v>
      </c>
      <c r="D280" s="148" t="s">
        <v>539</v>
      </c>
      <c r="E280" s="149" t="s">
        <v>778</v>
      </c>
      <c r="F280" s="150">
        <f t="shared" si="11"/>
        <v>30845709</v>
      </c>
      <c r="G280" s="150">
        <f>IFERROR(VLOOKUP(C280,'1-11월'!$E$14:$H$1190,4,0),0)</f>
        <v>28502249</v>
      </c>
      <c r="H280" s="148">
        <f>IFERROR(VLOOKUP(C280,'12월'!$E$12:$H$884,4,0),0)</f>
        <v>2343460</v>
      </c>
      <c r="I280" s="151" t="s">
        <v>3830</v>
      </c>
      <c r="J280" s="68" t="str">
        <f>VLOOKUP(C280,'명부(현재)'!$D$9:$O$9755,11,0)</f>
        <v>-</v>
      </c>
      <c r="GZ280" s="20"/>
      <c r="HA280" s="20"/>
      <c r="HB280" s="20"/>
      <c r="HC280" s="20"/>
      <c r="HD280" s="20"/>
      <c r="HE280" s="20"/>
      <c r="HF280" s="20"/>
      <c r="HG280" s="20"/>
      <c r="HH280" s="20"/>
      <c r="HI280" s="20"/>
      <c r="HJ280" s="20"/>
      <c r="HK280" s="20"/>
      <c r="HL280" s="20"/>
      <c r="HM280" s="20"/>
    </row>
    <row r="281" spans="2:221">
      <c r="B281" s="146" t="s">
        <v>560</v>
      </c>
      <c r="C281" s="147" t="s">
        <v>1822</v>
      </c>
      <c r="D281" s="148" t="s">
        <v>461</v>
      </c>
      <c r="E281" s="149" t="s">
        <v>663</v>
      </c>
      <c r="F281" s="150">
        <f t="shared" si="11"/>
        <v>30784277</v>
      </c>
      <c r="G281" s="150">
        <f>IFERROR(VLOOKUP(C281,'1-11월'!$E$14:$H$1190,4,0),0)</f>
        <v>25549437</v>
      </c>
      <c r="H281" s="148">
        <f>IFERROR(VLOOKUP(C281,'12월'!$E$12:$H$884,4,0),0)</f>
        <v>5234840</v>
      </c>
      <c r="I281" s="151" t="s">
        <v>3830</v>
      </c>
      <c r="J281" s="68" t="str">
        <f>VLOOKUP(C281,'명부(현재)'!$D$9:$O$9755,11,0)</f>
        <v>-</v>
      </c>
      <c r="GZ281" s="20"/>
      <c r="HA281" s="20"/>
      <c r="HB281" s="20"/>
      <c r="HC281" s="20"/>
      <c r="HD281" s="20"/>
      <c r="HE281" s="20"/>
      <c r="HF281" s="20"/>
      <c r="HG281" s="20"/>
      <c r="HH281" s="20"/>
      <c r="HI281" s="20"/>
      <c r="HJ281" s="20"/>
      <c r="HK281" s="20"/>
      <c r="HL281" s="20"/>
      <c r="HM281" s="20"/>
    </row>
    <row r="282" spans="2:221">
      <c r="B282" s="146" t="s">
        <v>562</v>
      </c>
      <c r="C282" s="147" t="s">
        <v>1349</v>
      </c>
      <c r="D282" s="148" t="s">
        <v>660</v>
      </c>
      <c r="E282" s="149" t="s">
        <v>779</v>
      </c>
      <c r="F282" s="150">
        <f t="shared" si="11"/>
        <v>30698114</v>
      </c>
      <c r="G282" s="150">
        <f>IFERROR(VLOOKUP(C282,'1-11월'!$E$14:$H$1190,4,0),0)</f>
        <v>26461137</v>
      </c>
      <c r="H282" s="148">
        <f>IFERROR(VLOOKUP(C282,'12월'!$E$12:$H$884,4,0),0)</f>
        <v>4236977</v>
      </c>
      <c r="I282" s="151" t="s">
        <v>3830</v>
      </c>
      <c r="J282" s="68" t="str">
        <f>VLOOKUP(C282,'명부(현재)'!$D$9:$O$9755,11,0)</f>
        <v>-</v>
      </c>
      <c r="GZ282" s="20"/>
      <c r="HA282" s="20"/>
      <c r="HB282" s="20"/>
      <c r="HC282" s="20"/>
      <c r="HD282" s="20"/>
      <c r="HE282" s="20"/>
      <c r="HF282" s="20"/>
      <c r="HG282" s="20"/>
      <c r="HH282" s="20"/>
      <c r="HI282" s="20"/>
      <c r="HJ282" s="20"/>
      <c r="HK282" s="20"/>
      <c r="HL282" s="20"/>
      <c r="HM282" s="20"/>
    </row>
    <row r="283" spans="2:221">
      <c r="B283" s="146" t="s">
        <v>572</v>
      </c>
      <c r="C283" s="147" t="s">
        <v>1244</v>
      </c>
      <c r="D283" s="148" t="s">
        <v>362</v>
      </c>
      <c r="E283" s="149" t="s">
        <v>748</v>
      </c>
      <c r="F283" s="150">
        <f t="shared" si="11"/>
        <v>30666376</v>
      </c>
      <c r="G283" s="150">
        <f>IFERROR(VLOOKUP(C283,'1-11월'!$E$14:$H$1190,4,0),0)</f>
        <v>27902838</v>
      </c>
      <c r="H283" s="148">
        <f>IFERROR(VLOOKUP(C283,'12월'!$E$12:$H$884,4,0),0)</f>
        <v>2763538</v>
      </c>
      <c r="I283" s="151" t="s">
        <v>3830</v>
      </c>
      <c r="J283" s="68" t="str">
        <f>VLOOKUP(C283,'명부(현재)'!$D$9:$O$9755,11,0)</f>
        <v>-</v>
      </c>
      <c r="GZ283" s="20"/>
      <c r="HA283" s="20"/>
      <c r="HB283" s="20"/>
      <c r="HC283" s="20"/>
      <c r="HD283" s="20"/>
      <c r="HE283" s="20"/>
      <c r="HF283" s="20"/>
      <c r="HG283" s="20"/>
      <c r="HH283" s="20"/>
      <c r="HI283" s="20"/>
      <c r="HJ283" s="20"/>
      <c r="HK283" s="20"/>
      <c r="HL283" s="20"/>
      <c r="HM283" s="20"/>
    </row>
    <row r="284" spans="2:221">
      <c r="B284" s="146" t="s">
        <v>561</v>
      </c>
      <c r="C284" s="147" t="s">
        <v>2081</v>
      </c>
      <c r="D284" s="148" t="s">
        <v>2980</v>
      </c>
      <c r="E284" s="149" t="s">
        <v>3032</v>
      </c>
      <c r="F284" s="150">
        <f t="shared" si="11"/>
        <v>30542132</v>
      </c>
      <c r="G284" s="150">
        <f>IFERROR(VLOOKUP(C284,'1-11월'!$E$14:$H$1190,4,0),0)</f>
        <v>26663927</v>
      </c>
      <c r="H284" s="148">
        <f>IFERROR(VLOOKUP(C284,'12월'!$E$12:$H$884,4,0),0)</f>
        <v>3878205</v>
      </c>
      <c r="I284" s="151" t="s">
        <v>3830</v>
      </c>
      <c r="J284" s="68" t="str">
        <f>VLOOKUP(C284,'명부(현재)'!$D$9:$O$9755,11,0)</f>
        <v>-</v>
      </c>
      <c r="GZ284" s="20"/>
      <c r="HA284" s="20"/>
      <c r="HB284" s="20"/>
      <c r="HC284" s="20"/>
      <c r="HD284" s="20"/>
      <c r="HE284" s="20"/>
      <c r="HF284" s="20"/>
      <c r="HG284" s="20"/>
      <c r="HH284" s="20"/>
      <c r="HI284" s="20"/>
      <c r="HJ284" s="20"/>
      <c r="HK284" s="20"/>
      <c r="HL284" s="20"/>
      <c r="HM284" s="20"/>
    </row>
    <row r="285" spans="2:221">
      <c r="B285" s="146" t="s">
        <v>567</v>
      </c>
      <c r="C285" s="147" t="s">
        <v>1660</v>
      </c>
      <c r="D285" s="148" t="s">
        <v>438</v>
      </c>
      <c r="E285" s="149" t="s">
        <v>1247</v>
      </c>
      <c r="F285" s="150">
        <f t="shared" si="11"/>
        <v>30463290</v>
      </c>
      <c r="G285" s="150">
        <f>IFERROR(VLOOKUP(C285,'1-11월'!$E$14:$H$1190,4,0),0)</f>
        <v>24346545</v>
      </c>
      <c r="H285" s="148">
        <f>IFERROR(VLOOKUP(C285,'12월'!$E$12:$H$884,4,0),0)</f>
        <v>6116745</v>
      </c>
      <c r="I285" s="151" t="s">
        <v>3830</v>
      </c>
      <c r="J285" s="68" t="str">
        <f>VLOOKUP(C285,'명부(현재)'!$D$9:$O$9755,11,0)</f>
        <v>-</v>
      </c>
      <c r="GZ285" s="20"/>
      <c r="HA285" s="20"/>
      <c r="HB285" s="20"/>
      <c r="HC285" s="20"/>
      <c r="HD285" s="20"/>
      <c r="HE285" s="20"/>
      <c r="HF285" s="20"/>
      <c r="HG285" s="20"/>
      <c r="HH285" s="20"/>
      <c r="HI285" s="20"/>
      <c r="HJ285" s="20"/>
      <c r="HK285" s="20"/>
      <c r="HL285" s="20"/>
      <c r="HM285" s="20"/>
    </row>
    <row r="286" spans="2:221">
      <c r="B286" s="146" t="s">
        <v>555</v>
      </c>
      <c r="C286" s="147" t="s">
        <v>1691</v>
      </c>
      <c r="D286" s="148" t="s">
        <v>147</v>
      </c>
      <c r="E286" s="149" t="s">
        <v>1066</v>
      </c>
      <c r="F286" s="150">
        <f t="shared" si="11"/>
        <v>30299068</v>
      </c>
      <c r="G286" s="150">
        <f>IFERROR(VLOOKUP(C286,'1-11월'!$E$14:$H$1190,4,0),0)</f>
        <v>28524403</v>
      </c>
      <c r="H286" s="148">
        <f>IFERROR(VLOOKUP(C286,'12월'!$E$12:$H$884,4,0),0)</f>
        <v>1774665</v>
      </c>
      <c r="I286" s="151" t="s">
        <v>3830</v>
      </c>
      <c r="J286" s="68" t="str">
        <f>VLOOKUP(C286,'명부(현재)'!$D$9:$O$9755,11,0)</f>
        <v>-</v>
      </c>
      <c r="GZ286" s="20"/>
      <c r="HA286" s="20"/>
      <c r="HB286" s="20"/>
      <c r="HC286" s="20"/>
      <c r="HD286" s="20"/>
      <c r="HE286" s="20"/>
      <c r="HF286" s="20"/>
      <c r="HG286" s="20"/>
      <c r="HH286" s="20"/>
      <c r="HI286" s="20"/>
      <c r="HJ286" s="20"/>
      <c r="HK286" s="20"/>
      <c r="HL286" s="20"/>
      <c r="HM286" s="20"/>
    </row>
    <row r="287" spans="2:221">
      <c r="B287" s="146" t="s">
        <v>567</v>
      </c>
      <c r="C287" s="147" t="s">
        <v>1662</v>
      </c>
      <c r="D287" s="148" t="s">
        <v>200</v>
      </c>
      <c r="E287" s="149" t="s">
        <v>724</v>
      </c>
      <c r="F287" s="150">
        <f t="shared" si="11"/>
        <v>30212134</v>
      </c>
      <c r="G287" s="150">
        <f>IFERROR(VLOOKUP(C287,'1-11월'!$E$14:$H$1190,4,0),0)</f>
        <v>27660174</v>
      </c>
      <c r="H287" s="148">
        <f>IFERROR(VLOOKUP(C287,'12월'!$E$12:$H$884,4,0),0)</f>
        <v>2551960</v>
      </c>
      <c r="I287" s="151" t="s">
        <v>3830</v>
      </c>
      <c r="J287" s="68" t="str">
        <f>VLOOKUP(C287,'명부(현재)'!$D$9:$O$9755,11,0)</f>
        <v>-</v>
      </c>
      <c r="GZ287" s="20"/>
      <c r="HA287" s="20"/>
      <c r="HB287" s="20"/>
      <c r="HC287" s="20"/>
      <c r="HD287" s="20"/>
      <c r="HE287" s="20"/>
      <c r="HF287" s="20"/>
      <c r="HG287" s="20"/>
      <c r="HH287" s="20"/>
      <c r="HI287" s="20"/>
      <c r="HJ287" s="20"/>
      <c r="HK287" s="20"/>
      <c r="HL287" s="20"/>
      <c r="HM287" s="20"/>
    </row>
    <row r="288" spans="2:221">
      <c r="B288" s="146" t="s">
        <v>584</v>
      </c>
      <c r="C288" s="147" t="s">
        <v>1287</v>
      </c>
      <c r="D288" s="148" t="s">
        <v>511</v>
      </c>
      <c r="E288" s="149" t="s">
        <v>790</v>
      </c>
      <c r="F288" s="150">
        <f t="shared" si="11"/>
        <v>30190092</v>
      </c>
      <c r="G288" s="150">
        <f>IFERROR(VLOOKUP(C288,'1-11월'!$E$14:$H$1190,4,0),0)</f>
        <v>27414127</v>
      </c>
      <c r="H288" s="148">
        <f>IFERROR(VLOOKUP(C288,'12월'!$E$12:$H$884,4,0),0)</f>
        <v>2775965</v>
      </c>
      <c r="I288" s="151" t="s">
        <v>3830</v>
      </c>
      <c r="J288" s="68" t="str">
        <f>VLOOKUP(C288,'명부(현재)'!$D$9:$O$9755,11,0)</f>
        <v>-</v>
      </c>
      <c r="GZ288" s="20"/>
      <c r="HA288" s="20"/>
      <c r="HB288" s="20"/>
      <c r="HC288" s="20"/>
      <c r="HD288" s="20"/>
      <c r="HE288" s="20"/>
      <c r="HF288" s="20"/>
      <c r="HG288" s="20"/>
      <c r="HH288" s="20"/>
      <c r="HI288" s="20"/>
      <c r="HJ288" s="20"/>
      <c r="HK288" s="20"/>
      <c r="HL288" s="20"/>
      <c r="HM288" s="20"/>
    </row>
    <row r="289" spans="2:221">
      <c r="B289" s="146" t="s">
        <v>566</v>
      </c>
      <c r="C289" s="147" t="s">
        <v>1702</v>
      </c>
      <c r="D289" s="148" t="s">
        <v>208</v>
      </c>
      <c r="E289" s="149" t="s">
        <v>1075</v>
      </c>
      <c r="F289" s="150">
        <f t="shared" si="11"/>
        <v>30102452</v>
      </c>
      <c r="G289" s="150">
        <f>IFERROR(VLOOKUP(C289,'1-11월'!$E$14:$H$1190,4,0),0)</f>
        <v>25732297</v>
      </c>
      <c r="H289" s="148">
        <f>IFERROR(VLOOKUP(C289,'12월'!$E$12:$H$884,4,0),0)</f>
        <v>4370155</v>
      </c>
      <c r="I289" s="151" t="s">
        <v>3830</v>
      </c>
      <c r="J289" s="68" t="str">
        <f>VLOOKUP(C289,'명부(현재)'!$D$9:$O$9755,11,0)</f>
        <v>-</v>
      </c>
      <c r="GZ289" s="20"/>
      <c r="HA289" s="20"/>
      <c r="HB289" s="20"/>
      <c r="HC289" s="20"/>
      <c r="HD289" s="20"/>
      <c r="HE289" s="20"/>
      <c r="HF289" s="20"/>
      <c r="HG289" s="20"/>
      <c r="HH289" s="20"/>
      <c r="HI289" s="20"/>
      <c r="HJ289" s="20"/>
      <c r="HK289" s="20"/>
      <c r="HL289" s="20"/>
      <c r="HM289" s="20"/>
    </row>
    <row r="290" spans="2:221">
      <c r="B290" s="146" t="s">
        <v>578</v>
      </c>
      <c r="C290" s="147" t="s">
        <v>1322</v>
      </c>
      <c r="D290" s="148" t="s">
        <v>311</v>
      </c>
      <c r="E290" s="149" t="s">
        <v>819</v>
      </c>
      <c r="F290" s="150">
        <f t="shared" si="11"/>
        <v>30101649</v>
      </c>
      <c r="G290" s="150">
        <f>IFERROR(VLOOKUP(C290,'1-11월'!$E$14:$H$1190,4,0),0)</f>
        <v>26153214</v>
      </c>
      <c r="H290" s="148">
        <f>IFERROR(VLOOKUP(C290,'12월'!$E$12:$H$884,4,0),0)</f>
        <v>3948435</v>
      </c>
      <c r="I290" s="151" t="s">
        <v>3830</v>
      </c>
      <c r="J290" s="68" t="str">
        <f>VLOOKUP(C290,'명부(현재)'!$D$9:$O$9755,11,0)</f>
        <v>-</v>
      </c>
      <c r="GZ290" s="20"/>
      <c r="HA290" s="20"/>
      <c r="HB290" s="20"/>
      <c r="HC290" s="20"/>
      <c r="HD290" s="20"/>
      <c r="HE290" s="20"/>
      <c r="HF290" s="20"/>
      <c r="HG290" s="20"/>
      <c r="HH290" s="20"/>
      <c r="HI290" s="20"/>
      <c r="HJ290" s="20"/>
      <c r="HK290" s="20"/>
      <c r="HL290" s="20"/>
      <c r="HM290" s="20"/>
    </row>
    <row r="291" spans="2:221">
      <c r="B291" s="146" t="s">
        <v>581</v>
      </c>
      <c r="C291" s="147" t="s">
        <v>1191</v>
      </c>
      <c r="D291" s="148" t="s">
        <v>95</v>
      </c>
      <c r="E291" s="149" t="s">
        <v>695</v>
      </c>
      <c r="F291" s="150">
        <f t="shared" si="11"/>
        <v>30028315</v>
      </c>
      <c r="G291" s="150">
        <f>IFERROR(VLOOKUP(C291,'1-11월'!$E$14:$H$1190,4,0),0)</f>
        <v>26244495</v>
      </c>
      <c r="H291" s="148">
        <f>IFERROR(VLOOKUP(C291,'12월'!$E$12:$H$884,4,0),0)</f>
        <v>3783820</v>
      </c>
      <c r="I291" s="151" t="s">
        <v>3830</v>
      </c>
      <c r="J291" s="68" t="str">
        <f>VLOOKUP(C291,'명부(현재)'!$D$9:$O$9755,11,0)</f>
        <v>-</v>
      </c>
      <c r="GZ291" s="20"/>
      <c r="HA291" s="20"/>
      <c r="HB291" s="20"/>
      <c r="HC291" s="20"/>
      <c r="HD291" s="20"/>
      <c r="HE291" s="20"/>
      <c r="HF291" s="20"/>
      <c r="HG291" s="20"/>
      <c r="HH291" s="20"/>
      <c r="HI291" s="20"/>
      <c r="HJ291" s="20"/>
      <c r="HK291" s="20"/>
      <c r="HL291" s="20"/>
      <c r="HM291" s="20"/>
    </row>
    <row r="292" spans="2:221">
      <c r="B292" s="152" t="s">
        <v>582</v>
      </c>
      <c r="C292" s="153" t="s">
        <v>1252</v>
      </c>
      <c r="D292" s="154" t="s">
        <v>361</v>
      </c>
      <c r="E292" s="155" t="s">
        <v>753</v>
      </c>
      <c r="F292" s="156">
        <f t="shared" si="11"/>
        <v>29977288</v>
      </c>
      <c r="G292" s="156">
        <f>IFERROR(VLOOKUP(C292,'1-11월'!$E$14:$H$1190,4,0),0)</f>
        <v>27937438</v>
      </c>
      <c r="H292" s="154">
        <f>IFERROR(VLOOKUP(C292,'12월'!$E$12:$H$884,4,0),0)</f>
        <v>2039850</v>
      </c>
      <c r="I292" s="157" t="s">
        <v>3831</v>
      </c>
      <c r="J292" s="68" t="str">
        <f>VLOOKUP(C292,'명부(현재)'!$D$9:$O$9755,11,0)</f>
        <v>-</v>
      </c>
      <c r="GZ292" s="20"/>
      <c r="HA292" s="20"/>
      <c r="HB292" s="20"/>
      <c r="HC292" s="20"/>
      <c r="HD292" s="20"/>
      <c r="HE292" s="20"/>
      <c r="HF292" s="20"/>
      <c r="HG292" s="20"/>
      <c r="HH292" s="20"/>
      <c r="HI292" s="20"/>
      <c r="HJ292" s="20"/>
      <c r="HK292" s="20"/>
      <c r="HL292" s="20"/>
      <c r="HM292" s="20"/>
    </row>
    <row r="293" spans="2:221">
      <c r="B293" s="152" t="s">
        <v>553</v>
      </c>
      <c r="C293" s="153" t="s">
        <v>1260</v>
      </c>
      <c r="D293" s="154" t="s">
        <v>339</v>
      </c>
      <c r="E293" s="155" t="s">
        <v>765</v>
      </c>
      <c r="F293" s="156">
        <f t="shared" si="11"/>
        <v>29924164</v>
      </c>
      <c r="G293" s="156">
        <f>IFERROR(VLOOKUP(C293,'1-11월'!$E$14:$H$1190,4,0),0)</f>
        <v>27158159</v>
      </c>
      <c r="H293" s="154">
        <f>IFERROR(VLOOKUP(C293,'12월'!$E$12:$H$884,4,0),0)</f>
        <v>2766005</v>
      </c>
      <c r="I293" s="157" t="s">
        <v>3831</v>
      </c>
      <c r="J293" s="68" t="str">
        <f>VLOOKUP(C293,'명부(현재)'!$D$9:$O$9755,11,0)</f>
        <v>-</v>
      </c>
      <c r="GZ293" s="20"/>
      <c r="HA293" s="20"/>
      <c r="HB293" s="20"/>
      <c r="HC293" s="20"/>
      <c r="HD293" s="20"/>
      <c r="HE293" s="20"/>
      <c r="HF293" s="20"/>
      <c r="HG293" s="20"/>
      <c r="HH293" s="20"/>
      <c r="HI293" s="20"/>
      <c r="HJ293" s="20"/>
      <c r="HK293" s="20"/>
      <c r="HL293" s="20"/>
      <c r="HM293" s="20"/>
    </row>
    <row r="294" spans="2:221">
      <c r="B294" s="152" t="s">
        <v>563</v>
      </c>
      <c r="C294" s="153" t="s">
        <v>1559</v>
      </c>
      <c r="D294" s="154" t="s">
        <v>247</v>
      </c>
      <c r="E294" s="155" t="s">
        <v>879</v>
      </c>
      <c r="F294" s="156">
        <f t="shared" si="11"/>
        <v>29872411</v>
      </c>
      <c r="G294" s="156">
        <f>IFERROR(VLOOKUP(C294,'1-11월'!$E$14:$H$1190,4,0),0)</f>
        <v>26642443</v>
      </c>
      <c r="H294" s="154">
        <f>IFERROR(VLOOKUP(C294,'12월'!$E$12:$H$884,4,0),0)</f>
        <v>3229968</v>
      </c>
      <c r="I294" s="157" t="s">
        <v>3831</v>
      </c>
      <c r="J294" s="68" t="str">
        <f>VLOOKUP(C294,'명부(현재)'!$D$9:$O$9755,11,0)</f>
        <v>-</v>
      </c>
      <c r="GZ294" s="20"/>
      <c r="HA294" s="20"/>
      <c r="HB294" s="20"/>
      <c r="HC294" s="20"/>
      <c r="HD294" s="20"/>
      <c r="HE294" s="20"/>
      <c r="HF294" s="20"/>
      <c r="HG294" s="20"/>
      <c r="HH294" s="20"/>
      <c r="HI294" s="20"/>
      <c r="HJ294" s="20"/>
      <c r="HK294" s="20"/>
      <c r="HL294" s="20"/>
      <c r="HM294" s="20"/>
    </row>
    <row r="295" spans="2:221">
      <c r="B295" s="152" t="s">
        <v>578</v>
      </c>
      <c r="C295" s="153" t="s">
        <v>1303</v>
      </c>
      <c r="D295" s="154" t="s">
        <v>326</v>
      </c>
      <c r="E295" s="155" t="s">
        <v>803</v>
      </c>
      <c r="F295" s="156">
        <f t="shared" si="11"/>
        <v>29834666</v>
      </c>
      <c r="G295" s="156">
        <f>IFERROR(VLOOKUP(C295,'1-11월'!$E$14:$H$1190,4,0),0)</f>
        <v>28676766</v>
      </c>
      <c r="H295" s="154">
        <f>IFERROR(VLOOKUP(C295,'12월'!$E$12:$H$884,4,0),0)</f>
        <v>1157900</v>
      </c>
      <c r="I295" s="157" t="s">
        <v>3831</v>
      </c>
      <c r="J295" s="68" t="str">
        <f>VLOOKUP(C295,'명부(현재)'!$D$9:$O$9755,11,0)</f>
        <v>-</v>
      </c>
      <c r="GZ295" s="20"/>
      <c r="HA295" s="20"/>
      <c r="HB295" s="20"/>
      <c r="HC295" s="20"/>
      <c r="HD295" s="20"/>
      <c r="HE295" s="20"/>
      <c r="HF295" s="20"/>
      <c r="HG295" s="20"/>
      <c r="HH295" s="20"/>
      <c r="HI295" s="20"/>
      <c r="HJ295" s="20"/>
      <c r="HK295" s="20"/>
      <c r="HL295" s="20"/>
      <c r="HM295" s="20"/>
    </row>
    <row r="296" spans="2:221">
      <c r="B296" s="152" t="s">
        <v>573</v>
      </c>
      <c r="C296" s="153" t="s">
        <v>1639</v>
      </c>
      <c r="D296" s="154" t="s">
        <v>303</v>
      </c>
      <c r="E296" s="155" t="s">
        <v>804</v>
      </c>
      <c r="F296" s="156">
        <f t="shared" si="11"/>
        <v>29824768</v>
      </c>
      <c r="G296" s="156">
        <f>IFERROR(VLOOKUP(C296,'1-11월'!$E$14:$H$1190,4,0),0)</f>
        <v>28017008</v>
      </c>
      <c r="H296" s="154">
        <f>IFERROR(VLOOKUP(C296,'12월'!$E$12:$H$884,4,0),0)</f>
        <v>1807760</v>
      </c>
      <c r="I296" s="157" t="s">
        <v>3831</v>
      </c>
      <c r="J296" s="68" t="str">
        <f>VLOOKUP(C296,'명부(현재)'!$D$9:$O$9755,11,0)</f>
        <v>-</v>
      </c>
      <c r="GZ296" s="20"/>
      <c r="HA296" s="20"/>
      <c r="HB296" s="20"/>
      <c r="HC296" s="20"/>
      <c r="HD296" s="20"/>
      <c r="HE296" s="20"/>
      <c r="HF296" s="20"/>
      <c r="HG296" s="20"/>
      <c r="HH296" s="20"/>
      <c r="HI296" s="20"/>
      <c r="HJ296" s="20"/>
      <c r="HK296" s="20"/>
      <c r="HL296" s="20"/>
      <c r="HM296" s="20"/>
    </row>
    <row r="297" spans="2:221">
      <c r="B297" s="152" t="s">
        <v>571</v>
      </c>
      <c r="C297" s="153" t="s">
        <v>1547</v>
      </c>
      <c r="D297" s="154" t="s">
        <v>641</v>
      </c>
      <c r="E297" s="155" t="s">
        <v>977</v>
      </c>
      <c r="F297" s="156">
        <f t="shared" si="11"/>
        <v>29631596</v>
      </c>
      <c r="G297" s="156">
        <f>IFERROR(VLOOKUP(C297,'1-11월'!$E$14:$H$1190,4,0),0)</f>
        <v>27182584</v>
      </c>
      <c r="H297" s="154">
        <f>IFERROR(VLOOKUP(C297,'12월'!$E$12:$H$884,4,0),0)</f>
        <v>2449012</v>
      </c>
      <c r="I297" s="157" t="s">
        <v>3831</v>
      </c>
      <c r="J297" s="68" t="str">
        <f>VLOOKUP(C297,'명부(현재)'!$D$9:$O$9755,11,0)</f>
        <v>-</v>
      </c>
      <c r="GZ297" s="20"/>
      <c r="HA297" s="20"/>
      <c r="HB297" s="20"/>
      <c r="HC297" s="20"/>
      <c r="HD297" s="20"/>
      <c r="HE297" s="20"/>
      <c r="HF297" s="20"/>
      <c r="HG297" s="20"/>
      <c r="HH297" s="20"/>
      <c r="HI297" s="20"/>
      <c r="HJ297" s="20"/>
      <c r="HK297" s="20"/>
      <c r="HL297" s="20"/>
      <c r="HM297" s="20"/>
    </row>
    <row r="298" spans="2:221">
      <c r="B298" s="152" t="s">
        <v>568</v>
      </c>
      <c r="C298" s="153" t="s">
        <v>1470</v>
      </c>
      <c r="D298" s="154" t="s">
        <v>611</v>
      </c>
      <c r="E298" s="155" t="s">
        <v>922</v>
      </c>
      <c r="F298" s="156">
        <f t="shared" si="11"/>
        <v>29409303</v>
      </c>
      <c r="G298" s="156">
        <f>IFERROR(VLOOKUP(C298,'1-11월'!$E$14:$H$1190,4,0),0)</f>
        <v>27294888</v>
      </c>
      <c r="H298" s="154">
        <f>IFERROR(VLOOKUP(C298,'12월'!$E$12:$H$884,4,0),0)</f>
        <v>2114415</v>
      </c>
      <c r="I298" s="157" t="s">
        <v>3831</v>
      </c>
      <c r="J298" s="68" t="str">
        <f>VLOOKUP(C298,'명부(현재)'!$D$9:$O$9755,11,0)</f>
        <v>-</v>
      </c>
      <c r="GZ298" s="20"/>
      <c r="HA298" s="20"/>
      <c r="HB298" s="20"/>
      <c r="HC298" s="20"/>
      <c r="HD298" s="20"/>
      <c r="HE298" s="20"/>
      <c r="HF298" s="20"/>
      <c r="HG298" s="20"/>
      <c r="HH298" s="20"/>
      <c r="HI298" s="20"/>
      <c r="HJ298" s="20"/>
      <c r="HK298" s="20"/>
      <c r="HL298" s="20"/>
      <c r="HM298" s="20"/>
    </row>
    <row r="299" spans="2:221">
      <c r="B299" s="152" t="s">
        <v>571</v>
      </c>
      <c r="C299" s="153" t="s">
        <v>1543</v>
      </c>
      <c r="D299" s="154" t="s">
        <v>228</v>
      </c>
      <c r="E299" s="155" t="s">
        <v>976</v>
      </c>
      <c r="F299" s="156">
        <f t="shared" si="11"/>
        <v>29256309</v>
      </c>
      <c r="G299" s="156">
        <f>IFERROR(VLOOKUP(C299,'1-11월'!$E$14:$H$1190,4,0),0)</f>
        <v>25280634</v>
      </c>
      <c r="H299" s="154">
        <f>IFERROR(VLOOKUP(C299,'12월'!$E$12:$H$884,4,0),0)</f>
        <v>3975675</v>
      </c>
      <c r="I299" s="157" t="s">
        <v>3831</v>
      </c>
      <c r="J299" s="68" t="str">
        <f>VLOOKUP(C299,'명부(현재)'!$D$9:$O$9755,11,0)</f>
        <v>-</v>
      </c>
      <c r="GZ299" s="20"/>
      <c r="HA299" s="20"/>
      <c r="HB299" s="20"/>
      <c r="HC299" s="20"/>
      <c r="HD299" s="20"/>
      <c r="HE299" s="20"/>
      <c r="HF299" s="20"/>
      <c r="HG299" s="20"/>
      <c r="HH299" s="20"/>
      <c r="HI299" s="20"/>
      <c r="HJ299" s="20"/>
      <c r="HK299" s="20"/>
      <c r="HL299" s="20"/>
      <c r="HM299" s="20"/>
    </row>
    <row r="300" spans="2:221">
      <c r="B300" s="152" t="s">
        <v>575</v>
      </c>
      <c r="C300" s="153" t="s">
        <v>1240</v>
      </c>
      <c r="D300" s="154" t="s">
        <v>244</v>
      </c>
      <c r="E300" s="155" t="s">
        <v>740</v>
      </c>
      <c r="F300" s="156">
        <f t="shared" si="11"/>
        <v>29074996</v>
      </c>
      <c r="G300" s="156">
        <f>IFERROR(VLOOKUP(C300,'1-11월'!$E$14:$H$1190,4,0),0)</f>
        <v>27002071</v>
      </c>
      <c r="H300" s="154">
        <f>IFERROR(VLOOKUP(C300,'12월'!$E$12:$H$884,4,0),0)</f>
        <v>2072925</v>
      </c>
      <c r="I300" s="157" t="s">
        <v>3831</v>
      </c>
      <c r="J300" s="68" t="str">
        <f>VLOOKUP(C300,'명부(현재)'!$D$9:$O$9755,11,0)</f>
        <v>-</v>
      </c>
      <c r="GZ300" s="20"/>
      <c r="HA300" s="20"/>
      <c r="HB300" s="20"/>
      <c r="HC300" s="20"/>
      <c r="HD300" s="20"/>
      <c r="HE300" s="20"/>
      <c r="HF300" s="20"/>
      <c r="HG300" s="20"/>
      <c r="HH300" s="20"/>
      <c r="HI300" s="20"/>
      <c r="HJ300" s="20"/>
      <c r="HK300" s="20"/>
      <c r="HL300" s="20"/>
      <c r="HM300" s="20"/>
    </row>
    <row r="301" spans="2:221">
      <c r="B301" s="152" t="s">
        <v>580</v>
      </c>
      <c r="C301" s="153" t="s">
        <v>1774</v>
      </c>
      <c r="D301" s="154" t="s">
        <v>198</v>
      </c>
      <c r="E301" s="155" t="s">
        <v>1122</v>
      </c>
      <c r="F301" s="156">
        <f t="shared" si="11"/>
        <v>28891337</v>
      </c>
      <c r="G301" s="156">
        <f>IFERROR(VLOOKUP(C301,'1-11월'!$E$14:$H$1190,4,0),0)</f>
        <v>25557562</v>
      </c>
      <c r="H301" s="154">
        <f>IFERROR(VLOOKUP(C301,'12월'!$E$12:$H$884,4,0),0)</f>
        <v>3333775</v>
      </c>
      <c r="I301" s="157" t="s">
        <v>3831</v>
      </c>
      <c r="J301" s="68" t="str">
        <f>VLOOKUP(C301,'명부(현재)'!$D$9:$O$9755,11,0)</f>
        <v>-</v>
      </c>
      <c r="GZ301" s="20"/>
      <c r="HA301" s="20"/>
      <c r="HB301" s="20"/>
      <c r="HC301" s="20"/>
      <c r="HD301" s="20"/>
      <c r="HE301" s="20"/>
      <c r="HF301" s="20"/>
      <c r="HG301" s="20"/>
      <c r="HH301" s="20"/>
      <c r="HI301" s="20"/>
      <c r="HJ301" s="20"/>
      <c r="HK301" s="20"/>
      <c r="HL301" s="20"/>
      <c r="HM301" s="20"/>
    </row>
    <row r="302" spans="2:221">
      <c r="B302" s="152" t="s">
        <v>569</v>
      </c>
      <c r="C302" s="153" t="s">
        <v>1385</v>
      </c>
      <c r="D302" s="154" t="s">
        <v>609</v>
      </c>
      <c r="E302" s="155" t="s">
        <v>865</v>
      </c>
      <c r="F302" s="156">
        <f t="shared" si="11"/>
        <v>28854476</v>
      </c>
      <c r="G302" s="156">
        <f>IFERROR(VLOOKUP(C302,'1-11월'!$E$14:$H$1190,4,0),0)</f>
        <v>25840015</v>
      </c>
      <c r="H302" s="154">
        <f>IFERROR(VLOOKUP(C302,'12월'!$E$12:$H$884,4,0),0)</f>
        <v>3014461</v>
      </c>
      <c r="I302" s="157" t="s">
        <v>3831</v>
      </c>
      <c r="J302" s="68" t="str">
        <f>VLOOKUP(C302,'명부(현재)'!$D$9:$O$9755,11,0)</f>
        <v>-</v>
      </c>
      <c r="GZ302" s="20"/>
      <c r="HA302" s="20"/>
      <c r="HB302" s="20"/>
      <c r="HC302" s="20"/>
      <c r="HD302" s="20"/>
      <c r="HE302" s="20"/>
      <c r="HF302" s="20"/>
      <c r="HG302" s="20"/>
      <c r="HH302" s="20"/>
      <c r="HI302" s="20"/>
      <c r="HJ302" s="20"/>
      <c r="HK302" s="20"/>
      <c r="HL302" s="20"/>
      <c r="HM302" s="20"/>
    </row>
    <row r="303" spans="2:221">
      <c r="B303" s="152" t="s">
        <v>571</v>
      </c>
      <c r="C303" s="153" t="s">
        <v>1533</v>
      </c>
      <c r="D303" s="154" t="s">
        <v>214</v>
      </c>
      <c r="E303" s="155" t="s">
        <v>971</v>
      </c>
      <c r="F303" s="156">
        <f t="shared" si="11"/>
        <v>28823355</v>
      </c>
      <c r="G303" s="156">
        <f>IFERROR(VLOOKUP(C303,'1-11월'!$E$14:$H$1190,4,0),0)</f>
        <v>26705650</v>
      </c>
      <c r="H303" s="154">
        <f>IFERROR(VLOOKUP(C303,'12월'!$E$12:$H$884,4,0),0)</f>
        <v>2117705</v>
      </c>
      <c r="I303" s="157" t="s">
        <v>3831</v>
      </c>
      <c r="J303" s="68" t="str">
        <f>VLOOKUP(C303,'명부(현재)'!$D$9:$O$9755,11,0)</f>
        <v>-</v>
      </c>
      <c r="GZ303" s="20"/>
      <c r="HA303" s="20"/>
      <c r="HB303" s="20"/>
      <c r="HC303" s="20"/>
      <c r="HD303" s="20"/>
      <c r="HE303" s="20"/>
      <c r="HF303" s="20"/>
      <c r="HG303" s="20"/>
      <c r="HH303" s="20"/>
      <c r="HI303" s="20"/>
      <c r="HJ303" s="20"/>
      <c r="HK303" s="20"/>
      <c r="HL303" s="20"/>
      <c r="HM303" s="20"/>
    </row>
    <row r="304" spans="2:221">
      <c r="B304" s="152" t="s">
        <v>570</v>
      </c>
      <c r="C304" s="153" t="s">
        <v>1924</v>
      </c>
      <c r="D304" s="154" t="s">
        <v>1912</v>
      </c>
      <c r="E304" s="155" t="s">
        <v>1902</v>
      </c>
      <c r="F304" s="156">
        <f t="shared" si="11"/>
        <v>28776600</v>
      </c>
      <c r="G304" s="156">
        <f>IFERROR(VLOOKUP(C304,'1-11월'!$E$14:$H$1190,4,0),0)</f>
        <v>26544135</v>
      </c>
      <c r="H304" s="154">
        <f>IFERROR(VLOOKUP(C304,'12월'!$E$12:$H$884,4,0),0)</f>
        <v>2232465</v>
      </c>
      <c r="I304" s="157" t="s">
        <v>3831</v>
      </c>
      <c r="J304" s="68" t="str">
        <f>VLOOKUP(C304,'명부(현재)'!$D$9:$O$9755,11,0)</f>
        <v>-</v>
      </c>
      <c r="GZ304" s="20"/>
      <c r="HA304" s="20"/>
      <c r="HB304" s="20"/>
      <c r="HC304" s="20"/>
      <c r="HD304" s="20"/>
      <c r="HE304" s="20"/>
      <c r="HF304" s="20"/>
      <c r="HG304" s="20"/>
      <c r="HH304" s="20"/>
      <c r="HI304" s="20"/>
      <c r="HJ304" s="20"/>
      <c r="HK304" s="20"/>
      <c r="HL304" s="20"/>
      <c r="HM304" s="20"/>
    </row>
    <row r="305" spans="2:221">
      <c r="B305" s="152" t="s">
        <v>555</v>
      </c>
      <c r="C305" s="153" t="s">
        <v>1913</v>
      </c>
      <c r="D305" s="154" t="s">
        <v>1903</v>
      </c>
      <c r="E305" s="155" t="s">
        <v>3027</v>
      </c>
      <c r="F305" s="156">
        <f t="shared" si="11"/>
        <v>28674606</v>
      </c>
      <c r="G305" s="156">
        <f>IFERROR(VLOOKUP(C305,'1-11월'!$E$14:$H$1190,4,0),0)</f>
        <v>26567786</v>
      </c>
      <c r="H305" s="154">
        <f>IFERROR(VLOOKUP(C305,'12월'!$E$12:$H$884,4,0),0)</f>
        <v>2106820</v>
      </c>
      <c r="I305" s="157" t="s">
        <v>3831</v>
      </c>
      <c r="J305" s="68" t="str">
        <f>VLOOKUP(C305,'명부(현재)'!$D$9:$O$9755,11,0)</f>
        <v>-</v>
      </c>
      <c r="GZ305" s="20"/>
      <c r="HA305" s="20"/>
      <c r="HB305" s="20"/>
      <c r="HC305" s="20"/>
      <c r="HD305" s="20"/>
      <c r="HE305" s="20"/>
      <c r="HF305" s="20"/>
      <c r="HG305" s="20"/>
      <c r="HH305" s="20"/>
      <c r="HI305" s="20"/>
      <c r="HJ305" s="20"/>
      <c r="HK305" s="20"/>
      <c r="HL305" s="20"/>
      <c r="HM305" s="20"/>
    </row>
    <row r="306" spans="2:221">
      <c r="B306" s="152" t="s">
        <v>568</v>
      </c>
      <c r="C306" s="153" t="s">
        <v>1458</v>
      </c>
      <c r="D306" s="154" t="s">
        <v>201</v>
      </c>
      <c r="E306" s="155" t="s">
        <v>918</v>
      </c>
      <c r="F306" s="156">
        <f t="shared" si="11"/>
        <v>28624936</v>
      </c>
      <c r="G306" s="156">
        <f>IFERROR(VLOOKUP(C306,'1-11월'!$E$14:$H$1190,4,0),0)</f>
        <v>26516126</v>
      </c>
      <c r="H306" s="154">
        <f>IFERROR(VLOOKUP(C306,'12월'!$E$12:$H$884,4,0),0)</f>
        <v>2108810</v>
      </c>
      <c r="I306" s="157" t="s">
        <v>3831</v>
      </c>
      <c r="J306" s="68" t="str">
        <f>VLOOKUP(C306,'명부(현재)'!$D$9:$O$9755,11,0)</f>
        <v>-</v>
      </c>
      <c r="GZ306" s="20"/>
      <c r="HA306" s="20"/>
      <c r="HB306" s="20"/>
      <c r="HC306" s="20"/>
      <c r="HD306" s="20"/>
      <c r="HE306" s="20"/>
      <c r="HF306" s="20"/>
      <c r="HG306" s="20"/>
      <c r="HH306" s="20"/>
      <c r="HI306" s="20"/>
      <c r="HJ306" s="20"/>
      <c r="HK306" s="20"/>
      <c r="HL306" s="20"/>
      <c r="HM306" s="20"/>
    </row>
    <row r="307" spans="2:221">
      <c r="B307" s="152" t="s">
        <v>559</v>
      </c>
      <c r="C307" s="153" t="s">
        <v>1273</v>
      </c>
      <c r="D307" s="154" t="s">
        <v>348</v>
      </c>
      <c r="E307" s="155" t="s">
        <v>693</v>
      </c>
      <c r="F307" s="156">
        <f t="shared" si="11"/>
        <v>28593405</v>
      </c>
      <c r="G307" s="156">
        <f>IFERROR(VLOOKUP(C307,'1-11월'!$E$14:$H$1190,4,0),0)</f>
        <v>26377580</v>
      </c>
      <c r="H307" s="154">
        <f>IFERROR(VLOOKUP(C307,'12월'!$E$12:$H$884,4,0),0)</f>
        <v>2215825</v>
      </c>
      <c r="I307" s="157" t="s">
        <v>3831</v>
      </c>
      <c r="J307" s="68" t="str">
        <f>VLOOKUP(C307,'명부(현재)'!$D$9:$O$9755,11,0)</f>
        <v>-</v>
      </c>
      <c r="GZ307" s="20"/>
      <c r="HA307" s="20"/>
      <c r="HB307" s="20"/>
      <c r="HC307" s="20"/>
      <c r="HD307" s="20"/>
      <c r="HE307" s="20"/>
      <c r="HF307" s="20"/>
      <c r="HG307" s="20"/>
      <c r="HH307" s="20"/>
      <c r="HI307" s="20"/>
      <c r="HJ307" s="20"/>
      <c r="HK307" s="20"/>
      <c r="HL307" s="20"/>
      <c r="HM307" s="20"/>
    </row>
    <row r="308" spans="2:221">
      <c r="B308" s="152" t="s">
        <v>567</v>
      </c>
      <c r="C308" s="153" t="s">
        <v>1656</v>
      </c>
      <c r="D308" s="154" t="s">
        <v>548</v>
      </c>
      <c r="E308" s="155" t="s">
        <v>1044</v>
      </c>
      <c r="F308" s="156">
        <f t="shared" si="11"/>
        <v>28436477</v>
      </c>
      <c r="G308" s="156">
        <f>IFERROR(VLOOKUP(C308,'1-11월'!$E$14:$H$1190,4,0),0)</f>
        <v>26996967</v>
      </c>
      <c r="H308" s="154">
        <f>IFERROR(VLOOKUP(C308,'12월'!$E$12:$H$884,4,0),0)</f>
        <v>1439510</v>
      </c>
      <c r="I308" s="157" t="s">
        <v>3831</v>
      </c>
      <c r="J308" s="68" t="str">
        <f>VLOOKUP(C308,'명부(현재)'!$D$9:$O$9755,11,0)</f>
        <v>-</v>
      </c>
      <c r="GZ308" s="20"/>
      <c r="HA308" s="20"/>
      <c r="HB308" s="20"/>
      <c r="HC308" s="20"/>
      <c r="HD308" s="20"/>
      <c r="HE308" s="20"/>
      <c r="HF308" s="20"/>
      <c r="HG308" s="20"/>
      <c r="HH308" s="20"/>
      <c r="HI308" s="20"/>
      <c r="HJ308" s="20"/>
      <c r="HK308" s="20"/>
      <c r="HL308" s="20"/>
      <c r="HM308" s="20"/>
    </row>
    <row r="309" spans="2:221">
      <c r="B309" s="152" t="s">
        <v>560</v>
      </c>
      <c r="C309" s="153" t="s">
        <v>1809</v>
      </c>
      <c r="D309" s="154" t="s">
        <v>464</v>
      </c>
      <c r="E309" s="155" t="s">
        <v>899</v>
      </c>
      <c r="F309" s="156">
        <f t="shared" si="11"/>
        <v>28385218</v>
      </c>
      <c r="G309" s="156">
        <f>IFERROR(VLOOKUP(C309,'1-11월'!$E$14:$H$1190,4,0),0)</f>
        <v>23737633</v>
      </c>
      <c r="H309" s="154">
        <f>IFERROR(VLOOKUP(C309,'12월'!$E$12:$H$884,4,0),0)</f>
        <v>4647585</v>
      </c>
      <c r="I309" s="157" t="s">
        <v>3831</v>
      </c>
      <c r="J309" s="68" t="str">
        <f>VLOOKUP(C309,'명부(현재)'!$D$9:$O$9755,11,0)</f>
        <v>-</v>
      </c>
      <c r="GZ309" s="20"/>
      <c r="HA309" s="20"/>
      <c r="HB309" s="20"/>
      <c r="HC309" s="20"/>
      <c r="HD309" s="20"/>
      <c r="HE309" s="20"/>
      <c r="HF309" s="20"/>
      <c r="HG309" s="20"/>
      <c r="HH309" s="20"/>
      <c r="HI309" s="20"/>
      <c r="HJ309" s="20"/>
      <c r="HK309" s="20"/>
      <c r="HL309" s="20"/>
      <c r="HM309" s="20"/>
    </row>
    <row r="310" spans="2:221">
      <c r="B310" s="152" t="s">
        <v>571</v>
      </c>
      <c r="C310" s="153" t="s">
        <v>1535</v>
      </c>
      <c r="D310" s="154" t="s">
        <v>107</v>
      </c>
      <c r="E310" s="155" t="s">
        <v>973</v>
      </c>
      <c r="F310" s="156">
        <f t="shared" si="11"/>
        <v>28345305</v>
      </c>
      <c r="G310" s="156">
        <f>IFERROR(VLOOKUP(C310,'1-11월'!$E$14:$H$1190,4,0),0)</f>
        <v>26022029</v>
      </c>
      <c r="H310" s="154">
        <f>IFERROR(VLOOKUP(C310,'12월'!$E$12:$H$884,4,0),0)</f>
        <v>2323276</v>
      </c>
      <c r="I310" s="157" t="s">
        <v>3831</v>
      </c>
      <c r="J310" s="68" t="str">
        <f>VLOOKUP(C310,'명부(현재)'!$D$9:$O$9755,11,0)</f>
        <v>-</v>
      </c>
      <c r="GZ310" s="20"/>
      <c r="HA310" s="20"/>
      <c r="HB310" s="20"/>
      <c r="HC310" s="20"/>
      <c r="HD310" s="20"/>
      <c r="HE310" s="20"/>
      <c r="HF310" s="20"/>
      <c r="HG310" s="20"/>
      <c r="HH310" s="20"/>
      <c r="HI310" s="20"/>
      <c r="HJ310" s="20"/>
      <c r="HK310" s="20"/>
      <c r="HL310" s="20"/>
      <c r="HM310" s="20"/>
    </row>
    <row r="311" spans="2:221">
      <c r="B311" s="152" t="s">
        <v>573</v>
      </c>
      <c r="C311" s="153" t="s">
        <v>1638</v>
      </c>
      <c r="D311" s="154" t="s">
        <v>521</v>
      </c>
      <c r="E311" s="155" t="s">
        <v>1031</v>
      </c>
      <c r="F311" s="156">
        <f t="shared" si="11"/>
        <v>28194767</v>
      </c>
      <c r="G311" s="156">
        <f>IFERROR(VLOOKUP(C311,'1-11월'!$E$14:$H$1190,4,0),0)</f>
        <v>26070667</v>
      </c>
      <c r="H311" s="154">
        <f>IFERROR(VLOOKUP(C311,'12월'!$E$12:$H$884,4,0),0)</f>
        <v>2124100</v>
      </c>
      <c r="I311" s="157" t="s">
        <v>3831</v>
      </c>
      <c r="J311" s="68" t="str">
        <f>VLOOKUP(C311,'명부(현재)'!$D$9:$O$9755,11,0)</f>
        <v>-</v>
      </c>
      <c r="GZ311" s="20"/>
      <c r="HA311" s="20"/>
      <c r="HB311" s="20"/>
      <c r="HC311" s="20"/>
      <c r="HD311" s="20"/>
      <c r="HE311" s="20"/>
      <c r="HF311" s="20"/>
      <c r="HG311" s="20"/>
      <c r="HH311" s="20"/>
      <c r="HI311" s="20"/>
      <c r="HJ311" s="20"/>
      <c r="HK311" s="20"/>
      <c r="HL311" s="20"/>
      <c r="HM311" s="20"/>
    </row>
    <row r="312" spans="2:221">
      <c r="B312" s="152" t="s">
        <v>564</v>
      </c>
      <c r="C312" s="153" t="s">
        <v>1749</v>
      </c>
      <c r="D312" s="154" t="s">
        <v>409</v>
      </c>
      <c r="E312" s="155" t="s">
        <v>1108</v>
      </c>
      <c r="F312" s="156">
        <f t="shared" si="11"/>
        <v>28100098</v>
      </c>
      <c r="G312" s="156">
        <f>IFERROR(VLOOKUP(C312,'1-11월'!$E$14:$H$1190,4,0),0)</f>
        <v>24630833</v>
      </c>
      <c r="H312" s="154">
        <f>IFERROR(VLOOKUP(C312,'12월'!$E$12:$H$884,4,0),0)</f>
        <v>3469265</v>
      </c>
      <c r="I312" s="157" t="s">
        <v>3831</v>
      </c>
      <c r="J312" s="68" t="str">
        <f>VLOOKUP(C312,'명부(현재)'!$D$9:$O$9755,11,0)</f>
        <v>-</v>
      </c>
      <c r="GZ312" s="20"/>
      <c r="HA312" s="20"/>
      <c r="HB312" s="20"/>
      <c r="HC312" s="20"/>
      <c r="HD312" s="20"/>
      <c r="HE312" s="20"/>
      <c r="HF312" s="20"/>
      <c r="HG312" s="20"/>
      <c r="HH312" s="20"/>
      <c r="HI312" s="20"/>
      <c r="HJ312" s="20"/>
      <c r="HK312" s="20"/>
      <c r="HL312" s="20"/>
      <c r="HM312" s="20"/>
    </row>
    <row r="313" spans="2:221">
      <c r="B313" s="152" t="s">
        <v>568</v>
      </c>
      <c r="C313" s="153" t="s">
        <v>1460</v>
      </c>
      <c r="D313" s="154" t="s">
        <v>203</v>
      </c>
      <c r="E313" s="155" t="s">
        <v>919</v>
      </c>
      <c r="F313" s="156">
        <f t="shared" si="11"/>
        <v>28097961</v>
      </c>
      <c r="G313" s="156">
        <f>IFERROR(VLOOKUP(C313,'1-11월'!$E$14:$H$1190,4,0),0)</f>
        <v>25155946</v>
      </c>
      <c r="H313" s="154">
        <f>IFERROR(VLOOKUP(C313,'12월'!$E$12:$H$884,4,0),0)</f>
        <v>2942015</v>
      </c>
      <c r="I313" s="157" t="s">
        <v>3831</v>
      </c>
      <c r="J313" s="68" t="str">
        <f>VLOOKUP(C313,'명부(현재)'!$D$9:$O$9755,11,0)</f>
        <v>-</v>
      </c>
      <c r="GZ313" s="20"/>
      <c r="HA313" s="20"/>
      <c r="HB313" s="20"/>
      <c r="HC313" s="20"/>
      <c r="HD313" s="20"/>
      <c r="HE313" s="20"/>
      <c r="HF313" s="20"/>
      <c r="HG313" s="20"/>
      <c r="HH313" s="20"/>
      <c r="HI313" s="20"/>
      <c r="HJ313" s="20"/>
      <c r="HK313" s="20"/>
      <c r="HL313" s="20"/>
      <c r="HM313" s="20"/>
    </row>
    <row r="314" spans="2:221">
      <c r="B314" s="152" t="s">
        <v>567</v>
      </c>
      <c r="C314" s="153" t="s">
        <v>1668</v>
      </c>
      <c r="D314" s="154" t="s">
        <v>1931</v>
      </c>
      <c r="E314" s="155" t="s">
        <v>997</v>
      </c>
      <c r="F314" s="156">
        <f t="shared" si="11"/>
        <v>28043028</v>
      </c>
      <c r="G314" s="156">
        <f>IFERROR(VLOOKUP(C314,'1-11월'!$E$14:$H$1190,4,0),0)</f>
        <v>25009953</v>
      </c>
      <c r="H314" s="154">
        <f>IFERROR(VLOOKUP(C314,'12월'!$E$12:$H$884,4,0),0)</f>
        <v>3033075</v>
      </c>
      <c r="I314" s="157" t="s">
        <v>3831</v>
      </c>
      <c r="J314" s="68" t="str">
        <f>VLOOKUP(C314,'명부(현재)'!$D$9:$O$9755,11,0)</f>
        <v>-</v>
      </c>
      <c r="GZ314" s="20"/>
      <c r="HA314" s="20"/>
      <c r="HB314" s="20"/>
      <c r="HC314" s="20"/>
      <c r="HD314" s="20"/>
      <c r="HE314" s="20"/>
      <c r="HF314" s="20"/>
      <c r="HG314" s="20"/>
      <c r="HH314" s="20"/>
      <c r="HI314" s="20"/>
      <c r="HJ314" s="20"/>
      <c r="HK314" s="20"/>
      <c r="HL314" s="20"/>
      <c r="HM314" s="20"/>
    </row>
    <row r="315" spans="2:221">
      <c r="B315" s="152" t="s">
        <v>560</v>
      </c>
      <c r="C315" s="153" t="s">
        <v>1819</v>
      </c>
      <c r="D315" s="154" t="s">
        <v>450</v>
      </c>
      <c r="E315" s="155" t="s">
        <v>1146</v>
      </c>
      <c r="F315" s="156">
        <f t="shared" si="11"/>
        <v>28031664</v>
      </c>
      <c r="G315" s="156">
        <f>IFERROR(VLOOKUP(C315,'1-11월'!$E$14:$H$1190,4,0),0)</f>
        <v>24501414</v>
      </c>
      <c r="H315" s="154">
        <f>IFERROR(VLOOKUP(C315,'12월'!$E$12:$H$884,4,0),0)</f>
        <v>3530250</v>
      </c>
      <c r="I315" s="157" t="s">
        <v>3831</v>
      </c>
      <c r="J315" s="68" t="str">
        <f>VLOOKUP(C315,'명부(현재)'!$D$9:$O$9755,11,0)</f>
        <v>-</v>
      </c>
      <c r="GZ315" s="20"/>
      <c r="HA315" s="20"/>
      <c r="HB315" s="20"/>
      <c r="HC315" s="20"/>
      <c r="HD315" s="20"/>
      <c r="HE315" s="20"/>
      <c r="HF315" s="20"/>
      <c r="HG315" s="20"/>
      <c r="HH315" s="20"/>
      <c r="HI315" s="20"/>
      <c r="HJ315" s="20"/>
      <c r="HK315" s="20"/>
      <c r="HL315" s="20"/>
      <c r="HM315" s="20"/>
    </row>
    <row r="316" spans="2:221">
      <c r="B316" s="152" t="s">
        <v>573</v>
      </c>
      <c r="C316" s="153" t="s">
        <v>1637</v>
      </c>
      <c r="D316" s="154" t="s">
        <v>520</v>
      </c>
      <c r="E316" s="155" t="s">
        <v>832</v>
      </c>
      <c r="F316" s="156">
        <f t="shared" si="11"/>
        <v>28011429</v>
      </c>
      <c r="G316" s="156">
        <f>IFERROR(VLOOKUP(C316,'1-11월'!$E$14:$H$1190,4,0),0)</f>
        <v>27266819</v>
      </c>
      <c r="H316" s="154">
        <f>IFERROR(VLOOKUP(C316,'12월'!$E$12:$H$884,4,0),0)</f>
        <v>744610</v>
      </c>
      <c r="I316" s="157" t="s">
        <v>3831</v>
      </c>
      <c r="J316" s="68" t="str">
        <f>VLOOKUP(C316,'명부(현재)'!$D$9:$O$9755,11,0)</f>
        <v>-</v>
      </c>
      <c r="GZ316" s="20"/>
      <c r="HA316" s="20"/>
      <c r="HB316" s="20"/>
      <c r="HC316" s="20"/>
      <c r="HD316" s="20"/>
      <c r="HE316" s="20"/>
      <c r="HF316" s="20"/>
      <c r="HG316" s="20"/>
      <c r="HH316" s="20"/>
      <c r="HI316" s="20"/>
      <c r="HJ316" s="20"/>
      <c r="HK316" s="20"/>
      <c r="HL316" s="20"/>
      <c r="HM316" s="20"/>
    </row>
    <row r="317" spans="2:221">
      <c r="B317" s="152" t="s">
        <v>563</v>
      </c>
      <c r="C317" s="153" t="s">
        <v>2011</v>
      </c>
      <c r="D317" s="154" t="s">
        <v>2012</v>
      </c>
      <c r="E317" s="155" t="s">
        <v>2120</v>
      </c>
      <c r="F317" s="156">
        <f t="shared" si="11"/>
        <v>28009292</v>
      </c>
      <c r="G317" s="156">
        <f>IFERROR(VLOOKUP(C317,'1-11월'!$E$14:$H$1190,4,0),0)</f>
        <v>22824197</v>
      </c>
      <c r="H317" s="154">
        <f>IFERROR(VLOOKUP(C317,'12월'!$E$12:$H$884,4,0),0)</f>
        <v>5185095</v>
      </c>
      <c r="I317" s="157" t="s">
        <v>3831</v>
      </c>
      <c r="J317" s="68" t="str">
        <f>VLOOKUP(C317,'명부(현재)'!$D$9:$O$9755,11,0)</f>
        <v>-</v>
      </c>
      <c r="GZ317" s="20"/>
      <c r="HA317" s="20"/>
      <c r="HB317" s="20"/>
      <c r="HC317" s="20"/>
      <c r="HD317" s="20"/>
      <c r="HE317" s="20"/>
      <c r="HF317" s="20"/>
      <c r="HG317" s="20"/>
      <c r="HH317" s="20"/>
      <c r="HI317" s="20"/>
      <c r="HJ317" s="20"/>
      <c r="HK317" s="20"/>
      <c r="HL317" s="20"/>
      <c r="HM317" s="20"/>
    </row>
    <row r="318" spans="2:221">
      <c r="B318" s="152" t="s">
        <v>579</v>
      </c>
      <c r="C318" s="153" t="s">
        <v>1293</v>
      </c>
      <c r="D318" s="154" t="s">
        <v>296</v>
      </c>
      <c r="E318" s="155" t="s">
        <v>795</v>
      </c>
      <c r="F318" s="156">
        <f t="shared" si="11"/>
        <v>27906714</v>
      </c>
      <c r="G318" s="156">
        <f>IFERROR(VLOOKUP(C318,'1-11월'!$E$14:$H$1190,4,0),0)</f>
        <v>24941839</v>
      </c>
      <c r="H318" s="154">
        <f>IFERROR(VLOOKUP(C318,'12월'!$E$12:$H$884,4,0),0)</f>
        <v>2964875</v>
      </c>
      <c r="I318" s="157" t="s">
        <v>3831</v>
      </c>
      <c r="J318" s="68" t="str">
        <f>VLOOKUP(C318,'명부(현재)'!$D$9:$O$9755,11,0)</f>
        <v>-</v>
      </c>
      <c r="GZ318" s="20"/>
      <c r="HA318" s="20"/>
      <c r="HB318" s="20"/>
      <c r="HC318" s="20"/>
      <c r="HD318" s="20"/>
      <c r="HE318" s="20"/>
      <c r="HF318" s="20"/>
      <c r="HG318" s="20"/>
      <c r="HH318" s="20"/>
      <c r="HI318" s="20"/>
      <c r="HJ318" s="20"/>
      <c r="HK318" s="20"/>
      <c r="HL318" s="20"/>
      <c r="HM318" s="20"/>
    </row>
    <row r="319" spans="2:221">
      <c r="B319" s="152" t="s">
        <v>557</v>
      </c>
      <c r="C319" s="153" t="s">
        <v>2054</v>
      </c>
      <c r="D319" s="154" t="s">
        <v>2055</v>
      </c>
      <c r="E319" s="155" t="s">
        <v>2057</v>
      </c>
      <c r="F319" s="156">
        <f t="shared" si="11"/>
        <v>27903727</v>
      </c>
      <c r="G319" s="156">
        <f>IFERROR(VLOOKUP(C319,'1-11월'!$E$14:$H$1190,4,0),0)</f>
        <v>25946577</v>
      </c>
      <c r="H319" s="154">
        <f>IFERROR(VLOOKUP(C319,'12월'!$E$12:$H$884,4,0),0)</f>
        <v>1957150</v>
      </c>
      <c r="I319" s="157" t="s">
        <v>3831</v>
      </c>
      <c r="J319" s="68" t="str">
        <f>VLOOKUP(C319,'명부(현재)'!$D$9:$O$9755,11,0)</f>
        <v>-</v>
      </c>
      <c r="GZ319" s="20"/>
      <c r="HA319" s="20"/>
      <c r="HB319" s="20"/>
      <c r="HC319" s="20"/>
      <c r="HD319" s="20"/>
      <c r="HE319" s="20"/>
      <c r="HF319" s="20"/>
      <c r="HG319" s="20"/>
      <c r="HH319" s="20"/>
      <c r="HI319" s="20"/>
      <c r="HJ319" s="20"/>
      <c r="HK319" s="20"/>
      <c r="HL319" s="20"/>
      <c r="HM319" s="20"/>
    </row>
    <row r="320" spans="2:221">
      <c r="B320" s="152" t="s">
        <v>570</v>
      </c>
      <c r="C320" s="153" t="s">
        <v>1413</v>
      </c>
      <c r="D320" s="154" t="s">
        <v>479</v>
      </c>
      <c r="E320" s="155" t="s">
        <v>815</v>
      </c>
      <c r="F320" s="156">
        <f t="shared" si="11"/>
        <v>27900152</v>
      </c>
      <c r="G320" s="156">
        <f>IFERROR(VLOOKUP(C320,'1-11월'!$E$14:$H$1190,4,0),0)</f>
        <v>24705392</v>
      </c>
      <c r="H320" s="154">
        <f>IFERROR(VLOOKUP(C320,'12월'!$E$12:$H$884,4,0),0)</f>
        <v>3194760</v>
      </c>
      <c r="I320" s="157" t="s">
        <v>3831</v>
      </c>
      <c r="J320" s="68" t="str">
        <f>VLOOKUP(C320,'명부(현재)'!$D$9:$O$9755,11,0)</f>
        <v>-</v>
      </c>
      <c r="GZ320" s="20"/>
      <c r="HA320" s="20"/>
      <c r="HB320" s="20"/>
      <c r="HC320" s="20"/>
      <c r="HD320" s="20"/>
      <c r="HE320" s="20"/>
      <c r="HF320" s="20"/>
      <c r="HG320" s="20"/>
      <c r="HH320" s="20"/>
      <c r="HI320" s="20"/>
      <c r="HJ320" s="20"/>
      <c r="HK320" s="20"/>
      <c r="HL320" s="20"/>
      <c r="HM320" s="20"/>
    </row>
    <row r="321" spans="2:221">
      <c r="B321" s="152" t="s">
        <v>565</v>
      </c>
      <c r="C321" s="153" t="s">
        <v>1992</v>
      </c>
      <c r="D321" s="154" t="s">
        <v>1993</v>
      </c>
      <c r="E321" s="155" t="s">
        <v>1989</v>
      </c>
      <c r="F321" s="156">
        <f t="shared" si="11"/>
        <v>27890576</v>
      </c>
      <c r="G321" s="156">
        <f>IFERROR(VLOOKUP(C321,'1-11월'!$E$14:$H$1190,4,0),0)</f>
        <v>23476286</v>
      </c>
      <c r="H321" s="154">
        <f>IFERROR(VLOOKUP(C321,'12월'!$E$12:$H$884,4,0),0)</f>
        <v>4414290</v>
      </c>
      <c r="I321" s="157" t="s">
        <v>3831</v>
      </c>
      <c r="J321" s="68" t="str">
        <f>VLOOKUP(C321,'명부(현재)'!$D$9:$O$9755,11,0)</f>
        <v>-</v>
      </c>
      <c r="GZ321" s="20"/>
      <c r="HA321" s="20"/>
      <c r="HB321" s="20"/>
      <c r="HC321" s="20"/>
      <c r="HD321" s="20"/>
      <c r="HE321" s="20"/>
      <c r="HF321" s="20"/>
      <c r="HG321" s="20"/>
      <c r="HH321" s="20"/>
      <c r="HI321" s="20"/>
      <c r="HJ321" s="20"/>
      <c r="HK321" s="20"/>
      <c r="HL321" s="20"/>
      <c r="HM321" s="20"/>
    </row>
    <row r="322" spans="2:221">
      <c r="B322" s="152" t="s">
        <v>577</v>
      </c>
      <c r="C322" s="153" t="s">
        <v>1332</v>
      </c>
      <c r="D322" s="154" t="s">
        <v>594</v>
      </c>
      <c r="E322" s="155" t="s">
        <v>755</v>
      </c>
      <c r="F322" s="156">
        <f t="shared" si="11"/>
        <v>27889479</v>
      </c>
      <c r="G322" s="156">
        <f>IFERROR(VLOOKUP(C322,'1-11월'!$E$14:$H$1190,4,0),0)</f>
        <v>25509089</v>
      </c>
      <c r="H322" s="154">
        <f>IFERROR(VLOOKUP(C322,'12월'!$E$12:$H$884,4,0),0)</f>
        <v>2380390</v>
      </c>
      <c r="I322" s="157" t="s">
        <v>3831</v>
      </c>
      <c r="J322" s="68" t="str">
        <f>VLOOKUP(C322,'명부(현재)'!$D$9:$O$9755,11,0)</f>
        <v>-</v>
      </c>
      <c r="GZ322" s="20"/>
      <c r="HA322" s="20"/>
      <c r="HB322" s="20"/>
      <c r="HC322" s="20"/>
      <c r="HD322" s="20"/>
      <c r="HE322" s="20"/>
      <c r="HF322" s="20"/>
      <c r="HG322" s="20"/>
      <c r="HH322" s="20"/>
      <c r="HI322" s="20"/>
      <c r="HJ322" s="20"/>
      <c r="HK322" s="20"/>
      <c r="HL322" s="20"/>
      <c r="HM322" s="20"/>
    </row>
    <row r="323" spans="2:221">
      <c r="B323" s="152" t="s">
        <v>571</v>
      </c>
      <c r="C323" s="153" t="s">
        <v>1529</v>
      </c>
      <c r="D323" s="154" t="s">
        <v>278</v>
      </c>
      <c r="E323" s="155" t="s">
        <v>968</v>
      </c>
      <c r="F323" s="156">
        <f t="shared" si="11"/>
        <v>27858248</v>
      </c>
      <c r="G323" s="156">
        <f>IFERROR(VLOOKUP(C323,'1-11월'!$E$14:$H$1190,4,0),0)</f>
        <v>25227758</v>
      </c>
      <c r="H323" s="154">
        <f>IFERROR(VLOOKUP(C323,'12월'!$E$12:$H$884,4,0),0)</f>
        <v>2630490</v>
      </c>
      <c r="I323" s="157" t="s">
        <v>3831</v>
      </c>
      <c r="J323" s="68" t="str">
        <f>VLOOKUP(C323,'명부(현재)'!$D$9:$O$9755,11,0)</f>
        <v>-</v>
      </c>
      <c r="GZ323" s="20"/>
      <c r="HA323" s="20"/>
      <c r="HB323" s="20"/>
      <c r="HC323" s="20"/>
      <c r="HD323" s="20"/>
      <c r="HE323" s="20"/>
      <c r="HF323" s="20"/>
      <c r="HG323" s="20"/>
      <c r="HH323" s="20"/>
      <c r="HI323" s="20"/>
      <c r="HJ323" s="20"/>
      <c r="HK323" s="20"/>
      <c r="HL323" s="20"/>
      <c r="HM323" s="20"/>
    </row>
    <row r="324" spans="2:221">
      <c r="B324" s="152" t="s">
        <v>567</v>
      </c>
      <c r="C324" s="153" t="s">
        <v>1659</v>
      </c>
      <c r="D324" s="154" t="s">
        <v>327</v>
      </c>
      <c r="E324" s="155" t="s">
        <v>1047</v>
      </c>
      <c r="F324" s="156">
        <f t="shared" si="11"/>
        <v>27848252</v>
      </c>
      <c r="G324" s="156">
        <f>IFERROR(VLOOKUP(C324,'1-11월'!$E$14:$H$1190,4,0),0)</f>
        <v>25675077</v>
      </c>
      <c r="H324" s="154">
        <f>IFERROR(VLOOKUP(C324,'12월'!$E$12:$H$884,4,0),0)</f>
        <v>2173175</v>
      </c>
      <c r="I324" s="157" t="s">
        <v>3831</v>
      </c>
      <c r="J324" s="68" t="str">
        <f>VLOOKUP(C324,'명부(현재)'!$D$9:$O$9755,11,0)</f>
        <v>-</v>
      </c>
      <c r="GZ324" s="20"/>
      <c r="HA324" s="20"/>
      <c r="HB324" s="20"/>
      <c r="HC324" s="20"/>
      <c r="HD324" s="20"/>
      <c r="HE324" s="20"/>
      <c r="HF324" s="20"/>
      <c r="HG324" s="20"/>
      <c r="HH324" s="20"/>
      <c r="HI324" s="20"/>
      <c r="HJ324" s="20"/>
      <c r="HK324" s="20"/>
      <c r="HL324" s="20"/>
      <c r="HM324" s="20"/>
    </row>
    <row r="325" spans="2:221">
      <c r="B325" s="152" t="s">
        <v>564</v>
      </c>
      <c r="C325" s="153" t="s">
        <v>2103</v>
      </c>
      <c r="D325" s="154" t="s">
        <v>469</v>
      </c>
      <c r="E325" s="155" t="s">
        <v>3036</v>
      </c>
      <c r="F325" s="156">
        <f t="shared" si="11"/>
        <v>27831950</v>
      </c>
      <c r="G325" s="156">
        <f>IFERROR(VLOOKUP(C325,'1-11월'!$E$14:$H$1190,4,0),0)</f>
        <v>27156260</v>
      </c>
      <c r="H325" s="154">
        <f>IFERROR(VLOOKUP(C325,'12월'!$E$12:$H$884,4,0),0)</f>
        <v>675690</v>
      </c>
      <c r="I325" s="157" t="s">
        <v>3831</v>
      </c>
      <c r="J325" s="68" t="str">
        <f>VLOOKUP(C325,'명부(현재)'!$D$9:$O$9755,11,0)</f>
        <v>-</v>
      </c>
      <c r="GZ325" s="20"/>
      <c r="HA325" s="20"/>
      <c r="HB325" s="20"/>
      <c r="HC325" s="20"/>
      <c r="HD325" s="20"/>
      <c r="HE325" s="20"/>
      <c r="HF325" s="20"/>
      <c r="HG325" s="20"/>
      <c r="HH325" s="20"/>
      <c r="HI325" s="20"/>
      <c r="HJ325" s="20"/>
      <c r="HK325" s="20"/>
      <c r="HL325" s="20"/>
      <c r="HM325" s="20"/>
    </row>
    <row r="326" spans="2:221">
      <c r="B326" s="152" t="s">
        <v>564</v>
      </c>
      <c r="C326" s="153" t="s">
        <v>1750</v>
      </c>
      <c r="D326" s="154" t="s">
        <v>497</v>
      </c>
      <c r="E326" s="155" t="s">
        <v>1109</v>
      </c>
      <c r="F326" s="156">
        <f t="shared" si="11"/>
        <v>27811275</v>
      </c>
      <c r="G326" s="156">
        <f>IFERROR(VLOOKUP(C326,'1-11월'!$E$14:$H$1190,4,0),0)</f>
        <v>25568865</v>
      </c>
      <c r="H326" s="154">
        <f>IFERROR(VLOOKUP(C326,'12월'!$E$12:$H$884,4,0),0)</f>
        <v>2242410</v>
      </c>
      <c r="I326" s="157" t="s">
        <v>3831</v>
      </c>
      <c r="J326" s="68" t="str">
        <f>VLOOKUP(C326,'명부(현재)'!$D$9:$O$9755,11,0)</f>
        <v>-</v>
      </c>
      <c r="GZ326" s="20"/>
      <c r="HA326" s="20"/>
      <c r="HB326" s="20"/>
      <c r="HC326" s="20"/>
      <c r="HD326" s="20"/>
      <c r="HE326" s="20"/>
      <c r="HF326" s="20"/>
      <c r="HG326" s="20"/>
      <c r="HH326" s="20"/>
      <c r="HI326" s="20"/>
      <c r="HJ326" s="20"/>
      <c r="HK326" s="20"/>
      <c r="HL326" s="20"/>
      <c r="HM326" s="20"/>
    </row>
    <row r="327" spans="2:221">
      <c r="B327" s="152" t="s">
        <v>566</v>
      </c>
      <c r="C327" s="153" t="s">
        <v>1717</v>
      </c>
      <c r="D327" s="154" t="s">
        <v>418</v>
      </c>
      <c r="E327" s="155" t="s">
        <v>1085</v>
      </c>
      <c r="F327" s="156">
        <f t="shared" si="11"/>
        <v>27776188</v>
      </c>
      <c r="G327" s="156">
        <f>IFERROR(VLOOKUP(C327,'1-11월'!$E$14:$H$1190,4,0),0)</f>
        <v>26145328</v>
      </c>
      <c r="H327" s="154">
        <f>IFERROR(VLOOKUP(C327,'12월'!$E$12:$H$884,4,0),0)</f>
        <v>1630860</v>
      </c>
      <c r="I327" s="157" t="s">
        <v>3831</v>
      </c>
      <c r="J327" s="68" t="str">
        <f>VLOOKUP(C327,'명부(현재)'!$D$9:$O$9755,11,0)</f>
        <v>-</v>
      </c>
      <c r="GZ327" s="20"/>
      <c r="HA327" s="20"/>
      <c r="HB327" s="20"/>
      <c r="HC327" s="20"/>
      <c r="HD327" s="20"/>
      <c r="HE327" s="20"/>
      <c r="HF327" s="20"/>
      <c r="HG327" s="20"/>
      <c r="HH327" s="20"/>
      <c r="HI327" s="20"/>
      <c r="HJ327" s="20"/>
      <c r="HK327" s="20"/>
      <c r="HL327" s="20"/>
      <c r="HM327" s="20"/>
    </row>
    <row r="328" spans="2:221">
      <c r="B328" s="152" t="s">
        <v>578</v>
      </c>
      <c r="C328" s="153" t="s">
        <v>1308</v>
      </c>
      <c r="D328" s="154" t="s">
        <v>524</v>
      </c>
      <c r="E328" s="155" t="s">
        <v>807</v>
      </c>
      <c r="F328" s="156">
        <f t="shared" si="11"/>
        <v>27756512</v>
      </c>
      <c r="G328" s="156">
        <f>IFERROR(VLOOKUP(C328,'1-11월'!$E$14:$H$1190,4,0),0)</f>
        <v>25890662</v>
      </c>
      <c r="H328" s="154">
        <f>IFERROR(VLOOKUP(C328,'12월'!$E$12:$H$884,4,0),0)</f>
        <v>1865850</v>
      </c>
      <c r="I328" s="157" t="s">
        <v>3831</v>
      </c>
      <c r="J328" s="68" t="str">
        <f>VLOOKUP(C328,'명부(현재)'!$D$9:$O$9755,11,0)</f>
        <v>-</v>
      </c>
      <c r="GZ328" s="20"/>
      <c r="HA328" s="20"/>
      <c r="HB328" s="20"/>
      <c r="HC328" s="20"/>
      <c r="HD328" s="20"/>
      <c r="HE328" s="20"/>
      <c r="HF328" s="20"/>
      <c r="HG328" s="20"/>
      <c r="HH328" s="20"/>
      <c r="HI328" s="20"/>
      <c r="HJ328" s="20"/>
      <c r="HK328" s="20"/>
      <c r="HL328" s="20"/>
      <c r="HM328" s="20"/>
    </row>
    <row r="329" spans="2:221">
      <c r="B329" s="152" t="s">
        <v>563</v>
      </c>
      <c r="C329" s="153" t="s">
        <v>1575</v>
      </c>
      <c r="D329" s="154" t="s">
        <v>182</v>
      </c>
      <c r="E329" s="155" t="s">
        <v>991</v>
      </c>
      <c r="F329" s="156">
        <f t="shared" ref="F329:F392" si="12">SUM(G329:H329)</f>
        <v>27724728</v>
      </c>
      <c r="G329" s="156">
        <f>IFERROR(VLOOKUP(C329,'1-11월'!$E$14:$H$1190,4,0),0)</f>
        <v>25260633</v>
      </c>
      <c r="H329" s="154">
        <f>IFERROR(VLOOKUP(C329,'12월'!$E$12:$H$884,4,0),0)</f>
        <v>2464095</v>
      </c>
      <c r="I329" s="157" t="s">
        <v>3831</v>
      </c>
      <c r="J329" s="68" t="str">
        <f>VLOOKUP(C329,'명부(현재)'!$D$9:$O$9755,11,0)</f>
        <v>-</v>
      </c>
      <c r="GZ329" s="20"/>
      <c r="HA329" s="20"/>
      <c r="HB329" s="20"/>
      <c r="HC329" s="20"/>
      <c r="HD329" s="20"/>
      <c r="HE329" s="20"/>
      <c r="HF329" s="20"/>
      <c r="HG329" s="20"/>
      <c r="HH329" s="20"/>
      <c r="HI329" s="20"/>
      <c r="HJ329" s="20"/>
      <c r="HK329" s="20"/>
      <c r="HL329" s="20"/>
      <c r="HM329" s="20"/>
    </row>
    <row r="330" spans="2:221">
      <c r="B330" s="152" t="s">
        <v>569</v>
      </c>
      <c r="C330" s="153" t="s">
        <v>1360</v>
      </c>
      <c r="D330" s="154" t="s">
        <v>75</v>
      </c>
      <c r="E330" s="155" t="s">
        <v>843</v>
      </c>
      <c r="F330" s="156">
        <f t="shared" si="12"/>
        <v>27485860</v>
      </c>
      <c r="G330" s="156">
        <f>IFERROR(VLOOKUP(C330,'1-11월'!$E$14:$H$1190,4,0),0)</f>
        <v>25916905</v>
      </c>
      <c r="H330" s="154">
        <f>IFERROR(VLOOKUP(C330,'12월'!$E$12:$H$884,4,0),0)</f>
        <v>1568955</v>
      </c>
      <c r="I330" s="157" t="s">
        <v>3831</v>
      </c>
      <c r="J330" s="68" t="str">
        <f>VLOOKUP(C330,'명부(현재)'!$D$9:$O$9755,11,0)</f>
        <v>-</v>
      </c>
      <c r="GZ330" s="20"/>
      <c r="HA330" s="20"/>
      <c r="HB330" s="20"/>
      <c r="HC330" s="20"/>
      <c r="HD330" s="20"/>
      <c r="HE330" s="20"/>
      <c r="HF330" s="20"/>
      <c r="HG330" s="20"/>
      <c r="HH330" s="20"/>
      <c r="HI330" s="20"/>
      <c r="HJ330" s="20"/>
      <c r="HK330" s="20"/>
      <c r="HL330" s="20"/>
      <c r="HM330" s="20"/>
    </row>
    <row r="331" spans="2:221">
      <c r="B331" s="152" t="s">
        <v>570</v>
      </c>
      <c r="C331" s="153" t="s">
        <v>1406</v>
      </c>
      <c r="D331" s="154" t="s">
        <v>72</v>
      </c>
      <c r="E331" s="155" t="s">
        <v>882</v>
      </c>
      <c r="F331" s="156">
        <f t="shared" si="12"/>
        <v>27416247</v>
      </c>
      <c r="G331" s="156">
        <f>IFERROR(VLOOKUP(C331,'1-11월'!$E$14:$H$1190,4,0),0)</f>
        <v>25284487</v>
      </c>
      <c r="H331" s="154">
        <f>IFERROR(VLOOKUP(C331,'12월'!$E$12:$H$884,4,0),0)</f>
        <v>2131760</v>
      </c>
      <c r="I331" s="157" t="s">
        <v>3831</v>
      </c>
      <c r="J331" s="68" t="str">
        <f>VLOOKUP(C331,'명부(현재)'!$D$9:$O$9755,11,0)</f>
        <v>-</v>
      </c>
      <c r="GZ331" s="20"/>
      <c r="HA331" s="20"/>
      <c r="HB331" s="20"/>
      <c r="HC331" s="20"/>
      <c r="HD331" s="20"/>
      <c r="HE331" s="20"/>
      <c r="HF331" s="20"/>
      <c r="HG331" s="20"/>
      <c r="HH331" s="20"/>
      <c r="HI331" s="20"/>
      <c r="HJ331" s="20"/>
      <c r="HK331" s="20"/>
      <c r="HL331" s="20"/>
      <c r="HM331" s="20"/>
    </row>
    <row r="332" spans="2:221">
      <c r="B332" s="152" t="s">
        <v>586</v>
      </c>
      <c r="C332" s="153" t="s">
        <v>1836</v>
      </c>
      <c r="D332" s="154" t="s">
        <v>639</v>
      </c>
      <c r="E332" s="155" t="s">
        <v>1156</v>
      </c>
      <c r="F332" s="156">
        <f t="shared" si="12"/>
        <v>27373926</v>
      </c>
      <c r="G332" s="156">
        <f>IFERROR(VLOOKUP(C332,'1-11월'!$E$14:$H$1190,4,0),0)</f>
        <v>22201944</v>
      </c>
      <c r="H332" s="154">
        <f>IFERROR(VLOOKUP(C332,'12월'!$E$12:$H$884,4,0),0)</f>
        <v>5171982</v>
      </c>
      <c r="I332" s="157" t="s">
        <v>3831</v>
      </c>
      <c r="J332" s="68" t="str">
        <f>VLOOKUP(C332,'명부(현재)'!$D$9:$O$9755,11,0)</f>
        <v>-</v>
      </c>
      <c r="GZ332" s="20"/>
      <c r="HA332" s="20"/>
      <c r="HB332" s="20"/>
      <c r="HC332" s="20"/>
      <c r="HD332" s="20"/>
      <c r="HE332" s="20"/>
      <c r="HF332" s="20"/>
      <c r="HG332" s="20"/>
      <c r="HH332" s="20"/>
      <c r="HI332" s="20"/>
      <c r="HJ332" s="20"/>
      <c r="HK332" s="20"/>
      <c r="HL332" s="20"/>
      <c r="HM332" s="20"/>
    </row>
    <row r="333" spans="2:221">
      <c r="B333" s="152" t="s">
        <v>578</v>
      </c>
      <c r="C333" s="153" t="s">
        <v>1310</v>
      </c>
      <c r="D333" s="154" t="s">
        <v>343</v>
      </c>
      <c r="E333" s="155" t="s">
        <v>809</v>
      </c>
      <c r="F333" s="156">
        <f t="shared" si="12"/>
        <v>27249862</v>
      </c>
      <c r="G333" s="156">
        <f>IFERROR(VLOOKUP(C333,'1-11월'!$E$14:$H$1190,4,0),0)</f>
        <v>24967942</v>
      </c>
      <c r="H333" s="154">
        <f>IFERROR(VLOOKUP(C333,'12월'!$E$12:$H$884,4,0),0)</f>
        <v>2281920</v>
      </c>
      <c r="I333" s="157" t="s">
        <v>3831</v>
      </c>
      <c r="J333" s="68" t="str">
        <f>VLOOKUP(C333,'명부(현재)'!$D$9:$O$9755,11,0)</f>
        <v>-</v>
      </c>
      <c r="GZ333" s="20"/>
      <c r="HA333" s="20"/>
      <c r="HB333" s="20"/>
      <c r="HC333" s="20"/>
      <c r="HD333" s="20"/>
      <c r="HE333" s="20"/>
      <c r="HF333" s="20"/>
      <c r="HG333" s="20"/>
      <c r="HH333" s="20"/>
      <c r="HI333" s="20"/>
      <c r="HJ333" s="20"/>
      <c r="HK333" s="20"/>
      <c r="HL333" s="20"/>
      <c r="HM333" s="20"/>
    </row>
    <row r="334" spans="2:221">
      <c r="B334" s="152" t="s">
        <v>565</v>
      </c>
      <c r="C334" s="153" t="s">
        <v>2204</v>
      </c>
      <c r="D334" s="154" t="s">
        <v>2205</v>
      </c>
      <c r="E334" s="155" t="s">
        <v>3050</v>
      </c>
      <c r="F334" s="156">
        <f t="shared" si="12"/>
        <v>27192174</v>
      </c>
      <c r="G334" s="156">
        <f>IFERROR(VLOOKUP(C334,'1-11월'!$E$14:$H$1190,4,0),0)</f>
        <v>23818714</v>
      </c>
      <c r="H334" s="154">
        <f>IFERROR(VLOOKUP(C334,'12월'!$E$12:$H$884,4,0),0)</f>
        <v>3373460</v>
      </c>
      <c r="I334" s="157" t="s">
        <v>3831</v>
      </c>
      <c r="J334" s="68" t="str">
        <f>VLOOKUP(C334,'명부(현재)'!$D$9:$O$9755,11,0)</f>
        <v>-</v>
      </c>
      <c r="GZ334" s="20"/>
      <c r="HA334" s="20"/>
      <c r="HB334" s="20"/>
      <c r="HC334" s="20"/>
      <c r="HD334" s="20"/>
      <c r="HE334" s="20"/>
      <c r="HF334" s="20"/>
      <c r="HG334" s="20"/>
      <c r="HH334" s="20"/>
      <c r="HI334" s="20"/>
      <c r="HJ334" s="20"/>
      <c r="HK334" s="20"/>
      <c r="HL334" s="20"/>
      <c r="HM334" s="20"/>
    </row>
    <row r="335" spans="2:221">
      <c r="B335" s="152" t="s">
        <v>570</v>
      </c>
      <c r="C335" s="153" t="s">
        <v>1409</v>
      </c>
      <c r="D335" s="154" t="s">
        <v>332</v>
      </c>
      <c r="E335" s="155" t="s">
        <v>885</v>
      </c>
      <c r="F335" s="156">
        <f t="shared" si="12"/>
        <v>27147588</v>
      </c>
      <c r="G335" s="156">
        <f>IFERROR(VLOOKUP(C335,'1-11월'!$E$14:$H$1190,4,0),0)</f>
        <v>23909093</v>
      </c>
      <c r="H335" s="154">
        <f>IFERROR(VLOOKUP(C335,'12월'!$E$12:$H$884,4,0),0)</f>
        <v>3238495</v>
      </c>
      <c r="I335" s="157" t="s">
        <v>3831</v>
      </c>
      <c r="J335" s="68" t="str">
        <f>VLOOKUP(C335,'명부(현재)'!$D$9:$O$9755,11,0)</f>
        <v>-</v>
      </c>
      <c r="GZ335" s="20"/>
      <c r="HA335" s="20"/>
      <c r="HB335" s="20"/>
      <c r="HC335" s="20"/>
      <c r="HD335" s="20"/>
      <c r="HE335" s="20"/>
      <c r="HF335" s="20"/>
      <c r="HG335" s="20"/>
      <c r="HH335" s="20"/>
      <c r="HI335" s="20"/>
      <c r="HJ335" s="20"/>
      <c r="HK335" s="20"/>
      <c r="HL335" s="20"/>
      <c r="HM335" s="20"/>
    </row>
    <row r="336" spans="2:221">
      <c r="B336" s="152" t="s">
        <v>571</v>
      </c>
      <c r="C336" s="153" t="s">
        <v>1531</v>
      </c>
      <c r="D336" s="154" t="s">
        <v>185</v>
      </c>
      <c r="E336" s="155" t="s">
        <v>918</v>
      </c>
      <c r="F336" s="156">
        <f t="shared" si="12"/>
        <v>27117907</v>
      </c>
      <c r="G336" s="156">
        <f>IFERROR(VLOOKUP(C336,'1-11월'!$E$14:$H$1190,4,0),0)</f>
        <v>25251922</v>
      </c>
      <c r="H336" s="154">
        <f>IFERROR(VLOOKUP(C336,'12월'!$E$12:$H$884,4,0),0)</f>
        <v>1865985</v>
      </c>
      <c r="I336" s="157" t="s">
        <v>3831</v>
      </c>
      <c r="J336" s="68" t="str">
        <f>VLOOKUP(C336,'명부(현재)'!$D$9:$O$9755,11,0)</f>
        <v>-</v>
      </c>
      <c r="GZ336" s="20"/>
      <c r="HA336" s="20"/>
      <c r="HB336" s="20"/>
      <c r="HC336" s="20"/>
      <c r="HD336" s="20"/>
      <c r="HE336" s="20"/>
      <c r="HF336" s="20"/>
      <c r="HG336" s="20"/>
      <c r="HH336" s="20"/>
      <c r="HI336" s="20"/>
      <c r="HJ336" s="20"/>
      <c r="HK336" s="20"/>
      <c r="HL336" s="20"/>
      <c r="HM336" s="20"/>
    </row>
    <row r="337" spans="2:221">
      <c r="B337" s="152" t="s">
        <v>555</v>
      </c>
      <c r="C337" s="153" t="s">
        <v>1698</v>
      </c>
      <c r="D337" s="154" t="s">
        <v>632</v>
      </c>
      <c r="E337" s="155" t="s">
        <v>665</v>
      </c>
      <c r="F337" s="156">
        <f t="shared" si="12"/>
        <v>26990011</v>
      </c>
      <c r="G337" s="156">
        <f>IFERROR(VLOOKUP(C337,'1-11월'!$E$14:$H$1190,4,0),0)</f>
        <v>23775736</v>
      </c>
      <c r="H337" s="154">
        <f>IFERROR(VLOOKUP(C337,'12월'!$E$12:$H$884,4,0),0)</f>
        <v>3214275</v>
      </c>
      <c r="I337" s="157" t="s">
        <v>3831</v>
      </c>
      <c r="J337" s="68" t="str">
        <f>VLOOKUP(C337,'명부(현재)'!$D$9:$O$9755,11,0)</f>
        <v>-</v>
      </c>
      <c r="GZ337" s="20"/>
      <c r="HA337" s="20"/>
      <c r="HB337" s="20"/>
      <c r="HC337" s="20"/>
      <c r="HD337" s="20"/>
      <c r="HE337" s="20"/>
      <c r="HF337" s="20"/>
      <c r="HG337" s="20"/>
      <c r="HH337" s="20"/>
      <c r="HI337" s="20"/>
      <c r="HJ337" s="20"/>
      <c r="HK337" s="20"/>
      <c r="HL337" s="20"/>
      <c r="HM337" s="20"/>
    </row>
    <row r="338" spans="2:221">
      <c r="B338" s="152" t="s">
        <v>560</v>
      </c>
      <c r="C338" s="153" t="s">
        <v>1813</v>
      </c>
      <c r="D338" s="154" t="s">
        <v>455</v>
      </c>
      <c r="E338" s="155" t="s">
        <v>1144</v>
      </c>
      <c r="F338" s="156">
        <f t="shared" si="12"/>
        <v>26985584</v>
      </c>
      <c r="G338" s="156">
        <f>IFERROR(VLOOKUP(C338,'1-11월'!$E$14:$H$1190,4,0),0)</f>
        <v>22809214</v>
      </c>
      <c r="H338" s="154">
        <f>IFERROR(VLOOKUP(C338,'12월'!$E$12:$H$884,4,0),0)</f>
        <v>4176370</v>
      </c>
      <c r="I338" s="157" t="s">
        <v>3831</v>
      </c>
      <c r="J338" s="68" t="str">
        <f>VLOOKUP(C338,'명부(현재)'!$D$9:$O$9755,11,0)</f>
        <v>-</v>
      </c>
      <c r="GZ338" s="20"/>
      <c r="HA338" s="20"/>
      <c r="HB338" s="20"/>
      <c r="HC338" s="20"/>
      <c r="HD338" s="20"/>
      <c r="HE338" s="20"/>
      <c r="HF338" s="20"/>
      <c r="HG338" s="20"/>
      <c r="HH338" s="20"/>
      <c r="HI338" s="20"/>
      <c r="HJ338" s="20"/>
      <c r="HK338" s="20"/>
      <c r="HL338" s="20"/>
      <c r="HM338" s="20"/>
    </row>
    <row r="339" spans="2:221">
      <c r="B339" s="152" t="s">
        <v>568</v>
      </c>
      <c r="C339" s="153" t="s">
        <v>1947</v>
      </c>
      <c r="D339" s="154" t="s">
        <v>1948</v>
      </c>
      <c r="E339" s="155" t="s">
        <v>1930</v>
      </c>
      <c r="F339" s="156">
        <f t="shared" si="12"/>
        <v>26984239</v>
      </c>
      <c r="G339" s="156">
        <f>IFERROR(VLOOKUP(C339,'1-11월'!$E$14:$H$1190,4,0),0)</f>
        <v>23479854</v>
      </c>
      <c r="H339" s="154">
        <f>IFERROR(VLOOKUP(C339,'12월'!$E$12:$H$884,4,0),0)</f>
        <v>3504385</v>
      </c>
      <c r="I339" s="157" t="s">
        <v>3831</v>
      </c>
      <c r="J339" s="68" t="str">
        <f>VLOOKUP(C339,'명부(현재)'!$D$9:$O$9755,11,0)</f>
        <v>-</v>
      </c>
      <c r="GZ339" s="20"/>
      <c r="HA339" s="20"/>
      <c r="HB339" s="20"/>
      <c r="HC339" s="20"/>
      <c r="HD339" s="20"/>
      <c r="HE339" s="20"/>
      <c r="HF339" s="20"/>
      <c r="HG339" s="20"/>
      <c r="HH339" s="20"/>
      <c r="HI339" s="20"/>
      <c r="HJ339" s="20"/>
      <c r="HK339" s="20"/>
      <c r="HL339" s="20"/>
      <c r="HM339" s="20"/>
    </row>
    <row r="340" spans="2:221">
      <c r="B340" s="152" t="s">
        <v>575</v>
      </c>
      <c r="C340" s="153" t="s">
        <v>1232</v>
      </c>
      <c r="D340" s="154" t="s">
        <v>42</v>
      </c>
      <c r="E340" s="155" t="s">
        <v>734</v>
      </c>
      <c r="F340" s="156">
        <f t="shared" si="12"/>
        <v>26934751</v>
      </c>
      <c r="G340" s="156">
        <f>IFERROR(VLOOKUP(C340,'1-11월'!$E$14:$H$1190,4,0),0)</f>
        <v>23901571</v>
      </c>
      <c r="H340" s="154">
        <f>IFERROR(VLOOKUP(C340,'12월'!$E$12:$H$884,4,0),0)</f>
        <v>3033180</v>
      </c>
      <c r="I340" s="157" t="s">
        <v>3831</v>
      </c>
      <c r="J340" s="68" t="str">
        <f>VLOOKUP(C340,'명부(현재)'!$D$9:$O$9755,11,0)</f>
        <v>-</v>
      </c>
      <c r="GZ340" s="20"/>
      <c r="HA340" s="20"/>
      <c r="HB340" s="20"/>
      <c r="HC340" s="20"/>
      <c r="HD340" s="20"/>
      <c r="HE340" s="20"/>
      <c r="HF340" s="20"/>
      <c r="HG340" s="20"/>
      <c r="HH340" s="20"/>
      <c r="HI340" s="20"/>
      <c r="HJ340" s="20"/>
      <c r="HK340" s="20"/>
      <c r="HL340" s="20"/>
      <c r="HM340" s="20"/>
    </row>
    <row r="341" spans="2:221">
      <c r="B341" s="152" t="s">
        <v>558</v>
      </c>
      <c r="C341" s="153" t="s">
        <v>1606</v>
      </c>
      <c r="D341" s="154" t="s">
        <v>295</v>
      </c>
      <c r="E341" s="155" t="s">
        <v>953</v>
      </c>
      <c r="F341" s="156">
        <f t="shared" si="12"/>
        <v>26811156</v>
      </c>
      <c r="G341" s="156">
        <f>IFERROR(VLOOKUP(C341,'1-11월'!$E$14:$H$1190,4,0),0)</f>
        <v>25092646</v>
      </c>
      <c r="H341" s="154">
        <f>IFERROR(VLOOKUP(C341,'12월'!$E$12:$H$884,4,0),0)</f>
        <v>1718510</v>
      </c>
      <c r="I341" s="157" t="s">
        <v>3831</v>
      </c>
      <c r="J341" s="68" t="str">
        <f>VLOOKUP(C341,'명부(현재)'!$D$9:$O$9755,11,0)</f>
        <v>-</v>
      </c>
      <c r="GZ341" s="20"/>
      <c r="HA341" s="20"/>
      <c r="HB341" s="20"/>
      <c r="HC341" s="20"/>
      <c r="HD341" s="20"/>
      <c r="HE341" s="20"/>
      <c r="HF341" s="20"/>
      <c r="HG341" s="20"/>
      <c r="HH341" s="20"/>
      <c r="HI341" s="20"/>
      <c r="HJ341" s="20"/>
      <c r="HK341" s="20"/>
      <c r="HL341" s="20"/>
      <c r="HM341" s="20"/>
    </row>
    <row r="342" spans="2:221">
      <c r="B342" s="152" t="s">
        <v>586</v>
      </c>
      <c r="C342" s="153" t="s">
        <v>1834</v>
      </c>
      <c r="D342" s="154" t="s">
        <v>606</v>
      </c>
      <c r="E342" s="155" t="s">
        <v>1155</v>
      </c>
      <c r="F342" s="156">
        <f t="shared" si="12"/>
        <v>26742692</v>
      </c>
      <c r="G342" s="156">
        <f>IFERROR(VLOOKUP(C342,'1-11월'!$E$14:$H$1190,4,0),0)</f>
        <v>18535357</v>
      </c>
      <c r="H342" s="154">
        <f>IFERROR(VLOOKUP(C342,'12월'!$E$12:$H$884,4,0),0)</f>
        <v>8207335</v>
      </c>
      <c r="I342" s="157" t="s">
        <v>3831</v>
      </c>
      <c r="J342" s="68" t="str">
        <f>VLOOKUP(C342,'명부(현재)'!$D$9:$O$9755,11,0)</f>
        <v>-</v>
      </c>
      <c r="GZ342" s="20"/>
      <c r="HA342" s="20"/>
      <c r="HB342" s="20"/>
      <c r="HC342" s="20"/>
      <c r="HD342" s="20"/>
      <c r="HE342" s="20"/>
      <c r="HF342" s="20"/>
      <c r="HG342" s="20"/>
      <c r="HH342" s="20"/>
      <c r="HI342" s="20"/>
      <c r="HJ342" s="20"/>
      <c r="HK342" s="20"/>
      <c r="HL342" s="20"/>
      <c r="HM342" s="20"/>
    </row>
    <row r="343" spans="2:221">
      <c r="B343" s="152" t="s">
        <v>566</v>
      </c>
      <c r="C343" s="153" t="s">
        <v>1718</v>
      </c>
      <c r="D343" s="154" t="s">
        <v>419</v>
      </c>
      <c r="E343" s="155" t="s">
        <v>1086</v>
      </c>
      <c r="F343" s="156">
        <f t="shared" si="12"/>
        <v>26677174</v>
      </c>
      <c r="G343" s="156">
        <f>IFERROR(VLOOKUP(C343,'1-11월'!$E$14:$H$1190,4,0),0)</f>
        <v>24226814</v>
      </c>
      <c r="H343" s="154">
        <f>IFERROR(VLOOKUP(C343,'12월'!$E$12:$H$884,4,0),0)</f>
        <v>2450360</v>
      </c>
      <c r="I343" s="157" t="s">
        <v>3831</v>
      </c>
      <c r="J343" s="68" t="str">
        <f>VLOOKUP(C343,'명부(현재)'!$D$9:$O$9755,11,0)</f>
        <v>-</v>
      </c>
      <c r="GZ343" s="20"/>
      <c r="HA343" s="20"/>
      <c r="HB343" s="20"/>
      <c r="HC343" s="20"/>
      <c r="HD343" s="20"/>
      <c r="HE343" s="20"/>
      <c r="HF343" s="20"/>
      <c r="HG343" s="20"/>
      <c r="HH343" s="20"/>
      <c r="HI343" s="20"/>
      <c r="HJ343" s="20"/>
      <c r="HK343" s="20"/>
      <c r="HL343" s="20"/>
      <c r="HM343" s="20"/>
    </row>
    <row r="344" spans="2:221">
      <c r="B344" s="152" t="s">
        <v>573</v>
      </c>
      <c r="C344" s="153" t="s">
        <v>1949</v>
      </c>
      <c r="D344" s="154" t="s">
        <v>1950</v>
      </c>
      <c r="E344" s="155" t="s">
        <v>1930</v>
      </c>
      <c r="F344" s="156">
        <f t="shared" si="12"/>
        <v>26216102</v>
      </c>
      <c r="G344" s="156">
        <f>IFERROR(VLOOKUP(C344,'1-11월'!$E$14:$H$1190,4,0),0)</f>
        <v>23103177</v>
      </c>
      <c r="H344" s="154">
        <f>IFERROR(VLOOKUP(C344,'12월'!$E$12:$H$884,4,0),0)</f>
        <v>3112925</v>
      </c>
      <c r="I344" s="157" t="s">
        <v>3831</v>
      </c>
      <c r="J344" s="68" t="str">
        <f>VLOOKUP(C344,'명부(현재)'!$D$9:$O$9755,11,0)</f>
        <v>-</v>
      </c>
      <c r="GZ344" s="20"/>
      <c r="HA344" s="20"/>
      <c r="HB344" s="20"/>
      <c r="HC344" s="20"/>
      <c r="HD344" s="20"/>
      <c r="HE344" s="20"/>
      <c r="HF344" s="20"/>
      <c r="HG344" s="20"/>
      <c r="HH344" s="20"/>
      <c r="HI344" s="20"/>
      <c r="HJ344" s="20"/>
      <c r="HK344" s="20"/>
      <c r="HL344" s="20"/>
      <c r="HM344" s="20"/>
    </row>
    <row r="345" spans="2:221">
      <c r="B345" s="152" t="s">
        <v>577</v>
      </c>
      <c r="C345" s="153" t="s">
        <v>1336</v>
      </c>
      <c r="D345" s="154" t="s">
        <v>1167</v>
      </c>
      <c r="E345" s="155" t="s">
        <v>1164</v>
      </c>
      <c r="F345" s="156">
        <f t="shared" si="12"/>
        <v>26143193</v>
      </c>
      <c r="G345" s="156">
        <f>IFERROR(VLOOKUP(C345,'1-11월'!$E$14:$H$1190,4,0),0)</f>
        <v>23865798</v>
      </c>
      <c r="H345" s="154">
        <f>IFERROR(VLOOKUP(C345,'12월'!$E$12:$H$884,4,0),0)</f>
        <v>2277395</v>
      </c>
      <c r="I345" s="157" t="s">
        <v>3831</v>
      </c>
      <c r="J345" s="68" t="str">
        <f>VLOOKUP(C345,'명부(현재)'!$D$9:$O$9755,11,0)</f>
        <v>-</v>
      </c>
      <c r="GZ345" s="20"/>
      <c r="HA345" s="20"/>
      <c r="HB345" s="20"/>
      <c r="HC345" s="20"/>
      <c r="HD345" s="20"/>
      <c r="HE345" s="20"/>
      <c r="HF345" s="20"/>
      <c r="HG345" s="20"/>
      <c r="HH345" s="20"/>
      <c r="HI345" s="20"/>
      <c r="HJ345" s="20"/>
      <c r="HK345" s="20"/>
      <c r="HL345" s="20"/>
      <c r="HM345" s="20"/>
    </row>
    <row r="346" spans="2:221">
      <c r="B346" s="152" t="s">
        <v>568</v>
      </c>
      <c r="C346" s="153" t="s">
        <v>1976</v>
      </c>
      <c r="D346" s="154" t="s">
        <v>200</v>
      </c>
      <c r="E346" s="155" t="s">
        <v>1989</v>
      </c>
      <c r="F346" s="156">
        <f t="shared" si="12"/>
        <v>26115397</v>
      </c>
      <c r="G346" s="156">
        <f>IFERROR(VLOOKUP(C346,'1-11월'!$E$14:$H$1190,4,0),0)</f>
        <v>23698412</v>
      </c>
      <c r="H346" s="154">
        <f>IFERROR(VLOOKUP(C346,'12월'!$E$12:$H$884,4,0),0)</f>
        <v>2416985</v>
      </c>
      <c r="I346" s="157" t="s">
        <v>3831</v>
      </c>
      <c r="J346" s="68" t="str">
        <f>VLOOKUP(C346,'명부(현재)'!$D$9:$O$9755,11,0)</f>
        <v>-</v>
      </c>
      <c r="GZ346" s="20"/>
      <c r="HA346" s="20"/>
      <c r="HB346" s="20"/>
      <c r="HC346" s="20"/>
      <c r="HD346" s="20"/>
      <c r="HE346" s="20"/>
      <c r="HF346" s="20"/>
      <c r="HG346" s="20"/>
      <c r="HH346" s="20"/>
      <c r="HI346" s="20"/>
      <c r="HJ346" s="20"/>
      <c r="HK346" s="20"/>
      <c r="HL346" s="20"/>
      <c r="HM346" s="20"/>
    </row>
    <row r="347" spans="2:221">
      <c r="B347" s="152" t="s">
        <v>555</v>
      </c>
      <c r="C347" s="153" t="s">
        <v>1677</v>
      </c>
      <c r="D347" s="154" t="s">
        <v>465</v>
      </c>
      <c r="E347" s="155" t="s">
        <v>1056</v>
      </c>
      <c r="F347" s="156">
        <f t="shared" si="12"/>
        <v>26065497</v>
      </c>
      <c r="G347" s="156">
        <f>IFERROR(VLOOKUP(C347,'1-11월'!$E$14:$H$1190,4,0),0)</f>
        <v>24586202</v>
      </c>
      <c r="H347" s="154">
        <f>IFERROR(VLOOKUP(C347,'12월'!$E$12:$H$884,4,0),0)</f>
        <v>1479295</v>
      </c>
      <c r="I347" s="157" t="s">
        <v>3831</v>
      </c>
      <c r="J347" s="68" t="str">
        <f>VLOOKUP(C347,'명부(현재)'!$D$9:$O$9755,11,0)</f>
        <v>-</v>
      </c>
      <c r="GZ347" s="20"/>
      <c r="HA347" s="20"/>
      <c r="HB347" s="20"/>
      <c r="HC347" s="20"/>
      <c r="HD347" s="20"/>
      <c r="HE347" s="20"/>
      <c r="HF347" s="20"/>
      <c r="HG347" s="20"/>
      <c r="HH347" s="20"/>
      <c r="HI347" s="20"/>
      <c r="HJ347" s="20"/>
      <c r="HK347" s="20"/>
      <c r="HL347" s="20"/>
      <c r="HM347" s="20"/>
    </row>
    <row r="348" spans="2:221">
      <c r="B348" s="152" t="s">
        <v>553</v>
      </c>
      <c r="C348" s="153" t="s">
        <v>1264</v>
      </c>
      <c r="D348" s="154" t="s">
        <v>323</v>
      </c>
      <c r="E348" s="155" t="s">
        <v>685</v>
      </c>
      <c r="F348" s="156">
        <f t="shared" si="12"/>
        <v>26019970</v>
      </c>
      <c r="G348" s="156">
        <f>IFERROR(VLOOKUP(C348,'1-11월'!$E$14:$H$1190,4,0),0)</f>
        <v>22964635</v>
      </c>
      <c r="H348" s="154">
        <f>IFERROR(VLOOKUP(C348,'12월'!$E$12:$H$884,4,0),0)</f>
        <v>3055335</v>
      </c>
      <c r="I348" s="157" t="s">
        <v>3831</v>
      </c>
      <c r="J348" s="68" t="str">
        <f>VLOOKUP(C348,'명부(현재)'!$D$9:$O$9755,11,0)</f>
        <v>-</v>
      </c>
      <c r="GZ348" s="20"/>
      <c r="HA348" s="20"/>
      <c r="HB348" s="20"/>
      <c r="HC348" s="20"/>
      <c r="HD348" s="20"/>
      <c r="HE348" s="20"/>
      <c r="HF348" s="20"/>
      <c r="HG348" s="20"/>
      <c r="HH348" s="20"/>
      <c r="HI348" s="20"/>
      <c r="HJ348" s="20"/>
      <c r="HK348" s="20"/>
      <c r="HL348" s="20"/>
      <c r="HM348" s="20"/>
    </row>
    <row r="349" spans="2:221">
      <c r="B349" s="152" t="s">
        <v>573</v>
      </c>
      <c r="C349" s="153" t="s">
        <v>1622</v>
      </c>
      <c r="D349" s="154" t="s">
        <v>135</v>
      </c>
      <c r="E349" s="155" t="s">
        <v>1020</v>
      </c>
      <c r="F349" s="156">
        <f t="shared" si="12"/>
        <v>25964441</v>
      </c>
      <c r="G349" s="156">
        <f>IFERROR(VLOOKUP(C349,'1-11월'!$E$14:$H$1190,4,0),0)</f>
        <v>23816881</v>
      </c>
      <c r="H349" s="154">
        <f>IFERROR(VLOOKUP(C349,'12월'!$E$12:$H$884,4,0),0)</f>
        <v>2147560</v>
      </c>
      <c r="I349" s="157" t="s">
        <v>3831</v>
      </c>
      <c r="J349" s="68" t="str">
        <f>VLOOKUP(C349,'명부(현재)'!$D$9:$O$9755,11,0)</f>
        <v>-</v>
      </c>
      <c r="GZ349" s="20"/>
      <c r="HA349" s="20"/>
      <c r="HB349" s="20"/>
      <c r="HC349" s="20"/>
      <c r="HD349" s="20"/>
      <c r="HE349" s="20"/>
      <c r="HF349" s="20"/>
      <c r="HG349" s="20"/>
      <c r="HH349" s="20"/>
      <c r="HI349" s="20"/>
      <c r="HJ349" s="20"/>
      <c r="HK349" s="20"/>
      <c r="HL349" s="20"/>
      <c r="HM349" s="20"/>
    </row>
    <row r="350" spans="2:221">
      <c r="B350" s="152" t="s">
        <v>577</v>
      </c>
      <c r="C350" s="153" t="s">
        <v>1328</v>
      </c>
      <c r="D350" s="154" t="s">
        <v>486</v>
      </c>
      <c r="E350" s="155" t="s">
        <v>824</v>
      </c>
      <c r="F350" s="156">
        <f t="shared" si="12"/>
        <v>25958342</v>
      </c>
      <c r="G350" s="156">
        <f>IFERROR(VLOOKUP(C350,'1-11월'!$E$14:$H$1190,4,0),0)</f>
        <v>24327472</v>
      </c>
      <c r="H350" s="154">
        <f>IFERROR(VLOOKUP(C350,'12월'!$E$12:$H$884,4,0),0)</f>
        <v>1630870</v>
      </c>
      <c r="I350" s="157" t="s">
        <v>3831</v>
      </c>
      <c r="J350" s="68" t="str">
        <f>VLOOKUP(C350,'명부(현재)'!$D$9:$O$9755,11,0)</f>
        <v>-</v>
      </c>
      <c r="GZ350" s="20"/>
      <c r="HA350" s="20"/>
      <c r="HB350" s="20"/>
      <c r="HC350" s="20"/>
      <c r="HD350" s="20"/>
      <c r="HE350" s="20"/>
      <c r="HF350" s="20"/>
      <c r="HG350" s="20"/>
      <c r="HH350" s="20"/>
      <c r="HI350" s="20"/>
      <c r="HJ350" s="20"/>
      <c r="HK350" s="20"/>
      <c r="HL350" s="20"/>
      <c r="HM350" s="20"/>
    </row>
    <row r="351" spans="2:221">
      <c r="B351" s="152" t="s">
        <v>556</v>
      </c>
      <c r="C351" s="153" t="s">
        <v>1492</v>
      </c>
      <c r="D351" s="154" t="s">
        <v>195</v>
      </c>
      <c r="E351" s="155" t="s">
        <v>689</v>
      </c>
      <c r="F351" s="156">
        <f t="shared" si="12"/>
        <v>25946433</v>
      </c>
      <c r="G351" s="156">
        <f>IFERROR(VLOOKUP(C351,'1-11월'!$E$14:$H$1190,4,0),0)</f>
        <v>23443183</v>
      </c>
      <c r="H351" s="154">
        <f>IFERROR(VLOOKUP(C351,'12월'!$E$12:$H$884,4,0),0)</f>
        <v>2503250</v>
      </c>
      <c r="I351" s="157" t="s">
        <v>3831</v>
      </c>
      <c r="J351" s="68" t="str">
        <f>VLOOKUP(C351,'명부(현재)'!$D$9:$O$9755,11,0)</f>
        <v>-</v>
      </c>
      <c r="GZ351" s="20"/>
      <c r="HA351" s="20"/>
      <c r="HB351" s="20"/>
      <c r="HC351" s="20"/>
      <c r="HD351" s="20"/>
      <c r="HE351" s="20"/>
      <c r="HF351" s="20"/>
      <c r="HG351" s="20"/>
      <c r="HH351" s="20"/>
      <c r="HI351" s="20"/>
      <c r="HJ351" s="20"/>
      <c r="HK351" s="20"/>
      <c r="HL351" s="20"/>
      <c r="HM351" s="20"/>
    </row>
    <row r="352" spans="2:221">
      <c r="B352" s="152" t="s">
        <v>563</v>
      </c>
      <c r="C352" s="153" t="s">
        <v>1585</v>
      </c>
      <c r="D352" s="154" t="s">
        <v>257</v>
      </c>
      <c r="E352" s="155" t="s">
        <v>998</v>
      </c>
      <c r="F352" s="156">
        <f t="shared" si="12"/>
        <v>25938757</v>
      </c>
      <c r="G352" s="156">
        <f>IFERROR(VLOOKUP(C352,'1-11월'!$E$14:$H$1190,4,0),0)</f>
        <v>22113137</v>
      </c>
      <c r="H352" s="154">
        <f>IFERROR(VLOOKUP(C352,'12월'!$E$12:$H$884,4,0),0)</f>
        <v>3825620</v>
      </c>
      <c r="I352" s="157" t="s">
        <v>3831</v>
      </c>
      <c r="J352" s="68" t="str">
        <f>VLOOKUP(C352,'명부(현재)'!$D$9:$O$9755,11,0)</f>
        <v>-</v>
      </c>
      <c r="GZ352" s="20"/>
      <c r="HA352" s="20"/>
      <c r="HB352" s="20"/>
      <c r="HC352" s="20"/>
      <c r="HD352" s="20"/>
      <c r="HE352" s="20"/>
      <c r="HF352" s="20"/>
      <c r="HG352" s="20"/>
      <c r="HH352" s="20"/>
      <c r="HI352" s="20"/>
      <c r="HJ352" s="20"/>
      <c r="HK352" s="20"/>
      <c r="HL352" s="20"/>
      <c r="HM352" s="20"/>
    </row>
    <row r="353" spans="2:221">
      <c r="B353" s="152" t="s">
        <v>574</v>
      </c>
      <c r="C353" s="153" t="s">
        <v>1734</v>
      </c>
      <c r="D353" s="154" t="s">
        <v>396</v>
      </c>
      <c r="E353" s="155" t="s">
        <v>1099</v>
      </c>
      <c r="F353" s="156">
        <f t="shared" si="12"/>
        <v>25853918</v>
      </c>
      <c r="G353" s="156">
        <f>IFERROR(VLOOKUP(C353,'1-11월'!$E$14:$H$1190,4,0),0)</f>
        <v>25853918</v>
      </c>
      <c r="H353" s="154">
        <f>IFERROR(VLOOKUP(C353,'12월'!$E$12:$H$884,4,0),0)</f>
        <v>0</v>
      </c>
      <c r="I353" s="157" t="s">
        <v>3831</v>
      </c>
      <c r="J353" s="68" t="str">
        <f>VLOOKUP(C353,'명부(현재)'!$D$9:$O$9755,11,0)</f>
        <v>-</v>
      </c>
      <c r="GZ353" s="20"/>
      <c r="HA353" s="20"/>
      <c r="HB353" s="20"/>
      <c r="HC353" s="20"/>
      <c r="HD353" s="20"/>
      <c r="HE353" s="20"/>
      <c r="HF353" s="20"/>
      <c r="HG353" s="20"/>
      <c r="HH353" s="20"/>
      <c r="HI353" s="20"/>
      <c r="HJ353" s="20"/>
      <c r="HK353" s="20"/>
      <c r="HL353" s="20"/>
      <c r="HM353" s="20"/>
    </row>
    <row r="354" spans="2:221">
      <c r="B354" s="152" t="s">
        <v>566</v>
      </c>
      <c r="C354" s="153" t="s">
        <v>1711</v>
      </c>
      <c r="D354" s="154" t="s">
        <v>29</v>
      </c>
      <c r="E354" s="155" t="s">
        <v>1081</v>
      </c>
      <c r="F354" s="156">
        <f t="shared" si="12"/>
        <v>25847989</v>
      </c>
      <c r="G354" s="156">
        <f>IFERROR(VLOOKUP(C354,'1-11월'!$E$14:$H$1190,4,0),0)</f>
        <v>23336130</v>
      </c>
      <c r="H354" s="154">
        <f>IFERROR(VLOOKUP(C354,'12월'!$E$12:$H$884,4,0),0)</f>
        <v>2511859</v>
      </c>
      <c r="I354" s="157" t="s">
        <v>3831</v>
      </c>
      <c r="J354" s="68" t="str">
        <f>VLOOKUP(C354,'명부(현재)'!$D$9:$O$9755,11,0)</f>
        <v>-</v>
      </c>
      <c r="GZ354" s="20"/>
      <c r="HA354" s="20"/>
      <c r="HB354" s="20"/>
      <c r="HC354" s="20"/>
      <c r="HD354" s="20"/>
      <c r="HE354" s="20"/>
      <c r="HF354" s="20"/>
      <c r="HG354" s="20"/>
      <c r="HH354" s="20"/>
      <c r="HI354" s="20"/>
      <c r="HJ354" s="20"/>
      <c r="HK354" s="20"/>
      <c r="HL354" s="20"/>
      <c r="HM354" s="20"/>
    </row>
    <row r="355" spans="2:221">
      <c r="B355" s="152" t="s">
        <v>2121</v>
      </c>
      <c r="C355" s="153" t="s">
        <v>1826</v>
      </c>
      <c r="D355" s="154" t="s">
        <v>445</v>
      </c>
      <c r="E355" s="155" t="s">
        <v>1150</v>
      </c>
      <c r="F355" s="156">
        <f t="shared" si="12"/>
        <v>25724422</v>
      </c>
      <c r="G355" s="156">
        <f>IFERROR(VLOOKUP(C355,'1-11월'!$E$14:$H$1190,4,0),0)</f>
        <v>23565072</v>
      </c>
      <c r="H355" s="154">
        <f>IFERROR(VLOOKUP(C355,'12월'!$E$12:$H$884,4,0),0)</f>
        <v>2159350</v>
      </c>
      <c r="I355" s="157" t="s">
        <v>3831</v>
      </c>
      <c r="J355" s="68" t="str">
        <f>VLOOKUP(C355,'명부(현재)'!$D$9:$O$9755,11,0)</f>
        <v>-</v>
      </c>
      <c r="GZ355" s="20"/>
      <c r="HA355" s="20"/>
      <c r="HB355" s="20"/>
      <c r="HC355" s="20"/>
      <c r="HD355" s="20"/>
      <c r="HE355" s="20"/>
      <c r="HF355" s="20"/>
      <c r="HG355" s="20"/>
      <c r="HH355" s="20"/>
      <c r="HI355" s="20"/>
      <c r="HJ355" s="20"/>
      <c r="HK355" s="20"/>
      <c r="HL355" s="20"/>
      <c r="HM355" s="20"/>
    </row>
    <row r="356" spans="2:221">
      <c r="B356" s="152" t="s">
        <v>577</v>
      </c>
      <c r="C356" s="153" t="s">
        <v>1333</v>
      </c>
      <c r="D356" s="154" t="s">
        <v>608</v>
      </c>
      <c r="E356" s="155" t="s">
        <v>741</v>
      </c>
      <c r="F356" s="156">
        <f t="shared" si="12"/>
        <v>25718553</v>
      </c>
      <c r="G356" s="156">
        <f>IFERROR(VLOOKUP(C356,'1-11월'!$E$14:$H$1190,4,0),0)</f>
        <v>23279368</v>
      </c>
      <c r="H356" s="154">
        <f>IFERROR(VLOOKUP(C356,'12월'!$E$12:$H$884,4,0),0)</f>
        <v>2439185</v>
      </c>
      <c r="I356" s="157" t="s">
        <v>3831</v>
      </c>
      <c r="J356" s="68" t="str">
        <f>VLOOKUP(C356,'명부(현재)'!$D$9:$O$9755,11,0)</f>
        <v>-</v>
      </c>
      <c r="GZ356" s="20"/>
      <c r="HA356" s="20"/>
      <c r="HB356" s="20"/>
      <c r="HC356" s="20"/>
      <c r="HD356" s="20"/>
      <c r="HE356" s="20"/>
      <c r="HF356" s="20"/>
      <c r="HG356" s="20"/>
      <c r="HH356" s="20"/>
      <c r="HI356" s="20"/>
      <c r="HJ356" s="20"/>
      <c r="HK356" s="20"/>
      <c r="HL356" s="20"/>
      <c r="HM356" s="20"/>
    </row>
    <row r="357" spans="2:221">
      <c r="B357" s="152" t="s">
        <v>569</v>
      </c>
      <c r="C357" s="153" t="s">
        <v>1383</v>
      </c>
      <c r="D357" s="154" t="s">
        <v>309</v>
      </c>
      <c r="E357" s="155" t="s">
        <v>863</v>
      </c>
      <c r="F357" s="156">
        <f t="shared" si="12"/>
        <v>25681083</v>
      </c>
      <c r="G357" s="156">
        <f>IFERROR(VLOOKUP(C357,'1-11월'!$E$14:$H$1190,4,0),0)</f>
        <v>24372826</v>
      </c>
      <c r="H357" s="154">
        <f>IFERROR(VLOOKUP(C357,'12월'!$E$12:$H$884,4,0),0)</f>
        <v>1308257</v>
      </c>
      <c r="I357" s="157" t="s">
        <v>3831</v>
      </c>
      <c r="J357" s="68" t="str">
        <f>VLOOKUP(C357,'명부(현재)'!$D$9:$O$9755,11,0)</f>
        <v>-</v>
      </c>
      <c r="GZ357" s="20"/>
      <c r="HA357" s="20"/>
      <c r="HB357" s="20"/>
      <c r="HC357" s="20"/>
      <c r="HD357" s="20"/>
      <c r="HE357" s="20"/>
      <c r="HF357" s="20"/>
      <c r="HG357" s="20"/>
      <c r="HH357" s="20"/>
      <c r="HI357" s="20"/>
      <c r="HJ357" s="20"/>
      <c r="HK357" s="20"/>
      <c r="HL357" s="20"/>
      <c r="HM357" s="20"/>
    </row>
    <row r="358" spans="2:221">
      <c r="B358" s="152" t="s">
        <v>576</v>
      </c>
      <c r="C358" s="153" t="s">
        <v>1788</v>
      </c>
      <c r="D358" s="154" t="s">
        <v>429</v>
      </c>
      <c r="E358" s="155" t="s">
        <v>1134</v>
      </c>
      <c r="F358" s="156">
        <f t="shared" si="12"/>
        <v>25665618</v>
      </c>
      <c r="G358" s="156">
        <f>IFERROR(VLOOKUP(C358,'1-11월'!$E$14:$H$1190,4,0),0)</f>
        <v>23934849</v>
      </c>
      <c r="H358" s="154">
        <f>IFERROR(VLOOKUP(C358,'12월'!$E$12:$H$884,4,0),0)</f>
        <v>1730769</v>
      </c>
      <c r="I358" s="157" t="s">
        <v>3831</v>
      </c>
      <c r="J358" s="68" t="str">
        <f>VLOOKUP(C358,'명부(현재)'!$D$9:$O$9755,11,0)</f>
        <v>-</v>
      </c>
      <c r="GZ358" s="20"/>
      <c r="HA358" s="20"/>
      <c r="HB358" s="20"/>
      <c r="HC358" s="20"/>
      <c r="HD358" s="20"/>
      <c r="HE358" s="20"/>
      <c r="HF358" s="20"/>
      <c r="HG358" s="20"/>
      <c r="HH358" s="20"/>
      <c r="HI358" s="20"/>
      <c r="HJ358" s="20"/>
      <c r="HK358" s="20"/>
      <c r="HL358" s="20"/>
      <c r="HM358" s="20"/>
    </row>
    <row r="359" spans="2:221">
      <c r="B359" s="152" t="s">
        <v>583</v>
      </c>
      <c r="C359" s="153" t="s">
        <v>1932</v>
      </c>
      <c r="D359" s="154" t="s">
        <v>1933</v>
      </c>
      <c r="E359" s="155" t="s">
        <v>1930</v>
      </c>
      <c r="F359" s="156">
        <f t="shared" si="12"/>
        <v>25658361</v>
      </c>
      <c r="G359" s="156">
        <f>IFERROR(VLOOKUP(C359,'1-11월'!$E$14:$H$1190,4,0),0)</f>
        <v>22129191</v>
      </c>
      <c r="H359" s="154">
        <f>IFERROR(VLOOKUP(C359,'12월'!$E$12:$H$884,4,0),0)</f>
        <v>3529170</v>
      </c>
      <c r="I359" s="157" t="s">
        <v>3831</v>
      </c>
      <c r="J359" s="68" t="str">
        <f>VLOOKUP(C359,'명부(현재)'!$D$9:$O$9755,11,0)</f>
        <v>-</v>
      </c>
      <c r="GZ359" s="20"/>
      <c r="HA359" s="20"/>
      <c r="HB359" s="20"/>
      <c r="HC359" s="20"/>
      <c r="HD359" s="20"/>
      <c r="HE359" s="20"/>
      <c r="HF359" s="20"/>
      <c r="HG359" s="20"/>
      <c r="HH359" s="20"/>
      <c r="HI359" s="20"/>
      <c r="HJ359" s="20"/>
      <c r="HK359" s="20"/>
      <c r="HL359" s="20"/>
      <c r="HM359" s="20"/>
    </row>
    <row r="360" spans="2:221">
      <c r="B360" s="152" t="s">
        <v>563</v>
      </c>
      <c r="C360" s="153" t="s">
        <v>1566</v>
      </c>
      <c r="D360" s="154" t="s">
        <v>181</v>
      </c>
      <c r="E360" s="155" t="s">
        <v>700</v>
      </c>
      <c r="F360" s="156">
        <f t="shared" si="12"/>
        <v>25603305</v>
      </c>
      <c r="G360" s="156">
        <f>IFERROR(VLOOKUP(C360,'1-11월'!$E$14:$H$1190,4,0),0)</f>
        <v>23645155</v>
      </c>
      <c r="H360" s="154">
        <f>IFERROR(VLOOKUP(C360,'12월'!$E$12:$H$884,4,0),0)</f>
        <v>1958150</v>
      </c>
      <c r="I360" s="157" t="s">
        <v>3831</v>
      </c>
      <c r="J360" s="68" t="str">
        <f>VLOOKUP(C360,'명부(현재)'!$D$9:$O$9755,11,0)</f>
        <v>-</v>
      </c>
      <c r="GZ360" s="20"/>
      <c r="HA360" s="20"/>
      <c r="HB360" s="20"/>
      <c r="HC360" s="20"/>
      <c r="HD360" s="20"/>
      <c r="HE360" s="20"/>
      <c r="HF360" s="20"/>
      <c r="HG360" s="20"/>
      <c r="HH360" s="20"/>
      <c r="HI360" s="20"/>
      <c r="HJ360" s="20"/>
      <c r="HK360" s="20"/>
      <c r="HL360" s="20"/>
      <c r="HM360" s="20"/>
    </row>
    <row r="361" spans="2:221">
      <c r="B361" s="152" t="s">
        <v>566</v>
      </c>
      <c r="C361" s="153" t="s">
        <v>1721</v>
      </c>
      <c r="D361" s="154" t="s">
        <v>670</v>
      </c>
      <c r="E361" s="155" t="s">
        <v>1087</v>
      </c>
      <c r="F361" s="156">
        <f t="shared" si="12"/>
        <v>25587856</v>
      </c>
      <c r="G361" s="156">
        <f>IFERROR(VLOOKUP(C361,'1-11월'!$E$14:$H$1190,4,0),0)</f>
        <v>22420201</v>
      </c>
      <c r="H361" s="154">
        <f>IFERROR(VLOOKUP(C361,'12월'!$E$12:$H$884,4,0),0)</f>
        <v>3167655</v>
      </c>
      <c r="I361" s="157" t="s">
        <v>3831</v>
      </c>
      <c r="J361" s="68" t="str">
        <f>VLOOKUP(C361,'명부(현재)'!$D$9:$O$9755,11,0)</f>
        <v>-</v>
      </c>
      <c r="GZ361" s="20"/>
      <c r="HA361" s="20"/>
      <c r="HB361" s="20"/>
      <c r="HC361" s="20"/>
      <c r="HD361" s="20"/>
      <c r="HE361" s="20"/>
      <c r="HF361" s="20"/>
      <c r="HG361" s="20"/>
      <c r="HH361" s="20"/>
      <c r="HI361" s="20"/>
      <c r="HJ361" s="20"/>
      <c r="HK361" s="20"/>
      <c r="HL361" s="20"/>
      <c r="HM361" s="20"/>
    </row>
    <row r="362" spans="2:221">
      <c r="B362" s="152" t="s">
        <v>557</v>
      </c>
      <c r="C362" s="153" t="s">
        <v>1430</v>
      </c>
      <c r="D362" s="154" t="s">
        <v>502</v>
      </c>
      <c r="E362" s="155" t="s">
        <v>901</v>
      </c>
      <c r="F362" s="156">
        <f t="shared" si="12"/>
        <v>25545732</v>
      </c>
      <c r="G362" s="156">
        <f>IFERROR(VLOOKUP(C362,'1-11월'!$E$14:$H$1190,4,0),0)</f>
        <v>20507257</v>
      </c>
      <c r="H362" s="154">
        <f>IFERROR(VLOOKUP(C362,'12월'!$E$12:$H$884,4,0),0)</f>
        <v>5038475</v>
      </c>
      <c r="I362" s="157" t="s">
        <v>3831</v>
      </c>
      <c r="J362" s="68" t="str">
        <f>VLOOKUP(C362,'명부(현재)'!$D$9:$O$9755,11,0)</f>
        <v>-</v>
      </c>
      <c r="GZ362" s="20"/>
      <c r="HA362" s="20"/>
      <c r="HB362" s="20"/>
      <c r="HC362" s="20"/>
      <c r="HD362" s="20"/>
      <c r="HE362" s="20"/>
      <c r="HF362" s="20"/>
      <c r="HG362" s="20"/>
      <c r="HH362" s="20"/>
      <c r="HI362" s="20"/>
      <c r="HJ362" s="20"/>
      <c r="HK362" s="20"/>
      <c r="HL362" s="20"/>
      <c r="HM362" s="20"/>
    </row>
    <row r="363" spans="2:221">
      <c r="B363" s="152" t="s">
        <v>578</v>
      </c>
      <c r="C363" s="153" t="s">
        <v>1307</v>
      </c>
      <c r="D363" s="154" t="s">
        <v>313</v>
      </c>
      <c r="E363" s="155" t="s">
        <v>806</v>
      </c>
      <c r="F363" s="156">
        <f t="shared" si="12"/>
        <v>25473044</v>
      </c>
      <c r="G363" s="156">
        <f>IFERROR(VLOOKUP(C363,'1-11월'!$E$14:$H$1190,4,0),0)</f>
        <v>23567514</v>
      </c>
      <c r="H363" s="154">
        <f>IFERROR(VLOOKUP(C363,'12월'!$E$12:$H$884,4,0),0)</f>
        <v>1905530</v>
      </c>
      <c r="I363" s="157" t="s">
        <v>3831</v>
      </c>
      <c r="J363" s="68" t="str">
        <f>VLOOKUP(C363,'명부(현재)'!$D$9:$O$9755,11,0)</f>
        <v>-</v>
      </c>
      <c r="GZ363" s="20"/>
      <c r="HA363" s="20"/>
      <c r="HB363" s="20"/>
      <c r="HC363" s="20"/>
      <c r="HD363" s="20"/>
      <c r="HE363" s="20"/>
      <c r="HF363" s="20"/>
      <c r="HG363" s="20"/>
      <c r="HH363" s="20"/>
      <c r="HI363" s="20"/>
      <c r="HJ363" s="20"/>
      <c r="HK363" s="20"/>
      <c r="HL363" s="20"/>
      <c r="HM363" s="20"/>
    </row>
    <row r="364" spans="2:221">
      <c r="B364" s="152" t="s">
        <v>554</v>
      </c>
      <c r="C364" s="153" t="s">
        <v>1765</v>
      </c>
      <c r="D364" s="154" t="s">
        <v>374</v>
      </c>
      <c r="E364" s="155" t="s">
        <v>1118</v>
      </c>
      <c r="F364" s="156">
        <f t="shared" si="12"/>
        <v>25421566</v>
      </c>
      <c r="G364" s="156">
        <f>IFERROR(VLOOKUP(C364,'1-11월'!$E$14:$H$1190,4,0),0)</f>
        <v>23348246</v>
      </c>
      <c r="H364" s="154">
        <f>IFERROR(VLOOKUP(C364,'12월'!$E$12:$H$884,4,0),0)</f>
        <v>2073320</v>
      </c>
      <c r="I364" s="157" t="s">
        <v>3831</v>
      </c>
      <c r="J364" s="68" t="str">
        <f>VLOOKUP(C364,'명부(현재)'!$D$9:$O$9755,11,0)</f>
        <v>-</v>
      </c>
      <c r="GZ364" s="20"/>
      <c r="HA364" s="20"/>
      <c r="HB364" s="20"/>
      <c r="HC364" s="20"/>
      <c r="HD364" s="20"/>
      <c r="HE364" s="20"/>
      <c r="HF364" s="20"/>
      <c r="HG364" s="20"/>
      <c r="HH364" s="20"/>
      <c r="HI364" s="20"/>
      <c r="HJ364" s="20"/>
      <c r="HK364" s="20"/>
      <c r="HL364" s="20"/>
      <c r="HM364" s="20"/>
    </row>
    <row r="365" spans="2:221">
      <c r="B365" s="152" t="s">
        <v>576</v>
      </c>
      <c r="C365" s="153" t="s">
        <v>1797</v>
      </c>
      <c r="D365" s="154" t="s">
        <v>596</v>
      </c>
      <c r="E365" s="155" t="s">
        <v>1137</v>
      </c>
      <c r="F365" s="156">
        <f t="shared" si="12"/>
        <v>25421290</v>
      </c>
      <c r="G365" s="156">
        <f>IFERROR(VLOOKUP(C365,'1-11월'!$E$14:$H$1190,4,0),0)</f>
        <v>22391716</v>
      </c>
      <c r="H365" s="154">
        <f>IFERROR(VLOOKUP(C365,'12월'!$E$12:$H$884,4,0),0)</f>
        <v>3029574</v>
      </c>
      <c r="I365" s="157" t="s">
        <v>3831</v>
      </c>
      <c r="J365" s="68" t="str">
        <f>VLOOKUP(C365,'명부(현재)'!$D$9:$O$9755,11,0)</f>
        <v>-</v>
      </c>
      <c r="GZ365" s="20"/>
      <c r="HA365" s="20"/>
      <c r="HB365" s="20"/>
      <c r="HC365" s="20"/>
      <c r="HD365" s="20"/>
      <c r="HE365" s="20"/>
      <c r="HF365" s="20"/>
      <c r="HG365" s="20"/>
      <c r="HH365" s="20"/>
      <c r="HI365" s="20"/>
      <c r="HJ365" s="20"/>
      <c r="HK365" s="20"/>
      <c r="HL365" s="20"/>
      <c r="HM365" s="20"/>
    </row>
    <row r="366" spans="2:221">
      <c r="B366" s="152" t="s">
        <v>573</v>
      </c>
      <c r="C366" s="153" t="s">
        <v>1628</v>
      </c>
      <c r="D366" s="154" t="s">
        <v>443</v>
      </c>
      <c r="E366" s="155" t="s">
        <v>1025</v>
      </c>
      <c r="F366" s="156">
        <f t="shared" si="12"/>
        <v>25375660</v>
      </c>
      <c r="G366" s="156">
        <f>IFERROR(VLOOKUP(C366,'1-11월'!$E$14:$H$1190,4,0),0)</f>
        <v>21582580</v>
      </c>
      <c r="H366" s="154">
        <f>IFERROR(VLOOKUP(C366,'12월'!$E$12:$H$884,4,0),0)</f>
        <v>3793080</v>
      </c>
      <c r="I366" s="157" t="s">
        <v>3831</v>
      </c>
      <c r="J366" s="68" t="str">
        <f>VLOOKUP(C366,'명부(현재)'!$D$9:$O$9755,11,0)</f>
        <v>-</v>
      </c>
      <c r="GZ366" s="20"/>
      <c r="HA366" s="20"/>
      <c r="HB366" s="20"/>
      <c r="HC366" s="20"/>
      <c r="HD366" s="20"/>
      <c r="HE366" s="20"/>
      <c r="HF366" s="20"/>
      <c r="HG366" s="20"/>
      <c r="HH366" s="20"/>
      <c r="HI366" s="20"/>
      <c r="HJ366" s="20"/>
      <c r="HK366" s="20"/>
      <c r="HL366" s="20"/>
      <c r="HM366" s="20"/>
    </row>
    <row r="367" spans="2:221">
      <c r="B367" s="152" t="s">
        <v>559</v>
      </c>
      <c r="C367" s="153" t="s">
        <v>1283</v>
      </c>
      <c r="D367" s="154" t="s">
        <v>1165</v>
      </c>
      <c r="E367" s="155" t="s">
        <v>1164</v>
      </c>
      <c r="F367" s="156">
        <f t="shared" si="12"/>
        <v>25354582</v>
      </c>
      <c r="G367" s="156">
        <f>IFERROR(VLOOKUP(C367,'1-11월'!$E$14:$H$1190,4,0),0)</f>
        <v>22793702</v>
      </c>
      <c r="H367" s="154">
        <f>IFERROR(VLOOKUP(C367,'12월'!$E$12:$H$884,4,0),0)</f>
        <v>2560880</v>
      </c>
      <c r="I367" s="157" t="s">
        <v>3831</v>
      </c>
      <c r="J367" s="68" t="str">
        <f>VLOOKUP(C367,'명부(현재)'!$D$9:$O$9755,11,0)</f>
        <v>-</v>
      </c>
      <c r="GZ367" s="20"/>
      <c r="HA367" s="20"/>
      <c r="HB367" s="20"/>
      <c r="HC367" s="20"/>
      <c r="HD367" s="20"/>
      <c r="HE367" s="20"/>
      <c r="HF367" s="20"/>
      <c r="HG367" s="20"/>
      <c r="HH367" s="20"/>
      <c r="HI367" s="20"/>
      <c r="HJ367" s="20"/>
      <c r="HK367" s="20"/>
      <c r="HL367" s="20"/>
      <c r="HM367" s="20"/>
    </row>
    <row r="368" spans="2:221">
      <c r="B368" s="152" t="s">
        <v>580</v>
      </c>
      <c r="C368" s="153" t="s">
        <v>1782</v>
      </c>
      <c r="D368" s="154" t="s">
        <v>384</v>
      </c>
      <c r="E368" s="155" t="s">
        <v>1129</v>
      </c>
      <c r="F368" s="156">
        <f t="shared" si="12"/>
        <v>25261773</v>
      </c>
      <c r="G368" s="156">
        <f>IFERROR(VLOOKUP(C368,'1-11월'!$E$14:$H$1190,4,0),0)</f>
        <v>23531738</v>
      </c>
      <c r="H368" s="154">
        <f>IFERROR(VLOOKUP(C368,'12월'!$E$12:$H$884,4,0),0)</f>
        <v>1730035</v>
      </c>
      <c r="I368" s="157" t="s">
        <v>3831</v>
      </c>
      <c r="J368" s="68" t="str">
        <f>VLOOKUP(C368,'명부(현재)'!$D$9:$O$9755,11,0)</f>
        <v>-</v>
      </c>
      <c r="GZ368" s="20"/>
      <c r="HA368" s="20"/>
      <c r="HB368" s="20"/>
      <c r="HC368" s="20"/>
      <c r="HD368" s="20"/>
      <c r="HE368" s="20"/>
      <c r="HF368" s="20"/>
      <c r="HG368" s="20"/>
      <c r="HH368" s="20"/>
      <c r="HI368" s="20"/>
      <c r="HJ368" s="20"/>
      <c r="HK368" s="20"/>
      <c r="HL368" s="20"/>
      <c r="HM368" s="20"/>
    </row>
    <row r="369" spans="2:221">
      <c r="B369" s="152" t="s">
        <v>576</v>
      </c>
      <c r="C369" s="153" t="s">
        <v>1786</v>
      </c>
      <c r="D369" s="154" t="s">
        <v>314</v>
      </c>
      <c r="E369" s="155" t="s">
        <v>1133</v>
      </c>
      <c r="F369" s="156">
        <f t="shared" si="12"/>
        <v>25152057</v>
      </c>
      <c r="G369" s="156">
        <f>IFERROR(VLOOKUP(C369,'1-11월'!$E$14:$H$1190,4,0),0)</f>
        <v>22009916</v>
      </c>
      <c r="H369" s="154">
        <f>IFERROR(VLOOKUP(C369,'12월'!$E$12:$H$884,4,0),0)</f>
        <v>3142141</v>
      </c>
      <c r="I369" s="157" t="s">
        <v>3831</v>
      </c>
      <c r="J369" s="68" t="str">
        <f>VLOOKUP(C369,'명부(현재)'!$D$9:$O$9755,11,0)</f>
        <v>-</v>
      </c>
      <c r="GZ369" s="20"/>
      <c r="HA369" s="20"/>
      <c r="HB369" s="20"/>
      <c r="HC369" s="20"/>
      <c r="HD369" s="20"/>
      <c r="HE369" s="20"/>
      <c r="HF369" s="20"/>
      <c r="HG369" s="20"/>
      <c r="HH369" s="20"/>
      <c r="HI369" s="20"/>
      <c r="HJ369" s="20"/>
      <c r="HK369" s="20"/>
      <c r="HL369" s="20"/>
      <c r="HM369" s="20"/>
    </row>
    <row r="370" spans="2:221">
      <c r="B370" s="152" t="s">
        <v>577</v>
      </c>
      <c r="C370" s="153" t="s">
        <v>2064</v>
      </c>
      <c r="D370" s="154" t="s">
        <v>2065</v>
      </c>
      <c r="E370" s="155" t="s">
        <v>3030</v>
      </c>
      <c r="F370" s="156">
        <f t="shared" si="12"/>
        <v>25098345</v>
      </c>
      <c r="G370" s="156">
        <f>IFERROR(VLOOKUP(C370,'1-11월'!$E$14:$H$1190,4,0),0)</f>
        <v>23076675</v>
      </c>
      <c r="H370" s="154">
        <f>IFERROR(VLOOKUP(C370,'12월'!$E$12:$H$884,4,0),0)</f>
        <v>2021670</v>
      </c>
      <c r="I370" s="157" t="s">
        <v>3831</v>
      </c>
      <c r="J370" s="68" t="str">
        <f>VLOOKUP(C370,'명부(현재)'!$D$9:$O$9755,11,0)</f>
        <v>-</v>
      </c>
      <c r="GZ370" s="20"/>
      <c r="HA370" s="20"/>
      <c r="HB370" s="20"/>
      <c r="HC370" s="20"/>
      <c r="HD370" s="20"/>
      <c r="HE370" s="20"/>
      <c r="HF370" s="20"/>
      <c r="HG370" s="20"/>
      <c r="HH370" s="20"/>
      <c r="HI370" s="20"/>
      <c r="HJ370" s="20"/>
      <c r="HK370" s="20"/>
      <c r="HL370" s="20"/>
      <c r="HM370" s="20"/>
    </row>
    <row r="371" spans="2:221">
      <c r="B371" s="152" t="s">
        <v>582</v>
      </c>
      <c r="C371" s="153" t="s">
        <v>1246</v>
      </c>
      <c r="D371" s="154" t="s">
        <v>356</v>
      </c>
      <c r="E371" s="155" t="s">
        <v>1247</v>
      </c>
      <c r="F371" s="156">
        <f t="shared" si="12"/>
        <v>25088290</v>
      </c>
      <c r="G371" s="156">
        <f>IFERROR(VLOOKUP(C371,'1-11월'!$E$14:$H$1190,4,0),0)</f>
        <v>22693640</v>
      </c>
      <c r="H371" s="154">
        <f>IFERROR(VLOOKUP(C371,'12월'!$E$12:$H$884,4,0),0)</f>
        <v>2394650</v>
      </c>
      <c r="I371" s="157" t="s">
        <v>3831</v>
      </c>
      <c r="J371" s="68" t="str">
        <f>VLOOKUP(C371,'명부(현재)'!$D$9:$O$9755,11,0)</f>
        <v>-</v>
      </c>
      <c r="GZ371" s="20"/>
      <c r="HA371" s="20"/>
      <c r="HB371" s="20"/>
      <c r="HC371" s="20"/>
      <c r="HD371" s="20"/>
      <c r="HE371" s="20"/>
      <c r="HF371" s="20"/>
      <c r="HG371" s="20"/>
      <c r="HH371" s="20"/>
      <c r="HI371" s="20"/>
      <c r="HJ371" s="20"/>
      <c r="HK371" s="20"/>
      <c r="HL371" s="20"/>
      <c r="HM371" s="20"/>
    </row>
    <row r="372" spans="2:221">
      <c r="B372" s="152" t="s">
        <v>578</v>
      </c>
      <c r="C372" s="153" t="s">
        <v>1313</v>
      </c>
      <c r="D372" s="154" t="s">
        <v>306</v>
      </c>
      <c r="E372" s="155" t="s">
        <v>813</v>
      </c>
      <c r="F372" s="156">
        <f t="shared" si="12"/>
        <v>24879633</v>
      </c>
      <c r="G372" s="156">
        <f>IFERROR(VLOOKUP(C372,'1-11월'!$E$14:$H$1190,4,0),0)</f>
        <v>23282103</v>
      </c>
      <c r="H372" s="154">
        <f>IFERROR(VLOOKUP(C372,'12월'!$E$12:$H$884,4,0),0)</f>
        <v>1597530</v>
      </c>
      <c r="I372" s="157" t="s">
        <v>3831</v>
      </c>
      <c r="J372" s="68" t="str">
        <f>VLOOKUP(C372,'명부(현재)'!$D$9:$O$9755,11,0)</f>
        <v>-</v>
      </c>
    </row>
    <row r="373" spans="2:221">
      <c r="B373" s="152" t="s">
        <v>567</v>
      </c>
      <c r="C373" s="153" t="s">
        <v>1655</v>
      </c>
      <c r="D373" s="154" t="s">
        <v>152</v>
      </c>
      <c r="E373" s="155" t="s">
        <v>1043</v>
      </c>
      <c r="F373" s="156">
        <f t="shared" si="12"/>
        <v>24848129</v>
      </c>
      <c r="G373" s="156">
        <f>IFERROR(VLOOKUP(C373,'1-11월'!$E$14:$H$1190,4,0),0)</f>
        <v>23690349</v>
      </c>
      <c r="H373" s="154">
        <f>IFERROR(VLOOKUP(C373,'12월'!$E$12:$H$884,4,0),0)</f>
        <v>1157780</v>
      </c>
      <c r="I373" s="157" t="s">
        <v>3831</v>
      </c>
      <c r="J373" s="68" t="str">
        <f>VLOOKUP(C373,'명부(현재)'!$D$9:$O$9755,11,0)</f>
        <v>-</v>
      </c>
    </row>
    <row r="374" spans="2:221">
      <c r="B374" s="152" t="s">
        <v>553</v>
      </c>
      <c r="C374" s="153" t="s">
        <v>1267</v>
      </c>
      <c r="D374" s="154" t="s">
        <v>597</v>
      </c>
      <c r="E374" s="155" t="s">
        <v>772</v>
      </c>
      <c r="F374" s="156">
        <f t="shared" si="12"/>
        <v>24721646</v>
      </c>
      <c r="G374" s="156">
        <f>IFERROR(VLOOKUP(C374,'1-11월'!$E$14:$H$1190,4,0),0)</f>
        <v>20876391</v>
      </c>
      <c r="H374" s="154">
        <f>IFERROR(VLOOKUP(C374,'12월'!$E$12:$H$884,4,0),0)</f>
        <v>3845255</v>
      </c>
      <c r="I374" s="157" t="s">
        <v>3831</v>
      </c>
      <c r="J374" s="68" t="str">
        <f>VLOOKUP(C374,'명부(현재)'!$D$9:$O$9755,11,0)</f>
        <v>-</v>
      </c>
    </row>
    <row r="375" spans="2:221">
      <c r="B375" s="152" t="s">
        <v>563</v>
      </c>
      <c r="C375" s="153" t="s">
        <v>1572</v>
      </c>
      <c r="D375" s="154" t="s">
        <v>243</v>
      </c>
      <c r="E375" s="155" t="s">
        <v>989</v>
      </c>
      <c r="F375" s="156">
        <f t="shared" si="12"/>
        <v>24715711</v>
      </c>
      <c r="G375" s="156">
        <f>IFERROR(VLOOKUP(C375,'1-11월'!$E$14:$H$1190,4,0),0)</f>
        <v>20917626</v>
      </c>
      <c r="H375" s="154">
        <f>IFERROR(VLOOKUP(C375,'12월'!$E$12:$H$884,4,0),0)</f>
        <v>3798085</v>
      </c>
      <c r="I375" s="157" t="s">
        <v>3831</v>
      </c>
      <c r="J375" s="68" t="str">
        <f>VLOOKUP(C375,'명부(현재)'!$D$9:$O$9755,11,0)</f>
        <v>-</v>
      </c>
    </row>
    <row r="376" spans="2:221">
      <c r="B376" s="152" t="s">
        <v>554</v>
      </c>
      <c r="C376" s="153" t="s">
        <v>1761</v>
      </c>
      <c r="D376" s="154" t="s">
        <v>529</v>
      </c>
      <c r="E376" s="155" t="s">
        <v>1114</v>
      </c>
      <c r="F376" s="156">
        <f t="shared" si="12"/>
        <v>24661994</v>
      </c>
      <c r="G376" s="156">
        <f>IFERROR(VLOOKUP(C376,'1-11월'!$E$14:$H$1190,4,0),0)</f>
        <v>23100242</v>
      </c>
      <c r="H376" s="154">
        <f>IFERROR(VLOOKUP(C376,'12월'!$E$12:$H$884,4,0),0)</f>
        <v>1561752</v>
      </c>
      <c r="I376" s="157" t="s">
        <v>3831</v>
      </c>
      <c r="J376" s="68" t="str">
        <f>VLOOKUP(C376,'명부(현재)'!$D$9:$O$9755,11,0)</f>
        <v>-</v>
      </c>
    </row>
    <row r="377" spans="2:221">
      <c r="B377" s="152" t="s">
        <v>574</v>
      </c>
      <c r="C377" s="153" t="s">
        <v>1269</v>
      </c>
      <c r="D377" s="154" t="s">
        <v>363</v>
      </c>
      <c r="E377" s="155" t="s">
        <v>774</v>
      </c>
      <c r="F377" s="156">
        <f t="shared" si="12"/>
        <v>24637000</v>
      </c>
      <c r="G377" s="156">
        <f>IFERROR(VLOOKUP(C377,'1-11월'!$E$14:$H$1190,4,0),0)</f>
        <v>22591530</v>
      </c>
      <c r="H377" s="154">
        <f>IFERROR(VLOOKUP(C377,'12월'!$E$12:$H$884,4,0),0)</f>
        <v>2045470</v>
      </c>
      <c r="I377" s="157" t="s">
        <v>3831</v>
      </c>
      <c r="J377" s="68" t="str">
        <f>VLOOKUP(C377,'명부(현재)'!$D$9:$O$9755,11,0)</f>
        <v>-</v>
      </c>
    </row>
    <row r="378" spans="2:221">
      <c r="B378" s="152" t="s">
        <v>580</v>
      </c>
      <c r="C378" s="153" t="s">
        <v>1777</v>
      </c>
      <c r="D378" s="154" t="s">
        <v>401</v>
      </c>
      <c r="E378" s="155" t="s">
        <v>1125</v>
      </c>
      <c r="F378" s="156">
        <f t="shared" si="12"/>
        <v>24428222</v>
      </c>
      <c r="G378" s="156">
        <f>IFERROR(VLOOKUP(C378,'1-11월'!$E$14:$H$1190,4,0),0)</f>
        <v>22380787</v>
      </c>
      <c r="H378" s="154">
        <f>IFERROR(VLOOKUP(C378,'12월'!$E$12:$H$884,4,0),0)</f>
        <v>2047435</v>
      </c>
      <c r="I378" s="157" t="s">
        <v>3831</v>
      </c>
      <c r="J378" s="68" t="str">
        <f>VLOOKUP(C378,'명부(현재)'!$D$9:$O$9755,11,0)</f>
        <v>-</v>
      </c>
    </row>
    <row r="379" spans="2:221">
      <c r="B379" s="152" t="s">
        <v>560</v>
      </c>
      <c r="C379" s="153" t="s">
        <v>1802</v>
      </c>
      <c r="D379" s="154" t="s">
        <v>398</v>
      </c>
      <c r="E379" s="155" t="s">
        <v>944</v>
      </c>
      <c r="F379" s="156">
        <f t="shared" si="12"/>
        <v>24414515</v>
      </c>
      <c r="G379" s="156">
        <f>IFERROR(VLOOKUP(C379,'1-11월'!$E$14:$H$1190,4,0),0)</f>
        <v>21270970</v>
      </c>
      <c r="H379" s="154">
        <f>IFERROR(VLOOKUP(C379,'12월'!$E$12:$H$884,4,0),0)</f>
        <v>3143545</v>
      </c>
      <c r="I379" s="157" t="s">
        <v>3831</v>
      </c>
      <c r="J379" s="68" t="str">
        <f>VLOOKUP(C379,'명부(현재)'!$D$9:$O$9755,11,0)</f>
        <v>-</v>
      </c>
    </row>
    <row r="380" spans="2:221">
      <c r="B380" s="152" t="s">
        <v>566</v>
      </c>
      <c r="C380" s="153" t="s">
        <v>1714</v>
      </c>
      <c r="D380" s="154" t="s">
        <v>85</v>
      </c>
      <c r="E380" s="155" t="s">
        <v>885</v>
      </c>
      <c r="F380" s="156">
        <f t="shared" si="12"/>
        <v>24407665</v>
      </c>
      <c r="G380" s="156">
        <f>IFERROR(VLOOKUP(C380,'1-11월'!$E$14:$H$1190,4,0),0)</f>
        <v>20687385</v>
      </c>
      <c r="H380" s="154">
        <f>IFERROR(VLOOKUP(C380,'12월'!$E$12:$H$884,4,0),0)</f>
        <v>3720280</v>
      </c>
      <c r="I380" s="157" t="s">
        <v>3831</v>
      </c>
      <c r="J380" s="68" t="str">
        <f>VLOOKUP(C380,'명부(현재)'!$D$9:$O$9755,11,0)</f>
        <v>-</v>
      </c>
    </row>
    <row r="381" spans="2:221">
      <c r="B381" s="152" t="s">
        <v>573</v>
      </c>
      <c r="C381" s="153" t="s">
        <v>1650</v>
      </c>
      <c r="D381" s="154" t="s">
        <v>119</v>
      </c>
      <c r="E381" s="155" t="s">
        <v>1041</v>
      </c>
      <c r="F381" s="156">
        <f t="shared" si="12"/>
        <v>24332230</v>
      </c>
      <c r="G381" s="156">
        <f>IFERROR(VLOOKUP(C381,'1-11월'!$E$14:$H$1190,4,0),0)</f>
        <v>20943270</v>
      </c>
      <c r="H381" s="154">
        <f>IFERROR(VLOOKUP(C381,'12월'!$E$12:$H$884,4,0),0)</f>
        <v>3388960</v>
      </c>
      <c r="I381" s="157" t="s">
        <v>3831</v>
      </c>
      <c r="J381" s="68" t="str">
        <f>VLOOKUP(C381,'명부(현재)'!$D$9:$O$9755,11,0)</f>
        <v>-</v>
      </c>
    </row>
    <row r="382" spans="2:221">
      <c r="B382" s="152" t="s">
        <v>564</v>
      </c>
      <c r="C382" s="153" t="s">
        <v>1731</v>
      </c>
      <c r="D382" s="154" t="s">
        <v>387</v>
      </c>
      <c r="E382" s="155" t="s">
        <v>1096</v>
      </c>
      <c r="F382" s="156">
        <f t="shared" si="12"/>
        <v>24244114</v>
      </c>
      <c r="G382" s="156">
        <f>IFERROR(VLOOKUP(C382,'1-11월'!$E$14:$H$1190,4,0),0)</f>
        <v>22609074</v>
      </c>
      <c r="H382" s="154">
        <f>IFERROR(VLOOKUP(C382,'12월'!$E$12:$H$884,4,0),0)</f>
        <v>1635040</v>
      </c>
      <c r="I382" s="157" t="s">
        <v>3831</v>
      </c>
      <c r="J382" s="68" t="str">
        <f>VLOOKUP(C382,'명부(현재)'!$D$9:$O$9755,11,0)</f>
        <v>-</v>
      </c>
    </row>
    <row r="383" spans="2:221">
      <c r="B383" s="152" t="s">
        <v>571</v>
      </c>
      <c r="C383" s="153" t="s">
        <v>1527</v>
      </c>
      <c r="D383" s="154" t="s">
        <v>282</v>
      </c>
      <c r="E383" s="155" t="s">
        <v>936</v>
      </c>
      <c r="F383" s="156">
        <f t="shared" si="12"/>
        <v>24201343</v>
      </c>
      <c r="G383" s="156">
        <f>IFERROR(VLOOKUP(C383,'1-11월'!$E$14:$H$1190,4,0),0)</f>
        <v>22635988</v>
      </c>
      <c r="H383" s="154">
        <f>IFERROR(VLOOKUP(C383,'12월'!$E$12:$H$884,4,0),0)</f>
        <v>1565355</v>
      </c>
      <c r="I383" s="157" t="s">
        <v>3831</v>
      </c>
      <c r="J383" s="68" t="str">
        <f>VLOOKUP(C383,'명부(현재)'!$D$9:$O$9755,11,0)</f>
        <v>-</v>
      </c>
    </row>
    <row r="384" spans="2:221">
      <c r="B384" s="152" t="s">
        <v>580</v>
      </c>
      <c r="C384" s="153" t="s">
        <v>1784</v>
      </c>
      <c r="D384" s="154" t="s">
        <v>434</v>
      </c>
      <c r="E384" s="155" t="s">
        <v>1131</v>
      </c>
      <c r="F384" s="156">
        <f t="shared" si="12"/>
        <v>24144542</v>
      </c>
      <c r="G384" s="156">
        <f>IFERROR(VLOOKUP(C384,'1-11월'!$E$14:$H$1190,4,0),0)</f>
        <v>19389818</v>
      </c>
      <c r="H384" s="154">
        <f>IFERROR(VLOOKUP(C384,'12월'!$E$12:$H$884,4,0),0)</f>
        <v>4754724</v>
      </c>
      <c r="I384" s="157" t="s">
        <v>3831</v>
      </c>
      <c r="J384" s="68" t="str">
        <f>VLOOKUP(C384,'명부(현재)'!$D$9:$O$9755,11,0)</f>
        <v>-</v>
      </c>
    </row>
    <row r="385" spans="2:10">
      <c r="B385" s="152" t="s">
        <v>565</v>
      </c>
      <c r="C385" s="153" t="s">
        <v>2047</v>
      </c>
      <c r="D385" s="154" t="s">
        <v>153</v>
      </c>
      <c r="E385" s="155" t="s">
        <v>2057</v>
      </c>
      <c r="F385" s="156">
        <f t="shared" si="12"/>
        <v>24065512</v>
      </c>
      <c r="G385" s="156">
        <f>IFERROR(VLOOKUP(C385,'1-11월'!$E$14:$H$1190,4,0),0)</f>
        <v>22769652</v>
      </c>
      <c r="H385" s="154">
        <f>IFERROR(VLOOKUP(C385,'12월'!$E$12:$H$884,4,0),0)</f>
        <v>1295860</v>
      </c>
      <c r="I385" s="157" t="s">
        <v>3831</v>
      </c>
      <c r="J385" s="68" t="str">
        <f>VLOOKUP(C385,'명부(현재)'!$D$9:$O$9755,11,0)</f>
        <v>-</v>
      </c>
    </row>
    <row r="386" spans="2:10">
      <c r="B386" s="152" t="s">
        <v>583</v>
      </c>
      <c r="C386" s="153" t="s">
        <v>1187</v>
      </c>
      <c r="D386" s="154" t="s">
        <v>159</v>
      </c>
      <c r="E386" s="155" t="s">
        <v>686</v>
      </c>
      <c r="F386" s="156">
        <f t="shared" si="12"/>
        <v>24042690</v>
      </c>
      <c r="G386" s="156">
        <f>IFERROR(VLOOKUP(C386,'1-11월'!$E$14:$H$1190,4,0),0)</f>
        <v>22512510</v>
      </c>
      <c r="H386" s="154">
        <f>IFERROR(VLOOKUP(C386,'12월'!$E$12:$H$884,4,0),0)</f>
        <v>1530180</v>
      </c>
      <c r="I386" s="157" t="s">
        <v>3831</v>
      </c>
      <c r="J386" s="68" t="str">
        <f>VLOOKUP(C386,'명부(현재)'!$D$9:$O$9755,11,0)</f>
        <v>-</v>
      </c>
    </row>
    <row r="387" spans="2:10">
      <c r="B387" s="152" t="s">
        <v>577</v>
      </c>
      <c r="C387" s="153" t="s">
        <v>1335</v>
      </c>
      <c r="D387" s="154" t="s">
        <v>545</v>
      </c>
      <c r="E387" s="155" t="s">
        <v>787</v>
      </c>
      <c r="F387" s="156">
        <f t="shared" si="12"/>
        <v>24012328</v>
      </c>
      <c r="G387" s="156">
        <f>IFERROR(VLOOKUP(C387,'1-11월'!$E$14:$H$1190,4,0),0)</f>
        <v>21285778</v>
      </c>
      <c r="H387" s="154">
        <f>IFERROR(VLOOKUP(C387,'12월'!$E$12:$H$884,4,0),0)</f>
        <v>2726550</v>
      </c>
      <c r="I387" s="157" t="s">
        <v>3831</v>
      </c>
      <c r="J387" s="68" t="str">
        <f>VLOOKUP(C387,'명부(현재)'!$D$9:$O$9755,11,0)</f>
        <v>-</v>
      </c>
    </row>
    <row r="388" spans="2:10">
      <c r="B388" s="152" t="s">
        <v>581</v>
      </c>
      <c r="C388" s="153" t="s">
        <v>2076</v>
      </c>
      <c r="D388" s="154" t="s">
        <v>2077</v>
      </c>
      <c r="E388" s="155" t="s">
        <v>3032</v>
      </c>
      <c r="F388" s="156">
        <f t="shared" si="12"/>
        <v>23998553</v>
      </c>
      <c r="G388" s="156">
        <f>IFERROR(VLOOKUP(C388,'1-11월'!$E$14:$H$1190,4,0),0)</f>
        <v>20793573</v>
      </c>
      <c r="H388" s="154">
        <f>IFERROR(VLOOKUP(C388,'12월'!$E$12:$H$884,4,0),0)</f>
        <v>3204980</v>
      </c>
      <c r="I388" s="157" t="s">
        <v>3831</v>
      </c>
      <c r="J388" s="68" t="str">
        <f>VLOOKUP(C388,'명부(현재)'!$D$9:$O$9755,11,0)</f>
        <v>-</v>
      </c>
    </row>
    <row r="389" spans="2:10">
      <c r="B389" s="152" t="s">
        <v>571</v>
      </c>
      <c r="C389" s="153" t="s">
        <v>2070</v>
      </c>
      <c r="D389" s="154" t="s">
        <v>2071</v>
      </c>
      <c r="E389" s="155" t="s">
        <v>3030</v>
      </c>
      <c r="F389" s="156">
        <f t="shared" si="12"/>
        <v>23949506</v>
      </c>
      <c r="G389" s="156">
        <f>IFERROR(VLOOKUP(C389,'1-11월'!$E$14:$H$1190,4,0),0)</f>
        <v>21713836</v>
      </c>
      <c r="H389" s="154">
        <f>IFERROR(VLOOKUP(C389,'12월'!$E$12:$H$884,4,0),0)</f>
        <v>2235670</v>
      </c>
      <c r="I389" s="157" t="s">
        <v>3831</v>
      </c>
      <c r="J389" s="68" t="str">
        <f>VLOOKUP(C389,'명부(현재)'!$D$9:$O$9755,11,0)</f>
        <v>-</v>
      </c>
    </row>
    <row r="390" spans="2:10">
      <c r="B390" s="152" t="s">
        <v>559</v>
      </c>
      <c r="C390" s="153" t="s">
        <v>1279</v>
      </c>
      <c r="D390" s="154" t="s">
        <v>355</v>
      </c>
      <c r="E390" s="155" t="s">
        <v>710</v>
      </c>
      <c r="F390" s="156">
        <f t="shared" si="12"/>
        <v>23939302</v>
      </c>
      <c r="G390" s="156">
        <f>IFERROR(VLOOKUP(C390,'1-11월'!$E$14:$H$1190,4,0),0)</f>
        <v>22076972</v>
      </c>
      <c r="H390" s="154">
        <f>IFERROR(VLOOKUP(C390,'12월'!$E$12:$H$884,4,0),0)</f>
        <v>1862330</v>
      </c>
      <c r="I390" s="157" t="s">
        <v>3831</v>
      </c>
      <c r="J390" s="68" t="str">
        <f>VLOOKUP(C390,'명부(현재)'!$D$9:$O$9755,11,0)</f>
        <v>-</v>
      </c>
    </row>
    <row r="391" spans="2:10">
      <c r="B391" s="152" t="s">
        <v>564</v>
      </c>
      <c r="C391" s="153" t="s">
        <v>1735</v>
      </c>
      <c r="D391" s="154" t="s">
        <v>491</v>
      </c>
      <c r="E391" s="155" t="s">
        <v>1100</v>
      </c>
      <c r="F391" s="156">
        <f t="shared" si="12"/>
        <v>23700019</v>
      </c>
      <c r="G391" s="156">
        <f>IFERROR(VLOOKUP(C391,'1-11월'!$E$14:$H$1190,4,0),0)</f>
        <v>22581009</v>
      </c>
      <c r="H391" s="154">
        <f>IFERROR(VLOOKUP(C391,'12월'!$E$12:$H$884,4,0),0)</f>
        <v>1119010</v>
      </c>
      <c r="I391" s="157" t="s">
        <v>3831</v>
      </c>
      <c r="J391" s="68" t="str">
        <f>VLOOKUP(C391,'명부(현재)'!$D$9:$O$9755,11,0)</f>
        <v>-</v>
      </c>
    </row>
    <row r="392" spans="2:10">
      <c r="B392" s="152" t="s">
        <v>581</v>
      </c>
      <c r="C392" s="153" t="s">
        <v>1206</v>
      </c>
      <c r="D392" s="154" t="s">
        <v>168</v>
      </c>
      <c r="E392" s="155" t="s">
        <v>707</v>
      </c>
      <c r="F392" s="156">
        <f t="shared" si="12"/>
        <v>23671978</v>
      </c>
      <c r="G392" s="156">
        <f>IFERROR(VLOOKUP(C392,'1-11월'!$E$14:$H$1190,4,0),0)</f>
        <v>23052618</v>
      </c>
      <c r="H392" s="154">
        <f>IFERROR(VLOOKUP(C392,'12월'!$E$12:$H$884,4,0),0)</f>
        <v>619360</v>
      </c>
      <c r="I392" s="157" t="s">
        <v>3831</v>
      </c>
      <c r="J392" s="68" t="str">
        <f>VLOOKUP(C392,'명부(현재)'!$D$9:$O$9755,11,0)</f>
        <v>-</v>
      </c>
    </row>
    <row r="393" spans="2:10">
      <c r="B393" s="152" t="s">
        <v>573</v>
      </c>
      <c r="C393" s="153" t="s">
        <v>1649</v>
      </c>
      <c r="D393" s="154" t="s">
        <v>528</v>
      </c>
      <c r="E393" s="155" t="s">
        <v>1040</v>
      </c>
      <c r="F393" s="156">
        <f t="shared" ref="F393:F456" si="13">SUM(G393:H393)</f>
        <v>23667545</v>
      </c>
      <c r="G393" s="156">
        <f>IFERROR(VLOOKUP(C393,'1-11월'!$E$14:$H$1190,4,0),0)</f>
        <v>21033226</v>
      </c>
      <c r="H393" s="154">
        <f>IFERROR(VLOOKUP(C393,'12월'!$E$12:$H$884,4,0),0)</f>
        <v>2634319</v>
      </c>
      <c r="I393" s="157" t="s">
        <v>3831</v>
      </c>
      <c r="J393" s="68" t="str">
        <f>VLOOKUP(C393,'명부(현재)'!$D$9:$O$9755,11,0)</f>
        <v>-</v>
      </c>
    </row>
    <row r="394" spans="2:10">
      <c r="B394" s="152" t="s">
        <v>560</v>
      </c>
      <c r="C394" s="153" t="s">
        <v>2024</v>
      </c>
      <c r="D394" s="154" t="s">
        <v>2025</v>
      </c>
      <c r="E394" s="155" t="s">
        <v>2123</v>
      </c>
      <c r="F394" s="156">
        <f t="shared" si="13"/>
        <v>23635911</v>
      </c>
      <c r="G394" s="156">
        <f>IFERROR(VLOOKUP(C394,'1-11월'!$E$14:$H$1190,4,0),0)</f>
        <v>20199850</v>
      </c>
      <c r="H394" s="154">
        <f>IFERROR(VLOOKUP(C394,'12월'!$E$12:$H$884,4,0),0)</f>
        <v>3436061</v>
      </c>
      <c r="I394" s="157" t="s">
        <v>3831</v>
      </c>
      <c r="J394" s="68" t="str">
        <f>VLOOKUP(C394,'명부(현재)'!$D$9:$O$9755,11,0)</f>
        <v>-</v>
      </c>
    </row>
    <row r="395" spans="2:10">
      <c r="B395" s="152" t="s">
        <v>571</v>
      </c>
      <c r="C395" s="153" t="s">
        <v>1519</v>
      </c>
      <c r="D395" s="154" t="s">
        <v>197</v>
      </c>
      <c r="E395" s="155" t="s">
        <v>960</v>
      </c>
      <c r="F395" s="156">
        <f t="shared" si="13"/>
        <v>23623669</v>
      </c>
      <c r="G395" s="156">
        <f>IFERROR(VLOOKUP(C395,'1-11월'!$E$14:$H$1190,4,0),0)</f>
        <v>21873093</v>
      </c>
      <c r="H395" s="154">
        <f>IFERROR(VLOOKUP(C395,'12월'!$E$12:$H$884,4,0),0)</f>
        <v>1750576</v>
      </c>
      <c r="I395" s="157" t="s">
        <v>3831</v>
      </c>
      <c r="J395" s="68" t="str">
        <f>VLOOKUP(C395,'명부(현재)'!$D$9:$O$9755,11,0)</f>
        <v>-</v>
      </c>
    </row>
    <row r="396" spans="2:10">
      <c r="B396" s="152" t="s">
        <v>556</v>
      </c>
      <c r="C396" s="153" t="s">
        <v>1493</v>
      </c>
      <c r="D396" s="154" t="s">
        <v>234</v>
      </c>
      <c r="E396" s="155" t="s">
        <v>864</v>
      </c>
      <c r="F396" s="156">
        <f t="shared" si="13"/>
        <v>23574517</v>
      </c>
      <c r="G396" s="156">
        <f>IFERROR(VLOOKUP(C396,'1-11월'!$E$14:$H$1190,4,0),0)</f>
        <v>21559347</v>
      </c>
      <c r="H396" s="154">
        <f>IFERROR(VLOOKUP(C396,'12월'!$E$12:$H$884,4,0),0)</f>
        <v>2015170</v>
      </c>
      <c r="I396" s="157" t="s">
        <v>3831</v>
      </c>
      <c r="J396" s="68" t="str">
        <f>VLOOKUP(C396,'명부(현재)'!$D$9:$O$9755,11,0)</f>
        <v>-</v>
      </c>
    </row>
    <row r="397" spans="2:10">
      <c r="B397" s="152" t="s">
        <v>2121</v>
      </c>
      <c r="C397" s="153" t="s">
        <v>2022</v>
      </c>
      <c r="D397" s="154" t="s">
        <v>2023</v>
      </c>
      <c r="E397" s="155" t="s">
        <v>2122</v>
      </c>
      <c r="F397" s="156">
        <f t="shared" si="13"/>
        <v>23570914</v>
      </c>
      <c r="G397" s="156">
        <f>IFERROR(VLOOKUP(C397,'1-11월'!$E$14:$H$1190,4,0),0)</f>
        <v>21561259</v>
      </c>
      <c r="H397" s="154">
        <f>IFERROR(VLOOKUP(C397,'12월'!$E$12:$H$884,4,0),0)</f>
        <v>2009655</v>
      </c>
      <c r="I397" s="157" t="s">
        <v>3831</v>
      </c>
      <c r="J397" s="68" t="str">
        <f>VLOOKUP(C397,'명부(현재)'!$D$9:$O$9755,11,0)</f>
        <v>-</v>
      </c>
    </row>
    <row r="398" spans="2:10">
      <c r="B398" s="152" t="s">
        <v>582</v>
      </c>
      <c r="C398" s="153" t="s">
        <v>1251</v>
      </c>
      <c r="D398" s="154" t="s">
        <v>360</v>
      </c>
      <c r="E398" s="155" t="s">
        <v>752</v>
      </c>
      <c r="F398" s="156">
        <f t="shared" si="13"/>
        <v>23543469</v>
      </c>
      <c r="G398" s="156">
        <f>IFERROR(VLOOKUP(C398,'1-11월'!$E$14:$H$1190,4,0),0)</f>
        <v>21784179</v>
      </c>
      <c r="H398" s="154">
        <f>IFERROR(VLOOKUP(C398,'12월'!$E$12:$H$884,4,0),0)</f>
        <v>1759290</v>
      </c>
      <c r="I398" s="157" t="s">
        <v>3831</v>
      </c>
      <c r="J398" s="68" t="str">
        <f>VLOOKUP(C398,'명부(현재)'!$D$9:$O$9755,11,0)</f>
        <v>-</v>
      </c>
    </row>
    <row r="399" spans="2:10">
      <c r="B399" s="152" t="s">
        <v>564</v>
      </c>
      <c r="C399" s="153" t="s">
        <v>1724</v>
      </c>
      <c r="D399" s="154" t="s">
        <v>403</v>
      </c>
      <c r="E399" s="155" t="s">
        <v>1091</v>
      </c>
      <c r="F399" s="156">
        <f t="shared" si="13"/>
        <v>23498869</v>
      </c>
      <c r="G399" s="156">
        <f>IFERROR(VLOOKUP(C399,'1-11월'!$E$14:$H$1190,4,0),0)</f>
        <v>20219574</v>
      </c>
      <c r="H399" s="154">
        <f>IFERROR(VLOOKUP(C399,'12월'!$E$12:$H$884,4,0),0)</f>
        <v>3279295</v>
      </c>
      <c r="I399" s="157" t="s">
        <v>3831</v>
      </c>
      <c r="J399" s="68" t="str">
        <f>VLOOKUP(C399,'명부(현재)'!$D$9:$O$9755,11,0)</f>
        <v>-</v>
      </c>
    </row>
    <row r="400" spans="2:10">
      <c r="B400" s="152" t="s">
        <v>570</v>
      </c>
      <c r="C400" s="153" t="s">
        <v>1412</v>
      </c>
      <c r="D400" s="154" t="s">
        <v>480</v>
      </c>
      <c r="E400" s="155" t="s">
        <v>889</v>
      </c>
      <c r="F400" s="156">
        <f t="shared" si="13"/>
        <v>23405052</v>
      </c>
      <c r="G400" s="156">
        <f>IFERROR(VLOOKUP(C400,'1-11월'!$E$14:$H$1190,4,0),0)</f>
        <v>20760242</v>
      </c>
      <c r="H400" s="154">
        <f>IFERROR(VLOOKUP(C400,'12월'!$E$12:$H$884,4,0),0)</f>
        <v>2644810</v>
      </c>
      <c r="I400" s="157" t="s">
        <v>3831</v>
      </c>
      <c r="J400" s="68" t="str">
        <f>VLOOKUP(C400,'명부(현재)'!$D$9:$O$9755,11,0)</f>
        <v>-</v>
      </c>
    </row>
    <row r="401" spans="2:10">
      <c r="B401" s="152" t="s">
        <v>564</v>
      </c>
      <c r="C401" s="153" t="s">
        <v>1748</v>
      </c>
      <c r="D401" s="154" t="s">
        <v>118</v>
      </c>
      <c r="E401" s="155" t="s">
        <v>1107</v>
      </c>
      <c r="F401" s="156">
        <f t="shared" si="13"/>
        <v>23376988</v>
      </c>
      <c r="G401" s="156">
        <f>IFERROR(VLOOKUP(C401,'1-11월'!$E$14:$H$1190,4,0),0)</f>
        <v>21346881</v>
      </c>
      <c r="H401" s="154">
        <f>IFERROR(VLOOKUP(C401,'12월'!$E$12:$H$884,4,0),0)</f>
        <v>2030107</v>
      </c>
      <c r="I401" s="157" t="s">
        <v>3831</v>
      </c>
      <c r="J401" s="68" t="str">
        <f>VLOOKUP(C401,'명부(현재)'!$D$9:$O$9755,11,0)</f>
        <v>-</v>
      </c>
    </row>
    <row r="402" spans="2:10">
      <c r="B402" s="152" t="s">
        <v>586</v>
      </c>
      <c r="C402" s="153" t="s">
        <v>1828</v>
      </c>
      <c r="D402" s="154" t="s">
        <v>33</v>
      </c>
      <c r="E402" s="155" t="s">
        <v>1152</v>
      </c>
      <c r="F402" s="156">
        <f t="shared" si="13"/>
        <v>23361464</v>
      </c>
      <c r="G402" s="156">
        <f>IFERROR(VLOOKUP(C402,'1-11월'!$E$14:$H$1190,4,0),0)</f>
        <v>20138290</v>
      </c>
      <c r="H402" s="154">
        <f>IFERROR(VLOOKUP(C402,'12월'!$E$12:$H$884,4,0),0)</f>
        <v>3223174</v>
      </c>
      <c r="I402" s="157" t="s">
        <v>3831</v>
      </c>
      <c r="J402" s="68" t="str">
        <f>VLOOKUP(C402,'명부(현재)'!$D$9:$O$9755,11,0)</f>
        <v>-</v>
      </c>
    </row>
    <row r="403" spans="2:10">
      <c r="B403" s="152" t="s">
        <v>578</v>
      </c>
      <c r="C403" s="153" t="s">
        <v>1311</v>
      </c>
      <c r="D403" s="154" t="s">
        <v>0</v>
      </c>
      <c r="E403" s="155" t="s">
        <v>810</v>
      </c>
      <c r="F403" s="156">
        <f t="shared" si="13"/>
        <v>23342905</v>
      </c>
      <c r="G403" s="156">
        <f>IFERROR(VLOOKUP(C403,'1-11월'!$E$14:$H$1190,4,0),0)</f>
        <v>22638990</v>
      </c>
      <c r="H403" s="154">
        <f>IFERROR(VLOOKUP(C403,'12월'!$E$12:$H$884,4,0),0)</f>
        <v>703915</v>
      </c>
      <c r="I403" s="157" t="s">
        <v>3831</v>
      </c>
      <c r="J403" s="68" t="str">
        <f>VLOOKUP(C403,'명부(현재)'!$D$9:$O$9755,11,0)</f>
        <v>-</v>
      </c>
    </row>
    <row r="404" spans="2:10">
      <c r="B404" s="152" t="s">
        <v>569</v>
      </c>
      <c r="C404" s="153" t="s">
        <v>1353</v>
      </c>
      <c r="D404" s="154" t="s">
        <v>408</v>
      </c>
      <c r="E404" s="155" t="s">
        <v>1354</v>
      </c>
      <c r="F404" s="156">
        <f t="shared" si="13"/>
        <v>23325622</v>
      </c>
      <c r="G404" s="156">
        <f>IFERROR(VLOOKUP(C404,'1-11월'!$E$14:$H$1190,4,0),0)</f>
        <v>20935037</v>
      </c>
      <c r="H404" s="154">
        <f>IFERROR(VLOOKUP(C404,'12월'!$E$12:$H$884,4,0),0)</f>
        <v>2390585</v>
      </c>
      <c r="I404" s="157" t="s">
        <v>3831</v>
      </c>
      <c r="J404" s="68" t="str">
        <f>VLOOKUP(C404,'명부(현재)'!$D$9:$O$9755,11,0)</f>
        <v>-</v>
      </c>
    </row>
    <row r="405" spans="2:10">
      <c r="B405" s="152" t="s">
        <v>558</v>
      </c>
      <c r="C405" s="153" t="s">
        <v>1601</v>
      </c>
      <c r="D405" s="154" t="s">
        <v>541</v>
      </c>
      <c r="E405" s="155" t="s">
        <v>1007</v>
      </c>
      <c r="F405" s="156">
        <f t="shared" si="13"/>
        <v>23308785</v>
      </c>
      <c r="G405" s="156">
        <f>IFERROR(VLOOKUP(C405,'1-11월'!$E$14:$H$1190,4,0),0)</f>
        <v>18939612</v>
      </c>
      <c r="H405" s="154">
        <f>IFERROR(VLOOKUP(C405,'12월'!$E$12:$H$884,4,0),0)</f>
        <v>4369173</v>
      </c>
      <c r="I405" s="157" t="s">
        <v>3831</v>
      </c>
      <c r="J405" s="68" t="str">
        <f>VLOOKUP(C405,'명부(현재)'!$D$9:$O$9755,11,0)</f>
        <v>-</v>
      </c>
    </row>
    <row r="406" spans="2:10">
      <c r="B406" s="152" t="s">
        <v>569</v>
      </c>
      <c r="C406" s="153" t="s">
        <v>1386</v>
      </c>
      <c r="D406" s="154" t="s">
        <v>647</v>
      </c>
      <c r="E406" s="155" t="s">
        <v>866</v>
      </c>
      <c r="F406" s="156">
        <f t="shared" si="13"/>
        <v>23305859</v>
      </c>
      <c r="G406" s="156">
        <f>IFERROR(VLOOKUP(C406,'1-11월'!$E$14:$H$1190,4,0),0)</f>
        <v>20269600</v>
      </c>
      <c r="H406" s="154">
        <f>IFERROR(VLOOKUP(C406,'12월'!$E$12:$H$884,4,0),0)</f>
        <v>3036259</v>
      </c>
      <c r="I406" s="157" t="s">
        <v>3831</v>
      </c>
      <c r="J406" s="68" t="str">
        <f>VLOOKUP(C406,'명부(현재)'!$D$9:$O$9755,11,0)</f>
        <v>-</v>
      </c>
    </row>
    <row r="407" spans="2:10">
      <c r="B407" s="152" t="s">
        <v>555</v>
      </c>
      <c r="C407" s="153" t="s">
        <v>1693</v>
      </c>
      <c r="D407" s="154" t="s">
        <v>191</v>
      </c>
      <c r="E407" s="155" t="s">
        <v>1067</v>
      </c>
      <c r="F407" s="156">
        <f t="shared" si="13"/>
        <v>23234313</v>
      </c>
      <c r="G407" s="156">
        <f>IFERROR(VLOOKUP(C407,'1-11월'!$E$14:$H$1190,4,0),0)</f>
        <v>21899928</v>
      </c>
      <c r="H407" s="154">
        <f>IFERROR(VLOOKUP(C407,'12월'!$E$12:$H$884,4,0),0)</f>
        <v>1334385</v>
      </c>
      <c r="I407" s="157" t="s">
        <v>3831</v>
      </c>
      <c r="J407" s="68" t="str">
        <f>VLOOKUP(C407,'명부(현재)'!$D$9:$O$9755,11,0)</f>
        <v>-</v>
      </c>
    </row>
    <row r="408" spans="2:10">
      <c r="B408" s="152" t="s">
        <v>570</v>
      </c>
      <c r="C408" s="153" t="s">
        <v>1420</v>
      </c>
      <c r="D408" s="154" t="s">
        <v>482</v>
      </c>
      <c r="E408" s="155" t="s">
        <v>713</v>
      </c>
      <c r="F408" s="156">
        <f t="shared" si="13"/>
        <v>23194309</v>
      </c>
      <c r="G408" s="156">
        <f>IFERROR(VLOOKUP(C408,'1-11월'!$E$14:$H$1190,4,0),0)</f>
        <v>21637964</v>
      </c>
      <c r="H408" s="154">
        <f>IFERROR(VLOOKUP(C408,'12월'!$E$12:$H$884,4,0),0)</f>
        <v>1556345</v>
      </c>
      <c r="I408" s="157" t="s">
        <v>3831</v>
      </c>
      <c r="J408" s="68" t="str">
        <f>VLOOKUP(C408,'명부(현재)'!$D$9:$O$9755,11,0)</f>
        <v>-</v>
      </c>
    </row>
    <row r="409" spans="2:10">
      <c r="B409" s="152" t="s">
        <v>573</v>
      </c>
      <c r="C409" s="153" t="s">
        <v>1920</v>
      </c>
      <c r="D409" s="154" t="s">
        <v>1908</v>
      </c>
      <c r="E409" s="155" t="s">
        <v>2116</v>
      </c>
      <c r="F409" s="156">
        <f t="shared" si="13"/>
        <v>23190488</v>
      </c>
      <c r="G409" s="156">
        <f>IFERROR(VLOOKUP(C409,'1-11월'!$E$14:$H$1190,4,0),0)</f>
        <v>21599773</v>
      </c>
      <c r="H409" s="154">
        <f>IFERROR(VLOOKUP(C409,'12월'!$E$12:$H$884,4,0),0)</f>
        <v>1590715</v>
      </c>
      <c r="I409" s="157" t="s">
        <v>3831</v>
      </c>
      <c r="J409" s="68" t="str">
        <f>VLOOKUP(C409,'명부(현재)'!$D$9:$O$9755,11,0)</f>
        <v>-</v>
      </c>
    </row>
    <row r="410" spans="2:10">
      <c r="B410" s="152" t="s">
        <v>569</v>
      </c>
      <c r="C410" s="153" t="s">
        <v>1367</v>
      </c>
      <c r="D410" s="154" t="s">
        <v>432</v>
      </c>
      <c r="E410" s="155" t="s">
        <v>850</v>
      </c>
      <c r="F410" s="156">
        <f t="shared" si="13"/>
        <v>23149398</v>
      </c>
      <c r="G410" s="156">
        <f>IFERROR(VLOOKUP(C410,'1-11월'!$E$14:$H$1190,4,0),0)</f>
        <v>21409363</v>
      </c>
      <c r="H410" s="154">
        <f>IFERROR(VLOOKUP(C410,'12월'!$E$12:$H$884,4,0),0)</f>
        <v>1740035</v>
      </c>
      <c r="I410" s="157" t="s">
        <v>3831</v>
      </c>
      <c r="J410" s="68" t="str">
        <f>VLOOKUP(C410,'명부(현재)'!$D$9:$O$9755,11,0)</f>
        <v>-</v>
      </c>
    </row>
    <row r="411" spans="2:10">
      <c r="B411" s="152" t="s">
        <v>559</v>
      </c>
      <c r="C411" s="153" t="s">
        <v>1272</v>
      </c>
      <c r="D411" s="154" t="s">
        <v>347</v>
      </c>
      <c r="E411" s="155" t="s">
        <v>781</v>
      </c>
      <c r="F411" s="156">
        <f t="shared" si="13"/>
        <v>23040792</v>
      </c>
      <c r="G411" s="156">
        <f>IFERROR(VLOOKUP(C411,'1-11월'!$E$14:$H$1190,4,0),0)</f>
        <v>21130607</v>
      </c>
      <c r="H411" s="154">
        <f>IFERROR(VLOOKUP(C411,'12월'!$E$12:$H$884,4,0),0)</f>
        <v>1910185</v>
      </c>
      <c r="I411" s="157" t="s">
        <v>3831</v>
      </c>
      <c r="J411" s="68" t="str">
        <f>VLOOKUP(C411,'명부(현재)'!$D$9:$O$9755,11,0)</f>
        <v>-</v>
      </c>
    </row>
    <row r="412" spans="2:10">
      <c r="B412" s="152" t="s">
        <v>567</v>
      </c>
      <c r="C412" s="153" t="s">
        <v>1666</v>
      </c>
      <c r="D412" s="154" t="s">
        <v>538</v>
      </c>
      <c r="E412" s="155" t="s">
        <v>1050</v>
      </c>
      <c r="F412" s="156">
        <f t="shared" si="13"/>
        <v>23009898</v>
      </c>
      <c r="G412" s="156">
        <f>IFERROR(VLOOKUP(C412,'1-11월'!$E$14:$H$1190,4,0),0)</f>
        <v>20893383</v>
      </c>
      <c r="H412" s="154">
        <f>IFERROR(VLOOKUP(C412,'12월'!$E$12:$H$884,4,0),0)</f>
        <v>2116515</v>
      </c>
      <c r="I412" s="157" t="s">
        <v>3831</v>
      </c>
      <c r="J412" s="68" t="str">
        <f>VLOOKUP(C412,'명부(현재)'!$D$9:$O$9755,11,0)</f>
        <v>-</v>
      </c>
    </row>
    <row r="413" spans="2:10">
      <c r="B413" s="152" t="s">
        <v>556</v>
      </c>
      <c r="C413" s="153" t="s">
        <v>1473</v>
      </c>
      <c r="D413" s="154" t="s">
        <v>259</v>
      </c>
      <c r="E413" s="155" t="s">
        <v>925</v>
      </c>
      <c r="F413" s="156">
        <f t="shared" si="13"/>
        <v>22936332</v>
      </c>
      <c r="G413" s="156">
        <f>IFERROR(VLOOKUP(C413,'1-11월'!$E$14:$H$1190,4,0),0)</f>
        <v>19593887</v>
      </c>
      <c r="H413" s="154">
        <f>IFERROR(VLOOKUP(C413,'12월'!$E$12:$H$884,4,0),0)</f>
        <v>3342445</v>
      </c>
      <c r="I413" s="157" t="s">
        <v>3831</v>
      </c>
      <c r="J413" s="68" t="str">
        <f>VLOOKUP(C413,'명부(현재)'!$D$9:$O$9755,11,0)</f>
        <v>-</v>
      </c>
    </row>
    <row r="414" spans="2:10">
      <c r="B414" s="152" t="s">
        <v>573</v>
      </c>
      <c r="C414" s="153" t="s">
        <v>1996</v>
      </c>
      <c r="D414" s="154" t="s">
        <v>527</v>
      </c>
      <c r="E414" s="155" t="s">
        <v>3028</v>
      </c>
      <c r="F414" s="156">
        <f t="shared" si="13"/>
        <v>22931697</v>
      </c>
      <c r="G414" s="156">
        <f>IFERROR(VLOOKUP(C414,'1-11월'!$E$14:$H$1190,4,0),0)</f>
        <v>18502382</v>
      </c>
      <c r="H414" s="154">
        <f>IFERROR(VLOOKUP(C414,'12월'!$E$12:$H$884,4,0),0)</f>
        <v>4429315</v>
      </c>
      <c r="I414" s="157" t="s">
        <v>3831</v>
      </c>
      <c r="J414" s="68" t="str">
        <f>VLOOKUP(C414,'명부(현재)'!$D$9:$O$9755,11,0)</f>
        <v>-</v>
      </c>
    </row>
    <row r="415" spans="2:10">
      <c r="B415" s="152" t="s">
        <v>567</v>
      </c>
      <c r="C415" s="153" t="s">
        <v>1675</v>
      </c>
      <c r="D415" s="154" t="s">
        <v>600</v>
      </c>
      <c r="E415" s="155" t="s">
        <v>1054</v>
      </c>
      <c r="F415" s="156">
        <f t="shared" si="13"/>
        <v>22912120</v>
      </c>
      <c r="G415" s="156">
        <f>IFERROR(VLOOKUP(C415,'1-11월'!$E$14:$H$1190,4,0),0)</f>
        <v>19479687</v>
      </c>
      <c r="H415" s="154">
        <f>IFERROR(VLOOKUP(C415,'12월'!$E$12:$H$884,4,0),0)</f>
        <v>3432433</v>
      </c>
      <c r="I415" s="157" t="s">
        <v>3831</v>
      </c>
      <c r="J415" s="68" t="str">
        <f>VLOOKUP(C415,'명부(현재)'!$D$9:$O$9755,11,0)</f>
        <v>-</v>
      </c>
    </row>
    <row r="416" spans="2:10">
      <c r="B416" s="152" t="s">
        <v>570</v>
      </c>
      <c r="C416" s="153" t="s">
        <v>1983</v>
      </c>
      <c r="D416" s="154" t="s">
        <v>1984</v>
      </c>
      <c r="E416" s="155" t="s">
        <v>1989</v>
      </c>
      <c r="F416" s="156">
        <f t="shared" si="13"/>
        <v>22885368</v>
      </c>
      <c r="G416" s="156">
        <f>IFERROR(VLOOKUP(C416,'1-11월'!$E$14:$H$1190,4,0),0)</f>
        <v>21081963</v>
      </c>
      <c r="H416" s="154">
        <f>IFERROR(VLOOKUP(C416,'12월'!$E$12:$H$884,4,0),0)</f>
        <v>1803405</v>
      </c>
      <c r="I416" s="157" t="s">
        <v>3831</v>
      </c>
      <c r="J416" s="68" t="str">
        <f>VLOOKUP(C416,'명부(현재)'!$D$9:$O$9755,11,0)</f>
        <v>-</v>
      </c>
    </row>
    <row r="417" spans="2:10">
      <c r="B417" s="152" t="s">
        <v>561</v>
      </c>
      <c r="C417" s="153" t="s">
        <v>1498</v>
      </c>
      <c r="D417" s="154" t="s">
        <v>280</v>
      </c>
      <c r="E417" s="155" t="s">
        <v>871</v>
      </c>
      <c r="F417" s="156">
        <f t="shared" si="13"/>
        <v>22815476</v>
      </c>
      <c r="G417" s="156">
        <f>IFERROR(VLOOKUP(C417,'1-11월'!$E$14:$H$1190,4,0),0)</f>
        <v>18107298</v>
      </c>
      <c r="H417" s="154">
        <f>IFERROR(VLOOKUP(C417,'12월'!$E$12:$H$884,4,0),0)</f>
        <v>4708178</v>
      </c>
      <c r="I417" s="157" t="s">
        <v>3831</v>
      </c>
      <c r="J417" s="68" t="str">
        <f>VLOOKUP(C417,'명부(현재)'!$D$9:$O$9755,11,0)</f>
        <v>-</v>
      </c>
    </row>
    <row r="418" spans="2:10">
      <c r="B418" s="152" t="s">
        <v>2121</v>
      </c>
      <c r="C418" s="153" t="s">
        <v>1591</v>
      </c>
      <c r="D418" s="154" t="s">
        <v>614</v>
      </c>
      <c r="E418" s="155" t="s">
        <v>892</v>
      </c>
      <c r="F418" s="156">
        <f t="shared" si="13"/>
        <v>22791545</v>
      </c>
      <c r="G418" s="156">
        <f>IFERROR(VLOOKUP(C418,'1-11월'!$E$14:$H$1190,4,0),0)</f>
        <v>20660875</v>
      </c>
      <c r="H418" s="154">
        <f>IFERROR(VLOOKUP(C418,'12월'!$E$12:$H$884,4,0),0)</f>
        <v>2130670</v>
      </c>
      <c r="I418" s="157" t="s">
        <v>3831</v>
      </c>
      <c r="J418" s="68" t="str">
        <f>VLOOKUP(C418,'명부(현재)'!$D$9:$O$9755,11,0)</f>
        <v>-</v>
      </c>
    </row>
    <row r="419" spans="2:10">
      <c r="B419" s="152" t="s">
        <v>584</v>
      </c>
      <c r="C419" s="153" t="s">
        <v>1285</v>
      </c>
      <c r="D419" s="154" t="s">
        <v>331</v>
      </c>
      <c r="E419" s="155" t="s">
        <v>789</v>
      </c>
      <c r="F419" s="156">
        <f t="shared" si="13"/>
        <v>22784213</v>
      </c>
      <c r="G419" s="156">
        <f>IFERROR(VLOOKUP(C419,'1-11월'!$E$14:$H$1190,4,0),0)</f>
        <v>19776028</v>
      </c>
      <c r="H419" s="154">
        <f>IFERROR(VLOOKUP(C419,'12월'!$E$12:$H$884,4,0),0)</f>
        <v>3008185</v>
      </c>
      <c r="I419" s="157" t="s">
        <v>3831</v>
      </c>
      <c r="J419" s="68" t="str">
        <f>VLOOKUP(C419,'명부(현재)'!$D$9:$O$9755,11,0)</f>
        <v>-</v>
      </c>
    </row>
    <row r="420" spans="2:10">
      <c r="B420" s="152" t="s">
        <v>569</v>
      </c>
      <c r="C420" s="153" t="s">
        <v>1915</v>
      </c>
      <c r="D420" s="154" t="s">
        <v>1905</v>
      </c>
      <c r="E420" s="155" t="s">
        <v>2115</v>
      </c>
      <c r="F420" s="156">
        <f t="shared" si="13"/>
        <v>22765340</v>
      </c>
      <c r="G420" s="156">
        <f>IFERROR(VLOOKUP(C420,'1-11월'!$E$14:$H$1190,4,0),0)</f>
        <v>20977035</v>
      </c>
      <c r="H420" s="154">
        <f>IFERROR(VLOOKUP(C420,'12월'!$E$12:$H$884,4,0),0)</f>
        <v>1788305</v>
      </c>
      <c r="I420" s="157" t="s">
        <v>3831</v>
      </c>
      <c r="J420" s="68" t="str">
        <f>VLOOKUP(C420,'명부(현재)'!$D$9:$O$9755,11,0)</f>
        <v>-</v>
      </c>
    </row>
    <row r="421" spans="2:10">
      <c r="B421" s="152" t="s">
        <v>569</v>
      </c>
      <c r="C421" s="153" t="s">
        <v>1357</v>
      </c>
      <c r="D421" s="154" t="s">
        <v>383</v>
      </c>
      <c r="E421" s="155" t="s">
        <v>840</v>
      </c>
      <c r="F421" s="156">
        <f t="shared" si="13"/>
        <v>22748558</v>
      </c>
      <c r="G421" s="156">
        <f>IFERROR(VLOOKUP(C421,'1-11월'!$E$14:$H$1190,4,0),0)</f>
        <v>20718190</v>
      </c>
      <c r="H421" s="154">
        <f>IFERROR(VLOOKUP(C421,'12월'!$E$12:$H$884,4,0),0)</f>
        <v>2030368</v>
      </c>
      <c r="I421" s="157" t="s">
        <v>3831</v>
      </c>
      <c r="J421" s="68" t="str">
        <f>VLOOKUP(C421,'명부(현재)'!$D$9:$O$9755,11,0)</f>
        <v>-</v>
      </c>
    </row>
    <row r="422" spans="2:10">
      <c r="B422" s="152" t="s">
        <v>569</v>
      </c>
      <c r="C422" s="153" t="s">
        <v>1375</v>
      </c>
      <c r="D422" s="154" t="s">
        <v>312</v>
      </c>
      <c r="E422" s="155" t="s">
        <v>855</v>
      </c>
      <c r="F422" s="156">
        <f t="shared" si="13"/>
        <v>22740883</v>
      </c>
      <c r="G422" s="156">
        <f>IFERROR(VLOOKUP(C422,'1-11월'!$E$14:$H$1190,4,0),0)</f>
        <v>19719753</v>
      </c>
      <c r="H422" s="154">
        <f>IFERROR(VLOOKUP(C422,'12월'!$E$12:$H$884,4,0),0)</f>
        <v>3021130</v>
      </c>
      <c r="I422" s="157" t="s">
        <v>3831</v>
      </c>
      <c r="J422" s="68" t="str">
        <f>VLOOKUP(C422,'명부(현재)'!$D$9:$O$9755,11,0)</f>
        <v>-</v>
      </c>
    </row>
    <row r="423" spans="2:10">
      <c r="B423" s="152" t="s">
        <v>572</v>
      </c>
      <c r="C423" s="153" t="s">
        <v>1245</v>
      </c>
      <c r="D423" s="154" t="s">
        <v>345</v>
      </c>
      <c r="E423" s="155" t="s">
        <v>1174</v>
      </c>
      <c r="F423" s="156">
        <f t="shared" si="13"/>
        <v>22733050</v>
      </c>
      <c r="G423" s="156">
        <f>IFERROR(VLOOKUP(C423,'1-11월'!$E$14:$H$1190,4,0),0)</f>
        <v>21414410</v>
      </c>
      <c r="H423" s="154">
        <f>IFERROR(VLOOKUP(C423,'12월'!$E$12:$H$884,4,0),0)</f>
        <v>1318640</v>
      </c>
      <c r="I423" s="157" t="s">
        <v>3831</v>
      </c>
      <c r="J423" s="68" t="str">
        <f>VLOOKUP(C423,'명부(현재)'!$D$9:$O$9755,11,0)</f>
        <v>-</v>
      </c>
    </row>
    <row r="424" spans="2:10">
      <c r="B424" s="152" t="s">
        <v>568</v>
      </c>
      <c r="C424" s="153" t="s">
        <v>1443</v>
      </c>
      <c r="D424" s="154" t="s">
        <v>542</v>
      </c>
      <c r="E424" s="155" t="s">
        <v>908</v>
      </c>
      <c r="F424" s="156">
        <f t="shared" si="13"/>
        <v>22699004</v>
      </c>
      <c r="G424" s="156">
        <f>IFERROR(VLOOKUP(C424,'1-11월'!$E$14:$H$1190,4,0),0)</f>
        <v>20697908</v>
      </c>
      <c r="H424" s="154">
        <f>IFERROR(VLOOKUP(C424,'12월'!$E$12:$H$884,4,0),0)</f>
        <v>2001096</v>
      </c>
      <c r="I424" s="157" t="s">
        <v>3831</v>
      </c>
      <c r="J424" s="68" t="str">
        <f>VLOOKUP(C424,'명부(현재)'!$D$9:$O$9755,11,0)</f>
        <v>-</v>
      </c>
    </row>
    <row r="425" spans="2:10">
      <c r="B425" s="152" t="s">
        <v>580</v>
      </c>
      <c r="C425" s="153" t="s">
        <v>1780</v>
      </c>
      <c r="D425" s="154" t="s">
        <v>393</v>
      </c>
      <c r="E425" s="155" t="s">
        <v>1127</v>
      </c>
      <c r="F425" s="156">
        <f t="shared" si="13"/>
        <v>22687299</v>
      </c>
      <c r="G425" s="156">
        <f>IFERROR(VLOOKUP(C425,'1-11월'!$E$14:$H$1190,4,0),0)</f>
        <v>21655004</v>
      </c>
      <c r="H425" s="154">
        <f>IFERROR(VLOOKUP(C425,'12월'!$E$12:$H$884,4,0),0)</f>
        <v>1032295</v>
      </c>
      <c r="I425" s="157" t="s">
        <v>3831</v>
      </c>
      <c r="J425" s="68" t="str">
        <f>VLOOKUP(C425,'명부(현재)'!$D$9:$O$9755,11,0)</f>
        <v>-</v>
      </c>
    </row>
    <row r="426" spans="2:10">
      <c r="B426" s="152" t="s">
        <v>564</v>
      </c>
      <c r="C426" s="153" t="s">
        <v>1733</v>
      </c>
      <c r="D426" s="154" t="s">
        <v>252</v>
      </c>
      <c r="E426" s="155" t="s">
        <v>1098</v>
      </c>
      <c r="F426" s="156">
        <f t="shared" si="13"/>
        <v>22531458</v>
      </c>
      <c r="G426" s="156">
        <f>IFERROR(VLOOKUP(C426,'1-11월'!$E$14:$H$1190,4,0),0)</f>
        <v>20494753</v>
      </c>
      <c r="H426" s="154">
        <f>IFERROR(VLOOKUP(C426,'12월'!$E$12:$H$884,4,0),0)</f>
        <v>2036705</v>
      </c>
      <c r="I426" s="157" t="s">
        <v>3831</v>
      </c>
      <c r="J426" s="68" t="str">
        <f>VLOOKUP(C426,'명부(현재)'!$D$9:$O$9755,11,0)</f>
        <v>-</v>
      </c>
    </row>
    <row r="427" spans="2:10">
      <c r="B427" s="152" t="s">
        <v>571</v>
      </c>
      <c r="C427" s="153" t="s">
        <v>1528</v>
      </c>
      <c r="D427" s="154" t="s">
        <v>650</v>
      </c>
      <c r="E427" s="155" t="s">
        <v>967</v>
      </c>
      <c r="F427" s="156">
        <f t="shared" si="13"/>
        <v>22510204</v>
      </c>
      <c r="G427" s="156">
        <f>IFERROR(VLOOKUP(C427,'1-11월'!$E$14:$H$1190,4,0),0)</f>
        <v>21026124</v>
      </c>
      <c r="H427" s="154">
        <f>IFERROR(VLOOKUP(C427,'12월'!$E$12:$H$884,4,0),0)</f>
        <v>1484080</v>
      </c>
      <c r="I427" s="157" t="s">
        <v>3831</v>
      </c>
      <c r="J427" s="68" t="str">
        <f>VLOOKUP(C427,'명부(현재)'!$D$9:$O$9755,11,0)</f>
        <v>-</v>
      </c>
    </row>
    <row r="428" spans="2:10">
      <c r="B428" s="152" t="s">
        <v>575</v>
      </c>
      <c r="C428" s="153" t="s">
        <v>2129</v>
      </c>
      <c r="D428" s="154" t="s">
        <v>2130</v>
      </c>
      <c r="E428" s="155" t="s">
        <v>2125</v>
      </c>
      <c r="F428" s="156">
        <f t="shared" si="13"/>
        <v>22502750</v>
      </c>
      <c r="G428" s="156">
        <f>IFERROR(VLOOKUP(C428,'1-11월'!$E$14:$H$1190,4,0),0)</f>
        <v>17704805</v>
      </c>
      <c r="H428" s="154">
        <f>IFERROR(VLOOKUP(C428,'12월'!$E$12:$H$884,4,0),0)</f>
        <v>4797945</v>
      </c>
      <c r="I428" s="157" t="s">
        <v>3831</v>
      </c>
      <c r="J428" s="68" t="str">
        <f>VLOOKUP(C428,'명부(현재)'!$D$9:$O$9755,11,0)</f>
        <v>-</v>
      </c>
    </row>
    <row r="429" spans="2:10">
      <c r="B429" s="152" t="s">
        <v>573</v>
      </c>
      <c r="C429" s="153" t="s">
        <v>1623</v>
      </c>
      <c r="D429" s="154" t="s">
        <v>136</v>
      </c>
      <c r="E429" s="155" t="s">
        <v>1021</v>
      </c>
      <c r="F429" s="156">
        <f t="shared" si="13"/>
        <v>22480434</v>
      </c>
      <c r="G429" s="156">
        <f>IFERROR(VLOOKUP(C429,'1-11월'!$E$14:$H$1190,4,0),0)</f>
        <v>20012624</v>
      </c>
      <c r="H429" s="154">
        <f>IFERROR(VLOOKUP(C429,'12월'!$E$12:$H$884,4,0),0)</f>
        <v>2467810</v>
      </c>
      <c r="I429" s="157" t="s">
        <v>3831</v>
      </c>
      <c r="J429" s="68" t="str">
        <f>VLOOKUP(C429,'명부(현재)'!$D$9:$O$9755,11,0)</f>
        <v>-</v>
      </c>
    </row>
    <row r="430" spans="2:10">
      <c r="B430" s="152" t="s">
        <v>566</v>
      </c>
      <c r="C430" s="153" t="s">
        <v>1712</v>
      </c>
      <c r="D430" s="154" t="s">
        <v>30</v>
      </c>
      <c r="E430" s="155" t="s">
        <v>1082</v>
      </c>
      <c r="F430" s="156">
        <f t="shared" si="13"/>
        <v>22383317</v>
      </c>
      <c r="G430" s="156">
        <f>IFERROR(VLOOKUP(C430,'1-11월'!$E$14:$H$1190,4,0),0)</f>
        <v>19464397</v>
      </c>
      <c r="H430" s="154">
        <f>IFERROR(VLOOKUP(C430,'12월'!$E$12:$H$884,4,0),0)</f>
        <v>2918920</v>
      </c>
      <c r="I430" s="157" t="s">
        <v>3831</v>
      </c>
      <c r="J430" s="68" t="str">
        <f>VLOOKUP(C430,'명부(현재)'!$D$9:$O$9755,11,0)</f>
        <v>-</v>
      </c>
    </row>
    <row r="431" spans="2:10">
      <c r="B431" s="152" t="s">
        <v>557</v>
      </c>
      <c r="C431" s="153" t="s">
        <v>1438</v>
      </c>
      <c r="D431" s="154" t="s">
        <v>523</v>
      </c>
      <c r="E431" s="155" t="s">
        <v>906</v>
      </c>
      <c r="F431" s="156">
        <f t="shared" si="13"/>
        <v>22369904</v>
      </c>
      <c r="G431" s="156">
        <f>IFERROR(VLOOKUP(C431,'1-11월'!$E$14:$H$1190,4,0),0)</f>
        <v>19493769</v>
      </c>
      <c r="H431" s="154">
        <f>IFERROR(VLOOKUP(C431,'12월'!$E$12:$H$884,4,0),0)</f>
        <v>2876135</v>
      </c>
      <c r="I431" s="157" t="s">
        <v>3831</v>
      </c>
      <c r="J431" s="68" t="str">
        <f>VLOOKUP(C431,'명부(현재)'!$D$9:$O$9755,11,0)</f>
        <v>-</v>
      </c>
    </row>
    <row r="432" spans="2:10">
      <c r="B432" s="152" t="s">
        <v>565</v>
      </c>
      <c r="C432" s="153" t="s">
        <v>1216</v>
      </c>
      <c r="D432" s="154" t="s">
        <v>171</v>
      </c>
      <c r="E432" s="155" t="s">
        <v>722</v>
      </c>
      <c r="F432" s="156">
        <f t="shared" si="13"/>
        <v>22335407</v>
      </c>
      <c r="G432" s="156">
        <f>IFERROR(VLOOKUP(C432,'1-11월'!$E$14:$H$1190,4,0),0)</f>
        <v>19945337</v>
      </c>
      <c r="H432" s="154">
        <f>IFERROR(VLOOKUP(C432,'12월'!$E$12:$H$884,4,0),0)</f>
        <v>2390070</v>
      </c>
      <c r="I432" s="157" t="s">
        <v>3831</v>
      </c>
      <c r="J432" s="68" t="str">
        <f>VLOOKUP(C432,'명부(현재)'!$D$9:$O$9755,11,0)</f>
        <v>-</v>
      </c>
    </row>
    <row r="433" spans="2:16">
      <c r="B433" s="152" t="s">
        <v>568</v>
      </c>
      <c r="C433" s="153" t="s">
        <v>1990</v>
      </c>
      <c r="D433" s="154" t="s">
        <v>1991</v>
      </c>
      <c r="E433" s="155" t="s">
        <v>1989</v>
      </c>
      <c r="F433" s="156">
        <f t="shared" si="13"/>
        <v>22299451</v>
      </c>
      <c r="G433" s="156">
        <f>IFERROR(VLOOKUP(C433,'1-11월'!$E$14:$H$1190,4,0),0)</f>
        <v>19222256</v>
      </c>
      <c r="H433" s="154">
        <f>IFERROR(VLOOKUP(C433,'12월'!$E$12:$H$884,4,0),0)</f>
        <v>3077195</v>
      </c>
      <c r="I433" s="157" t="s">
        <v>3831</v>
      </c>
      <c r="J433" s="68" t="str">
        <f>VLOOKUP(C433,'명부(현재)'!$D$9:$O$9755,11,0)</f>
        <v>-</v>
      </c>
    </row>
    <row r="434" spans="2:16">
      <c r="B434" s="152" t="s">
        <v>565</v>
      </c>
      <c r="C434" s="153" t="s">
        <v>1210</v>
      </c>
      <c r="D434" s="154" t="s">
        <v>71</v>
      </c>
      <c r="E434" s="155" t="s">
        <v>716</v>
      </c>
      <c r="F434" s="156">
        <f t="shared" si="13"/>
        <v>22262228</v>
      </c>
      <c r="G434" s="156">
        <f>IFERROR(VLOOKUP(C434,'1-11월'!$E$14:$H$1190,4,0),0)</f>
        <v>20522853</v>
      </c>
      <c r="H434" s="154">
        <f>IFERROR(VLOOKUP(C434,'12월'!$E$12:$H$884,4,0),0)</f>
        <v>1739375</v>
      </c>
      <c r="I434" s="157" t="s">
        <v>3831</v>
      </c>
      <c r="J434" s="68" t="str">
        <f>VLOOKUP(C434,'명부(현재)'!$D$9:$O$9755,11,0)</f>
        <v>-</v>
      </c>
    </row>
    <row r="435" spans="2:16">
      <c r="B435" s="152" t="s">
        <v>575</v>
      </c>
      <c r="C435" s="153" t="s">
        <v>1237</v>
      </c>
      <c r="D435" s="154" t="s">
        <v>19</v>
      </c>
      <c r="E435" s="155" t="s">
        <v>737</v>
      </c>
      <c r="F435" s="156">
        <f t="shared" si="13"/>
        <v>22150038</v>
      </c>
      <c r="G435" s="156">
        <f>IFERROR(VLOOKUP(C435,'1-11월'!$E$14:$H$1190,4,0),0)</f>
        <v>19807651</v>
      </c>
      <c r="H435" s="154">
        <f>IFERROR(VLOOKUP(C435,'12월'!$E$12:$H$884,4,0),0)</f>
        <v>2342387</v>
      </c>
      <c r="I435" s="157" t="s">
        <v>3831</v>
      </c>
      <c r="J435" s="68" t="str">
        <f>VLOOKUP(C435,'명부(현재)'!$D$9:$O$9755,11,0)</f>
        <v>-</v>
      </c>
    </row>
    <row r="436" spans="2:16">
      <c r="B436" s="152" t="s">
        <v>553</v>
      </c>
      <c r="C436" s="153" t="s">
        <v>1261</v>
      </c>
      <c r="D436" s="154" t="s">
        <v>337</v>
      </c>
      <c r="E436" s="155" t="s">
        <v>766</v>
      </c>
      <c r="F436" s="156">
        <f t="shared" si="13"/>
        <v>22091365</v>
      </c>
      <c r="G436" s="156">
        <f>IFERROR(VLOOKUP(C436,'1-11월'!$E$14:$H$1190,4,0),0)</f>
        <v>19490650</v>
      </c>
      <c r="H436" s="154">
        <f>IFERROR(VLOOKUP(C436,'12월'!$E$12:$H$884,4,0),0)</f>
        <v>2600715</v>
      </c>
      <c r="I436" s="157" t="s">
        <v>3831</v>
      </c>
      <c r="J436" s="68" t="str">
        <f>VLOOKUP(C436,'명부(현재)'!$D$9:$O$9755,11,0)</f>
        <v>-</v>
      </c>
    </row>
    <row r="437" spans="2:16">
      <c r="B437" s="152" t="s">
        <v>564</v>
      </c>
      <c r="C437" s="153" t="s">
        <v>1722</v>
      </c>
      <c r="D437" s="154" t="s">
        <v>142</v>
      </c>
      <c r="E437" s="155" t="s">
        <v>1089</v>
      </c>
      <c r="F437" s="156">
        <f t="shared" si="13"/>
        <v>22003338</v>
      </c>
      <c r="G437" s="156">
        <f>IFERROR(VLOOKUP(C437,'1-11월'!$E$14:$H$1190,4,0),0)</f>
        <v>20680031</v>
      </c>
      <c r="H437" s="154">
        <f>IFERROR(VLOOKUP(C437,'12월'!$E$12:$H$884,4,0),0)</f>
        <v>1323307</v>
      </c>
      <c r="I437" s="157" t="s">
        <v>3831</v>
      </c>
      <c r="J437" s="68" t="str">
        <f>VLOOKUP(C437,'명부(현재)'!$D$9:$O$9755,11,0)</f>
        <v>-</v>
      </c>
    </row>
    <row r="438" spans="2:16">
      <c r="B438" s="152" t="s">
        <v>563</v>
      </c>
      <c r="C438" s="153" t="s">
        <v>1570</v>
      </c>
      <c r="D438" s="154" t="s">
        <v>250</v>
      </c>
      <c r="E438" s="155" t="s">
        <v>987</v>
      </c>
      <c r="F438" s="156">
        <f t="shared" si="13"/>
        <v>21802770</v>
      </c>
      <c r="G438" s="156">
        <f>IFERROR(VLOOKUP(C438,'1-11월'!$E$14:$H$1190,4,0),0)</f>
        <v>20295095</v>
      </c>
      <c r="H438" s="154">
        <f>IFERROR(VLOOKUP(C438,'12월'!$E$12:$H$884,4,0),0)</f>
        <v>1507675</v>
      </c>
      <c r="I438" s="157" t="s">
        <v>3831</v>
      </c>
      <c r="J438" s="68" t="str">
        <f>VLOOKUP(C438,'명부(현재)'!$D$9:$O$9755,11,0)</f>
        <v>-</v>
      </c>
    </row>
    <row r="439" spans="2:16">
      <c r="B439" s="152" t="s">
        <v>569</v>
      </c>
      <c r="C439" s="153" t="s">
        <v>1362</v>
      </c>
      <c r="D439" s="154" t="s">
        <v>425</v>
      </c>
      <c r="E439" s="155" t="s">
        <v>845</v>
      </c>
      <c r="F439" s="156">
        <f t="shared" si="13"/>
        <v>21770416</v>
      </c>
      <c r="G439" s="156">
        <f>IFERROR(VLOOKUP(C439,'1-11월'!$E$14:$H$1190,4,0),0)</f>
        <v>20349971</v>
      </c>
      <c r="H439" s="154">
        <f>IFERROR(VLOOKUP(C439,'12월'!$E$12:$H$884,4,0),0)</f>
        <v>1420445</v>
      </c>
      <c r="I439" s="157" t="s">
        <v>3831</v>
      </c>
      <c r="J439" s="68" t="str">
        <f>VLOOKUP(C439,'명부(현재)'!$D$9:$O$9755,11,0)</f>
        <v>-</v>
      </c>
    </row>
    <row r="440" spans="2:16">
      <c r="B440" s="152" t="s">
        <v>566</v>
      </c>
      <c r="C440" s="153" t="s">
        <v>1917</v>
      </c>
      <c r="D440" s="154" t="s">
        <v>615</v>
      </c>
      <c r="E440" s="155" t="s">
        <v>2115</v>
      </c>
      <c r="F440" s="156">
        <f t="shared" si="13"/>
        <v>21752738</v>
      </c>
      <c r="G440" s="156">
        <f>IFERROR(VLOOKUP(C440,'1-11월'!$E$14:$H$1190,4,0),0)</f>
        <v>19521653</v>
      </c>
      <c r="H440" s="154">
        <f>IFERROR(VLOOKUP(C440,'12월'!$E$12:$H$884,4,0),0)</f>
        <v>2231085</v>
      </c>
      <c r="I440" s="157" t="s">
        <v>3831</v>
      </c>
      <c r="J440" s="68" t="str">
        <f>VLOOKUP(C440,'명부(현재)'!$D$9:$O$9755,11,0)</f>
        <v>-</v>
      </c>
    </row>
    <row r="441" spans="2:16">
      <c r="B441" s="152" t="s">
        <v>560</v>
      </c>
      <c r="C441" s="153" t="s">
        <v>2085</v>
      </c>
      <c r="D441" s="154" t="s">
        <v>2086</v>
      </c>
      <c r="E441" s="155" t="s">
        <v>3030</v>
      </c>
      <c r="F441" s="156">
        <f t="shared" si="13"/>
        <v>21750024</v>
      </c>
      <c r="G441" s="156">
        <f>IFERROR(VLOOKUP(C441,'1-11월'!$E$14:$H$1190,4,0),0)</f>
        <v>20344324</v>
      </c>
      <c r="H441" s="154">
        <f>IFERROR(VLOOKUP(C441,'12월'!$E$12:$H$884,4,0),0)</f>
        <v>1405700</v>
      </c>
      <c r="I441" s="157" t="s">
        <v>3831</v>
      </c>
      <c r="J441" s="68" t="str">
        <f>VLOOKUP(C441,'명부(현재)'!$D$9:$O$9755,11,0)</f>
        <v>-</v>
      </c>
    </row>
    <row r="442" spans="2:16">
      <c r="B442" s="152" t="s">
        <v>586</v>
      </c>
      <c r="C442" s="153" t="s">
        <v>2074</v>
      </c>
      <c r="D442" s="154" t="s">
        <v>2075</v>
      </c>
      <c r="E442" s="155" t="s">
        <v>3030</v>
      </c>
      <c r="F442" s="156">
        <f t="shared" si="13"/>
        <v>21747509</v>
      </c>
      <c r="G442" s="156">
        <f>IFERROR(VLOOKUP(C442,'1-11월'!$E$14:$H$1190,4,0),0)</f>
        <v>17985268</v>
      </c>
      <c r="H442" s="154">
        <f>IFERROR(VLOOKUP(C442,'12월'!$E$12:$H$884,4,0),0)</f>
        <v>3762241</v>
      </c>
      <c r="I442" s="157" t="s">
        <v>3831</v>
      </c>
      <c r="J442" s="68" t="str">
        <f>VLOOKUP(C442,'명부(현재)'!$D$9:$O$9755,11,0)</f>
        <v>-</v>
      </c>
    </row>
    <row r="443" spans="2:16">
      <c r="B443" s="152" t="s">
        <v>574</v>
      </c>
      <c r="C443" s="153" t="s">
        <v>1271</v>
      </c>
      <c r="D443" s="154" t="s">
        <v>316</v>
      </c>
      <c r="E443" s="155" t="s">
        <v>776</v>
      </c>
      <c r="F443" s="156">
        <f t="shared" si="13"/>
        <v>21702469</v>
      </c>
      <c r="G443" s="156">
        <f>IFERROR(VLOOKUP(C443,'1-11월'!$E$14:$H$1190,4,0),0)</f>
        <v>20134714</v>
      </c>
      <c r="H443" s="154">
        <f>IFERROR(VLOOKUP(C443,'12월'!$E$12:$H$884,4,0),0)</f>
        <v>1567755</v>
      </c>
      <c r="I443" s="157" t="s">
        <v>3831</v>
      </c>
      <c r="J443" s="68" t="str">
        <f>VLOOKUP(C443,'명부(현재)'!$D$9:$O$9755,11,0)</f>
        <v>-</v>
      </c>
      <c r="K443" s="38"/>
      <c r="L443" s="38"/>
      <c r="M443" s="38"/>
      <c r="N443" s="38"/>
      <c r="O443" s="38"/>
      <c r="P443" s="38"/>
    </row>
    <row r="444" spans="2:16">
      <c r="B444" s="152" t="s">
        <v>564</v>
      </c>
      <c r="C444" s="153" t="s">
        <v>2093</v>
      </c>
      <c r="D444" s="154" t="s">
        <v>2094</v>
      </c>
      <c r="E444" s="155" t="s">
        <v>3036</v>
      </c>
      <c r="F444" s="156">
        <f t="shared" si="13"/>
        <v>21653849</v>
      </c>
      <c r="G444" s="156">
        <f>IFERROR(VLOOKUP(C444,'1-11월'!$E$14:$H$1190,4,0),0)</f>
        <v>20074250</v>
      </c>
      <c r="H444" s="154">
        <f>IFERROR(VLOOKUP(C444,'12월'!$E$12:$H$884,4,0),0)</f>
        <v>1579599</v>
      </c>
      <c r="I444" s="157" t="s">
        <v>3831</v>
      </c>
      <c r="J444" s="68" t="str">
        <f>VLOOKUP(C444,'명부(현재)'!$D$9:$O$9755,11,0)</f>
        <v>-</v>
      </c>
    </row>
    <row r="445" spans="2:16">
      <c r="B445" s="152" t="s">
        <v>568</v>
      </c>
      <c r="C445" s="153" t="s">
        <v>1445</v>
      </c>
      <c r="D445" s="154" t="s">
        <v>101</v>
      </c>
      <c r="E445" s="155" t="s">
        <v>910</v>
      </c>
      <c r="F445" s="156">
        <f t="shared" si="13"/>
        <v>21625814</v>
      </c>
      <c r="G445" s="156">
        <f>IFERROR(VLOOKUP(C445,'1-11월'!$E$14:$H$1190,4,0),0)</f>
        <v>17972499</v>
      </c>
      <c r="H445" s="154">
        <f>IFERROR(VLOOKUP(C445,'12월'!$E$12:$H$884,4,0),0)</f>
        <v>3653315</v>
      </c>
      <c r="I445" s="157" t="s">
        <v>3831</v>
      </c>
      <c r="J445" s="68" t="str">
        <f>VLOOKUP(C445,'명부(현재)'!$D$9:$O$9755,11,0)</f>
        <v>-</v>
      </c>
    </row>
    <row r="446" spans="2:16">
      <c r="B446" s="152" t="s">
        <v>577</v>
      </c>
      <c r="C446" s="153" t="s">
        <v>1894</v>
      </c>
      <c r="D446" s="154" t="s">
        <v>1895</v>
      </c>
      <c r="E446" s="155" t="s">
        <v>2114</v>
      </c>
      <c r="F446" s="156">
        <f t="shared" si="13"/>
        <v>21614818</v>
      </c>
      <c r="G446" s="156">
        <f>IFERROR(VLOOKUP(C446,'1-11월'!$E$14:$H$1190,4,0),0)</f>
        <v>20468958</v>
      </c>
      <c r="H446" s="154">
        <f>IFERROR(VLOOKUP(C446,'12월'!$E$12:$H$884,4,0),0)</f>
        <v>1145860</v>
      </c>
      <c r="I446" s="157" t="s">
        <v>3831</v>
      </c>
      <c r="J446" s="68" t="str">
        <f>VLOOKUP(C446,'명부(현재)'!$D$9:$O$9755,11,0)</f>
        <v>-</v>
      </c>
    </row>
    <row r="447" spans="2:16">
      <c r="B447" s="152" t="s">
        <v>555</v>
      </c>
      <c r="C447" s="153" t="s">
        <v>1688</v>
      </c>
      <c r="D447" s="154" t="s">
        <v>302</v>
      </c>
      <c r="E447" s="155" t="s">
        <v>970</v>
      </c>
      <c r="F447" s="156">
        <f t="shared" si="13"/>
        <v>21612221</v>
      </c>
      <c r="G447" s="156">
        <f>IFERROR(VLOOKUP(C447,'1-11월'!$E$14:$H$1190,4,0),0)</f>
        <v>18255416</v>
      </c>
      <c r="H447" s="154">
        <f>IFERROR(VLOOKUP(C447,'12월'!$E$12:$H$884,4,0),0)</f>
        <v>3356805</v>
      </c>
      <c r="I447" s="157" t="s">
        <v>3831</v>
      </c>
      <c r="J447" s="68" t="str">
        <f>VLOOKUP(C447,'명부(현재)'!$D$9:$O$9755,11,0)</f>
        <v>-</v>
      </c>
    </row>
    <row r="448" spans="2:16">
      <c r="B448" s="152" t="s">
        <v>584</v>
      </c>
      <c r="C448" s="153" t="s">
        <v>1291</v>
      </c>
      <c r="D448" s="154" t="s">
        <v>327</v>
      </c>
      <c r="E448" s="155" t="s">
        <v>792</v>
      </c>
      <c r="F448" s="156">
        <f t="shared" si="13"/>
        <v>21577443</v>
      </c>
      <c r="G448" s="156">
        <f>IFERROR(VLOOKUP(C448,'1-11월'!$E$14:$H$1190,4,0),0)</f>
        <v>18343418</v>
      </c>
      <c r="H448" s="154">
        <f>IFERROR(VLOOKUP(C448,'12월'!$E$12:$H$884,4,0),0)</f>
        <v>3234025</v>
      </c>
      <c r="I448" s="157" t="s">
        <v>3831</v>
      </c>
      <c r="J448" s="68" t="str">
        <f>VLOOKUP(C448,'명부(현재)'!$D$9:$O$9755,11,0)</f>
        <v>-</v>
      </c>
    </row>
    <row r="449" spans="2:10">
      <c r="B449" s="152" t="s">
        <v>570</v>
      </c>
      <c r="C449" s="153" t="s">
        <v>1417</v>
      </c>
      <c r="D449" s="154" t="s">
        <v>475</v>
      </c>
      <c r="E449" s="155" t="s">
        <v>688</v>
      </c>
      <c r="F449" s="156">
        <f t="shared" si="13"/>
        <v>21500898</v>
      </c>
      <c r="G449" s="156">
        <f>IFERROR(VLOOKUP(C449,'1-11월'!$E$14:$H$1190,4,0),0)</f>
        <v>19397698</v>
      </c>
      <c r="H449" s="154">
        <f>IFERROR(VLOOKUP(C449,'12월'!$E$12:$H$884,4,0),0)</f>
        <v>2103200</v>
      </c>
      <c r="I449" s="157" t="s">
        <v>3831</v>
      </c>
      <c r="J449" s="68" t="str">
        <f>VLOOKUP(C449,'명부(현재)'!$D$9:$O$9755,11,0)</f>
        <v>-</v>
      </c>
    </row>
    <row r="450" spans="2:10">
      <c r="B450" s="152" t="s">
        <v>556</v>
      </c>
      <c r="C450" s="153" t="s">
        <v>1832</v>
      </c>
      <c r="D450" s="154" t="s">
        <v>459</v>
      </c>
      <c r="E450" s="155" t="s">
        <v>862</v>
      </c>
      <c r="F450" s="156">
        <f t="shared" si="13"/>
        <v>21467605</v>
      </c>
      <c r="G450" s="156">
        <f>IFERROR(VLOOKUP(C450,'1-11월'!$E$14:$H$1190,4,0),0)</f>
        <v>20153655</v>
      </c>
      <c r="H450" s="154">
        <f>IFERROR(VLOOKUP(C450,'12월'!$E$12:$H$884,4,0),0)</f>
        <v>1313950</v>
      </c>
      <c r="I450" s="157" t="s">
        <v>3831</v>
      </c>
      <c r="J450" s="68" t="str">
        <f>VLOOKUP(C450,'명부(현재)'!$D$9:$O$9755,11,0)</f>
        <v>-</v>
      </c>
    </row>
    <row r="451" spans="2:10">
      <c r="B451" s="152" t="s">
        <v>570</v>
      </c>
      <c r="C451" s="153" t="s">
        <v>1415</v>
      </c>
      <c r="D451" s="154" t="s">
        <v>341</v>
      </c>
      <c r="E451" s="155" t="s">
        <v>816</v>
      </c>
      <c r="F451" s="156">
        <f t="shared" si="13"/>
        <v>21455726</v>
      </c>
      <c r="G451" s="156">
        <f>IFERROR(VLOOKUP(C451,'1-11월'!$E$14:$H$1190,4,0),0)</f>
        <v>19783566</v>
      </c>
      <c r="H451" s="154">
        <f>IFERROR(VLOOKUP(C451,'12월'!$E$12:$H$884,4,0),0)</f>
        <v>1672160</v>
      </c>
      <c r="I451" s="157" t="s">
        <v>3831</v>
      </c>
      <c r="J451" s="68" t="str">
        <f>VLOOKUP(C451,'명부(현재)'!$D$9:$O$9755,11,0)</f>
        <v>-</v>
      </c>
    </row>
    <row r="452" spans="2:10">
      <c r="B452" s="152" t="s">
        <v>566</v>
      </c>
      <c r="C452" s="153" t="s">
        <v>1703</v>
      </c>
      <c r="D452" s="154" t="s">
        <v>209</v>
      </c>
      <c r="E452" s="155" t="s">
        <v>1076</v>
      </c>
      <c r="F452" s="156">
        <f t="shared" si="13"/>
        <v>21447657</v>
      </c>
      <c r="G452" s="156">
        <f>IFERROR(VLOOKUP(C452,'1-11월'!$E$14:$H$1190,4,0),0)</f>
        <v>19484047</v>
      </c>
      <c r="H452" s="154">
        <f>IFERROR(VLOOKUP(C452,'12월'!$E$12:$H$884,4,0),0)</f>
        <v>1963610</v>
      </c>
      <c r="I452" s="157" t="s">
        <v>3831</v>
      </c>
      <c r="J452" s="68" t="str">
        <f>VLOOKUP(C452,'명부(현재)'!$D$9:$O$9755,11,0)</f>
        <v>-</v>
      </c>
    </row>
    <row r="453" spans="2:10">
      <c r="B453" s="152" t="s">
        <v>578</v>
      </c>
      <c r="C453" s="153" t="s">
        <v>1316</v>
      </c>
      <c r="D453" s="154" t="s">
        <v>179</v>
      </c>
      <c r="E453" s="155" t="s">
        <v>777</v>
      </c>
      <c r="F453" s="156">
        <f t="shared" si="13"/>
        <v>21411395</v>
      </c>
      <c r="G453" s="156">
        <f>IFERROR(VLOOKUP(C453,'1-11월'!$E$14:$H$1190,4,0),0)</f>
        <v>19318430</v>
      </c>
      <c r="H453" s="154">
        <f>IFERROR(VLOOKUP(C453,'12월'!$E$12:$H$884,4,0),0)</f>
        <v>2092965</v>
      </c>
      <c r="I453" s="157" t="s">
        <v>3831</v>
      </c>
      <c r="J453" s="68" t="str">
        <f>VLOOKUP(C453,'명부(현재)'!$D$9:$O$9755,11,0)</f>
        <v>-</v>
      </c>
    </row>
    <row r="454" spans="2:10">
      <c r="B454" s="152" t="s">
        <v>566</v>
      </c>
      <c r="C454" s="153" t="s">
        <v>2043</v>
      </c>
      <c r="D454" s="154" t="s">
        <v>424</v>
      </c>
      <c r="E454" s="155" t="s">
        <v>2057</v>
      </c>
      <c r="F454" s="156">
        <f t="shared" si="13"/>
        <v>21322871</v>
      </c>
      <c r="G454" s="156">
        <f>IFERROR(VLOOKUP(C454,'1-11월'!$E$14:$H$1190,4,0),0)</f>
        <v>19963236</v>
      </c>
      <c r="H454" s="154">
        <f>IFERROR(VLOOKUP(C454,'12월'!$E$12:$H$884,4,0),0)</f>
        <v>1359635</v>
      </c>
      <c r="I454" s="157" t="s">
        <v>3831</v>
      </c>
      <c r="J454" s="68" t="str">
        <f>VLOOKUP(C454,'명부(현재)'!$D$9:$O$9755,11,0)</f>
        <v>-</v>
      </c>
    </row>
    <row r="455" spans="2:10">
      <c r="B455" s="152" t="s">
        <v>586</v>
      </c>
      <c r="C455" s="153" t="s">
        <v>1825</v>
      </c>
      <c r="D455" s="154" t="s">
        <v>463</v>
      </c>
      <c r="E455" s="155" t="s">
        <v>870</v>
      </c>
      <c r="F455" s="156">
        <f t="shared" si="13"/>
        <v>21314046</v>
      </c>
      <c r="G455" s="156">
        <f>IFERROR(VLOOKUP(C455,'1-11월'!$E$14:$H$1190,4,0),0)</f>
        <v>17758351</v>
      </c>
      <c r="H455" s="154">
        <f>IFERROR(VLOOKUP(C455,'12월'!$E$12:$H$884,4,0),0)</f>
        <v>3555695</v>
      </c>
      <c r="I455" s="157" t="s">
        <v>3831</v>
      </c>
      <c r="J455" s="68" t="str">
        <f>VLOOKUP(C455,'명부(현재)'!$D$9:$O$9755,11,0)</f>
        <v>-</v>
      </c>
    </row>
    <row r="456" spans="2:10">
      <c r="B456" s="152" t="s">
        <v>567</v>
      </c>
      <c r="C456" s="153" t="s">
        <v>1665</v>
      </c>
      <c r="D456" s="154" t="s">
        <v>162</v>
      </c>
      <c r="E456" s="155" t="s">
        <v>1049</v>
      </c>
      <c r="F456" s="156">
        <f t="shared" si="13"/>
        <v>21137098</v>
      </c>
      <c r="G456" s="156">
        <f>IFERROR(VLOOKUP(C456,'1-11월'!$E$14:$H$1190,4,0),0)</f>
        <v>20000853</v>
      </c>
      <c r="H456" s="154">
        <f>IFERROR(VLOOKUP(C456,'12월'!$E$12:$H$884,4,0),0)</f>
        <v>1136245</v>
      </c>
      <c r="I456" s="157" t="s">
        <v>3831</v>
      </c>
      <c r="J456" s="68" t="str">
        <f>VLOOKUP(C456,'명부(현재)'!$D$9:$O$9755,11,0)</f>
        <v>-</v>
      </c>
    </row>
    <row r="457" spans="2:10">
      <c r="B457" s="152" t="s">
        <v>561</v>
      </c>
      <c r="C457" s="153" t="s">
        <v>1507</v>
      </c>
      <c r="D457" s="154" t="s">
        <v>281</v>
      </c>
      <c r="E457" s="155" t="s">
        <v>952</v>
      </c>
      <c r="F457" s="156">
        <f t="shared" ref="F457:F520" si="14">SUM(G457:H457)</f>
        <v>21068648</v>
      </c>
      <c r="G457" s="156">
        <f>IFERROR(VLOOKUP(C457,'1-11월'!$E$14:$H$1190,4,0),0)</f>
        <v>19066913</v>
      </c>
      <c r="H457" s="154">
        <f>IFERROR(VLOOKUP(C457,'12월'!$E$12:$H$884,4,0),0)</f>
        <v>2001735</v>
      </c>
      <c r="I457" s="157" t="s">
        <v>3831</v>
      </c>
      <c r="J457" s="68" t="str">
        <f>VLOOKUP(C457,'명부(현재)'!$D$9:$O$9755,11,0)</f>
        <v>-</v>
      </c>
    </row>
    <row r="458" spans="2:10">
      <c r="B458" s="152" t="s">
        <v>564</v>
      </c>
      <c r="C458" s="153" t="s">
        <v>1756</v>
      </c>
      <c r="D458" s="154" t="s">
        <v>1162</v>
      </c>
      <c r="E458" s="155" t="s">
        <v>757</v>
      </c>
      <c r="F458" s="156">
        <f t="shared" si="14"/>
        <v>21049169</v>
      </c>
      <c r="G458" s="156">
        <f>IFERROR(VLOOKUP(C458,'1-11월'!$E$14:$H$1190,4,0),0)</f>
        <v>19826694</v>
      </c>
      <c r="H458" s="154">
        <f>IFERROR(VLOOKUP(C458,'12월'!$E$12:$H$884,4,0),0)</f>
        <v>1222475</v>
      </c>
      <c r="I458" s="157" t="s">
        <v>3831</v>
      </c>
      <c r="J458" s="68" t="str">
        <f>VLOOKUP(C458,'명부(현재)'!$D$9:$O$9755,11,0)</f>
        <v>-</v>
      </c>
    </row>
    <row r="459" spans="2:10">
      <c r="B459" s="152" t="s">
        <v>563</v>
      </c>
      <c r="C459" s="153" t="s">
        <v>1576</v>
      </c>
      <c r="D459" s="154" t="s">
        <v>183</v>
      </c>
      <c r="E459" s="155" t="s">
        <v>992</v>
      </c>
      <c r="F459" s="156">
        <f t="shared" si="14"/>
        <v>20971560</v>
      </c>
      <c r="G459" s="156">
        <f>IFERROR(VLOOKUP(C459,'1-11월'!$E$14:$H$1190,4,0),0)</f>
        <v>17800035</v>
      </c>
      <c r="H459" s="154">
        <f>IFERROR(VLOOKUP(C459,'12월'!$E$12:$H$884,4,0),0)</f>
        <v>3171525</v>
      </c>
      <c r="I459" s="157" t="s">
        <v>3831</v>
      </c>
      <c r="J459" s="68" t="str">
        <f>VLOOKUP(C459,'명부(현재)'!$D$9:$O$9755,11,0)</f>
        <v>-</v>
      </c>
    </row>
    <row r="460" spans="2:10">
      <c r="B460" s="152" t="s">
        <v>568</v>
      </c>
      <c r="C460" s="153" t="s">
        <v>1461</v>
      </c>
      <c r="D460" s="154" t="s">
        <v>270</v>
      </c>
      <c r="E460" s="155" t="s">
        <v>790</v>
      </c>
      <c r="F460" s="156">
        <f t="shared" si="14"/>
        <v>20945030</v>
      </c>
      <c r="G460" s="156">
        <f>IFERROR(VLOOKUP(C460,'1-11월'!$E$14:$H$1190,4,0),0)</f>
        <v>17803110</v>
      </c>
      <c r="H460" s="154">
        <f>IFERROR(VLOOKUP(C460,'12월'!$E$12:$H$884,4,0),0)</f>
        <v>3141920</v>
      </c>
      <c r="I460" s="157" t="s">
        <v>3831</v>
      </c>
      <c r="J460" s="68" t="str">
        <f>VLOOKUP(C460,'명부(현재)'!$D$9:$O$9755,11,0)</f>
        <v>-</v>
      </c>
    </row>
    <row r="461" spans="2:10">
      <c r="B461" s="152" t="s">
        <v>578</v>
      </c>
      <c r="C461" s="153" t="s">
        <v>1309</v>
      </c>
      <c r="D461" s="154" t="s">
        <v>2</v>
      </c>
      <c r="E461" s="155" t="s">
        <v>808</v>
      </c>
      <c r="F461" s="156">
        <f t="shared" si="14"/>
        <v>20899265</v>
      </c>
      <c r="G461" s="156">
        <f>IFERROR(VLOOKUP(C461,'1-11월'!$E$14:$H$1190,4,0),0)</f>
        <v>18299865</v>
      </c>
      <c r="H461" s="154">
        <f>IFERROR(VLOOKUP(C461,'12월'!$E$12:$H$884,4,0),0)</f>
        <v>2599400</v>
      </c>
      <c r="I461" s="157" t="s">
        <v>3831</v>
      </c>
      <c r="J461" s="68" t="str">
        <f>VLOOKUP(C461,'명부(현재)'!$D$9:$O$9755,11,0)</f>
        <v>-</v>
      </c>
    </row>
    <row r="462" spans="2:10">
      <c r="B462" s="152" t="s">
        <v>573</v>
      </c>
      <c r="C462" s="153" t="s">
        <v>1619</v>
      </c>
      <c r="D462" s="154" t="s">
        <v>298</v>
      </c>
      <c r="E462" s="155" t="s">
        <v>1017</v>
      </c>
      <c r="F462" s="156">
        <f t="shared" si="14"/>
        <v>20861158</v>
      </c>
      <c r="G462" s="156">
        <f>IFERROR(VLOOKUP(C462,'1-11월'!$E$14:$H$1190,4,0),0)</f>
        <v>18762883</v>
      </c>
      <c r="H462" s="154">
        <f>IFERROR(VLOOKUP(C462,'12월'!$E$12:$H$884,4,0),0)</f>
        <v>2098275</v>
      </c>
      <c r="I462" s="157" t="s">
        <v>3831</v>
      </c>
      <c r="J462" s="68" t="str">
        <f>VLOOKUP(C462,'명부(현재)'!$D$9:$O$9755,11,0)</f>
        <v>-</v>
      </c>
    </row>
    <row r="463" spans="2:10">
      <c r="B463" s="152" t="s">
        <v>567</v>
      </c>
      <c r="C463" s="153" t="s">
        <v>1673</v>
      </c>
      <c r="D463" s="154" t="s">
        <v>589</v>
      </c>
      <c r="E463" s="155" t="s">
        <v>1053</v>
      </c>
      <c r="F463" s="156">
        <f t="shared" si="14"/>
        <v>20799382</v>
      </c>
      <c r="G463" s="156">
        <f>IFERROR(VLOOKUP(C463,'1-11월'!$E$14:$H$1190,4,0),0)</f>
        <v>18751317</v>
      </c>
      <c r="H463" s="154">
        <f>IFERROR(VLOOKUP(C463,'12월'!$E$12:$H$884,4,0),0)</f>
        <v>2048065</v>
      </c>
      <c r="I463" s="157" t="s">
        <v>3831</v>
      </c>
      <c r="J463" s="68" t="str">
        <f>VLOOKUP(C463,'명부(현재)'!$D$9:$O$9755,11,0)</f>
        <v>-</v>
      </c>
    </row>
    <row r="464" spans="2:10">
      <c r="B464" s="152" t="s">
        <v>556</v>
      </c>
      <c r="C464" s="153" t="s">
        <v>1489</v>
      </c>
      <c r="D464" s="154" t="s">
        <v>275</v>
      </c>
      <c r="E464" s="155" t="s">
        <v>939</v>
      </c>
      <c r="F464" s="156">
        <f t="shared" si="14"/>
        <v>20775177</v>
      </c>
      <c r="G464" s="156">
        <f>IFERROR(VLOOKUP(C464,'1-11월'!$E$14:$H$1190,4,0),0)</f>
        <v>18408032</v>
      </c>
      <c r="H464" s="154">
        <f>IFERROR(VLOOKUP(C464,'12월'!$E$12:$H$884,4,0),0)</f>
        <v>2367145</v>
      </c>
      <c r="I464" s="157" t="s">
        <v>3831</v>
      </c>
      <c r="J464" s="68" t="str">
        <f>VLOOKUP(C464,'명부(현재)'!$D$9:$O$9755,11,0)</f>
        <v>-</v>
      </c>
    </row>
    <row r="465" spans="2:10">
      <c r="B465" s="152" t="s">
        <v>582</v>
      </c>
      <c r="C465" s="153" t="s">
        <v>1256</v>
      </c>
      <c r="D465" s="154" t="s">
        <v>661</v>
      </c>
      <c r="E465" s="155" t="s">
        <v>691</v>
      </c>
      <c r="F465" s="156">
        <f t="shared" si="14"/>
        <v>20695881</v>
      </c>
      <c r="G465" s="156">
        <f>IFERROR(VLOOKUP(C465,'1-11월'!$E$14:$H$1190,4,0),0)</f>
        <v>18304846</v>
      </c>
      <c r="H465" s="154">
        <f>IFERROR(VLOOKUP(C465,'12월'!$E$12:$H$884,4,0),0)</f>
        <v>2391035</v>
      </c>
      <c r="I465" s="157" t="s">
        <v>3831</v>
      </c>
      <c r="J465" s="68" t="str">
        <f>VLOOKUP(C465,'명부(현재)'!$D$9:$O$9755,11,0)</f>
        <v>-</v>
      </c>
    </row>
    <row r="466" spans="2:10">
      <c r="B466" s="152" t="s">
        <v>564</v>
      </c>
      <c r="C466" s="153" t="s">
        <v>1737</v>
      </c>
      <c r="D466" s="154" t="s">
        <v>389</v>
      </c>
      <c r="E466" s="155" t="s">
        <v>809</v>
      </c>
      <c r="F466" s="156">
        <f t="shared" si="14"/>
        <v>20568324</v>
      </c>
      <c r="G466" s="156">
        <f>IFERROR(VLOOKUP(C466,'1-11월'!$E$14:$H$1190,4,0),0)</f>
        <v>18127389</v>
      </c>
      <c r="H466" s="154">
        <f>IFERROR(VLOOKUP(C466,'12월'!$E$12:$H$884,4,0),0)</f>
        <v>2440935</v>
      </c>
      <c r="I466" s="157" t="s">
        <v>3831</v>
      </c>
      <c r="J466" s="68" t="str">
        <f>VLOOKUP(C466,'명부(현재)'!$D$9:$O$9755,11,0)</f>
        <v>-</v>
      </c>
    </row>
    <row r="467" spans="2:10">
      <c r="B467" s="152" t="s">
        <v>571</v>
      </c>
      <c r="C467" s="153" t="s">
        <v>1542</v>
      </c>
      <c r="D467" s="154" t="s">
        <v>240</v>
      </c>
      <c r="E467" s="155" t="s">
        <v>747</v>
      </c>
      <c r="F467" s="156">
        <f t="shared" si="14"/>
        <v>20448368</v>
      </c>
      <c r="G467" s="156">
        <f>IFERROR(VLOOKUP(C467,'1-11월'!$E$14:$H$1190,4,0),0)</f>
        <v>18235122</v>
      </c>
      <c r="H467" s="154">
        <f>IFERROR(VLOOKUP(C467,'12월'!$E$12:$H$884,4,0),0)</f>
        <v>2213246</v>
      </c>
      <c r="I467" s="157" t="s">
        <v>3831</v>
      </c>
      <c r="J467" s="68" t="str">
        <f>VLOOKUP(C467,'명부(현재)'!$D$9:$O$9755,11,0)</f>
        <v>-</v>
      </c>
    </row>
    <row r="468" spans="2:10">
      <c r="B468" s="152" t="s">
        <v>571</v>
      </c>
      <c r="C468" s="153" t="s">
        <v>1521</v>
      </c>
      <c r="D468" s="154" t="s">
        <v>193</v>
      </c>
      <c r="E468" s="155" t="s">
        <v>962</v>
      </c>
      <c r="F468" s="156">
        <f t="shared" si="14"/>
        <v>20429614</v>
      </c>
      <c r="G468" s="156">
        <f>IFERROR(VLOOKUP(C468,'1-11월'!$E$14:$H$1190,4,0),0)</f>
        <v>18170407</v>
      </c>
      <c r="H468" s="154">
        <f>IFERROR(VLOOKUP(C468,'12월'!$E$12:$H$884,4,0),0)</f>
        <v>2259207</v>
      </c>
      <c r="I468" s="157" t="s">
        <v>3831</v>
      </c>
      <c r="J468" s="68" t="str">
        <f>VLOOKUP(C468,'명부(현재)'!$D$9:$O$9755,11,0)</f>
        <v>-</v>
      </c>
    </row>
    <row r="469" spans="2:10">
      <c r="B469" s="152" t="s">
        <v>561</v>
      </c>
      <c r="C469" s="153" t="s">
        <v>1506</v>
      </c>
      <c r="D469" s="154" t="s">
        <v>106</v>
      </c>
      <c r="E469" s="155" t="s">
        <v>952</v>
      </c>
      <c r="F469" s="156">
        <f t="shared" si="14"/>
        <v>20419819</v>
      </c>
      <c r="G469" s="156">
        <f>IFERROR(VLOOKUP(C469,'1-11월'!$E$14:$H$1190,4,0),0)</f>
        <v>18885364</v>
      </c>
      <c r="H469" s="154">
        <f>IFERROR(VLOOKUP(C469,'12월'!$E$12:$H$884,4,0),0)</f>
        <v>1534455</v>
      </c>
      <c r="I469" s="157" t="s">
        <v>3831</v>
      </c>
      <c r="J469" s="68" t="str">
        <f>VLOOKUP(C469,'명부(현재)'!$D$9:$O$9755,11,0)</f>
        <v>-</v>
      </c>
    </row>
    <row r="470" spans="2:10">
      <c r="B470" s="152" t="s">
        <v>560</v>
      </c>
      <c r="C470" s="153" t="s">
        <v>1820</v>
      </c>
      <c r="D470" s="154" t="s">
        <v>598</v>
      </c>
      <c r="E470" s="155" t="s">
        <v>1147</v>
      </c>
      <c r="F470" s="156">
        <f t="shared" si="14"/>
        <v>20349356</v>
      </c>
      <c r="G470" s="156">
        <f>IFERROR(VLOOKUP(C470,'1-11월'!$E$14:$H$1190,4,0),0)</f>
        <v>16978676</v>
      </c>
      <c r="H470" s="154">
        <f>IFERROR(VLOOKUP(C470,'12월'!$E$12:$H$884,4,0),0)</f>
        <v>3370680</v>
      </c>
      <c r="I470" s="157" t="s">
        <v>3831</v>
      </c>
      <c r="J470" s="68" t="str">
        <f>VLOOKUP(C470,'명부(현재)'!$D$9:$O$9755,11,0)</f>
        <v>-</v>
      </c>
    </row>
    <row r="471" spans="2:10">
      <c r="B471" s="152" t="s">
        <v>580</v>
      </c>
      <c r="C471" s="153" t="s">
        <v>1783</v>
      </c>
      <c r="D471" s="154" t="s">
        <v>385</v>
      </c>
      <c r="E471" s="155" t="s">
        <v>1130</v>
      </c>
      <c r="F471" s="156">
        <f t="shared" si="14"/>
        <v>20295263</v>
      </c>
      <c r="G471" s="156">
        <f>IFERROR(VLOOKUP(C471,'1-11월'!$E$14:$H$1190,4,0),0)</f>
        <v>18333358</v>
      </c>
      <c r="H471" s="154">
        <f>IFERROR(VLOOKUP(C471,'12월'!$E$12:$H$884,4,0),0)</f>
        <v>1961905</v>
      </c>
      <c r="I471" s="157" t="s">
        <v>3831</v>
      </c>
      <c r="J471" s="68" t="str">
        <f>VLOOKUP(C471,'명부(현재)'!$D$9:$O$9755,11,0)</f>
        <v>-</v>
      </c>
    </row>
    <row r="472" spans="2:10">
      <c r="B472" s="152" t="s">
        <v>560</v>
      </c>
      <c r="C472" s="153" t="s">
        <v>1811</v>
      </c>
      <c r="D472" s="154" t="s">
        <v>453</v>
      </c>
      <c r="E472" s="155" t="s">
        <v>855</v>
      </c>
      <c r="F472" s="156">
        <f t="shared" si="14"/>
        <v>20242476</v>
      </c>
      <c r="G472" s="156">
        <f>IFERROR(VLOOKUP(C472,'1-11월'!$E$14:$H$1190,4,0),0)</f>
        <v>16074591</v>
      </c>
      <c r="H472" s="154">
        <f>IFERROR(VLOOKUP(C472,'12월'!$E$12:$H$884,4,0),0)</f>
        <v>4167885</v>
      </c>
      <c r="I472" s="157" t="s">
        <v>3831</v>
      </c>
      <c r="J472" s="68" t="str">
        <f>VLOOKUP(C472,'명부(현재)'!$D$9:$O$9755,11,0)</f>
        <v>-</v>
      </c>
    </row>
    <row r="473" spans="2:10">
      <c r="B473" s="152" t="s">
        <v>565</v>
      </c>
      <c r="C473" s="153" t="s">
        <v>1212</v>
      </c>
      <c r="D473" s="154" t="s">
        <v>72</v>
      </c>
      <c r="E473" s="155" t="s">
        <v>718</v>
      </c>
      <c r="F473" s="156">
        <f t="shared" si="14"/>
        <v>20241021</v>
      </c>
      <c r="G473" s="156">
        <f>IFERROR(VLOOKUP(C473,'1-11월'!$E$14:$H$1190,4,0),0)</f>
        <v>18984141</v>
      </c>
      <c r="H473" s="154">
        <f>IFERROR(VLOOKUP(C473,'12월'!$E$12:$H$884,4,0),0)</f>
        <v>1256880</v>
      </c>
      <c r="I473" s="157" t="s">
        <v>3831</v>
      </c>
      <c r="J473" s="68" t="str">
        <f>VLOOKUP(C473,'명부(현재)'!$D$9:$O$9755,11,0)</f>
        <v>-</v>
      </c>
    </row>
    <row r="474" spans="2:10">
      <c r="B474" s="152" t="s">
        <v>564</v>
      </c>
      <c r="C474" s="153" t="s">
        <v>1738</v>
      </c>
      <c r="D474" s="154" t="s">
        <v>390</v>
      </c>
      <c r="E474" s="155" t="s">
        <v>812</v>
      </c>
      <c r="F474" s="156">
        <f t="shared" si="14"/>
        <v>20232252</v>
      </c>
      <c r="G474" s="156">
        <f>IFERROR(VLOOKUP(C474,'1-11월'!$E$14:$H$1190,4,0),0)</f>
        <v>18064802</v>
      </c>
      <c r="H474" s="154">
        <f>IFERROR(VLOOKUP(C474,'12월'!$E$12:$H$884,4,0),0)</f>
        <v>2167450</v>
      </c>
      <c r="I474" s="157" t="s">
        <v>3831</v>
      </c>
      <c r="J474" s="68" t="str">
        <f>VLOOKUP(C474,'명부(현재)'!$D$9:$O$9755,11,0)</f>
        <v>-</v>
      </c>
    </row>
    <row r="475" spans="2:10">
      <c r="B475" s="152" t="s">
        <v>2121</v>
      </c>
      <c r="C475" s="153" t="s">
        <v>1592</v>
      </c>
      <c r="D475" s="154" t="s">
        <v>635</v>
      </c>
      <c r="E475" s="155" t="s">
        <v>894</v>
      </c>
      <c r="F475" s="156">
        <f t="shared" si="14"/>
        <v>20151907</v>
      </c>
      <c r="G475" s="156">
        <f>IFERROR(VLOOKUP(C475,'1-11월'!$E$14:$H$1190,4,0),0)</f>
        <v>17848677</v>
      </c>
      <c r="H475" s="154">
        <f>IFERROR(VLOOKUP(C475,'12월'!$E$12:$H$884,4,0),0)</f>
        <v>2303230</v>
      </c>
      <c r="I475" s="157" t="s">
        <v>3831</v>
      </c>
      <c r="J475" s="68" t="str">
        <f>VLOOKUP(C475,'명부(현재)'!$D$9:$O$9755,11,0)</f>
        <v>-</v>
      </c>
    </row>
    <row r="476" spans="2:10">
      <c r="B476" s="152" t="s">
        <v>555</v>
      </c>
      <c r="C476" s="153" t="s">
        <v>1934</v>
      </c>
      <c r="D476" s="154" t="s">
        <v>1935</v>
      </c>
      <c r="E476" s="155" t="s">
        <v>1930</v>
      </c>
      <c r="F476" s="156">
        <f t="shared" si="14"/>
        <v>20150546</v>
      </c>
      <c r="G476" s="156">
        <f>IFERROR(VLOOKUP(C476,'1-11월'!$E$14:$H$1190,4,0),0)</f>
        <v>17866571</v>
      </c>
      <c r="H476" s="154">
        <f>IFERROR(VLOOKUP(C476,'12월'!$E$12:$H$884,4,0),0)</f>
        <v>2283975</v>
      </c>
      <c r="I476" s="157" t="s">
        <v>3831</v>
      </c>
      <c r="J476" s="68" t="str">
        <f>VLOOKUP(C476,'명부(현재)'!$D$9:$O$9755,11,0)</f>
        <v>-</v>
      </c>
    </row>
    <row r="477" spans="2:10">
      <c r="B477" s="158" t="s">
        <v>553</v>
      </c>
      <c r="C477" s="159" t="s">
        <v>1258</v>
      </c>
      <c r="D477" s="160" t="s">
        <v>333</v>
      </c>
      <c r="E477" s="161" t="s">
        <v>762</v>
      </c>
      <c r="F477" s="162">
        <f t="shared" si="14"/>
        <v>19985375</v>
      </c>
      <c r="G477" s="162">
        <f>IFERROR(VLOOKUP(C477,'1-11월'!$E$14:$H$1190,4,0),0)</f>
        <v>18016050</v>
      </c>
      <c r="H477" s="160">
        <f>IFERROR(VLOOKUP(C477,'12월'!$E$12:$H$884,4,0),0)</f>
        <v>1969325</v>
      </c>
      <c r="I477" s="163" t="s">
        <v>3835</v>
      </c>
      <c r="J477" s="68" t="str">
        <f>VLOOKUP(C477,'명부(현재)'!$D$9:$O$9755,11,0)</f>
        <v>-</v>
      </c>
    </row>
    <row r="478" spans="2:10">
      <c r="B478" s="158" t="s">
        <v>559</v>
      </c>
      <c r="C478" s="159" t="s">
        <v>1284</v>
      </c>
      <c r="D478" s="160" t="s">
        <v>1166</v>
      </c>
      <c r="E478" s="161" t="s">
        <v>1164</v>
      </c>
      <c r="F478" s="162">
        <f t="shared" si="14"/>
        <v>19894199</v>
      </c>
      <c r="G478" s="162">
        <f>IFERROR(VLOOKUP(C478,'1-11월'!$E$14:$H$1190,4,0),0)</f>
        <v>17872089</v>
      </c>
      <c r="H478" s="160">
        <f>IFERROR(VLOOKUP(C478,'12월'!$E$12:$H$884,4,0),0)</f>
        <v>2022110</v>
      </c>
      <c r="I478" s="163" t="s">
        <v>3832</v>
      </c>
      <c r="J478" s="68" t="str">
        <f>VLOOKUP(C478,'명부(현재)'!$D$9:$O$9755,11,0)</f>
        <v>-</v>
      </c>
    </row>
    <row r="479" spans="2:10">
      <c r="B479" s="158" t="s">
        <v>561</v>
      </c>
      <c r="C479" s="159" t="s">
        <v>1502</v>
      </c>
      <c r="D479" s="160" t="s">
        <v>219</v>
      </c>
      <c r="E479" s="161" t="s">
        <v>950</v>
      </c>
      <c r="F479" s="162">
        <f t="shared" si="14"/>
        <v>19843701</v>
      </c>
      <c r="G479" s="162">
        <f>IFERROR(VLOOKUP(C479,'1-11월'!$E$14:$H$1190,4,0),0)</f>
        <v>16613011</v>
      </c>
      <c r="H479" s="160">
        <f>IFERROR(VLOOKUP(C479,'12월'!$E$12:$H$884,4,0),0)</f>
        <v>3230690</v>
      </c>
      <c r="I479" s="163" t="s">
        <v>3832</v>
      </c>
      <c r="J479" s="68" t="str">
        <f>VLOOKUP(C479,'명부(현재)'!$D$9:$O$9755,11,0)</f>
        <v>-</v>
      </c>
    </row>
    <row r="480" spans="2:10">
      <c r="B480" s="158" t="s">
        <v>569</v>
      </c>
      <c r="C480" s="159" t="s">
        <v>1372</v>
      </c>
      <c r="D480" s="160" t="s">
        <v>149</v>
      </c>
      <c r="E480" s="161" t="s">
        <v>853</v>
      </c>
      <c r="F480" s="162">
        <f t="shared" si="14"/>
        <v>19787333</v>
      </c>
      <c r="G480" s="162">
        <f>IFERROR(VLOOKUP(C480,'1-11월'!$E$14:$H$1190,4,0),0)</f>
        <v>18165636</v>
      </c>
      <c r="H480" s="160">
        <f>IFERROR(VLOOKUP(C480,'12월'!$E$12:$H$884,4,0),0)</f>
        <v>1621697</v>
      </c>
      <c r="I480" s="163" t="s">
        <v>3832</v>
      </c>
      <c r="J480" s="68" t="str">
        <f>VLOOKUP(C480,'명부(현재)'!$D$9:$O$9755,11,0)</f>
        <v>-</v>
      </c>
    </row>
    <row r="481" spans="2:10">
      <c r="B481" s="158" t="s">
        <v>581</v>
      </c>
      <c r="C481" s="159" t="s">
        <v>1207</v>
      </c>
      <c r="D481" s="160" t="s">
        <v>166</v>
      </c>
      <c r="E481" s="161" t="s">
        <v>708</v>
      </c>
      <c r="F481" s="162">
        <f t="shared" si="14"/>
        <v>19752883</v>
      </c>
      <c r="G481" s="162">
        <f>IFERROR(VLOOKUP(C481,'1-11월'!$E$14:$H$1190,4,0),0)</f>
        <v>17577758</v>
      </c>
      <c r="H481" s="160">
        <f>IFERROR(VLOOKUP(C481,'12월'!$E$12:$H$884,4,0),0)</f>
        <v>2175125</v>
      </c>
      <c r="I481" s="163" t="s">
        <v>3832</v>
      </c>
      <c r="J481" s="68" t="str">
        <f>VLOOKUP(C481,'명부(현재)'!$D$9:$O$9755,11,0)</f>
        <v>-</v>
      </c>
    </row>
    <row r="482" spans="2:10">
      <c r="B482" s="158" t="s">
        <v>556</v>
      </c>
      <c r="C482" s="159" t="s">
        <v>1474</v>
      </c>
      <c r="D482" s="160" t="s">
        <v>260</v>
      </c>
      <c r="E482" s="161" t="s">
        <v>926</v>
      </c>
      <c r="F482" s="162">
        <f t="shared" si="14"/>
        <v>19744506</v>
      </c>
      <c r="G482" s="162">
        <f>IFERROR(VLOOKUP(C482,'1-11월'!$E$14:$H$1190,4,0),0)</f>
        <v>16631341</v>
      </c>
      <c r="H482" s="160">
        <f>IFERROR(VLOOKUP(C482,'12월'!$E$12:$H$884,4,0),0)</f>
        <v>3113165</v>
      </c>
      <c r="I482" s="163" t="s">
        <v>3832</v>
      </c>
      <c r="J482" s="68" t="str">
        <f>VLOOKUP(C482,'명부(현재)'!$D$9:$O$9755,11,0)</f>
        <v>-</v>
      </c>
    </row>
    <row r="483" spans="2:10">
      <c r="B483" s="158" t="s">
        <v>574</v>
      </c>
      <c r="C483" s="159" t="s">
        <v>1977</v>
      </c>
      <c r="D483" s="160" t="s">
        <v>1978</v>
      </c>
      <c r="E483" s="161" t="s">
        <v>1989</v>
      </c>
      <c r="F483" s="162">
        <f t="shared" si="14"/>
        <v>19725110</v>
      </c>
      <c r="G483" s="162">
        <f>IFERROR(VLOOKUP(C483,'1-11월'!$E$14:$H$1190,4,0),0)</f>
        <v>18562620</v>
      </c>
      <c r="H483" s="160">
        <f>IFERROR(VLOOKUP(C483,'12월'!$E$12:$H$884,4,0),0)</f>
        <v>1162490</v>
      </c>
      <c r="I483" s="163" t="s">
        <v>3832</v>
      </c>
      <c r="J483" s="68" t="str">
        <f>VLOOKUP(C483,'명부(현재)'!$D$9:$O$9755,11,0)</f>
        <v>-</v>
      </c>
    </row>
    <row r="484" spans="2:10">
      <c r="B484" s="158" t="s">
        <v>560</v>
      </c>
      <c r="C484" s="159" t="s">
        <v>1807</v>
      </c>
      <c r="D484" s="160" t="s">
        <v>289</v>
      </c>
      <c r="E484" s="161" t="s">
        <v>1143</v>
      </c>
      <c r="F484" s="162">
        <f t="shared" si="14"/>
        <v>19717058</v>
      </c>
      <c r="G484" s="162">
        <f>IFERROR(VLOOKUP(C484,'1-11월'!$E$14:$H$1190,4,0),0)</f>
        <v>17245508</v>
      </c>
      <c r="H484" s="160">
        <f>IFERROR(VLOOKUP(C484,'12월'!$E$12:$H$884,4,0),0)</f>
        <v>2471550</v>
      </c>
      <c r="I484" s="163" t="s">
        <v>3832</v>
      </c>
      <c r="J484" s="68" t="str">
        <f>VLOOKUP(C484,'명부(현재)'!$D$9:$O$9755,11,0)</f>
        <v>-</v>
      </c>
    </row>
    <row r="485" spans="2:10">
      <c r="B485" s="158" t="s">
        <v>569</v>
      </c>
      <c r="C485" s="159" t="s">
        <v>2050</v>
      </c>
      <c r="D485" s="160" t="s">
        <v>2051</v>
      </c>
      <c r="E485" s="161" t="s">
        <v>2057</v>
      </c>
      <c r="F485" s="162">
        <f t="shared" si="14"/>
        <v>19616167</v>
      </c>
      <c r="G485" s="162">
        <f>IFERROR(VLOOKUP(C485,'1-11월'!$E$14:$H$1190,4,0),0)</f>
        <v>18036187</v>
      </c>
      <c r="H485" s="160">
        <f>IFERROR(VLOOKUP(C485,'12월'!$E$12:$H$884,4,0),0)</f>
        <v>1579980</v>
      </c>
      <c r="I485" s="163" t="s">
        <v>3832</v>
      </c>
      <c r="J485" s="68" t="str">
        <f>VLOOKUP(C485,'명부(현재)'!$D$9:$O$9755,11,0)</f>
        <v>-</v>
      </c>
    </row>
    <row r="486" spans="2:10">
      <c r="B486" s="158" t="s">
        <v>555</v>
      </c>
      <c r="C486" s="159" t="s">
        <v>2098</v>
      </c>
      <c r="D486" s="160" t="s">
        <v>153</v>
      </c>
      <c r="E486" s="161" t="s">
        <v>3038</v>
      </c>
      <c r="F486" s="162">
        <f t="shared" si="14"/>
        <v>19518809</v>
      </c>
      <c r="G486" s="162">
        <f>IFERROR(VLOOKUP(C486,'1-11월'!$E$14:$H$1190,4,0),0)</f>
        <v>18409889</v>
      </c>
      <c r="H486" s="160">
        <f>IFERROR(VLOOKUP(C486,'12월'!$E$12:$H$884,4,0),0)</f>
        <v>1108920</v>
      </c>
      <c r="I486" s="163" t="s">
        <v>3832</v>
      </c>
      <c r="J486" s="68" t="str">
        <f>VLOOKUP(C486,'명부(현재)'!$D$9:$O$9755,11,0)</f>
        <v>-</v>
      </c>
    </row>
    <row r="487" spans="2:10">
      <c r="B487" s="158" t="s">
        <v>569</v>
      </c>
      <c r="C487" s="159" t="s">
        <v>1377</v>
      </c>
      <c r="D487" s="160" t="s">
        <v>466</v>
      </c>
      <c r="E487" s="161" t="s">
        <v>858</v>
      </c>
      <c r="F487" s="162">
        <f t="shared" si="14"/>
        <v>19493378</v>
      </c>
      <c r="G487" s="162">
        <f>IFERROR(VLOOKUP(C487,'1-11월'!$E$14:$H$1190,4,0),0)</f>
        <v>17301353</v>
      </c>
      <c r="H487" s="160">
        <f>IFERROR(VLOOKUP(C487,'12월'!$E$12:$H$884,4,0),0)</f>
        <v>2192025</v>
      </c>
      <c r="I487" s="163" t="s">
        <v>3832</v>
      </c>
      <c r="J487" s="68" t="str">
        <f>VLOOKUP(C487,'명부(현재)'!$D$9:$O$9755,11,0)</f>
        <v>-</v>
      </c>
    </row>
    <row r="488" spans="2:10">
      <c r="B488" s="158" t="s">
        <v>573</v>
      </c>
      <c r="C488" s="159" t="s">
        <v>1653</v>
      </c>
      <c r="D488" s="160" t="s">
        <v>615</v>
      </c>
      <c r="E488" s="161" t="s">
        <v>712</v>
      </c>
      <c r="F488" s="162">
        <f t="shared" si="14"/>
        <v>19416541</v>
      </c>
      <c r="G488" s="162">
        <f>IFERROR(VLOOKUP(C488,'1-11월'!$E$14:$H$1190,4,0),0)</f>
        <v>16342361</v>
      </c>
      <c r="H488" s="160">
        <f>IFERROR(VLOOKUP(C488,'12월'!$E$12:$H$884,4,0),0)</f>
        <v>3074180</v>
      </c>
      <c r="I488" s="163" t="s">
        <v>3832</v>
      </c>
      <c r="J488" s="68" t="str">
        <f>VLOOKUP(C488,'명부(현재)'!$D$9:$O$9755,11,0)</f>
        <v>-</v>
      </c>
    </row>
    <row r="489" spans="2:10">
      <c r="B489" s="158" t="s">
        <v>558</v>
      </c>
      <c r="C489" s="159" t="s">
        <v>1611</v>
      </c>
      <c r="D489" s="160" t="s">
        <v>522</v>
      </c>
      <c r="E489" s="161" t="s">
        <v>1012</v>
      </c>
      <c r="F489" s="162">
        <f t="shared" si="14"/>
        <v>19393276</v>
      </c>
      <c r="G489" s="162">
        <f>IFERROR(VLOOKUP(C489,'1-11월'!$E$14:$H$1190,4,0),0)</f>
        <v>17675186</v>
      </c>
      <c r="H489" s="160">
        <f>IFERROR(VLOOKUP(C489,'12월'!$E$12:$H$884,4,0),0)</f>
        <v>1718090</v>
      </c>
      <c r="I489" s="163" t="s">
        <v>3832</v>
      </c>
      <c r="J489" s="68" t="str">
        <f>VLOOKUP(C489,'명부(현재)'!$D$9:$O$9755,11,0)</f>
        <v>-</v>
      </c>
    </row>
    <row r="490" spans="2:10">
      <c r="B490" s="158" t="s">
        <v>555</v>
      </c>
      <c r="C490" s="159" t="s">
        <v>1890</v>
      </c>
      <c r="D490" s="160" t="s">
        <v>1891</v>
      </c>
      <c r="E490" s="161" t="s">
        <v>2114</v>
      </c>
      <c r="F490" s="162">
        <f t="shared" si="14"/>
        <v>19387677</v>
      </c>
      <c r="G490" s="162">
        <f>IFERROR(VLOOKUP(C490,'1-11월'!$E$14:$H$1190,4,0),0)</f>
        <v>17020607</v>
      </c>
      <c r="H490" s="160">
        <f>IFERROR(VLOOKUP(C490,'12월'!$E$12:$H$884,4,0),0)</f>
        <v>2367070</v>
      </c>
      <c r="I490" s="163" t="s">
        <v>3832</v>
      </c>
      <c r="J490" s="68" t="str">
        <f>VLOOKUP(C490,'명부(현재)'!$D$9:$O$9755,11,0)</f>
        <v>-</v>
      </c>
    </row>
    <row r="491" spans="2:10">
      <c r="B491" s="158" t="s">
        <v>557</v>
      </c>
      <c r="C491" s="159" t="s">
        <v>1440</v>
      </c>
      <c r="D491" s="160" t="s">
        <v>1441</v>
      </c>
      <c r="E491" s="161" t="s">
        <v>1442</v>
      </c>
      <c r="F491" s="162">
        <f t="shared" si="14"/>
        <v>19371405</v>
      </c>
      <c r="G491" s="162">
        <f>IFERROR(VLOOKUP(C491,'1-11월'!$E$14:$H$1190,4,0),0)</f>
        <v>18430385</v>
      </c>
      <c r="H491" s="160">
        <f>IFERROR(VLOOKUP(C491,'12월'!$E$12:$H$884,4,0),0)</f>
        <v>941020</v>
      </c>
      <c r="I491" s="163" t="s">
        <v>3832</v>
      </c>
      <c r="J491" s="68" t="str">
        <f>VLOOKUP(C491,'명부(현재)'!$D$9:$O$9755,11,0)</f>
        <v>-</v>
      </c>
    </row>
    <row r="492" spans="2:10">
      <c r="B492" s="158" t="s">
        <v>573</v>
      </c>
      <c r="C492" s="159" t="s">
        <v>1625</v>
      </c>
      <c r="D492" s="160" t="s">
        <v>467</v>
      </c>
      <c r="E492" s="161" t="s">
        <v>1023</v>
      </c>
      <c r="F492" s="162">
        <f t="shared" si="14"/>
        <v>19284151</v>
      </c>
      <c r="G492" s="162">
        <f>IFERROR(VLOOKUP(C492,'1-11월'!$E$14:$H$1190,4,0),0)</f>
        <v>17217491</v>
      </c>
      <c r="H492" s="160">
        <f>IFERROR(VLOOKUP(C492,'12월'!$E$12:$H$884,4,0),0)</f>
        <v>2066660</v>
      </c>
      <c r="I492" s="163" t="s">
        <v>3832</v>
      </c>
      <c r="J492" s="68" t="str">
        <f>VLOOKUP(C492,'명부(현재)'!$D$9:$O$9755,11,0)</f>
        <v>-</v>
      </c>
    </row>
    <row r="493" spans="2:10">
      <c r="B493" s="158" t="s">
        <v>557</v>
      </c>
      <c r="C493" s="159" t="s">
        <v>1437</v>
      </c>
      <c r="D493" s="160" t="s">
        <v>317</v>
      </c>
      <c r="E493" s="161" t="s">
        <v>860</v>
      </c>
      <c r="F493" s="162">
        <f t="shared" si="14"/>
        <v>19263451</v>
      </c>
      <c r="G493" s="162">
        <f>IFERROR(VLOOKUP(C493,'1-11월'!$E$14:$H$1190,4,0),0)</f>
        <v>16579131</v>
      </c>
      <c r="H493" s="160">
        <f>IFERROR(VLOOKUP(C493,'12월'!$E$12:$H$884,4,0),0)</f>
        <v>2684320</v>
      </c>
      <c r="I493" s="163" t="s">
        <v>3832</v>
      </c>
      <c r="J493" s="68" t="str">
        <f>VLOOKUP(C493,'명부(현재)'!$D$9:$O$9755,11,0)</f>
        <v>-</v>
      </c>
    </row>
    <row r="494" spans="2:10">
      <c r="B494" s="158" t="s">
        <v>555</v>
      </c>
      <c r="C494" s="159" t="s">
        <v>1689</v>
      </c>
      <c r="D494" s="160" t="s">
        <v>145</v>
      </c>
      <c r="E494" s="161" t="s">
        <v>1065</v>
      </c>
      <c r="F494" s="162">
        <f t="shared" si="14"/>
        <v>19202746</v>
      </c>
      <c r="G494" s="162">
        <f>IFERROR(VLOOKUP(C494,'1-11월'!$E$14:$H$1190,4,0),0)</f>
        <v>16855271</v>
      </c>
      <c r="H494" s="160">
        <f>IFERROR(VLOOKUP(C494,'12월'!$E$12:$H$884,4,0),0)</f>
        <v>2347475</v>
      </c>
      <c r="I494" s="163" t="s">
        <v>3832</v>
      </c>
      <c r="J494" s="68" t="str">
        <f>VLOOKUP(C494,'명부(현재)'!$D$9:$O$9755,11,0)</f>
        <v>-</v>
      </c>
    </row>
    <row r="495" spans="2:10">
      <c r="B495" s="158" t="s">
        <v>575</v>
      </c>
      <c r="C495" s="159" t="s">
        <v>1236</v>
      </c>
      <c r="D495" s="160" t="s">
        <v>20</v>
      </c>
      <c r="E495" s="161" t="s">
        <v>736</v>
      </c>
      <c r="F495" s="162">
        <f t="shared" si="14"/>
        <v>19191455</v>
      </c>
      <c r="G495" s="162">
        <f>IFERROR(VLOOKUP(C495,'1-11월'!$E$14:$H$1190,4,0),0)</f>
        <v>16523740</v>
      </c>
      <c r="H495" s="160">
        <f>IFERROR(VLOOKUP(C495,'12월'!$E$12:$H$884,4,0),0)</f>
        <v>2667715</v>
      </c>
      <c r="I495" s="163" t="s">
        <v>3832</v>
      </c>
      <c r="J495" s="68" t="str">
        <f>VLOOKUP(C495,'명부(현재)'!$D$9:$O$9755,11,0)</f>
        <v>-</v>
      </c>
    </row>
    <row r="496" spans="2:10">
      <c r="B496" s="158" t="s">
        <v>586</v>
      </c>
      <c r="C496" s="159" t="s">
        <v>1827</v>
      </c>
      <c r="D496" s="160" t="s">
        <v>446</v>
      </c>
      <c r="E496" s="161" t="s">
        <v>1151</v>
      </c>
      <c r="F496" s="162">
        <f t="shared" si="14"/>
        <v>19094651</v>
      </c>
      <c r="G496" s="162">
        <f>IFERROR(VLOOKUP(C496,'1-11월'!$E$14:$H$1190,4,0),0)</f>
        <v>14941195</v>
      </c>
      <c r="H496" s="160">
        <f>IFERROR(VLOOKUP(C496,'12월'!$E$12:$H$884,4,0),0)</f>
        <v>4153456</v>
      </c>
      <c r="I496" s="163" t="s">
        <v>3832</v>
      </c>
      <c r="J496" s="68" t="str">
        <f>VLOOKUP(C496,'명부(현재)'!$D$9:$O$9755,11,0)</f>
        <v>-</v>
      </c>
    </row>
    <row r="497" spans="2:10">
      <c r="B497" s="158" t="s">
        <v>565</v>
      </c>
      <c r="C497" s="159" t="s">
        <v>1215</v>
      </c>
      <c r="D497" s="160" t="s">
        <v>310</v>
      </c>
      <c r="E497" s="161" t="s">
        <v>721</v>
      </c>
      <c r="F497" s="162">
        <f t="shared" si="14"/>
        <v>19082627</v>
      </c>
      <c r="G497" s="162">
        <f>IFERROR(VLOOKUP(C497,'1-11월'!$E$14:$H$1190,4,0),0)</f>
        <v>16987907</v>
      </c>
      <c r="H497" s="160">
        <f>IFERROR(VLOOKUP(C497,'12월'!$E$12:$H$884,4,0),0)</f>
        <v>2094720</v>
      </c>
      <c r="I497" s="163" t="s">
        <v>3832</v>
      </c>
      <c r="J497" s="68" t="str">
        <f>VLOOKUP(C497,'명부(현재)'!$D$9:$O$9755,11,0)</f>
        <v>-</v>
      </c>
    </row>
    <row r="498" spans="2:10">
      <c r="B498" s="158" t="s">
        <v>568</v>
      </c>
      <c r="C498" s="159" t="s">
        <v>2131</v>
      </c>
      <c r="D498" s="160" t="s">
        <v>2132</v>
      </c>
      <c r="E498" s="161" t="s">
        <v>2125</v>
      </c>
      <c r="F498" s="162">
        <f t="shared" si="14"/>
        <v>19059025</v>
      </c>
      <c r="G498" s="162">
        <f>IFERROR(VLOOKUP(C498,'1-11월'!$E$14:$H$1190,4,0),0)</f>
        <v>16977960</v>
      </c>
      <c r="H498" s="160">
        <f>IFERROR(VLOOKUP(C498,'12월'!$E$12:$H$884,4,0),0)</f>
        <v>2081065</v>
      </c>
      <c r="I498" s="163" t="s">
        <v>3832</v>
      </c>
      <c r="J498" s="68" t="str">
        <f>VLOOKUP(C498,'명부(현재)'!$D$9:$O$9755,11,0)</f>
        <v>-</v>
      </c>
    </row>
    <row r="499" spans="2:10">
      <c r="B499" s="158" t="s">
        <v>558</v>
      </c>
      <c r="C499" s="159" t="s">
        <v>1612</v>
      </c>
      <c r="D499" s="160" t="s">
        <v>138</v>
      </c>
      <c r="E499" s="161" t="s">
        <v>863</v>
      </c>
      <c r="F499" s="162">
        <f t="shared" si="14"/>
        <v>19032757</v>
      </c>
      <c r="G499" s="162">
        <f>IFERROR(VLOOKUP(C499,'1-11월'!$E$14:$H$1190,4,0),0)</f>
        <v>16181827</v>
      </c>
      <c r="H499" s="160">
        <f>IFERROR(VLOOKUP(C499,'12월'!$E$12:$H$884,4,0),0)</f>
        <v>2850930</v>
      </c>
      <c r="I499" s="163" t="s">
        <v>3832</v>
      </c>
      <c r="J499" s="68" t="str">
        <f>VLOOKUP(C499,'명부(현재)'!$D$9:$O$9755,11,0)</f>
        <v>-</v>
      </c>
    </row>
    <row r="500" spans="2:10">
      <c r="B500" s="158" t="s">
        <v>581</v>
      </c>
      <c r="C500" s="159" t="s">
        <v>1194</v>
      </c>
      <c r="D500" s="160" t="s">
        <v>77</v>
      </c>
      <c r="E500" s="161" t="s">
        <v>698</v>
      </c>
      <c r="F500" s="162">
        <f t="shared" si="14"/>
        <v>19009367</v>
      </c>
      <c r="G500" s="162">
        <f>IFERROR(VLOOKUP(C500,'1-11월'!$E$14:$H$1190,4,0),0)</f>
        <v>17014574</v>
      </c>
      <c r="H500" s="160">
        <f>IFERROR(VLOOKUP(C500,'12월'!$E$12:$H$884,4,0),0)</f>
        <v>1994793</v>
      </c>
      <c r="I500" s="163" t="s">
        <v>3832</v>
      </c>
      <c r="J500" s="68" t="str">
        <f>VLOOKUP(C500,'명부(현재)'!$D$9:$O$9755,11,0)</f>
        <v>-</v>
      </c>
    </row>
    <row r="501" spans="2:10">
      <c r="B501" s="158" t="s">
        <v>560</v>
      </c>
      <c r="C501" s="159" t="s">
        <v>1821</v>
      </c>
      <c r="D501" s="160" t="s">
        <v>649</v>
      </c>
      <c r="E501" s="161" t="s">
        <v>730</v>
      </c>
      <c r="F501" s="162">
        <f t="shared" si="14"/>
        <v>19002488</v>
      </c>
      <c r="G501" s="162">
        <f>IFERROR(VLOOKUP(C501,'1-11월'!$E$14:$H$1190,4,0),0)</f>
        <v>15467643</v>
      </c>
      <c r="H501" s="160">
        <f>IFERROR(VLOOKUP(C501,'12월'!$E$12:$H$884,4,0),0)</f>
        <v>3534845</v>
      </c>
      <c r="I501" s="163" t="s">
        <v>3832</v>
      </c>
      <c r="J501" s="68" t="str">
        <f>VLOOKUP(C501,'명부(현재)'!$D$9:$O$9755,11,0)</f>
        <v>-</v>
      </c>
    </row>
    <row r="502" spans="2:10">
      <c r="B502" s="158" t="s">
        <v>580</v>
      </c>
      <c r="C502" s="159" t="s">
        <v>1779</v>
      </c>
      <c r="D502" s="160" t="s">
        <v>392</v>
      </c>
      <c r="E502" s="161" t="s">
        <v>869</v>
      </c>
      <c r="F502" s="162">
        <f t="shared" si="14"/>
        <v>18956405</v>
      </c>
      <c r="G502" s="162">
        <f>IFERROR(VLOOKUP(C502,'1-11월'!$E$14:$H$1190,4,0),0)</f>
        <v>16337142</v>
      </c>
      <c r="H502" s="160">
        <f>IFERROR(VLOOKUP(C502,'12월'!$E$12:$H$884,4,0),0)</f>
        <v>2619263</v>
      </c>
      <c r="I502" s="163" t="s">
        <v>3832</v>
      </c>
      <c r="J502" s="68" t="str">
        <f>VLOOKUP(C502,'명부(현재)'!$D$9:$O$9755,11,0)</f>
        <v>-</v>
      </c>
    </row>
    <row r="503" spans="2:10">
      <c r="B503" s="158" t="s">
        <v>585</v>
      </c>
      <c r="C503" s="159" t="s">
        <v>1391</v>
      </c>
      <c r="D503" s="160" t="s">
        <v>488</v>
      </c>
      <c r="E503" s="161" t="s">
        <v>870</v>
      </c>
      <c r="F503" s="162">
        <f t="shared" si="14"/>
        <v>18954466</v>
      </c>
      <c r="G503" s="162">
        <f>IFERROR(VLOOKUP(C503,'1-11월'!$E$14:$H$1190,4,0),0)</f>
        <v>17798801</v>
      </c>
      <c r="H503" s="160">
        <f>IFERROR(VLOOKUP(C503,'12월'!$E$12:$H$884,4,0),0)</f>
        <v>1155665</v>
      </c>
      <c r="I503" s="163" t="s">
        <v>3832</v>
      </c>
      <c r="J503" s="68" t="str">
        <f>VLOOKUP(C503,'명부(현재)'!$D$9:$O$9755,11,0)</f>
        <v>-</v>
      </c>
    </row>
    <row r="504" spans="2:10">
      <c r="B504" s="158" t="s">
        <v>573</v>
      </c>
      <c r="C504" s="159" t="s">
        <v>1643</v>
      </c>
      <c r="D504" s="160" t="s">
        <v>112</v>
      </c>
      <c r="E504" s="161" t="s">
        <v>1034</v>
      </c>
      <c r="F504" s="162">
        <f t="shared" si="14"/>
        <v>18926188</v>
      </c>
      <c r="G504" s="162">
        <f>IFERROR(VLOOKUP(C504,'1-11월'!$E$14:$H$1190,4,0),0)</f>
        <v>16680773</v>
      </c>
      <c r="H504" s="160">
        <f>IFERROR(VLOOKUP(C504,'12월'!$E$12:$H$884,4,0),0)</f>
        <v>2245415</v>
      </c>
      <c r="I504" s="163" t="s">
        <v>3832</v>
      </c>
      <c r="J504" s="68" t="str">
        <f>VLOOKUP(C504,'명부(현재)'!$D$9:$O$9755,11,0)</f>
        <v>-</v>
      </c>
    </row>
    <row r="505" spans="2:10">
      <c r="B505" s="158" t="s">
        <v>566</v>
      </c>
      <c r="C505" s="159" t="s">
        <v>2046</v>
      </c>
      <c r="D505" s="160" t="s">
        <v>636</v>
      </c>
      <c r="E505" s="161" t="s">
        <v>2057</v>
      </c>
      <c r="F505" s="162">
        <f t="shared" si="14"/>
        <v>18900166</v>
      </c>
      <c r="G505" s="162">
        <f>IFERROR(VLOOKUP(C505,'1-11월'!$E$14:$H$1190,4,0),0)</f>
        <v>16589421</v>
      </c>
      <c r="H505" s="160">
        <f>IFERROR(VLOOKUP(C505,'12월'!$E$12:$H$884,4,0),0)</f>
        <v>2310745</v>
      </c>
      <c r="I505" s="163" t="s">
        <v>3832</v>
      </c>
      <c r="J505" s="68" t="str">
        <f>VLOOKUP(C505,'명부(현재)'!$D$9:$O$9755,11,0)</f>
        <v>-</v>
      </c>
    </row>
    <row r="506" spans="2:10">
      <c r="B506" s="158" t="s">
        <v>569</v>
      </c>
      <c r="C506" s="159" t="s">
        <v>1351</v>
      </c>
      <c r="D506" s="160" t="s">
        <v>410</v>
      </c>
      <c r="E506" s="161" t="s">
        <v>836</v>
      </c>
      <c r="F506" s="162">
        <f t="shared" si="14"/>
        <v>18882447</v>
      </c>
      <c r="G506" s="162">
        <f>IFERROR(VLOOKUP(C506,'1-11월'!$E$14:$H$1190,4,0),0)</f>
        <v>17511112</v>
      </c>
      <c r="H506" s="160">
        <f>IFERROR(VLOOKUP(C506,'12월'!$E$12:$H$884,4,0),0)</f>
        <v>1371335</v>
      </c>
      <c r="I506" s="163" t="s">
        <v>3832</v>
      </c>
      <c r="J506" s="68" t="str">
        <f>VLOOKUP(C506,'명부(현재)'!$D$9:$O$9755,11,0)</f>
        <v>-</v>
      </c>
    </row>
    <row r="507" spans="2:10">
      <c r="B507" s="158" t="s">
        <v>573</v>
      </c>
      <c r="C507" s="159" t="s">
        <v>1621</v>
      </c>
      <c r="D507" s="160" t="s">
        <v>283</v>
      </c>
      <c r="E507" s="161" t="s">
        <v>1019</v>
      </c>
      <c r="F507" s="162">
        <f t="shared" si="14"/>
        <v>18874339</v>
      </c>
      <c r="G507" s="162">
        <f>IFERROR(VLOOKUP(C507,'1-11월'!$E$14:$H$1190,4,0),0)</f>
        <v>16786164</v>
      </c>
      <c r="H507" s="160">
        <f>IFERROR(VLOOKUP(C507,'12월'!$E$12:$H$884,4,0),0)</f>
        <v>2088175</v>
      </c>
      <c r="I507" s="163" t="s">
        <v>3832</v>
      </c>
      <c r="J507" s="68" t="str">
        <f>VLOOKUP(C507,'명부(현재)'!$D$9:$O$9755,11,0)</f>
        <v>-</v>
      </c>
    </row>
    <row r="508" spans="2:10">
      <c r="B508" s="158" t="s">
        <v>571</v>
      </c>
      <c r="C508" s="159" t="s">
        <v>1554</v>
      </c>
      <c r="D508" s="160" t="s">
        <v>1555</v>
      </c>
      <c r="E508" s="161" t="s">
        <v>1553</v>
      </c>
      <c r="F508" s="162">
        <f t="shared" si="14"/>
        <v>18861284</v>
      </c>
      <c r="G508" s="162">
        <f>IFERROR(VLOOKUP(C508,'1-11월'!$E$14:$H$1190,4,0),0)</f>
        <v>16591799</v>
      </c>
      <c r="H508" s="160">
        <f>IFERROR(VLOOKUP(C508,'12월'!$E$12:$H$884,4,0),0)</f>
        <v>2269485</v>
      </c>
      <c r="I508" s="163" t="s">
        <v>3832</v>
      </c>
      <c r="J508" s="68" t="str">
        <f>VLOOKUP(C508,'명부(현재)'!$D$9:$O$9755,11,0)</f>
        <v>-</v>
      </c>
    </row>
    <row r="509" spans="2:10">
      <c r="B509" s="158" t="s">
        <v>575</v>
      </c>
      <c r="C509" s="159" t="s">
        <v>1235</v>
      </c>
      <c r="D509" s="160" t="s">
        <v>22</v>
      </c>
      <c r="E509" s="161" t="s">
        <v>693</v>
      </c>
      <c r="F509" s="162">
        <f t="shared" si="14"/>
        <v>18859169</v>
      </c>
      <c r="G509" s="162">
        <f>IFERROR(VLOOKUP(C509,'1-11월'!$E$14:$H$1190,4,0),0)</f>
        <v>16602029</v>
      </c>
      <c r="H509" s="160">
        <f>IFERROR(VLOOKUP(C509,'12월'!$E$12:$H$884,4,0),0)</f>
        <v>2257140</v>
      </c>
      <c r="I509" s="163" t="s">
        <v>3832</v>
      </c>
      <c r="J509" s="68" t="str">
        <f>VLOOKUP(C509,'명부(현재)'!$D$9:$O$9755,11,0)</f>
        <v>-</v>
      </c>
    </row>
    <row r="510" spans="2:10">
      <c r="B510" s="158" t="s">
        <v>553</v>
      </c>
      <c r="C510" s="159" t="s">
        <v>1265</v>
      </c>
      <c r="D510" s="160" t="s">
        <v>321</v>
      </c>
      <c r="E510" s="161" t="s">
        <v>769</v>
      </c>
      <c r="F510" s="162">
        <f t="shared" si="14"/>
        <v>18825204</v>
      </c>
      <c r="G510" s="162">
        <f>IFERROR(VLOOKUP(C510,'1-11월'!$E$14:$H$1190,4,0),0)</f>
        <v>16800904</v>
      </c>
      <c r="H510" s="160">
        <f>IFERROR(VLOOKUP(C510,'12월'!$E$12:$H$884,4,0),0)</f>
        <v>2024300</v>
      </c>
      <c r="I510" s="163" t="s">
        <v>3832</v>
      </c>
      <c r="J510" s="68" t="str">
        <f>VLOOKUP(C510,'명부(현재)'!$D$9:$O$9755,11,0)</f>
        <v>-</v>
      </c>
    </row>
    <row r="511" spans="2:10">
      <c r="B511" s="158" t="s">
        <v>556</v>
      </c>
      <c r="C511" s="159" t="s">
        <v>1488</v>
      </c>
      <c r="D511" s="160" t="s">
        <v>207</v>
      </c>
      <c r="E511" s="161" t="s">
        <v>815</v>
      </c>
      <c r="F511" s="162">
        <f t="shared" si="14"/>
        <v>18723955</v>
      </c>
      <c r="G511" s="162">
        <f>IFERROR(VLOOKUP(C511,'1-11월'!$E$14:$H$1190,4,0),0)</f>
        <v>16747045</v>
      </c>
      <c r="H511" s="160">
        <f>IFERROR(VLOOKUP(C511,'12월'!$E$12:$H$884,4,0),0)</f>
        <v>1976910</v>
      </c>
      <c r="I511" s="163" t="s">
        <v>3832</v>
      </c>
      <c r="J511" s="68" t="str">
        <f>VLOOKUP(C511,'명부(현재)'!$D$9:$O$9755,11,0)</f>
        <v>-</v>
      </c>
    </row>
    <row r="512" spans="2:10">
      <c r="B512" s="158" t="s">
        <v>568</v>
      </c>
      <c r="C512" s="159" t="s">
        <v>1879</v>
      </c>
      <c r="D512" s="160" t="s">
        <v>1898</v>
      </c>
      <c r="E512" s="161" t="s">
        <v>2111</v>
      </c>
      <c r="F512" s="162">
        <f t="shared" si="14"/>
        <v>18705528</v>
      </c>
      <c r="G512" s="162">
        <f>IFERROR(VLOOKUP(C512,'1-11월'!$E$14:$H$1190,4,0),0)</f>
        <v>16649908</v>
      </c>
      <c r="H512" s="160">
        <f>IFERROR(VLOOKUP(C512,'12월'!$E$12:$H$884,4,0),0)</f>
        <v>2055620</v>
      </c>
      <c r="I512" s="163" t="s">
        <v>3832</v>
      </c>
      <c r="J512" s="68" t="str">
        <f>VLOOKUP(C512,'명부(현재)'!$D$9:$O$9755,11,0)</f>
        <v>-</v>
      </c>
    </row>
    <row r="513" spans="2:10">
      <c r="B513" s="158" t="s">
        <v>576</v>
      </c>
      <c r="C513" s="159" t="s">
        <v>1867</v>
      </c>
      <c r="D513" s="160" t="s">
        <v>678</v>
      </c>
      <c r="E513" s="161" t="s">
        <v>2109</v>
      </c>
      <c r="F513" s="162">
        <f t="shared" si="14"/>
        <v>18704725</v>
      </c>
      <c r="G513" s="162">
        <f>IFERROR(VLOOKUP(C513,'1-11월'!$E$14:$H$1190,4,0),0)</f>
        <v>16127713</v>
      </c>
      <c r="H513" s="160">
        <f>IFERROR(VLOOKUP(C513,'12월'!$E$12:$H$884,4,0),0)</f>
        <v>2577012</v>
      </c>
      <c r="I513" s="163" t="s">
        <v>3832</v>
      </c>
      <c r="J513" s="68" t="str">
        <f>VLOOKUP(C513,'명부(현재)'!$D$9:$O$9755,11,0)</f>
        <v>-</v>
      </c>
    </row>
    <row r="514" spans="2:10">
      <c r="B514" s="158" t="s">
        <v>566</v>
      </c>
      <c r="C514" s="159" t="s">
        <v>1719</v>
      </c>
      <c r="D514" s="160" t="s">
        <v>6</v>
      </c>
      <c r="E514" s="161" t="s">
        <v>1013</v>
      </c>
      <c r="F514" s="162">
        <f t="shared" si="14"/>
        <v>18701358</v>
      </c>
      <c r="G514" s="162">
        <f>IFERROR(VLOOKUP(C514,'1-11월'!$E$14:$H$1190,4,0),0)</f>
        <v>16320658</v>
      </c>
      <c r="H514" s="160">
        <f>IFERROR(VLOOKUP(C514,'12월'!$E$12:$H$884,4,0),0)</f>
        <v>2380700</v>
      </c>
      <c r="I514" s="163" t="s">
        <v>3832</v>
      </c>
      <c r="J514" s="68" t="str">
        <f>VLOOKUP(C514,'명부(현재)'!$D$9:$O$9755,11,0)</f>
        <v>-</v>
      </c>
    </row>
    <row r="515" spans="2:10">
      <c r="B515" s="158" t="s">
        <v>568</v>
      </c>
      <c r="C515" s="159" t="s">
        <v>2091</v>
      </c>
      <c r="D515" s="160" t="s">
        <v>2092</v>
      </c>
      <c r="E515" s="161" t="s">
        <v>3036</v>
      </c>
      <c r="F515" s="162">
        <f t="shared" si="14"/>
        <v>18639595</v>
      </c>
      <c r="G515" s="162">
        <f>IFERROR(VLOOKUP(C515,'1-11월'!$E$14:$H$1190,4,0),0)</f>
        <v>12756570</v>
      </c>
      <c r="H515" s="160">
        <f>IFERROR(VLOOKUP(C515,'12월'!$E$12:$H$884,4,0),0)</f>
        <v>5883025</v>
      </c>
      <c r="I515" s="163" t="s">
        <v>3832</v>
      </c>
      <c r="J515" s="68" t="str">
        <f>VLOOKUP(C515,'명부(현재)'!$D$9:$O$9755,11,0)</f>
        <v>-</v>
      </c>
    </row>
    <row r="516" spans="2:10">
      <c r="B516" s="158" t="s">
        <v>559</v>
      </c>
      <c r="C516" s="159" t="s">
        <v>1282</v>
      </c>
      <c r="D516" s="160" t="s">
        <v>1158</v>
      </c>
      <c r="E516" s="161" t="s">
        <v>757</v>
      </c>
      <c r="F516" s="162">
        <f t="shared" si="14"/>
        <v>18638581</v>
      </c>
      <c r="G516" s="162">
        <f>IFERROR(VLOOKUP(C516,'1-11월'!$E$14:$H$1190,4,0),0)</f>
        <v>17046741</v>
      </c>
      <c r="H516" s="160">
        <f>IFERROR(VLOOKUP(C516,'12월'!$E$12:$H$884,4,0),0)</f>
        <v>1591840</v>
      </c>
      <c r="I516" s="163" t="s">
        <v>3832</v>
      </c>
      <c r="J516" s="68" t="str">
        <f>VLOOKUP(C516,'명부(현재)'!$D$9:$O$9755,11,0)</f>
        <v>-</v>
      </c>
    </row>
    <row r="517" spans="2:10">
      <c r="B517" s="158" t="s">
        <v>554</v>
      </c>
      <c r="C517" s="159" t="s">
        <v>2049</v>
      </c>
      <c r="D517" s="160" t="s">
        <v>372</v>
      </c>
      <c r="E517" s="161" t="s">
        <v>2057</v>
      </c>
      <c r="F517" s="162">
        <f t="shared" si="14"/>
        <v>18551722</v>
      </c>
      <c r="G517" s="162">
        <f>IFERROR(VLOOKUP(C517,'1-11월'!$E$14:$H$1190,4,0),0)</f>
        <v>16296784</v>
      </c>
      <c r="H517" s="160">
        <f>IFERROR(VLOOKUP(C517,'12월'!$E$12:$H$884,4,0),0)</f>
        <v>2254938</v>
      </c>
      <c r="I517" s="163" t="s">
        <v>3832</v>
      </c>
      <c r="J517" s="68" t="str">
        <f>VLOOKUP(C517,'명부(현재)'!$D$9:$O$9755,11,0)</f>
        <v>-</v>
      </c>
    </row>
    <row r="518" spans="2:10">
      <c r="B518" s="158" t="s">
        <v>570</v>
      </c>
      <c r="C518" s="159" t="s">
        <v>1414</v>
      </c>
      <c r="D518" s="160" t="s">
        <v>478</v>
      </c>
      <c r="E518" s="161" t="s">
        <v>815</v>
      </c>
      <c r="F518" s="162">
        <f t="shared" si="14"/>
        <v>18472504</v>
      </c>
      <c r="G518" s="162">
        <f>IFERROR(VLOOKUP(C518,'1-11월'!$E$14:$H$1190,4,0),0)</f>
        <v>17357159</v>
      </c>
      <c r="H518" s="160">
        <f>IFERROR(VLOOKUP(C518,'12월'!$E$12:$H$884,4,0),0)</f>
        <v>1115345</v>
      </c>
      <c r="I518" s="163" t="s">
        <v>3832</v>
      </c>
      <c r="J518" s="68" t="str">
        <f>VLOOKUP(C518,'명부(현재)'!$D$9:$O$9755,11,0)</f>
        <v>-</v>
      </c>
    </row>
    <row r="519" spans="2:10">
      <c r="B519" s="158" t="s">
        <v>571</v>
      </c>
      <c r="C519" s="159" t="s">
        <v>1530</v>
      </c>
      <c r="D519" s="160" t="s">
        <v>184</v>
      </c>
      <c r="E519" s="161" t="s">
        <v>969</v>
      </c>
      <c r="F519" s="162">
        <f t="shared" si="14"/>
        <v>18463805</v>
      </c>
      <c r="G519" s="162">
        <f>IFERROR(VLOOKUP(C519,'1-11월'!$E$14:$H$1190,4,0),0)</f>
        <v>16296448</v>
      </c>
      <c r="H519" s="160">
        <f>IFERROR(VLOOKUP(C519,'12월'!$E$12:$H$884,4,0),0)</f>
        <v>2167357</v>
      </c>
      <c r="I519" s="163" t="s">
        <v>3832</v>
      </c>
      <c r="J519" s="68" t="str">
        <f>VLOOKUP(C519,'명부(현재)'!$D$9:$O$9755,11,0)</f>
        <v>-</v>
      </c>
    </row>
    <row r="520" spans="2:10">
      <c r="B520" s="158" t="s">
        <v>567</v>
      </c>
      <c r="C520" s="159" t="s">
        <v>1674</v>
      </c>
      <c r="D520" s="160" t="s">
        <v>595</v>
      </c>
      <c r="E520" s="161" t="s">
        <v>669</v>
      </c>
      <c r="F520" s="162">
        <f t="shared" si="14"/>
        <v>18410689</v>
      </c>
      <c r="G520" s="162">
        <f>IFERROR(VLOOKUP(C520,'1-11월'!$E$14:$H$1190,4,0),0)</f>
        <v>16867914</v>
      </c>
      <c r="H520" s="160">
        <f>IFERROR(VLOOKUP(C520,'12월'!$E$12:$H$884,4,0),0)</f>
        <v>1542775</v>
      </c>
      <c r="I520" s="163" t="s">
        <v>3832</v>
      </c>
      <c r="J520" s="68" t="str">
        <f>VLOOKUP(C520,'명부(현재)'!$D$9:$O$9755,11,0)</f>
        <v>-</v>
      </c>
    </row>
    <row r="521" spans="2:10">
      <c r="B521" s="158" t="s">
        <v>564</v>
      </c>
      <c r="C521" s="159" t="s">
        <v>1728</v>
      </c>
      <c r="D521" s="160" t="s">
        <v>406</v>
      </c>
      <c r="E521" s="161" t="s">
        <v>1094</v>
      </c>
      <c r="F521" s="162">
        <f t="shared" ref="F521:F584" si="15">SUM(G521:H521)</f>
        <v>18329303</v>
      </c>
      <c r="G521" s="162">
        <f>IFERROR(VLOOKUP(C521,'1-11월'!$E$14:$H$1190,4,0),0)</f>
        <v>16721393</v>
      </c>
      <c r="H521" s="160">
        <f>IFERROR(VLOOKUP(C521,'12월'!$E$12:$H$884,4,0),0)</f>
        <v>1607910</v>
      </c>
      <c r="I521" s="163" t="s">
        <v>3832</v>
      </c>
      <c r="J521" s="68" t="str">
        <f>VLOOKUP(C521,'명부(현재)'!$D$9:$O$9755,11,0)</f>
        <v>-</v>
      </c>
    </row>
    <row r="522" spans="2:10">
      <c r="B522" s="158" t="s">
        <v>576</v>
      </c>
      <c r="C522" s="159" t="s">
        <v>1789</v>
      </c>
      <c r="D522" s="160" t="s">
        <v>430</v>
      </c>
      <c r="E522" s="161" t="s">
        <v>1135</v>
      </c>
      <c r="F522" s="162">
        <f t="shared" si="15"/>
        <v>18245734</v>
      </c>
      <c r="G522" s="162">
        <f>IFERROR(VLOOKUP(C522,'1-11월'!$E$14:$H$1190,4,0),0)</f>
        <v>17217794</v>
      </c>
      <c r="H522" s="160">
        <f>IFERROR(VLOOKUP(C522,'12월'!$E$12:$H$884,4,0),0)</f>
        <v>1027940</v>
      </c>
      <c r="I522" s="163" t="s">
        <v>3832</v>
      </c>
      <c r="J522" s="68" t="str">
        <f>VLOOKUP(C522,'명부(현재)'!$D$9:$O$9755,11,0)</f>
        <v>-</v>
      </c>
    </row>
    <row r="523" spans="2:10">
      <c r="B523" s="158" t="s">
        <v>561</v>
      </c>
      <c r="C523" s="159" t="s">
        <v>1514</v>
      </c>
      <c r="D523" s="160" t="s">
        <v>588</v>
      </c>
      <c r="E523" s="161" t="s">
        <v>956</v>
      </c>
      <c r="F523" s="162">
        <f t="shared" si="15"/>
        <v>18237754</v>
      </c>
      <c r="G523" s="162">
        <f>IFERROR(VLOOKUP(C523,'1-11월'!$E$14:$H$1190,4,0),0)</f>
        <v>16736369</v>
      </c>
      <c r="H523" s="160">
        <f>IFERROR(VLOOKUP(C523,'12월'!$E$12:$H$884,4,0),0)</f>
        <v>1501385</v>
      </c>
      <c r="I523" s="163" t="s">
        <v>3832</v>
      </c>
      <c r="J523" s="68" t="str">
        <f>VLOOKUP(C523,'명부(현재)'!$D$9:$O$9755,11,0)</f>
        <v>-</v>
      </c>
    </row>
    <row r="524" spans="2:10">
      <c r="B524" s="158" t="s">
        <v>552</v>
      </c>
      <c r="C524" s="159" t="s">
        <v>1257</v>
      </c>
      <c r="D524" s="160" t="s">
        <v>371</v>
      </c>
      <c r="E524" s="161" t="s">
        <v>760</v>
      </c>
      <c r="F524" s="162">
        <f t="shared" si="15"/>
        <v>18159455</v>
      </c>
      <c r="G524" s="162">
        <f>IFERROR(VLOOKUP(C524,'1-11월'!$E$14:$H$1190,4,0),0)</f>
        <v>16482380</v>
      </c>
      <c r="H524" s="160">
        <f>IFERROR(VLOOKUP(C524,'12월'!$E$12:$H$884,4,0),0)</f>
        <v>1677075</v>
      </c>
      <c r="I524" s="163" t="s">
        <v>3832</v>
      </c>
      <c r="J524" s="68" t="str">
        <f>VLOOKUP(C524,'명부(현재)'!$D$9:$O$9755,11,0)</f>
        <v>-</v>
      </c>
    </row>
    <row r="525" spans="2:10">
      <c r="B525" s="158" t="s">
        <v>567</v>
      </c>
      <c r="C525" s="159" t="s">
        <v>2072</v>
      </c>
      <c r="D525" s="160" t="s">
        <v>2073</v>
      </c>
      <c r="E525" s="161" t="s">
        <v>3031</v>
      </c>
      <c r="F525" s="162">
        <f t="shared" si="15"/>
        <v>18156285</v>
      </c>
      <c r="G525" s="162">
        <f>IFERROR(VLOOKUP(C525,'1-11월'!$E$14:$H$1190,4,0),0)</f>
        <v>15220100</v>
      </c>
      <c r="H525" s="160">
        <f>IFERROR(VLOOKUP(C525,'12월'!$E$12:$H$884,4,0),0)</f>
        <v>2936185</v>
      </c>
      <c r="I525" s="163" t="s">
        <v>3832</v>
      </c>
      <c r="J525" s="68" t="str">
        <f>VLOOKUP(C525,'명부(현재)'!$D$9:$O$9755,11,0)</f>
        <v>-</v>
      </c>
    </row>
    <row r="526" spans="2:10">
      <c r="B526" s="158" t="s">
        <v>554</v>
      </c>
      <c r="C526" s="159" t="s">
        <v>1766</v>
      </c>
      <c r="D526" s="160" t="s">
        <v>377</v>
      </c>
      <c r="E526" s="161" t="s">
        <v>1119</v>
      </c>
      <c r="F526" s="162">
        <f t="shared" si="15"/>
        <v>18156017</v>
      </c>
      <c r="G526" s="162">
        <f>IFERROR(VLOOKUP(C526,'1-11월'!$E$14:$H$1190,4,0),0)</f>
        <v>14062462</v>
      </c>
      <c r="H526" s="160">
        <f>IFERROR(VLOOKUP(C526,'12월'!$E$12:$H$884,4,0),0)</f>
        <v>4093555</v>
      </c>
      <c r="I526" s="163" t="s">
        <v>3832</v>
      </c>
      <c r="J526" s="68" t="str">
        <f>VLOOKUP(C526,'명부(현재)'!$D$9:$O$9755,11,0)</f>
        <v>-</v>
      </c>
    </row>
    <row r="527" spans="2:10">
      <c r="B527" s="158" t="s">
        <v>556</v>
      </c>
      <c r="C527" s="159" t="s">
        <v>1491</v>
      </c>
      <c r="D527" s="160" t="s">
        <v>277</v>
      </c>
      <c r="E527" s="161" t="s">
        <v>941</v>
      </c>
      <c r="F527" s="162">
        <f t="shared" si="15"/>
        <v>18133262</v>
      </c>
      <c r="G527" s="162">
        <f>IFERROR(VLOOKUP(C527,'1-11월'!$E$14:$H$1190,4,0),0)</f>
        <v>16624517</v>
      </c>
      <c r="H527" s="160">
        <f>IFERROR(VLOOKUP(C527,'12월'!$E$12:$H$884,4,0),0)</f>
        <v>1508745</v>
      </c>
      <c r="I527" s="163" t="s">
        <v>3832</v>
      </c>
      <c r="J527" s="68" t="str">
        <f>VLOOKUP(C527,'명부(현재)'!$D$9:$O$9755,11,0)</f>
        <v>-</v>
      </c>
    </row>
    <row r="528" spans="2:10">
      <c r="B528" s="158" t="s">
        <v>559</v>
      </c>
      <c r="C528" s="159" t="s">
        <v>1278</v>
      </c>
      <c r="D528" s="160" t="s">
        <v>354</v>
      </c>
      <c r="E528" s="161" t="s">
        <v>747</v>
      </c>
      <c r="F528" s="162">
        <f t="shared" si="15"/>
        <v>18064183</v>
      </c>
      <c r="G528" s="162">
        <f>IFERROR(VLOOKUP(C528,'1-11월'!$E$14:$H$1190,4,0),0)</f>
        <v>16687968</v>
      </c>
      <c r="H528" s="160">
        <f>IFERROR(VLOOKUP(C528,'12월'!$E$12:$H$884,4,0),0)</f>
        <v>1376215</v>
      </c>
      <c r="I528" s="163" t="s">
        <v>3832</v>
      </c>
      <c r="J528" s="68" t="str">
        <f>VLOOKUP(C528,'명부(현재)'!$D$9:$O$9755,11,0)</f>
        <v>-</v>
      </c>
    </row>
    <row r="529" spans="2:10">
      <c r="B529" s="158" t="s">
        <v>564</v>
      </c>
      <c r="C529" s="159" t="s">
        <v>1747</v>
      </c>
      <c r="D529" s="160" t="s">
        <v>117</v>
      </c>
      <c r="E529" s="161" t="s">
        <v>1106</v>
      </c>
      <c r="F529" s="162">
        <f t="shared" si="15"/>
        <v>18060740</v>
      </c>
      <c r="G529" s="162">
        <f>IFERROR(VLOOKUP(C529,'1-11월'!$E$14:$H$1190,4,0),0)</f>
        <v>16606810</v>
      </c>
      <c r="H529" s="160">
        <f>IFERROR(VLOOKUP(C529,'12월'!$E$12:$H$884,4,0),0)</f>
        <v>1453930</v>
      </c>
      <c r="I529" s="163" t="s">
        <v>3832</v>
      </c>
      <c r="J529" s="68" t="str">
        <f>VLOOKUP(C529,'명부(현재)'!$D$9:$O$9755,11,0)</f>
        <v>-</v>
      </c>
    </row>
    <row r="530" spans="2:10">
      <c r="B530" s="158" t="s">
        <v>568</v>
      </c>
      <c r="C530" s="159" t="s">
        <v>2106</v>
      </c>
      <c r="D530" s="160" t="s">
        <v>2107</v>
      </c>
      <c r="E530" s="161" t="s">
        <v>3036</v>
      </c>
      <c r="F530" s="162">
        <f t="shared" si="15"/>
        <v>18042689</v>
      </c>
      <c r="G530" s="162">
        <f>IFERROR(VLOOKUP(C530,'1-11월'!$E$14:$H$1190,4,0),0)</f>
        <v>16017559</v>
      </c>
      <c r="H530" s="160">
        <f>IFERROR(VLOOKUP(C530,'12월'!$E$12:$H$884,4,0),0)</f>
        <v>2025130</v>
      </c>
      <c r="I530" s="163" t="s">
        <v>3832</v>
      </c>
      <c r="J530" s="68" t="str">
        <f>VLOOKUP(C530,'명부(현재)'!$D$9:$O$9755,11,0)</f>
        <v>-</v>
      </c>
    </row>
    <row r="531" spans="2:10">
      <c r="B531" s="158" t="s">
        <v>576</v>
      </c>
      <c r="C531" s="159" t="s">
        <v>1790</v>
      </c>
      <c r="D531" s="160" t="s">
        <v>411</v>
      </c>
      <c r="E531" s="161" t="s">
        <v>937</v>
      </c>
      <c r="F531" s="162">
        <f t="shared" si="15"/>
        <v>18021850</v>
      </c>
      <c r="G531" s="162">
        <f>IFERROR(VLOOKUP(C531,'1-11월'!$E$14:$H$1190,4,0),0)</f>
        <v>16984940</v>
      </c>
      <c r="H531" s="160">
        <f>IFERROR(VLOOKUP(C531,'12월'!$E$12:$H$884,4,0),0)</f>
        <v>1036910</v>
      </c>
      <c r="I531" s="163" t="s">
        <v>3832</v>
      </c>
      <c r="J531" s="68" t="str">
        <f>VLOOKUP(C531,'명부(현재)'!$D$9:$O$9755,11,0)</f>
        <v>-</v>
      </c>
    </row>
    <row r="532" spans="2:10">
      <c r="B532" s="158" t="s">
        <v>573</v>
      </c>
      <c r="C532" s="159" t="s">
        <v>1652</v>
      </c>
      <c r="D532" s="160" t="s">
        <v>490</v>
      </c>
      <c r="E532" s="161" t="s">
        <v>942</v>
      </c>
      <c r="F532" s="162">
        <f t="shared" si="15"/>
        <v>17997506</v>
      </c>
      <c r="G532" s="162">
        <f>IFERROR(VLOOKUP(C532,'1-11월'!$E$14:$H$1190,4,0),0)</f>
        <v>15658821</v>
      </c>
      <c r="H532" s="160">
        <f>IFERROR(VLOOKUP(C532,'12월'!$E$12:$H$884,4,0),0)</f>
        <v>2338685</v>
      </c>
      <c r="I532" s="163" t="s">
        <v>3832</v>
      </c>
      <c r="J532" s="68" t="str">
        <f>VLOOKUP(C532,'명부(현재)'!$D$9:$O$9755,11,0)</f>
        <v>-</v>
      </c>
    </row>
    <row r="533" spans="2:10">
      <c r="B533" s="158" t="s">
        <v>563</v>
      </c>
      <c r="C533" s="159" t="s">
        <v>1562</v>
      </c>
      <c r="D533" s="160" t="s">
        <v>57</v>
      </c>
      <c r="E533" s="161" t="s">
        <v>985</v>
      </c>
      <c r="F533" s="162">
        <f t="shared" si="15"/>
        <v>17994478</v>
      </c>
      <c r="G533" s="162">
        <f>IFERROR(VLOOKUP(C533,'1-11월'!$E$14:$H$1190,4,0),0)</f>
        <v>16567803</v>
      </c>
      <c r="H533" s="160">
        <f>IFERROR(VLOOKUP(C533,'12월'!$E$12:$H$884,4,0),0)</f>
        <v>1426675</v>
      </c>
      <c r="I533" s="163" t="s">
        <v>3832</v>
      </c>
      <c r="J533" s="68" t="str">
        <f>VLOOKUP(C533,'명부(현재)'!$D$9:$O$9755,11,0)</f>
        <v>-</v>
      </c>
    </row>
    <row r="534" spans="2:10">
      <c r="B534" s="158" t="s">
        <v>569</v>
      </c>
      <c r="C534" s="159" t="s">
        <v>1380</v>
      </c>
      <c r="D534" s="160" t="s">
        <v>492</v>
      </c>
      <c r="E534" s="161" t="s">
        <v>862</v>
      </c>
      <c r="F534" s="162">
        <f t="shared" si="15"/>
        <v>17959202</v>
      </c>
      <c r="G534" s="162">
        <f>IFERROR(VLOOKUP(C534,'1-11월'!$E$14:$H$1190,4,0),0)</f>
        <v>16557957</v>
      </c>
      <c r="H534" s="160">
        <f>IFERROR(VLOOKUP(C534,'12월'!$E$12:$H$884,4,0),0)</f>
        <v>1401245</v>
      </c>
      <c r="I534" s="163" t="s">
        <v>3832</v>
      </c>
      <c r="J534" s="68" t="str">
        <f>VLOOKUP(C534,'명부(현재)'!$D$9:$O$9755,11,0)</f>
        <v>-</v>
      </c>
    </row>
    <row r="535" spans="2:10">
      <c r="B535" s="158" t="s">
        <v>565</v>
      </c>
      <c r="C535" s="159" t="s">
        <v>1224</v>
      </c>
      <c r="D535" s="160" t="s">
        <v>39</v>
      </c>
      <c r="E535" s="161" t="s">
        <v>729</v>
      </c>
      <c r="F535" s="162">
        <f t="shared" si="15"/>
        <v>17957778</v>
      </c>
      <c r="G535" s="162">
        <f>IFERROR(VLOOKUP(C535,'1-11월'!$E$14:$H$1190,4,0),0)</f>
        <v>16037767</v>
      </c>
      <c r="H535" s="160">
        <f>IFERROR(VLOOKUP(C535,'12월'!$E$12:$H$884,4,0),0)</f>
        <v>1920011</v>
      </c>
      <c r="I535" s="163" t="s">
        <v>3832</v>
      </c>
      <c r="J535" s="68" t="str">
        <f>VLOOKUP(C535,'명부(현재)'!$D$9:$O$9755,11,0)</f>
        <v>-</v>
      </c>
    </row>
    <row r="536" spans="2:10">
      <c r="B536" s="158" t="s">
        <v>558</v>
      </c>
      <c r="C536" s="159" t="s">
        <v>1600</v>
      </c>
      <c r="D536" s="160" t="s">
        <v>540</v>
      </c>
      <c r="E536" s="161" t="s">
        <v>1006</v>
      </c>
      <c r="F536" s="162">
        <f t="shared" si="15"/>
        <v>17846767</v>
      </c>
      <c r="G536" s="162">
        <f>IFERROR(VLOOKUP(C536,'1-11월'!$E$14:$H$1190,4,0),0)</f>
        <v>16530527</v>
      </c>
      <c r="H536" s="160">
        <f>IFERROR(VLOOKUP(C536,'12월'!$E$12:$H$884,4,0),0)</f>
        <v>1316240</v>
      </c>
      <c r="I536" s="163" t="s">
        <v>3832</v>
      </c>
      <c r="J536" s="68" t="str">
        <f>VLOOKUP(C536,'명부(현재)'!$D$9:$O$9755,11,0)</f>
        <v>-</v>
      </c>
    </row>
    <row r="537" spans="2:10">
      <c r="B537" s="158" t="s">
        <v>572</v>
      </c>
      <c r="C537" s="159" t="s">
        <v>1243</v>
      </c>
      <c r="D537" s="160" t="s">
        <v>23</v>
      </c>
      <c r="E537" s="161" t="s">
        <v>746</v>
      </c>
      <c r="F537" s="162">
        <f t="shared" si="15"/>
        <v>17789083</v>
      </c>
      <c r="G537" s="162">
        <f>IFERROR(VLOOKUP(C537,'1-11월'!$E$14:$H$1190,4,0),0)</f>
        <v>15218923</v>
      </c>
      <c r="H537" s="160">
        <f>IFERROR(VLOOKUP(C537,'12월'!$E$12:$H$884,4,0),0)</f>
        <v>2570160</v>
      </c>
      <c r="I537" s="163" t="s">
        <v>3832</v>
      </c>
      <c r="J537" s="68" t="str">
        <f>VLOOKUP(C537,'명부(현재)'!$D$9:$O$9755,11,0)</f>
        <v>-</v>
      </c>
    </row>
    <row r="538" spans="2:10">
      <c r="B538" s="158" t="s">
        <v>561</v>
      </c>
      <c r="C538" s="159" t="s">
        <v>1512</v>
      </c>
      <c r="D538" s="160" t="s">
        <v>264</v>
      </c>
      <c r="E538" s="161" t="s">
        <v>785</v>
      </c>
      <c r="F538" s="162">
        <f t="shared" si="15"/>
        <v>17664063</v>
      </c>
      <c r="G538" s="162">
        <f>IFERROR(VLOOKUP(C538,'1-11월'!$E$14:$H$1190,4,0),0)</f>
        <v>15722103</v>
      </c>
      <c r="H538" s="160">
        <f>IFERROR(VLOOKUP(C538,'12월'!$E$12:$H$884,4,0),0)</f>
        <v>1941960</v>
      </c>
      <c r="I538" s="163" t="s">
        <v>3832</v>
      </c>
      <c r="J538" s="68" t="str">
        <f>VLOOKUP(C538,'명부(현재)'!$D$9:$O$9755,11,0)</f>
        <v>-</v>
      </c>
    </row>
    <row r="539" spans="2:10">
      <c r="B539" s="158" t="s">
        <v>565</v>
      </c>
      <c r="C539" s="159" t="s">
        <v>1214</v>
      </c>
      <c r="D539" s="160" t="s">
        <v>53</v>
      </c>
      <c r="E539" s="161" t="s">
        <v>720</v>
      </c>
      <c r="F539" s="162">
        <f t="shared" si="15"/>
        <v>17625646</v>
      </c>
      <c r="G539" s="162">
        <f>IFERROR(VLOOKUP(C539,'1-11월'!$E$14:$H$1190,4,0),0)</f>
        <v>15929726</v>
      </c>
      <c r="H539" s="160">
        <f>IFERROR(VLOOKUP(C539,'12월'!$E$12:$H$884,4,0),0)</f>
        <v>1695920</v>
      </c>
      <c r="I539" s="163" t="s">
        <v>3832</v>
      </c>
      <c r="J539" s="68" t="str">
        <f>VLOOKUP(C539,'명부(현재)'!$D$9:$O$9755,11,0)</f>
        <v>-</v>
      </c>
    </row>
    <row r="540" spans="2:10">
      <c r="B540" s="158" t="s">
        <v>561</v>
      </c>
      <c r="C540" s="159" t="s">
        <v>1508</v>
      </c>
      <c r="D540" s="160" t="s">
        <v>268</v>
      </c>
      <c r="E540" s="161" t="s">
        <v>953</v>
      </c>
      <c r="F540" s="162">
        <f t="shared" si="15"/>
        <v>17600001</v>
      </c>
      <c r="G540" s="162">
        <f>IFERROR(VLOOKUP(C540,'1-11월'!$E$14:$H$1190,4,0),0)</f>
        <v>16552861</v>
      </c>
      <c r="H540" s="160">
        <f>IFERROR(VLOOKUP(C540,'12월'!$E$12:$H$884,4,0),0)</f>
        <v>1047140</v>
      </c>
      <c r="I540" s="163" t="s">
        <v>3832</v>
      </c>
      <c r="J540" s="68" t="str">
        <f>VLOOKUP(C540,'명부(현재)'!$D$9:$O$9755,11,0)</f>
        <v>-</v>
      </c>
    </row>
    <row r="541" spans="2:10">
      <c r="B541" s="158" t="s">
        <v>586</v>
      </c>
      <c r="C541" s="159" t="s">
        <v>1837</v>
      </c>
      <c r="D541" s="160" t="s">
        <v>214</v>
      </c>
      <c r="E541" s="161" t="s">
        <v>691</v>
      </c>
      <c r="F541" s="162">
        <f t="shared" si="15"/>
        <v>17595483</v>
      </c>
      <c r="G541" s="162">
        <f>IFERROR(VLOOKUP(C541,'1-11월'!$E$14:$H$1190,4,0),0)</f>
        <v>14145207</v>
      </c>
      <c r="H541" s="160">
        <f>IFERROR(VLOOKUP(C541,'12월'!$E$12:$H$884,4,0),0)</f>
        <v>3450276</v>
      </c>
      <c r="I541" s="163" t="s">
        <v>3832</v>
      </c>
      <c r="J541" s="68" t="str">
        <f>VLOOKUP(C541,'명부(현재)'!$D$9:$O$9755,11,0)</f>
        <v>-</v>
      </c>
    </row>
    <row r="542" spans="2:10">
      <c r="B542" s="158" t="s">
        <v>560</v>
      </c>
      <c r="C542" s="159" t="s">
        <v>1814</v>
      </c>
      <c r="D542" s="160" t="s">
        <v>456</v>
      </c>
      <c r="E542" s="161" t="s">
        <v>996</v>
      </c>
      <c r="F542" s="162">
        <f t="shared" si="15"/>
        <v>17592398</v>
      </c>
      <c r="G542" s="162">
        <f>IFERROR(VLOOKUP(C542,'1-11월'!$E$14:$H$1190,4,0),0)</f>
        <v>14961638</v>
      </c>
      <c r="H542" s="160">
        <f>IFERROR(VLOOKUP(C542,'12월'!$E$12:$H$884,4,0),0)</f>
        <v>2630760</v>
      </c>
      <c r="I542" s="163" t="s">
        <v>3832</v>
      </c>
      <c r="J542" s="68" t="str">
        <f>VLOOKUP(C542,'명부(현재)'!$D$9:$O$9755,11,0)</f>
        <v>-</v>
      </c>
    </row>
    <row r="543" spans="2:10">
      <c r="B543" s="158" t="s">
        <v>567</v>
      </c>
      <c r="C543" s="159" t="s">
        <v>1676</v>
      </c>
      <c r="D543" s="160" t="s">
        <v>630</v>
      </c>
      <c r="E543" s="161" t="s">
        <v>713</v>
      </c>
      <c r="F543" s="162">
        <f t="shared" si="15"/>
        <v>17592093</v>
      </c>
      <c r="G543" s="162">
        <f>IFERROR(VLOOKUP(C543,'1-11월'!$E$14:$H$1190,4,0),0)</f>
        <v>15371158</v>
      </c>
      <c r="H543" s="160">
        <f>IFERROR(VLOOKUP(C543,'12월'!$E$12:$H$884,4,0),0)</f>
        <v>2220935</v>
      </c>
      <c r="I543" s="163" t="s">
        <v>3832</v>
      </c>
      <c r="J543" s="68" t="str">
        <f>VLOOKUP(C543,'명부(현재)'!$D$9:$O$9755,11,0)</f>
        <v>-</v>
      </c>
    </row>
    <row r="544" spans="2:10">
      <c r="B544" s="158" t="s">
        <v>579</v>
      </c>
      <c r="C544" s="159" t="s">
        <v>1295</v>
      </c>
      <c r="D544" s="160" t="s">
        <v>305</v>
      </c>
      <c r="E544" s="161" t="s">
        <v>700</v>
      </c>
      <c r="F544" s="162">
        <f t="shared" si="15"/>
        <v>17536847</v>
      </c>
      <c r="G544" s="162">
        <f>IFERROR(VLOOKUP(C544,'1-11월'!$E$14:$H$1190,4,0),0)</f>
        <v>16380727</v>
      </c>
      <c r="H544" s="160">
        <f>IFERROR(VLOOKUP(C544,'12월'!$E$12:$H$884,4,0),0)</f>
        <v>1156120</v>
      </c>
      <c r="I544" s="163" t="s">
        <v>3832</v>
      </c>
      <c r="J544" s="68" t="str">
        <f>VLOOKUP(C544,'명부(현재)'!$D$9:$O$9755,11,0)</f>
        <v>-</v>
      </c>
    </row>
    <row r="545" spans="2:10">
      <c r="B545" s="158" t="s">
        <v>560</v>
      </c>
      <c r="C545" s="159" t="s">
        <v>1804</v>
      </c>
      <c r="D545" s="160" t="s">
        <v>292</v>
      </c>
      <c r="E545" s="161" t="s">
        <v>1140</v>
      </c>
      <c r="F545" s="162">
        <f t="shared" si="15"/>
        <v>17475603</v>
      </c>
      <c r="G545" s="162">
        <f>IFERROR(VLOOKUP(C545,'1-11월'!$E$14:$H$1190,4,0),0)</f>
        <v>14419728</v>
      </c>
      <c r="H545" s="160">
        <f>IFERROR(VLOOKUP(C545,'12월'!$E$12:$H$884,4,0),0)</f>
        <v>3055875</v>
      </c>
      <c r="I545" s="163" t="s">
        <v>3832</v>
      </c>
      <c r="J545" s="68" t="str">
        <f>VLOOKUP(C545,'명부(현재)'!$D$9:$O$9755,11,0)</f>
        <v>-</v>
      </c>
    </row>
    <row r="546" spans="2:10">
      <c r="B546" s="158" t="s">
        <v>571</v>
      </c>
      <c r="C546" s="159" t="s">
        <v>1524</v>
      </c>
      <c r="D546" s="160" t="s">
        <v>420</v>
      </c>
      <c r="E546" s="161" t="s">
        <v>879</v>
      </c>
      <c r="F546" s="162">
        <f t="shared" si="15"/>
        <v>17461418</v>
      </c>
      <c r="G546" s="162">
        <f>IFERROR(VLOOKUP(C546,'1-11월'!$E$14:$H$1190,4,0),0)</f>
        <v>15259488</v>
      </c>
      <c r="H546" s="160">
        <f>IFERROR(VLOOKUP(C546,'12월'!$E$12:$H$884,4,0),0)</f>
        <v>2201930</v>
      </c>
      <c r="I546" s="163" t="s">
        <v>3832</v>
      </c>
      <c r="J546" s="68" t="str">
        <f>VLOOKUP(C546,'명부(현재)'!$D$9:$O$9755,11,0)</f>
        <v>-</v>
      </c>
    </row>
    <row r="547" spans="2:10">
      <c r="B547" s="158" t="s">
        <v>581</v>
      </c>
      <c r="C547" s="159" t="s">
        <v>1198</v>
      </c>
      <c r="D547" s="160" t="s">
        <v>155</v>
      </c>
      <c r="E547" s="161" t="s">
        <v>701</v>
      </c>
      <c r="F547" s="162">
        <f t="shared" si="15"/>
        <v>17433678</v>
      </c>
      <c r="G547" s="162">
        <f>IFERROR(VLOOKUP(C547,'1-11월'!$E$14:$H$1190,4,0),0)</f>
        <v>15991088</v>
      </c>
      <c r="H547" s="160">
        <f>IFERROR(VLOOKUP(C547,'12월'!$E$12:$H$884,4,0),0)</f>
        <v>1442590</v>
      </c>
      <c r="I547" s="163" t="s">
        <v>3832</v>
      </c>
      <c r="J547" s="68" t="str">
        <f>VLOOKUP(C547,'명부(현재)'!$D$9:$O$9755,11,0)</f>
        <v>-</v>
      </c>
    </row>
    <row r="548" spans="2:10">
      <c r="B548" s="158" t="s">
        <v>558</v>
      </c>
      <c r="C548" s="159" t="s">
        <v>1615</v>
      </c>
      <c r="D548" s="160" t="s">
        <v>637</v>
      </c>
      <c r="E548" s="161" t="s">
        <v>1014</v>
      </c>
      <c r="F548" s="162">
        <f t="shared" si="15"/>
        <v>17409941</v>
      </c>
      <c r="G548" s="162">
        <f>IFERROR(VLOOKUP(C548,'1-11월'!$E$14:$H$1190,4,0),0)</f>
        <v>15725166</v>
      </c>
      <c r="H548" s="160">
        <f>IFERROR(VLOOKUP(C548,'12월'!$E$12:$H$884,4,0),0)</f>
        <v>1684775</v>
      </c>
      <c r="I548" s="163" t="s">
        <v>3832</v>
      </c>
      <c r="J548" s="68" t="str">
        <f>VLOOKUP(C548,'명부(현재)'!$D$9:$O$9755,11,0)</f>
        <v>-</v>
      </c>
    </row>
    <row r="549" spans="2:10">
      <c r="B549" s="158" t="s">
        <v>568</v>
      </c>
      <c r="C549" s="159" t="s">
        <v>1855</v>
      </c>
      <c r="D549" s="160" t="s">
        <v>1856</v>
      </c>
      <c r="E549" s="161" t="s">
        <v>2108</v>
      </c>
      <c r="F549" s="162">
        <f t="shared" si="15"/>
        <v>17394863</v>
      </c>
      <c r="G549" s="162">
        <f>IFERROR(VLOOKUP(C549,'1-11월'!$E$14:$H$1190,4,0),0)</f>
        <v>16566708</v>
      </c>
      <c r="H549" s="160">
        <f>IFERROR(VLOOKUP(C549,'12월'!$E$12:$H$884,4,0),0)</f>
        <v>828155</v>
      </c>
      <c r="I549" s="163" t="s">
        <v>3832</v>
      </c>
      <c r="J549" s="68" t="str">
        <f>VLOOKUP(C549,'명부(현재)'!$D$9:$O$9755,11,0)</f>
        <v>-</v>
      </c>
    </row>
    <row r="550" spans="2:10">
      <c r="B550" s="158" t="s">
        <v>568</v>
      </c>
      <c r="C550" s="159" t="s">
        <v>1455</v>
      </c>
      <c r="D550" s="160" t="s">
        <v>160</v>
      </c>
      <c r="E550" s="161" t="s">
        <v>1157</v>
      </c>
      <c r="F550" s="162">
        <f t="shared" si="15"/>
        <v>17382857</v>
      </c>
      <c r="G550" s="162">
        <f>IFERROR(VLOOKUP(C550,'1-11월'!$E$14:$H$1190,4,0),0)</f>
        <v>14821407</v>
      </c>
      <c r="H550" s="160">
        <f>IFERROR(VLOOKUP(C550,'12월'!$E$12:$H$884,4,0),0)</f>
        <v>2561450</v>
      </c>
      <c r="I550" s="163" t="s">
        <v>3832</v>
      </c>
      <c r="J550" s="68" t="str">
        <f>VLOOKUP(C550,'명부(현재)'!$D$9:$O$9755,11,0)</f>
        <v>-</v>
      </c>
    </row>
    <row r="551" spans="2:10">
      <c r="B551" s="158" t="s">
        <v>569</v>
      </c>
      <c r="C551" s="159" t="s">
        <v>1355</v>
      </c>
      <c r="D551" s="160" t="s">
        <v>402</v>
      </c>
      <c r="E551" s="161" t="s">
        <v>838</v>
      </c>
      <c r="F551" s="162">
        <f t="shared" si="15"/>
        <v>17257626</v>
      </c>
      <c r="G551" s="162">
        <f>IFERROR(VLOOKUP(C551,'1-11월'!$E$14:$H$1190,4,0),0)</f>
        <v>16186786</v>
      </c>
      <c r="H551" s="160">
        <f>IFERROR(VLOOKUP(C551,'12월'!$E$12:$H$884,4,0),0)</f>
        <v>1070840</v>
      </c>
      <c r="I551" s="163" t="s">
        <v>3832</v>
      </c>
      <c r="J551" s="68" t="str">
        <f>VLOOKUP(C551,'명부(현재)'!$D$9:$O$9755,11,0)</f>
        <v>-</v>
      </c>
    </row>
    <row r="552" spans="2:10">
      <c r="B552" s="158" t="s">
        <v>582</v>
      </c>
      <c r="C552" s="159" t="s">
        <v>1255</v>
      </c>
      <c r="D552" s="160" t="s">
        <v>587</v>
      </c>
      <c r="E552" s="161" t="s">
        <v>755</v>
      </c>
      <c r="F552" s="162">
        <f t="shared" si="15"/>
        <v>17233290</v>
      </c>
      <c r="G552" s="162">
        <f>IFERROR(VLOOKUP(C552,'1-11월'!$E$14:$H$1190,4,0),0)</f>
        <v>15168145</v>
      </c>
      <c r="H552" s="160">
        <f>IFERROR(VLOOKUP(C552,'12월'!$E$12:$H$884,4,0),0)</f>
        <v>2065145</v>
      </c>
      <c r="I552" s="163" t="s">
        <v>3832</v>
      </c>
      <c r="J552" s="68" t="str">
        <f>VLOOKUP(C552,'명부(현재)'!$D$9:$O$9755,11,0)</f>
        <v>-</v>
      </c>
    </row>
    <row r="553" spans="2:10">
      <c r="B553" s="158" t="s">
        <v>555</v>
      </c>
      <c r="C553" s="159" t="s">
        <v>1696</v>
      </c>
      <c r="D553" s="160" t="s">
        <v>536</v>
      </c>
      <c r="E553" s="161" t="s">
        <v>747</v>
      </c>
      <c r="F553" s="162">
        <f t="shared" si="15"/>
        <v>17114361</v>
      </c>
      <c r="G553" s="162">
        <f>IFERROR(VLOOKUP(C553,'1-11월'!$E$14:$H$1190,4,0),0)</f>
        <v>15776031</v>
      </c>
      <c r="H553" s="160">
        <f>IFERROR(VLOOKUP(C553,'12월'!$E$12:$H$884,4,0),0)</f>
        <v>1338330</v>
      </c>
      <c r="I553" s="163" t="s">
        <v>3832</v>
      </c>
      <c r="J553" s="68" t="str">
        <f>VLOOKUP(C553,'명부(현재)'!$D$9:$O$9755,11,0)</f>
        <v>-</v>
      </c>
    </row>
    <row r="554" spans="2:10">
      <c r="B554" s="158" t="s">
        <v>2985</v>
      </c>
      <c r="C554" s="159" t="s">
        <v>1501</v>
      </c>
      <c r="D554" s="160" t="s">
        <v>274</v>
      </c>
      <c r="E554" s="161" t="s">
        <v>949</v>
      </c>
      <c r="F554" s="162">
        <f t="shared" si="15"/>
        <v>17007011</v>
      </c>
      <c r="G554" s="162">
        <f>IFERROR(VLOOKUP(C554,'1-11월'!$E$14:$H$1190,4,0),0)</f>
        <v>10283636</v>
      </c>
      <c r="H554" s="160">
        <f>IFERROR(VLOOKUP(C554,'12월'!$E$12:$H$884,4,0),0)</f>
        <v>6723375</v>
      </c>
      <c r="I554" s="163" t="s">
        <v>3832</v>
      </c>
      <c r="J554" s="68" t="str">
        <f>VLOOKUP(C554,'명부(현재)'!$D$9:$O$9755,11,0)</f>
        <v>-</v>
      </c>
    </row>
    <row r="555" spans="2:10">
      <c r="B555" s="158" t="s">
        <v>578</v>
      </c>
      <c r="C555" s="159" t="s">
        <v>1325</v>
      </c>
      <c r="D555" s="160" t="s">
        <v>645</v>
      </c>
      <c r="E555" s="161" t="s">
        <v>730</v>
      </c>
      <c r="F555" s="162">
        <f t="shared" si="15"/>
        <v>16978281</v>
      </c>
      <c r="G555" s="162">
        <f>IFERROR(VLOOKUP(C555,'1-11월'!$E$14:$H$1190,4,0),0)</f>
        <v>14831876</v>
      </c>
      <c r="H555" s="160">
        <f>IFERROR(VLOOKUP(C555,'12월'!$E$12:$H$884,4,0),0)</f>
        <v>2146405</v>
      </c>
      <c r="I555" s="163" t="s">
        <v>3832</v>
      </c>
      <c r="J555" s="68" t="str">
        <f>VLOOKUP(C555,'명부(현재)'!$D$9:$O$9755,11,0)</f>
        <v>-</v>
      </c>
    </row>
    <row r="556" spans="2:10">
      <c r="B556" s="158" t="s">
        <v>571</v>
      </c>
      <c r="C556" s="159" t="s">
        <v>1516</v>
      </c>
      <c r="D556" s="160" t="s">
        <v>223</v>
      </c>
      <c r="E556" s="161" t="s">
        <v>958</v>
      </c>
      <c r="F556" s="162">
        <f t="shared" si="15"/>
        <v>16946195</v>
      </c>
      <c r="G556" s="162">
        <f>IFERROR(VLOOKUP(C556,'1-11월'!$E$14:$H$1190,4,0),0)</f>
        <v>15410735</v>
      </c>
      <c r="H556" s="160">
        <f>IFERROR(VLOOKUP(C556,'12월'!$E$12:$H$884,4,0),0)</f>
        <v>1535460</v>
      </c>
      <c r="I556" s="163" t="s">
        <v>3832</v>
      </c>
      <c r="J556" s="68" t="str">
        <f>VLOOKUP(C556,'명부(현재)'!$D$9:$O$9755,11,0)</f>
        <v>-</v>
      </c>
    </row>
    <row r="557" spans="2:10">
      <c r="B557" s="158" t="s">
        <v>581</v>
      </c>
      <c r="C557" s="159" t="s">
        <v>1195</v>
      </c>
      <c r="D557" s="160" t="s">
        <v>67</v>
      </c>
      <c r="E557" s="161" t="s">
        <v>698</v>
      </c>
      <c r="F557" s="162">
        <f t="shared" si="15"/>
        <v>16913972</v>
      </c>
      <c r="G557" s="162">
        <f>IFERROR(VLOOKUP(C557,'1-11월'!$E$14:$H$1190,4,0),0)</f>
        <v>13905382</v>
      </c>
      <c r="H557" s="160">
        <f>IFERROR(VLOOKUP(C557,'12월'!$E$12:$H$884,4,0),0)</f>
        <v>3008590</v>
      </c>
      <c r="I557" s="163" t="s">
        <v>3832</v>
      </c>
      <c r="J557" s="68" t="str">
        <f>VLOOKUP(C557,'명부(현재)'!$D$9:$O$9755,11,0)</f>
        <v>-</v>
      </c>
    </row>
    <row r="558" spans="2:10">
      <c r="B558" s="158" t="s">
        <v>555</v>
      </c>
      <c r="C558" s="159" t="s">
        <v>1687</v>
      </c>
      <c r="D558" s="160" t="s">
        <v>301</v>
      </c>
      <c r="E558" s="161" t="s">
        <v>1064</v>
      </c>
      <c r="F558" s="162">
        <f t="shared" si="15"/>
        <v>16819291</v>
      </c>
      <c r="G558" s="162">
        <f>IFERROR(VLOOKUP(C558,'1-11월'!$E$14:$H$1190,4,0),0)</f>
        <v>15840723</v>
      </c>
      <c r="H558" s="160">
        <f>IFERROR(VLOOKUP(C558,'12월'!$E$12:$H$884,4,0),0)</f>
        <v>978568</v>
      </c>
      <c r="I558" s="163" t="s">
        <v>3832</v>
      </c>
      <c r="J558" s="68" t="str">
        <f>VLOOKUP(C558,'명부(현재)'!$D$9:$O$9755,11,0)</f>
        <v>-</v>
      </c>
    </row>
    <row r="559" spans="2:10">
      <c r="B559" s="158" t="s">
        <v>586</v>
      </c>
      <c r="C559" s="159" t="s">
        <v>2083</v>
      </c>
      <c r="D559" s="160" t="s">
        <v>2084</v>
      </c>
      <c r="E559" s="161" t="s">
        <v>3030</v>
      </c>
      <c r="F559" s="162">
        <f t="shared" si="15"/>
        <v>16799664</v>
      </c>
      <c r="G559" s="162">
        <f>IFERROR(VLOOKUP(C559,'1-11월'!$E$14:$H$1190,4,0),0)</f>
        <v>13315069</v>
      </c>
      <c r="H559" s="160">
        <f>IFERROR(VLOOKUP(C559,'12월'!$E$12:$H$884,4,0),0)</f>
        <v>3484595</v>
      </c>
      <c r="I559" s="163" t="s">
        <v>3832</v>
      </c>
      <c r="J559" s="68" t="str">
        <f>VLOOKUP(C559,'명부(현재)'!$D$9:$O$9755,11,0)</f>
        <v>-</v>
      </c>
    </row>
    <row r="560" spans="2:10">
      <c r="B560" s="158" t="s">
        <v>559</v>
      </c>
      <c r="C560" s="159" t="s">
        <v>1281</v>
      </c>
      <c r="D560" s="160" t="s">
        <v>644</v>
      </c>
      <c r="E560" s="161" t="s">
        <v>730</v>
      </c>
      <c r="F560" s="162">
        <f t="shared" si="15"/>
        <v>16769414</v>
      </c>
      <c r="G560" s="162">
        <f>IFERROR(VLOOKUP(C560,'1-11월'!$E$14:$H$1190,4,0),0)</f>
        <v>15474604</v>
      </c>
      <c r="H560" s="160">
        <f>IFERROR(VLOOKUP(C560,'12월'!$E$12:$H$884,4,0),0)</f>
        <v>1294810</v>
      </c>
      <c r="I560" s="163" t="s">
        <v>3832</v>
      </c>
      <c r="J560" s="68" t="str">
        <f>VLOOKUP(C560,'명부(현재)'!$D$9:$O$9755,11,0)</f>
        <v>-</v>
      </c>
    </row>
    <row r="561" spans="2:10">
      <c r="B561" s="158" t="s">
        <v>579</v>
      </c>
      <c r="C561" s="159" t="s">
        <v>1294</v>
      </c>
      <c r="D561" s="160" t="s">
        <v>672</v>
      </c>
      <c r="E561" s="161" t="s">
        <v>673</v>
      </c>
      <c r="F561" s="162">
        <f t="shared" si="15"/>
        <v>16740033</v>
      </c>
      <c r="G561" s="162">
        <f>IFERROR(VLOOKUP(C561,'1-11월'!$E$14:$H$1190,4,0),0)</f>
        <v>13971058</v>
      </c>
      <c r="H561" s="160">
        <f>IFERROR(VLOOKUP(C561,'12월'!$E$12:$H$884,4,0),0)</f>
        <v>2768975</v>
      </c>
      <c r="I561" s="163" t="s">
        <v>3832</v>
      </c>
      <c r="J561" s="68" t="str">
        <f>VLOOKUP(C561,'명부(현재)'!$D$9:$O$9755,11,0)</f>
        <v>-</v>
      </c>
    </row>
    <row r="562" spans="2:10">
      <c r="B562" s="158" t="s">
        <v>565</v>
      </c>
      <c r="C562" s="159" t="s">
        <v>1229</v>
      </c>
      <c r="D562" s="160" t="s">
        <v>1177</v>
      </c>
      <c r="E562" s="161" t="s">
        <v>1176</v>
      </c>
      <c r="F562" s="162">
        <f t="shared" si="15"/>
        <v>16666729</v>
      </c>
      <c r="G562" s="162">
        <f>IFERROR(VLOOKUP(C562,'1-11월'!$E$14:$H$1190,4,0),0)</f>
        <v>15201709</v>
      </c>
      <c r="H562" s="160">
        <f>IFERROR(VLOOKUP(C562,'12월'!$E$12:$H$884,4,0),0)</f>
        <v>1465020</v>
      </c>
      <c r="I562" s="163" t="s">
        <v>3832</v>
      </c>
      <c r="J562" s="68" t="str">
        <f>VLOOKUP(C562,'명부(현재)'!$D$9:$O$9755,11,0)</f>
        <v>-</v>
      </c>
    </row>
    <row r="563" spans="2:10">
      <c r="B563" s="158" t="s">
        <v>565</v>
      </c>
      <c r="C563" s="159" t="s">
        <v>1227</v>
      </c>
      <c r="D563" s="160" t="s">
        <v>643</v>
      </c>
      <c r="E563" s="161" t="s">
        <v>730</v>
      </c>
      <c r="F563" s="162">
        <f t="shared" si="15"/>
        <v>16651552</v>
      </c>
      <c r="G563" s="162">
        <f>IFERROR(VLOOKUP(C563,'1-11월'!$E$14:$H$1190,4,0),0)</f>
        <v>15324902</v>
      </c>
      <c r="H563" s="160">
        <f>IFERROR(VLOOKUP(C563,'12월'!$E$12:$H$884,4,0),0)</f>
        <v>1326650</v>
      </c>
      <c r="I563" s="163" t="s">
        <v>3832</v>
      </c>
      <c r="J563" s="68" t="str">
        <f>VLOOKUP(C563,'명부(현재)'!$D$9:$O$9755,11,0)</f>
        <v>-</v>
      </c>
    </row>
    <row r="564" spans="2:10">
      <c r="B564" s="158" t="s">
        <v>573</v>
      </c>
      <c r="C564" s="159" t="s">
        <v>1647</v>
      </c>
      <c r="D564" s="160" t="s">
        <v>65</v>
      </c>
      <c r="E564" s="161" t="s">
        <v>1038</v>
      </c>
      <c r="F564" s="162">
        <f t="shared" si="15"/>
        <v>16649529</v>
      </c>
      <c r="G564" s="162">
        <f>IFERROR(VLOOKUP(C564,'1-11월'!$E$14:$H$1190,4,0),0)</f>
        <v>15629729</v>
      </c>
      <c r="H564" s="160">
        <f>IFERROR(VLOOKUP(C564,'12월'!$E$12:$H$884,4,0),0)</f>
        <v>1019800</v>
      </c>
      <c r="I564" s="163" t="s">
        <v>3832</v>
      </c>
      <c r="J564" s="68" t="str">
        <f>VLOOKUP(C564,'명부(현재)'!$D$9:$O$9755,11,0)</f>
        <v>-</v>
      </c>
    </row>
    <row r="565" spans="2:10">
      <c r="B565" s="158" t="s">
        <v>568</v>
      </c>
      <c r="C565" s="159" t="s">
        <v>1472</v>
      </c>
      <c r="D565" s="160" t="s">
        <v>623</v>
      </c>
      <c r="E565" s="161" t="s">
        <v>893</v>
      </c>
      <c r="F565" s="162">
        <f t="shared" si="15"/>
        <v>16643381</v>
      </c>
      <c r="G565" s="162">
        <f>IFERROR(VLOOKUP(C565,'1-11월'!$E$14:$H$1190,4,0),0)</f>
        <v>14634086</v>
      </c>
      <c r="H565" s="160">
        <f>IFERROR(VLOOKUP(C565,'12월'!$E$12:$H$884,4,0),0)</f>
        <v>2009295</v>
      </c>
      <c r="I565" s="163" t="s">
        <v>3832</v>
      </c>
      <c r="J565" s="68" t="str">
        <f>VLOOKUP(C565,'명부(현재)'!$D$9:$O$9755,11,0)</f>
        <v>-</v>
      </c>
    </row>
    <row r="566" spans="2:10">
      <c r="B566" s="158" t="s">
        <v>563</v>
      </c>
      <c r="C566" s="159" t="s">
        <v>1945</v>
      </c>
      <c r="D566" s="160" t="s">
        <v>1946</v>
      </c>
      <c r="E566" s="161" t="s">
        <v>1930</v>
      </c>
      <c r="F566" s="162">
        <f t="shared" si="15"/>
        <v>16636263</v>
      </c>
      <c r="G566" s="162">
        <f>IFERROR(VLOOKUP(C566,'1-11월'!$E$14:$H$1190,4,0),0)</f>
        <v>14904093</v>
      </c>
      <c r="H566" s="160">
        <f>IFERROR(VLOOKUP(C566,'12월'!$E$12:$H$884,4,0),0)</f>
        <v>1732170</v>
      </c>
      <c r="I566" s="163" t="s">
        <v>3832</v>
      </c>
      <c r="J566" s="68" t="str">
        <f>VLOOKUP(C566,'명부(현재)'!$D$9:$O$9755,11,0)</f>
        <v>-</v>
      </c>
    </row>
    <row r="567" spans="2:10">
      <c r="B567" s="158" t="s">
        <v>564</v>
      </c>
      <c r="C567" s="159" t="s">
        <v>2060</v>
      </c>
      <c r="D567" s="160" t="s">
        <v>2038</v>
      </c>
      <c r="E567" s="161" t="s">
        <v>2057</v>
      </c>
      <c r="F567" s="162">
        <f t="shared" si="15"/>
        <v>16572235</v>
      </c>
      <c r="G567" s="162">
        <f>IFERROR(VLOOKUP(C567,'1-11월'!$E$14:$H$1190,4,0),0)</f>
        <v>15315860</v>
      </c>
      <c r="H567" s="160">
        <f>IFERROR(VLOOKUP(C567,'12월'!$E$12:$H$884,4,0),0)</f>
        <v>1256375</v>
      </c>
      <c r="I567" s="163" t="s">
        <v>3832</v>
      </c>
      <c r="J567" s="68" t="str">
        <f>VLOOKUP(C567,'명부(현재)'!$D$9:$O$9755,11,0)</f>
        <v>-</v>
      </c>
    </row>
    <row r="568" spans="2:10">
      <c r="B568" s="158" t="s">
        <v>581</v>
      </c>
      <c r="C568" s="159" t="s">
        <v>1204</v>
      </c>
      <c r="D568" s="160" t="s">
        <v>165</v>
      </c>
      <c r="E568" s="161" t="s">
        <v>706</v>
      </c>
      <c r="F568" s="162">
        <f t="shared" si="15"/>
        <v>16544180</v>
      </c>
      <c r="G568" s="162">
        <f>IFERROR(VLOOKUP(C568,'1-11월'!$E$14:$H$1190,4,0),0)</f>
        <v>13993711</v>
      </c>
      <c r="H568" s="160">
        <f>IFERROR(VLOOKUP(C568,'12월'!$E$12:$H$884,4,0),0)</f>
        <v>2550469</v>
      </c>
      <c r="I568" s="163" t="s">
        <v>3832</v>
      </c>
      <c r="J568" s="68" t="str">
        <f>VLOOKUP(C568,'명부(현재)'!$D$9:$O$9755,11,0)</f>
        <v>-</v>
      </c>
    </row>
    <row r="569" spans="2:10">
      <c r="B569" s="158" t="s">
        <v>554</v>
      </c>
      <c r="C569" s="159" t="s">
        <v>1769</v>
      </c>
      <c r="D569" s="160" t="s">
        <v>379</v>
      </c>
      <c r="E569" s="161" t="s">
        <v>1070</v>
      </c>
      <c r="F569" s="162">
        <f t="shared" si="15"/>
        <v>16530637</v>
      </c>
      <c r="G569" s="162">
        <f>IFERROR(VLOOKUP(C569,'1-11월'!$E$14:$H$1190,4,0),0)</f>
        <v>13948202</v>
      </c>
      <c r="H569" s="160">
        <f>IFERROR(VLOOKUP(C569,'12월'!$E$12:$H$884,4,0),0)</f>
        <v>2582435</v>
      </c>
      <c r="I569" s="163" t="s">
        <v>3832</v>
      </c>
      <c r="J569" s="68" t="str">
        <f>VLOOKUP(C569,'명부(현재)'!$D$9:$O$9755,11,0)</f>
        <v>-</v>
      </c>
    </row>
    <row r="570" spans="2:10">
      <c r="B570" s="158" t="s">
        <v>565</v>
      </c>
      <c r="C570" s="159" t="s">
        <v>1223</v>
      </c>
      <c r="D570" s="160" t="s">
        <v>40</v>
      </c>
      <c r="E570" s="161" t="s">
        <v>728</v>
      </c>
      <c r="F570" s="162">
        <f t="shared" si="15"/>
        <v>16484587</v>
      </c>
      <c r="G570" s="162">
        <f>IFERROR(VLOOKUP(C570,'1-11월'!$E$14:$H$1190,4,0),0)</f>
        <v>14066022</v>
      </c>
      <c r="H570" s="160">
        <f>IFERROR(VLOOKUP(C570,'12월'!$E$12:$H$884,4,0),0)</f>
        <v>2418565</v>
      </c>
      <c r="I570" s="163" t="s">
        <v>3832</v>
      </c>
      <c r="J570" s="68" t="str">
        <f>VLOOKUP(C570,'명부(현재)'!$D$9:$O$9755,11,0)</f>
        <v>-</v>
      </c>
    </row>
    <row r="571" spans="2:10">
      <c r="B571" s="158" t="s">
        <v>571</v>
      </c>
      <c r="C571" s="159" t="s">
        <v>1532</v>
      </c>
      <c r="D571" s="160" t="s">
        <v>213</v>
      </c>
      <c r="E571" s="161" t="s">
        <v>970</v>
      </c>
      <c r="F571" s="162">
        <f t="shared" si="15"/>
        <v>16389674</v>
      </c>
      <c r="G571" s="162">
        <f>IFERROR(VLOOKUP(C571,'1-11월'!$E$14:$H$1190,4,0),0)</f>
        <v>14631514</v>
      </c>
      <c r="H571" s="160">
        <f>IFERROR(VLOOKUP(C571,'12월'!$E$12:$H$884,4,0),0)</f>
        <v>1758160</v>
      </c>
      <c r="I571" s="163" t="s">
        <v>3832</v>
      </c>
      <c r="J571" s="68" t="str">
        <f>VLOOKUP(C571,'명부(현재)'!$D$9:$O$9755,11,0)</f>
        <v>-</v>
      </c>
    </row>
    <row r="572" spans="2:10">
      <c r="B572" s="158" t="s">
        <v>574</v>
      </c>
      <c r="C572" s="159" t="s">
        <v>2018</v>
      </c>
      <c r="D572" s="160" t="s">
        <v>2019</v>
      </c>
      <c r="E572" s="161" t="s">
        <v>2027</v>
      </c>
      <c r="F572" s="162">
        <f t="shared" si="15"/>
        <v>16322121</v>
      </c>
      <c r="G572" s="162">
        <f>IFERROR(VLOOKUP(C572,'1-11월'!$E$14:$H$1190,4,0),0)</f>
        <v>15747156</v>
      </c>
      <c r="H572" s="160">
        <f>IFERROR(VLOOKUP(C572,'12월'!$E$12:$H$884,4,0),0)</f>
        <v>574965</v>
      </c>
      <c r="I572" s="163" t="s">
        <v>3832</v>
      </c>
      <c r="J572" s="68" t="str">
        <f>VLOOKUP(C572,'명부(현재)'!$D$9:$O$9755,11,0)</f>
        <v>-</v>
      </c>
    </row>
    <row r="573" spans="2:10">
      <c r="B573" s="158" t="s">
        <v>572</v>
      </c>
      <c r="C573" s="159" t="s">
        <v>2087</v>
      </c>
      <c r="D573" s="160" t="s">
        <v>2088</v>
      </c>
      <c r="E573" s="161" t="s">
        <v>3033</v>
      </c>
      <c r="F573" s="162">
        <f t="shared" si="15"/>
        <v>16315304</v>
      </c>
      <c r="G573" s="162">
        <f>IFERROR(VLOOKUP(C573,'1-11월'!$E$14:$H$1190,4,0),0)</f>
        <v>14306299</v>
      </c>
      <c r="H573" s="160">
        <f>IFERROR(VLOOKUP(C573,'12월'!$E$12:$H$884,4,0),0)</f>
        <v>2009005</v>
      </c>
      <c r="I573" s="163" t="s">
        <v>3832</v>
      </c>
      <c r="J573" s="68" t="str">
        <f>VLOOKUP(C573,'명부(현재)'!$D$9:$O$9755,11,0)</f>
        <v>-</v>
      </c>
    </row>
    <row r="574" spans="2:10">
      <c r="B574" s="158" t="s">
        <v>558</v>
      </c>
      <c r="C574" s="159" t="s">
        <v>1617</v>
      </c>
      <c r="D574" s="160" t="s">
        <v>1169</v>
      </c>
      <c r="E574" s="161" t="s">
        <v>1170</v>
      </c>
      <c r="F574" s="162">
        <f t="shared" si="15"/>
        <v>16299703</v>
      </c>
      <c r="G574" s="162">
        <f>IFERROR(VLOOKUP(C574,'1-11월'!$E$14:$H$1190,4,0),0)</f>
        <v>14961506</v>
      </c>
      <c r="H574" s="160">
        <f>IFERROR(VLOOKUP(C574,'12월'!$E$12:$H$884,4,0),0)</f>
        <v>1338197</v>
      </c>
      <c r="I574" s="163" t="s">
        <v>3832</v>
      </c>
      <c r="J574" s="68" t="str">
        <f>VLOOKUP(C574,'명부(현재)'!$D$9:$O$9755,11,0)</f>
        <v>-</v>
      </c>
    </row>
    <row r="575" spans="2:10">
      <c r="B575" s="158" t="s">
        <v>578</v>
      </c>
      <c r="C575" s="159" t="s">
        <v>1320</v>
      </c>
      <c r="D575" s="160" t="s">
        <v>10</v>
      </c>
      <c r="E575" s="161" t="s">
        <v>747</v>
      </c>
      <c r="F575" s="162">
        <f t="shared" si="15"/>
        <v>16295806</v>
      </c>
      <c r="G575" s="162">
        <f>IFERROR(VLOOKUP(C575,'1-11월'!$E$14:$H$1190,4,0),0)</f>
        <v>14452019</v>
      </c>
      <c r="H575" s="160">
        <f>IFERROR(VLOOKUP(C575,'12월'!$E$12:$H$884,4,0),0)</f>
        <v>1843787</v>
      </c>
      <c r="I575" s="163" t="s">
        <v>3832</v>
      </c>
      <c r="J575" s="68" t="str">
        <f>VLOOKUP(C575,'명부(현재)'!$D$9:$O$9755,11,0)</f>
        <v>-</v>
      </c>
    </row>
    <row r="576" spans="2:10">
      <c r="B576" s="158" t="s">
        <v>568</v>
      </c>
      <c r="C576" s="159" t="s">
        <v>2020</v>
      </c>
      <c r="D576" s="160" t="s">
        <v>2021</v>
      </c>
      <c r="E576" s="161" t="s">
        <v>2027</v>
      </c>
      <c r="F576" s="162">
        <f t="shared" si="15"/>
        <v>16230511</v>
      </c>
      <c r="G576" s="162">
        <f>IFERROR(VLOOKUP(C576,'1-11월'!$E$14:$H$1190,4,0),0)</f>
        <v>15361241</v>
      </c>
      <c r="H576" s="160">
        <f>IFERROR(VLOOKUP(C576,'12월'!$E$12:$H$884,4,0),0)</f>
        <v>869270</v>
      </c>
      <c r="I576" s="163" t="s">
        <v>3832</v>
      </c>
      <c r="J576" s="68" t="str">
        <f>VLOOKUP(C576,'명부(현재)'!$D$9:$O$9755,11,0)</f>
        <v>-</v>
      </c>
    </row>
    <row r="577" spans="2:10">
      <c r="B577" s="158" t="s">
        <v>578</v>
      </c>
      <c r="C577" s="159" t="s">
        <v>1301</v>
      </c>
      <c r="D577" s="160" t="s">
        <v>111</v>
      </c>
      <c r="E577" s="161" t="s">
        <v>802</v>
      </c>
      <c r="F577" s="162">
        <f t="shared" si="15"/>
        <v>16206354</v>
      </c>
      <c r="G577" s="162">
        <f>IFERROR(VLOOKUP(C577,'1-11월'!$E$14:$H$1190,4,0),0)</f>
        <v>15253514</v>
      </c>
      <c r="H577" s="160">
        <f>IFERROR(VLOOKUP(C577,'12월'!$E$12:$H$884,4,0),0)</f>
        <v>952840</v>
      </c>
      <c r="I577" s="163" t="s">
        <v>3832</v>
      </c>
      <c r="J577" s="68" t="str">
        <f>VLOOKUP(C577,'명부(현재)'!$D$9:$O$9755,11,0)</f>
        <v>-</v>
      </c>
    </row>
    <row r="578" spans="2:10">
      <c r="B578" s="158" t="s">
        <v>561</v>
      </c>
      <c r="C578" s="159" t="s">
        <v>1511</v>
      </c>
      <c r="D578" s="160" t="s">
        <v>267</v>
      </c>
      <c r="E578" s="161" t="s">
        <v>955</v>
      </c>
      <c r="F578" s="162">
        <f t="shared" si="15"/>
        <v>16163513</v>
      </c>
      <c r="G578" s="162">
        <f>IFERROR(VLOOKUP(C578,'1-11월'!$E$14:$H$1190,4,0),0)</f>
        <v>12082578</v>
      </c>
      <c r="H578" s="160">
        <f>IFERROR(VLOOKUP(C578,'12월'!$E$12:$H$884,4,0),0)</f>
        <v>4080935</v>
      </c>
      <c r="I578" s="163" t="s">
        <v>3832</v>
      </c>
      <c r="J578" s="68" t="str">
        <f>VLOOKUP(C578,'명부(현재)'!$D$9:$O$9755,11,0)</f>
        <v>-</v>
      </c>
    </row>
    <row r="579" spans="2:10">
      <c r="B579" s="158" t="s">
        <v>571</v>
      </c>
      <c r="C579" s="159" t="s">
        <v>1541</v>
      </c>
      <c r="D579" s="160" t="s">
        <v>103</v>
      </c>
      <c r="E579" s="161" t="s">
        <v>975</v>
      </c>
      <c r="F579" s="162">
        <f t="shared" si="15"/>
        <v>16148822</v>
      </c>
      <c r="G579" s="162">
        <f>IFERROR(VLOOKUP(C579,'1-11월'!$E$14:$H$1190,4,0),0)</f>
        <v>12908332</v>
      </c>
      <c r="H579" s="160">
        <f>IFERROR(VLOOKUP(C579,'12월'!$E$12:$H$884,4,0),0)</f>
        <v>3240490</v>
      </c>
      <c r="I579" s="163" t="s">
        <v>3832</v>
      </c>
      <c r="J579" s="68" t="str">
        <f>VLOOKUP(C579,'명부(현재)'!$D$9:$O$9755,11,0)</f>
        <v>-</v>
      </c>
    </row>
    <row r="580" spans="2:10">
      <c r="B580" s="158" t="s">
        <v>564</v>
      </c>
      <c r="C580" s="159" t="s">
        <v>1881</v>
      </c>
      <c r="D580" s="160" t="s">
        <v>1882</v>
      </c>
      <c r="E580" s="161" t="s">
        <v>2112</v>
      </c>
      <c r="F580" s="162">
        <f t="shared" si="15"/>
        <v>16137841</v>
      </c>
      <c r="G580" s="162">
        <f>IFERROR(VLOOKUP(C580,'1-11월'!$E$14:$H$1190,4,0),0)</f>
        <v>15071961</v>
      </c>
      <c r="H580" s="160">
        <f>IFERROR(VLOOKUP(C580,'12월'!$E$12:$H$884,4,0),0)</f>
        <v>1065880</v>
      </c>
      <c r="I580" s="163" t="s">
        <v>3832</v>
      </c>
      <c r="J580" s="68" t="str">
        <f>VLOOKUP(C580,'명부(현재)'!$D$9:$O$9755,11,0)</f>
        <v>-</v>
      </c>
    </row>
    <row r="581" spans="2:10">
      <c r="B581" s="158" t="s">
        <v>556</v>
      </c>
      <c r="C581" s="159" t="s">
        <v>1478</v>
      </c>
      <c r="D581" s="160" t="s">
        <v>44</v>
      </c>
      <c r="E581" s="161" t="s">
        <v>930</v>
      </c>
      <c r="F581" s="162">
        <f t="shared" si="15"/>
        <v>16071372</v>
      </c>
      <c r="G581" s="162">
        <f>IFERROR(VLOOKUP(C581,'1-11월'!$E$14:$H$1190,4,0),0)</f>
        <v>14387692</v>
      </c>
      <c r="H581" s="160">
        <f>IFERROR(VLOOKUP(C581,'12월'!$E$12:$H$884,4,0),0)</f>
        <v>1683680</v>
      </c>
      <c r="I581" s="163" t="s">
        <v>3832</v>
      </c>
      <c r="J581" s="68" t="str">
        <f>VLOOKUP(C581,'명부(현재)'!$D$9:$O$9755,11,0)</f>
        <v>-</v>
      </c>
    </row>
    <row r="582" spans="2:10">
      <c r="B582" s="158" t="s">
        <v>558</v>
      </c>
      <c r="C582" s="159" t="s">
        <v>1914</v>
      </c>
      <c r="D582" s="160" t="s">
        <v>1904</v>
      </c>
      <c r="E582" s="161" t="s">
        <v>2115</v>
      </c>
      <c r="F582" s="162">
        <f t="shared" si="15"/>
        <v>16051988</v>
      </c>
      <c r="G582" s="162">
        <f>IFERROR(VLOOKUP(C582,'1-11월'!$E$14:$H$1190,4,0),0)</f>
        <v>14407723</v>
      </c>
      <c r="H582" s="160">
        <f>IFERROR(VLOOKUP(C582,'12월'!$E$12:$H$884,4,0),0)</f>
        <v>1644265</v>
      </c>
      <c r="I582" s="163" t="s">
        <v>3832</v>
      </c>
      <c r="J582" s="68" t="str">
        <f>VLOOKUP(C582,'명부(현재)'!$D$9:$O$9755,11,0)</f>
        <v>-</v>
      </c>
    </row>
    <row r="583" spans="2:10">
      <c r="B583" s="158" t="s">
        <v>564</v>
      </c>
      <c r="C583" s="159" t="s">
        <v>1751</v>
      </c>
      <c r="D583" s="160" t="s">
        <v>498</v>
      </c>
      <c r="E583" s="161" t="s">
        <v>999</v>
      </c>
      <c r="F583" s="162">
        <f t="shared" si="15"/>
        <v>16036370</v>
      </c>
      <c r="G583" s="162">
        <f>IFERROR(VLOOKUP(C583,'1-11월'!$E$14:$H$1190,4,0),0)</f>
        <v>14189875</v>
      </c>
      <c r="H583" s="160">
        <f>IFERROR(VLOOKUP(C583,'12월'!$E$12:$H$884,4,0),0)</f>
        <v>1846495</v>
      </c>
      <c r="I583" s="163" t="s">
        <v>3832</v>
      </c>
      <c r="J583" s="68" t="str">
        <f>VLOOKUP(C583,'명부(현재)'!$D$9:$O$9755,11,0)</f>
        <v>-</v>
      </c>
    </row>
    <row r="584" spans="2:10">
      <c r="B584" s="158" t="s">
        <v>569</v>
      </c>
      <c r="C584" s="159" t="s">
        <v>1373</v>
      </c>
      <c r="D584" s="160" t="s">
        <v>91</v>
      </c>
      <c r="E584" s="161" t="s">
        <v>854</v>
      </c>
      <c r="F584" s="162">
        <f t="shared" si="15"/>
        <v>16009458</v>
      </c>
      <c r="G584" s="162">
        <f>IFERROR(VLOOKUP(C584,'1-11월'!$E$14:$H$1190,4,0),0)</f>
        <v>14714878</v>
      </c>
      <c r="H584" s="160">
        <f>IFERROR(VLOOKUP(C584,'12월'!$E$12:$H$884,4,0),0)</f>
        <v>1294580</v>
      </c>
      <c r="I584" s="163" t="s">
        <v>3832</v>
      </c>
      <c r="J584" s="68" t="str">
        <f>VLOOKUP(C584,'명부(현재)'!$D$9:$O$9755,11,0)</f>
        <v>-</v>
      </c>
    </row>
    <row r="585" spans="2:10">
      <c r="B585" s="158" t="s">
        <v>567</v>
      </c>
      <c r="C585" s="159" t="s">
        <v>1661</v>
      </c>
      <c r="D585" s="160" t="s">
        <v>80</v>
      </c>
      <c r="E585" s="161" t="s">
        <v>724</v>
      </c>
      <c r="F585" s="162">
        <f t="shared" ref="F585:F648" si="16">SUM(G585:H585)</f>
        <v>15997329</v>
      </c>
      <c r="G585" s="162">
        <f>IFERROR(VLOOKUP(C585,'1-11월'!$E$14:$H$1190,4,0),0)</f>
        <v>14173406</v>
      </c>
      <c r="H585" s="160">
        <f>IFERROR(VLOOKUP(C585,'12월'!$E$12:$H$884,4,0),0)</f>
        <v>1823923</v>
      </c>
      <c r="I585" s="163" t="s">
        <v>3832</v>
      </c>
      <c r="J585" s="68" t="str">
        <f>VLOOKUP(C585,'명부(현재)'!$D$9:$O$9755,11,0)</f>
        <v>-</v>
      </c>
    </row>
    <row r="586" spans="2:10">
      <c r="B586" s="158" t="s">
        <v>584</v>
      </c>
      <c r="C586" s="159" t="s">
        <v>1292</v>
      </c>
      <c r="D586" s="160" t="s">
        <v>328</v>
      </c>
      <c r="E586" s="161" t="s">
        <v>793</v>
      </c>
      <c r="F586" s="162">
        <f t="shared" si="16"/>
        <v>15907190</v>
      </c>
      <c r="G586" s="162">
        <f>IFERROR(VLOOKUP(C586,'1-11월'!$E$14:$H$1190,4,0),0)</f>
        <v>15294660</v>
      </c>
      <c r="H586" s="160">
        <f>IFERROR(VLOOKUP(C586,'12월'!$E$12:$H$884,4,0),0)</f>
        <v>612530</v>
      </c>
      <c r="I586" s="163" t="s">
        <v>3832</v>
      </c>
      <c r="J586" s="68" t="str">
        <f>VLOOKUP(C586,'명부(현재)'!$D$9:$O$9755,11,0)</f>
        <v>-</v>
      </c>
    </row>
    <row r="587" spans="2:10">
      <c r="B587" s="158" t="s">
        <v>563</v>
      </c>
      <c r="C587" s="159" t="s">
        <v>1589</v>
      </c>
      <c r="D587" s="160" t="s">
        <v>604</v>
      </c>
      <c r="E587" s="161" t="s">
        <v>690</v>
      </c>
      <c r="F587" s="162">
        <f t="shared" si="16"/>
        <v>15874779</v>
      </c>
      <c r="G587" s="162">
        <f>IFERROR(VLOOKUP(C587,'1-11월'!$E$14:$H$1190,4,0),0)</f>
        <v>14347019</v>
      </c>
      <c r="H587" s="160">
        <f>IFERROR(VLOOKUP(C587,'12월'!$E$12:$H$884,4,0),0)</f>
        <v>1527760</v>
      </c>
      <c r="I587" s="163" t="s">
        <v>3832</v>
      </c>
      <c r="J587" s="68" t="str">
        <f>VLOOKUP(C587,'명부(현재)'!$D$9:$O$9755,11,0)</f>
        <v>-</v>
      </c>
    </row>
    <row r="588" spans="2:10">
      <c r="B588" s="158" t="s">
        <v>554</v>
      </c>
      <c r="C588" s="159" t="s">
        <v>1771</v>
      </c>
      <c r="D588" s="160" t="s">
        <v>617</v>
      </c>
      <c r="E588" s="161" t="s">
        <v>741</v>
      </c>
      <c r="F588" s="162">
        <f t="shared" si="16"/>
        <v>15850582</v>
      </c>
      <c r="G588" s="162">
        <f>IFERROR(VLOOKUP(C588,'1-11월'!$E$14:$H$1190,4,0),0)</f>
        <v>14614897</v>
      </c>
      <c r="H588" s="160">
        <f>IFERROR(VLOOKUP(C588,'12월'!$E$12:$H$884,4,0),0)</f>
        <v>1235685</v>
      </c>
      <c r="I588" s="163" t="s">
        <v>3832</v>
      </c>
      <c r="J588" s="68" t="str">
        <f>VLOOKUP(C588,'명부(현재)'!$D$9:$O$9755,11,0)</f>
        <v>-</v>
      </c>
    </row>
    <row r="589" spans="2:10">
      <c r="B589" s="158" t="s">
        <v>558</v>
      </c>
      <c r="C589" s="159" t="s">
        <v>2168</v>
      </c>
      <c r="D589" s="160" t="s">
        <v>2063</v>
      </c>
      <c r="E589" s="161" t="s">
        <v>3045</v>
      </c>
      <c r="F589" s="162">
        <f t="shared" si="16"/>
        <v>15759965</v>
      </c>
      <c r="G589" s="162">
        <f>IFERROR(VLOOKUP(C589,'1-11월'!$E$14:$H$1190,4,0),0)</f>
        <v>14536840</v>
      </c>
      <c r="H589" s="160">
        <f>IFERROR(VLOOKUP(C589,'12월'!$E$12:$H$884,4,0),0)</f>
        <v>1223125</v>
      </c>
      <c r="I589" s="163" t="s">
        <v>3832</v>
      </c>
      <c r="J589" s="68" t="str">
        <f>VLOOKUP(C589,'명부(현재)'!$D$9:$O$9755,11,0)</f>
        <v>-</v>
      </c>
    </row>
    <row r="590" spans="2:10">
      <c r="B590" s="158" t="s">
        <v>555</v>
      </c>
      <c r="C590" s="159" t="s">
        <v>1694</v>
      </c>
      <c r="D590" s="160" t="s">
        <v>192</v>
      </c>
      <c r="E590" s="161" t="s">
        <v>1068</v>
      </c>
      <c r="F590" s="162">
        <f t="shared" si="16"/>
        <v>15678635</v>
      </c>
      <c r="G590" s="162">
        <f>IFERROR(VLOOKUP(C590,'1-11월'!$E$14:$H$1190,4,0),0)</f>
        <v>14014645</v>
      </c>
      <c r="H590" s="160">
        <f>IFERROR(VLOOKUP(C590,'12월'!$E$12:$H$884,4,0),0)</f>
        <v>1663990</v>
      </c>
      <c r="I590" s="163" t="s">
        <v>3832</v>
      </c>
      <c r="J590" s="68" t="str">
        <f>VLOOKUP(C590,'명부(현재)'!$D$9:$O$9755,11,0)</f>
        <v>-</v>
      </c>
    </row>
    <row r="591" spans="2:10">
      <c r="B591" s="158" t="s">
        <v>555</v>
      </c>
      <c r="C591" s="159" t="s">
        <v>1683</v>
      </c>
      <c r="D591" s="160" t="s">
        <v>509</v>
      </c>
      <c r="E591" s="161" t="s">
        <v>1060</v>
      </c>
      <c r="F591" s="162">
        <f t="shared" si="16"/>
        <v>15630294</v>
      </c>
      <c r="G591" s="162">
        <f>IFERROR(VLOOKUP(C591,'1-11월'!$E$14:$H$1190,4,0),0)</f>
        <v>14846434</v>
      </c>
      <c r="H591" s="160">
        <f>IFERROR(VLOOKUP(C591,'12월'!$E$12:$H$884,4,0),0)</f>
        <v>783860</v>
      </c>
      <c r="I591" s="163" t="s">
        <v>3832</v>
      </c>
      <c r="J591" s="68" t="str">
        <f>VLOOKUP(C591,'명부(현재)'!$D$9:$O$9755,11,0)</f>
        <v>-</v>
      </c>
    </row>
    <row r="592" spans="2:10">
      <c r="B592" s="158" t="s">
        <v>581</v>
      </c>
      <c r="C592" s="159" t="s">
        <v>1208</v>
      </c>
      <c r="D592" s="160" t="s">
        <v>170</v>
      </c>
      <c r="E592" s="161" t="s">
        <v>709</v>
      </c>
      <c r="F592" s="162">
        <f t="shared" si="16"/>
        <v>15606557</v>
      </c>
      <c r="G592" s="162">
        <f>IFERROR(VLOOKUP(C592,'1-11월'!$E$14:$H$1190,4,0),0)</f>
        <v>12708232</v>
      </c>
      <c r="H592" s="160">
        <f>IFERROR(VLOOKUP(C592,'12월'!$E$12:$H$884,4,0),0)</f>
        <v>2898325</v>
      </c>
      <c r="I592" s="163" t="s">
        <v>3832</v>
      </c>
      <c r="J592" s="68" t="str">
        <f>VLOOKUP(C592,'명부(현재)'!$D$9:$O$9755,11,0)</f>
        <v>-</v>
      </c>
    </row>
    <row r="593" spans="2:10">
      <c r="B593" s="158" t="s">
        <v>560</v>
      </c>
      <c r="C593" s="159" t="s">
        <v>1812</v>
      </c>
      <c r="D593" s="160" t="s">
        <v>454</v>
      </c>
      <c r="E593" s="161" t="s">
        <v>887</v>
      </c>
      <c r="F593" s="162">
        <f t="shared" si="16"/>
        <v>15594055</v>
      </c>
      <c r="G593" s="162">
        <f>IFERROR(VLOOKUP(C593,'1-11월'!$E$14:$H$1190,4,0),0)</f>
        <v>13298160</v>
      </c>
      <c r="H593" s="160">
        <f>IFERROR(VLOOKUP(C593,'12월'!$E$12:$H$884,4,0),0)</f>
        <v>2295895</v>
      </c>
      <c r="I593" s="163" t="s">
        <v>3832</v>
      </c>
      <c r="J593" s="68" t="str">
        <f>VLOOKUP(C593,'명부(현재)'!$D$9:$O$9755,11,0)</f>
        <v>-</v>
      </c>
    </row>
    <row r="594" spans="2:10">
      <c r="B594" s="158" t="s">
        <v>555</v>
      </c>
      <c r="C594" s="159" t="s">
        <v>1680</v>
      </c>
      <c r="D594" s="160" t="s">
        <v>507</v>
      </c>
      <c r="E594" s="161" t="s">
        <v>789</v>
      </c>
      <c r="F594" s="162">
        <f t="shared" si="16"/>
        <v>15590179</v>
      </c>
      <c r="G594" s="162">
        <f>IFERROR(VLOOKUP(C594,'1-11월'!$E$14:$H$1190,4,0),0)</f>
        <v>14377304</v>
      </c>
      <c r="H594" s="160">
        <f>IFERROR(VLOOKUP(C594,'12월'!$E$12:$H$884,4,0),0)</f>
        <v>1212875</v>
      </c>
      <c r="I594" s="163" t="s">
        <v>3832</v>
      </c>
      <c r="J594" s="68" t="str">
        <f>VLOOKUP(C594,'명부(현재)'!$D$9:$O$9755,11,0)</f>
        <v>-</v>
      </c>
    </row>
    <row r="595" spans="2:10">
      <c r="B595" s="158" t="s">
        <v>578</v>
      </c>
      <c r="C595" s="159" t="s">
        <v>1318</v>
      </c>
      <c r="D595" s="160" t="s">
        <v>129</v>
      </c>
      <c r="E595" s="161" t="s">
        <v>816</v>
      </c>
      <c r="F595" s="162">
        <f t="shared" si="16"/>
        <v>15572844</v>
      </c>
      <c r="G595" s="162">
        <f>IFERROR(VLOOKUP(C595,'1-11월'!$E$14:$H$1190,4,0),0)</f>
        <v>14899319</v>
      </c>
      <c r="H595" s="160">
        <f>IFERROR(VLOOKUP(C595,'12월'!$E$12:$H$884,4,0),0)</f>
        <v>673525</v>
      </c>
      <c r="I595" s="163" t="s">
        <v>3832</v>
      </c>
      <c r="J595" s="68" t="str">
        <f>VLOOKUP(C595,'명부(현재)'!$D$9:$O$9755,11,0)</f>
        <v>-</v>
      </c>
    </row>
    <row r="596" spans="2:10">
      <c r="B596" s="158" t="s">
        <v>557</v>
      </c>
      <c r="C596" s="159" t="s">
        <v>1429</v>
      </c>
      <c r="D596" s="160" t="s">
        <v>121</v>
      </c>
      <c r="E596" s="161" t="s">
        <v>900</v>
      </c>
      <c r="F596" s="162">
        <f t="shared" si="16"/>
        <v>15559319</v>
      </c>
      <c r="G596" s="162">
        <f>IFERROR(VLOOKUP(C596,'1-11월'!$E$14:$H$1190,4,0),0)</f>
        <v>14174646</v>
      </c>
      <c r="H596" s="160">
        <f>IFERROR(VLOOKUP(C596,'12월'!$E$12:$H$884,4,0),0)</f>
        <v>1384673</v>
      </c>
      <c r="I596" s="163" t="s">
        <v>3832</v>
      </c>
      <c r="J596" s="68" t="str">
        <f>VLOOKUP(C596,'명부(현재)'!$D$9:$O$9755,11,0)</f>
        <v>-</v>
      </c>
    </row>
    <row r="597" spans="2:10">
      <c r="B597" s="158" t="s">
        <v>578</v>
      </c>
      <c r="C597" s="159" t="s">
        <v>2048</v>
      </c>
      <c r="D597" s="160" t="s">
        <v>11</v>
      </c>
      <c r="E597" s="161" t="s">
        <v>2057</v>
      </c>
      <c r="F597" s="162">
        <f t="shared" si="16"/>
        <v>15531441</v>
      </c>
      <c r="G597" s="162">
        <f>IFERROR(VLOOKUP(C597,'1-11월'!$E$14:$H$1190,4,0),0)</f>
        <v>14351791</v>
      </c>
      <c r="H597" s="160">
        <f>IFERROR(VLOOKUP(C597,'12월'!$E$12:$H$884,4,0),0)</f>
        <v>1179650</v>
      </c>
      <c r="I597" s="163" t="s">
        <v>3832</v>
      </c>
      <c r="J597" s="68" t="str">
        <f>VLOOKUP(C597,'명부(현재)'!$D$9:$O$9755,11,0)</f>
        <v>-</v>
      </c>
    </row>
    <row r="598" spans="2:10">
      <c r="B598" s="158" t="s">
        <v>585</v>
      </c>
      <c r="C598" s="159" t="s">
        <v>1394</v>
      </c>
      <c r="D598" s="160" t="s">
        <v>340</v>
      </c>
      <c r="E598" s="161" t="s">
        <v>872</v>
      </c>
      <c r="F598" s="162">
        <f t="shared" si="16"/>
        <v>15508708</v>
      </c>
      <c r="G598" s="162">
        <f>IFERROR(VLOOKUP(C598,'1-11월'!$E$14:$H$1190,4,0),0)</f>
        <v>13974153</v>
      </c>
      <c r="H598" s="160">
        <f>IFERROR(VLOOKUP(C598,'12월'!$E$12:$H$884,4,0),0)</f>
        <v>1534555</v>
      </c>
      <c r="I598" s="163" t="s">
        <v>3832</v>
      </c>
      <c r="J598" s="68" t="str">
        <f>VLOOKUP(C598,'명부(현재)'!$D$9:$O$9755,11,0)</f>
        <v>-</v>
      </c>
    </row>
    <row r="599" spans="2:10">
      <c r="B599" s="158" t="s">
        <v>566</v>
      </c>
      <c r="C599" s="159" t="s">
        <v>1707</v>
      </c>
      <c r="D599" s="160" t="s">
        <v>515</v>
      </c>
      <c r="E599" s="161" t="s">
        <v>1078</v>
      </c>
      <c r="F599" s="162">
        <f t="shared" si="16"/>
        <v>15493807</v>
      </c>
      <c r="G599" s="162">
        <f>IFERROR(VLOOKUP(C599,'1-11월'!$E$14:$H$1190,4,0),0)</f>
        <v>13355992</v>
      </c>
      <c r="H599" s="160">
        <f>IFERROR(VLOOKUP(C599,'12월'!$E$12:$H$884,4,0),0)</f>
        <v>2137815</v>
      </c>
      <c r="I599" s="163" t="s">
        <v>3832</v>
      </c>
      <c r="J599" s="68" t="str">
        <f>VLOOKUP(C599,'명부(현재)'!$D$9:$O$9755,11,0)</f>
        <v>-</v>
      </c>
    </row>
    <row r="600" spans="2:10">
      <c r="B600" s="158" t="s">
        <v>557</v>
      </c>
      <c r="C600" s="159" t="s">
        <v>2126</v>
      </c>
      <c r="D600" s="160" t="s">
        <v>539</v>
      </c>
      <c r="E600" s="161" t="s">
        <v>2125</v>
      </c>
      <c r="F600" s="162">
        <f t="shared" si="16"/>
        <v>15380872</v>
      </c>
      <c r="G600" s="162">
        <f>IFERROR(VLOOKUP(C600,'1-11월'!$E$14:$H$1190,4,0),0)</f>
        <v>12462887</v>
      </c>
      <c r="H600" s="160">
        <f>IFERROR(VLOOKUP(C600,'12월'!$E$12:$H$884,4,0),0)</f>
        <v>2917985</v>
      </c>
      <c r="I600" s="163" t="s">
        <v>3832</v>
      </c>
      <c r="J600" s="68" t="str">
        <f>VLOOKUP(C600,'명부(현재)'!$D$9:$O$9755,11,0)</f>
        <v>-</v>
      </c>
    </row>
    <row r="601" spans="2:10">
      <c r="B601" s="158" t="s">
        <v>580</v>
      </c>
      <c r="C601" s="159" t="s">
        <v>1775</v>
      </c>
      <c r="D601" s="160" t="s">
        <v>427</v>
      </c>
      <c r="E601" s="161" t="s">
        <v>1123</v>
      </c>
      <c r="F601" s="162">
        <f t="shared" si="16"/>
        <v>15375286</v>
      </c>
      <c r="G601" s="162">
        <f>IFERROR(VLOOKUP(C601,'1-11월'!$E$14:$H$1190,4,0),0)</f>
        <v>14195586</v>
      </c>
      <c r="H601" s="160">
        <f>IFERROR(VLOOKUP(C601,'12월'!$E$12:$H$884,4,0),0)</f>
        <v>1179700</v>
      </c>
      <c r="I601" s="163" t="s">
        <v>3832</v>
      </c>
      <c r="J601" s="68" t="str">
        <f>VLOOKUP(C601,'명부(현재)'!$D$9:$O$9755,11,0)</f>
        <v>-</v>
      </c>
    </row>
    <row r="602" spans="2:10">
      <c r="B602" s="158" t="s">
        <v>571</v>
      </c>
      <c r="C602" s="159" t="s">
        <v>2191</v>
      </c>
      <c r="D602" s="160" t="s">
        <v>2039</v>
      </c>
      <c r="E602" s="161" t="s">
        <v>3047</v>
      </c>
      <c r="F602" s="162">
        <f t="shared" si="16"/>
        <v>15374915</v>
      </c>
      <c r="G602" s="162">
        <f>IFERROR(VLOOKUP(C602,'1-11월'!$E$14:$H$1190,4,0),0)</f>
        <v>13462835</v>
      </c>
      <c r="H602" s="160">
        <f>IFERROR(VLOOKUP(C602,'12월'!$E$12:$H$884,4,0),0)</f>
        <v>1912080</v>
      </c>
      <c r="I602" s="163" t="s">
        <v>3832</v>
      </c>
      <c r="J602" s="68" t="str">
        <f>VLOOKUP(C602,'명부(현재)'!$D$9:$O$9755,11,0)</f>
        <v>-</v>
      </c>
    </row>
    <row r="603" spans="2:10">
      <c r="B603" s="158" t="s">
        <v>573</v>
      </c>
      <c r="C603" s="159" t="s">
        <v>1620</v>
      </c>
      <c r="D603" s="160" t="s">
        <v>299</v>
      </c>
      <c r="E603" s="161" t="s">
        <v>1018</v>
      </c>
      <c r="F603" s="162">
        <f t="shared" si="16"/>
        <v>15210110</v>
      </c>
      <c r="G603" s="162">
        <f>IFERROR(VLOOKUP(C603,'1-11월'!$E$14:$H$1190,4,0),0)</f>
        <v>12996469</v>
      </c>
      <c r="H603" s="160">
        <f>IFERROR(VLOOKUP(C603,'12월'!$E$12:$H$884,4,0),0)</f>
        <v>2213641</v>
      </c>
      <c r="I603" s="163" t="s">
        <v>3832</v>
      </c>
      <c r="J603" s="68" t="str">
        <f>VLOOKUP(C603,'명부(현재)'!$D$9:$O$9755,11,0)</f>
        <v>-</v>
      </c>
    </row>
    <row r="604" spans="2:10">
      <c r="B604" s="158" t="s">
        <v>558</v>
      </c>
      <c r="C604" s="159" t="s">
        <v>1604</v>
      </c>
      <c r="D604" s="160" t="s">
        <v>293</v>
      </c>
      <c r="E604" s="161" t="s">
        <v>853</v>
      </c>
      <c r="F604" s="162">
        <f t="shared" si="16"/>
        <v>15199622</v>
      </c>
      <c r="G604" s="162">
        <f>IFERROR(VLOOKUP(C604,'1-11월'!$E$14:$H$1190,4,0),0)</f>
        <v>14334067</v>
      </c>
      <c r="H604" s="160">
        <f>IFERROR(VLOOKUP(C604,'12월'!$E$12:$H$884,4,0),0)</f>
        <v>865555</v>
      </c>
      <c r="I604" s="163" t="s">
        <v>3832</v>
      </c>
      <c r="J604" s="68" t="str">
        <f>VLOOKUP(C604,'명부(현재)'!$D$9:$O$9755,11,0)</f>
        <v>-</v>
      </c>
    </row>
    <row r="605" spans="2:10">
      <c r="B605" s="158" t="s">
        <v>565</v>
      </c>
      <c r="C605" s="159" t="s">
        <v>1883</v>
      </c>
      <c r="D605" s="160" t="s">
        <v>216</v>
      </c>
      <c r="E605" s="161" t="s">
        <v>2113</v>
      </c>
      <c r="F605" s="162">
        <f t="shared" si="16"/>
        <v>15126613</v>
      </c>
      <c r="G605" s="162">
        <f>IFERROR(VLOOKUP(C605,'1-11월'!$E$14:$H$1190,4,0),0)</f>
        <v>12788758</v>
      </c>
      <c r="H605" s="160">
        <f>IFERROR(VLOOKUP(C605,'12월'!$E$12:$H$884,4,0),0)</f>
        <v>2337855</v>
      </c>
      <c r="I605" s="163" t="s">
        <v>3832</v>
      </c>
      <c r="J605" s="68" t="str">
        <f>VLOOKUP(C605,'명부(현재)'!$D$9:$O$9755,11,0)</f>
        <v>-</v>
      </c>
    </row>
    <row r="606" spans="2:10">
      <c r="B606" s="158" t="s">
        <v>558</v>
      </c>
      <c r="C606" s="159" t="s">
        <v>1596</v>
      </c>
      <c r="D606" s="160" t="s">
        <v>60</v>
      </c>
      <c r="E606" s="161" t="s">
        <v>1002</v>
      </c>
      <c r="F606" s="162">
        <f t="shared" si="16"/>
        <v>15111817</v>
      </c>
      <c r="G606" s="162">
        <f>IFERROR(VLOOKUP(C606,'1-11월'!$E$14:$H$1190,4,0),0)</f>
        <v>13715557</v>
      </c>
      <c r="H606" s="160">
        <f>IFERROR(VLOOKUP(C606,'12월'!$E$12:$H$884,4,0),0)</f>
        <v>1396260</v>
      </c>
      <c r="I606" s="163" t="s">
        <v>3832</v>
      </c>
      <c r="J606" s="68" t="str">
        <f>VLOOKUP(C606,'명부(현재)'!$D$9:$O$9755,11,0)</f>
        <v>-</v>
      </c>
    </row>
    <row r="607" spans="2:10">
      <c r="B607" s="158" t="s">
        <v>558</v>
      </c>
      <c r="C607" s="159" t="s">
        <v>2152</v>
      </c>
      <c r="D607" s="160" t="s">
        <v>531</v>
      </c>
      <c r="E607" s="161" t="s">
        <v>3041</v>
      </c>
      <c r="F607" s="162">
        <f t="shared" si="16"/>
        <v>15092227</v>
      </c>
      <c r="G607" s="162">
        <f>IFERROR(VLOOKUP(C607,'1-11월'!$E$14:$H$1190,4,0),0)</f>
        <v>12746672</v>
      </c>
      <c r="H607" s="160">
        <f>IFERROR(VLOOKUP(C607,'12월'!$E$12:$H$884,4,0),0)</f>
        <v>2345555</v>
      </c>
      <c r="I607" s="163" t="s">
        <v>3832</v>
      </c>
      <c r="J607" s="68" t="str">
        <f>VLOOKUP(C607,'명부(현재)'!$D$9:$O$9755,11,0)</f>
        <v>-</v>
      </c>
    </row>
    <row r="608" spans="2:10">
      <c r="B608" s="158" t="s">
        <v>561</v>
      </c>
      <c r="C608" s="159" t="s">
        <v>1510</v>
      </c>
      <c r="D608" s="160" t="s">
        <v>266</v>
      </c>
      <c r="E608" s="161" t="s">
        <v>954</v>
      </c>
      <c r="F608" s="162">
        <f t="shared" si="16"/>
        <v>15053852</v>
      </c>
      <c r="G608" s="162">
        <f>IFERROR(VLOOKUP(C608,'1-11월'!$E$14:$H$1190,4,0),0)</f>
        <v>12714372</v>
      </c>
      <c r="H608" s="160">
        <f>IFERROR(VLOOKUP(C608,'12월'!$E$12:$H$884,4,0),0)</f>
        <v>2339480</v>
      </c>
      <c r="I608" s="163" t="s">
        <v>3832</v>
      </c>
      <c r="J608" s="68" t="str">
        <f>VLOOKUP(C608,'명부(현재)'!$D$9:$O$9755,11,0)</f>
        <v>-</v>
      </c>
    </row>
    <row r="609" spans="2:10">
      <c r="B609" s="158" t="s">
        <v>582</v>
      </c>
      <c r="C609" s="159" t="s">
        <v>1250</v>
      </c>
      <c r="D609" s="160" t="s">
        <v>359</v>
      </c>
      <c r="E609" s="161" t="s">
        <v>751</v>
      </c>
      <c r="F609" s="162">
        <f t="shared" si="16"/>
        <v>15027905</v>
      </c>
      <c r="G609" s="162">
        <f>IFERROR(VLOOKUP(C609,'1-11월'!$E$14:$H$1190,4,0),0)</f>
        <v>13929025</v>
      </c>
      <c r="H609" s="160">
        <f>IFERROR(VLOOKUP(C609,'12월'!$E$12:$H$884,4,0),0)</f>
        <v>1098880</v>
      </c>
      <c r="I609" s="163" t="s">
        <v>3832</v>
      </c>
      <c r="J609" s="68" t="str">
        <f>VLOOKUP(C609,'명부(현재)'!$D$9:$O$9755,11,0)</f>
        <v>-</v>
      </c>
    </row>
    <row r="610" spans="2:10">
      <c r="B610" s="158" t="s">
        <v>569</v>
      </c>
      <c r="C610" s="159" t="s">
        <v>1381</v>
      </c>
      <c r="D610" s="160" t="s">
        <v>128</v>
      </c>
      <c r="E610" s="161" t="s">
        <v>818</v>
      </c>
      <c r="F610" s="162">
        <f t="shared" si="16"/>
        <v>15019039</v>
      </c>
      <c r="G610" s="162">
        <f>IFERROR(VLOOKUP(C610,'1-11월'!$E$14:$H$1190,4,0),0)</f>
        <v>14098459</v>
      </c>
      <c r="H610" s="160">
        <f>IFERROR(VLOOKUP(C610,'12월'!$E$12:$H$884,4,0),0)</f>
        <v>920580</v>
      </c>
      <c r="I610" s="163" t="s">
        <v>3832</v>
      </c>
      <c r="J610" s="68" t="str">
        <f>VLOOKUP(C610,'명부(현재)'!$D$9:$O$9755,11,0)</f>
        <v>-</v>
      </c>
    </row>
    <row r="611" spans="2:10">
      <c r="B611" s="158" t="s">
        <v>566</v>
      </c>
      <c r="C611" s="159" t="s">
        <v>1710</v>
      </c>
      <c r="D611" s="160" t="s">
        <v>501</v>
      </c>
      <c r="E611" s="161" t="s">
        <v>985</v>
      </c>
      <c r="F611" s="162">
        <f t="shared" si="16"/>
        <v>14911899</v>
      </c>
      <c r="G611" s="162">
        <f>IFERROR(VLOOKUP(C611,'1-11월'!$E$14:$H$1190,4,0),0)</f>
        <v>13515914</v>
      </c>
      <c r="H611" s="160">
        <f>IFERROR(VLOOKUP(C611,'12월'!$E$12:$H$884,4,0),0)</f>
        <v>1395985</v>
      </c>
      <c r="I611" s="163" t="s">
        <v>3832</v>
      </c>
      <c r="J611" s="68" t="str">
        <f>VLOOKUP(C611,'명부(현재)'!$D$9:$O$9755,11,0)</f>
        <v>-</v>
      </c>
    </row>
    <row r="612" spans="2:10">
      <c r="B612" s="158" t="s">
        <v>568</v>
      </c>
      <c r="C612" s="159" t="s">
        <v>1459</v>
      </c>
      <c r="D612" s="160" t="s">
        <v>202</v>
      </c>
      <c r="E612" s="161" t="s">
        <v>918</v>
      </c>
      <c r="F612" s="162">
        <f t="shared" si="16"/>
        <v>14875085</v>
      </c>
      <c r="G612" s="162">
        <f>IFERROR(VLOOKUP(C612,'1-11월'!$E$14:$H$1190,4,0),0)</f>
        <v>12919275</v>
      </c>
      <c r="H612" s="160">
        <f>IFERROR(VLOOKUP(C612,'12월'!$E$12:$H$884,4,0),0)</f>
        <v>1955810</v>
      </c>
      <c r="I612" s="163" t="s">
        <v>3832</v>
      </c>
      <c r="J612" s="68" t="str">
        <f>VLOOKUP(C612,'명부(현재)'!$D$9:$O$9755,11,0)</f>
        <v>-</v>
      </c>
    </row>
    <row r="613" spans="2:10">
      <c r="B613" s="158" t="s">
        <v>564</v>
      </c>
      <c r="C613" s="159" t="s">
        <v>1727</v>
      </c>
      <c r="D613" s="160" t="s">
        <v>405</v>
      </c>
      <c r="E613" s="161" t="s">
        <v>1093</v>
      </c>
      <c r="F613" s="162">
        <f t="shared" si="16"/>
        <v>14829852</v>
      </c>
      <c r="G613" s="162">
        <f>IFERROR(VLOOKUP(C613,'1-11월'!$E$14:$H$1190,4,0),0)</f>
        <v>13748582</v>
      </c>
      <c r="H613" s="160">
        <f>IFERROR(VLOOKUP(C613,'12월'!$E$12:$H$884,4,0),0)</f>
        <v>1081270</v>
      </c>
      <c r="I613" s="163" t="s">
        <v>3832</v>
      </c>
      <c r="J613" s="68" t="str">
        <f>VLOOKUP(C613,'명부(현재)'!$D$9:$O$9755,11,0)</f>
        <v>-</v>
      </c>
    </row>
    <row r="614" spans="2:10">
      <c r="B614" s="158" t="s">
        <v>575</v>
      </c>
      <c r="C614" s="159" t="s">
        <v>1239</v>
      </c>
      <c r="D614" s="160" t="s">
        <v>17</v>
      </c>
      <c r="E614" s="161" t="s">
        <v>739</v>
      </c>
      <c r="F614" s="162">
        <f t="shared" si="16"/>
        <v>14784693</v>
      </c>
      <c r="G614" s="162">
        <f>IFERROR(VLOOKUP(C614,'1-11월'!$E$14:$H$1190,4,0),0)</f>
        <v>13563583</v>
      </c>
      <c r="H614" s="160">
        <f>IFERROR(VLOOKUP(C614,'12월'!$E$12:$H$884,4,0),0)</f>
        <v>1221110</v>
      </c>
      <c r="I614" s="163" t="s">
        <v>3832</v>
      </c>
      <c r="J614" s="68" t="str">
        <f>VLOOKUP(C614,'명부(현재)'!$D$9:$O$9755,11,0)</f>
        <v>-</v>
      </c>
    </row>
    <row r="615" spans="2:10">
      <c r="B615" s="158" t="s">
        <v>556</v>
      </c>
      <c r="C615" s="159" t="s">
        <v>1490</v>
      </c>
      <c r="D615" s="160" t="s">
        <v>276</v>
      </c>
      <c r="E615" s="161" t="s">
        <v>940</v>
      </c>
      <c r="F615" s="162">
        <f t="shared" si="16"/>
        <v>14743859</v>
      </c>
      <c r="G615" s="162">
        <f>IFERROR(VLOOKUP(C615,'1-11월'!$E$14:$H$1190,4,0),0)</f>
        <v>13788734</v>
      </c>
      <c r="H615" s="160">
        <f>IFERROR(VLOOKUP(C615,'12월'!$E$12:$H$884,4,0),0)</f>
        <v>955125</v>
      </c>
      <c r="I615" s="163" t="s">
        <v>3832</v>
      </c>
      <c r="J615" s="68" t="str">
        <f>VLOOKUP(C615,'명부(현재)'!$D$9:$O$9755,11,0)</f>
        <v>-</v>
      </c>
    </row>
    <row r="616" spans="2:10">
      <c r="B616" s="158" t="s">
        <v>561</v>
      </c>
      <c r="C616" s="159" t="s">
        <v>1499</v>
      </c>
      <c r="D616" s="160" t="s">
        <v>262</v>
      </c>
      <c r="E616" s="161" t="s">
        <v>948</v>
      </c>
      <c r="F616" s="162">
        <f t="shared" si="16"/>
        <v>14593789</v>
      </c>
      <c r="G616" s="162">
        <f>IFERROR(VLOOKUP(C616,'1-11월'!$E$14:$H$1190,4,0),0)</f>
        <v>12921744</v>
      </c>
      <c r="H616" s="160">
        <f>IFERROR(VLOOKUP(C616,'12월'!$E$12:$H$884,4,0),0)</f>
        <v>1672045</v>
      </c>
      <c r="I616" s="163" t="s">
        <v>3832</v>
      </c>
      <c r="J616" s="68" t="str">
        <f>VLOOKUP(C616,'명부(현재)'!$D$9:$O$9755,11,0)</f>
        <v>-</v>
      </c>
    </row>
    <row r="617" spans="2:10">
      <c r="B617" s="158" t="s">
        <v>554</v>
      </c>
      <c r="C617" s="159" t="s">
        <v>1773</v>
      </c>
      <c r="D617" s="160" t="s">
        <v>1180</v>
      </c>
      <c r="E617" s="161" t="s">
        <v>1178</v>
      </c>
      <c r="F617" s="162">
        <f t="shared" si="16"/>
        <v>14593587</v>
      </c>
      <c r="G617" s="162">
        <f>IFERROR(VLOOKUP(C617,'1-11월'!$E$14:$H$1190,4,0),0)</f>
        <v>12270542</v>
      </c>
      <c r="H617" s="160">
        <f>IFERROR(VLOOKUP(C617,'12월'!$E$12:$H$884,4,0),0)</f>
        <v>2323045</v>
      </c>
      <c r="I617" s="163" t="s">
        <v>3832</v>
      </c>
      <c r="J617" s="68" t="str">
        <f>VLOOKUP(C617,'명부(현재)'!$D$9:$O$9755,11,0)</f>
        <v>-</v>
      </c>
    </row>
    <row r="618" spans="2:10">
      <c r="B618" s="158" t="s">
        <v>564</v>
      </c>
      <c r="C618" s="159" t="s">
        <v>1757</v>
      </c>
      <c r="D618" s="160" t="s">
        <v>439</v>
      </c>
      <c r="E618" s="161" t="s">
        <v>1758</v>
      </c>
      <c r="F618" s="162">
        <f t="shared" si="16"/>
        <v>14575788</v>
      </c>
      <c r="G618" s="162">
        <f>IFERROR(VLOOKUP(C618,'1-11월'!$E$14:$H$1190,4,0),0)</f>
        <v>12382538</v>
      </c>
      <c r="H618" s="160">
        <f>IFERROR(VLOOKUP(C618,'12월'!$E$12:$H$884,4,0),0)</f>
        <v>2193250</v>
      </c>
      <c r="I618" s="163" t="s">
        <v>3832</v>
      </c>
      <c r="J618" s="68" t="str">
        <f>VLOOKUP(C618,'명부(현재)'!$D$9:$O$9755,11,0)</f>
        <v>-</v>
      </c>
    </row>
    <row r="619" spans="2:10">
      <c r="B619" s="158" t="s">
        <v>570</v>
      </c>
      <c r="C619" s="159" t="s">
        <v>1422</v>
      </c>
      <c r="D619" s="160" t="s">
        <v>651</v>
      </c>
      <c r="E619" s="161" t="s">
        <v>663</v>
      </c>
      <c r="F619" s="162">
        <f t="shared" si="16"/>
        <v>14571420</v>
      </c>
      <c r="G619" s="162">
        <f>IFERROR(VLOOKUP(C619,'1-11월'!$E$14:$H$1190,4,0),0)</f>
        <v>13384081</v>
      </c>
      <c r="H619" s="160">
        <f>IFERROR(VLOOKUP(C619,'12월'!$E$12:$H$884,4,0),0)</f>
        <v>1187339</v>
      </c>
      <c r="I619" s="163" t="s">
        <v>3832</v>
      </c>
      <c r="J619" s="68" t="str">
        <f>VLOOKUP(C619,'명부(현재)'!$D$9:$O$9755,11,0)</f>
        <v>-</v>
      </c>
    </row>
    <row r="620" spans="2:10">
      <c r="B620" s="158" t="s">
        <v>566</v>
      </c>
      <c r="C620" s="159" t="s">
        <v>1918</v>
      </c>
      <c r="D620" s="160" t="s">
        <v>1907</v>
      </c>
      <c r="E620" s="161" t="s">
        <v>2115</v>
      </c>
      <c r="F620" s="162">
        <f t="shared" si="16"/>
        <v>14471086</v>
      </c>
      <c r="G620" s="162">
        <f>IFERROR(VLOOKUP(C620,'1-11월'!$E$14:$H$1190,4,0),0)</f>
        <v>13105601</v>
      </c>
      <c r="H620" s="160">
        <f>IFERROR(VLOOKUP(C620,'12월'!$E$12:$H$884,4,0),0)</f>
        <v>1365485</v>
      </c>
      <c r="I620" s="163" t="s">
        <v>3832</v>
      </c>
      <c r="J620" s="68" t="str">
        <f>VLOOKUP(C620,'명부(현재)'!$D$9:$O$9755,11,0)</f>
        <v>-</v>
      </c>
    </row>
    <row r="621" spans="2:10">
      <c r="B621" s="158" t="s">
        <v>578</v>
      </c>
      <c r="C621" s="159" t="s">
        <v>2177</v>
      </c>
      <c r="D621" s="160" t="s">
        <v>2178</v>
      </c>
      <c r="E621" s="161" t="s">
        <v>3046</v>
      </c>
      <c r="F621" s="162">
        <f t="shared" si="16"/>
        <v>14468195</v>
      </c>
      <c r="G621" s="162">
        <f>IFERROR(VLOOKUP(C621,'1-11월'!$E$14:$H$1190,4,0),0)</f>
        <v>13818495</v>
      </c>
      <c r="H621" s="160">
        <f>IFERROR(VLOOKUP(C621,'12월'!$E$12:$H$884,4,0),0)</f>
        <v>649700</v>
      </c>
      <c r="I621" s="163" t="s">
        <v>3832</v>
      </c>
      <c r="J621" s="68" t="str">
        <f>VLOOKUP(C621,'명부(현재)'!$D$9:$O$9755,11,0)</f>
        <v>-</v>
      </c>
    </row>
    <row r="622" spans="2:10">
      <c r="B622" s="158" t="s">
        <v>586</v>
      </c>
      <c r="C622" s="159" t="s">
        <v>1838</v>
      </c>
      <c r="D622" s="160" t="s">
        <v>1163</v>
      </c>
      <c r="E622" s="161" t="s">
        <v>1161</v>
      </c>
      <c r="F622" s="162">
        <f t="shared" si="16"/>
        <v>14455306</v>
      </c>
      <c r="G622" s="162">
        <f>IFERROR(VLOOKUP(C622,'1-11월'!$E$14:$H$1190,4,0),0)</f>
        <v>13292221</v>
      </c>
      <c r="H622" s="160">
        <f>IFERROR(VLOOKUP(C622,'12월'!$E$12:$H$884,4,0),0)</f>
        <v>1163085</v>
      </c>
      <c r="I622" s="163" t="s">
        <v>3832</v>
      </c>
      <c r="J622" s="68" t="str">
        <f>VLOOKUP(C622,'명부(현재)'!$D$9:$O$9755,11,0)</f>
        <v>-</v>
      </c>
    </row>
    <row r="623" spans="2:10">
      <c r="B623" s="158" t="s">
        <v>568</v>
      </c>
      <c r="C623" s="159" t="s">
        <v>1970</v>
      </c>
      <c r="D623" s="160" t="s">
        <v>1971</v>
      </c>
      <c r="E623" s="161" t="s">
        <v>1989</v>
      </c>
      <c r="F623" s="162">
        <f t="shared" si="16"/>
        <v>14425598</v>
      </c>
      <c r="G623" s="162">
        <f>IFERROR(VLOOKUP(C623,'1-11월'!$E$14:$H$1190,4,0),0)</f>
        <v>13381978</v>
      </c>
      <c r="H623" s="160">
        <f>IFERROR(VLOOKUP(C623,'12월'!$E$12:$H$884,4,0),0)</f>
        <v>1043620</v>
      </c>
      <c r="I623" s="163" t="s">
        <v>3832</v>
      </c>
      <c r="J623" s="68" t="str">
        <f>VLOOKUP(C623,'명부(현재)'!$D$9:$O$9755,11,0)</f>
        <v>-</v>
      </c>
    </row>
    <row r="624" spans="2:10">
      <c r="B624" s="158" t="s">
        <v>563</v>
      </c>
      <c r="C624" s="159" t="s">
        <v>1577</v>
      </c>
      <c r="D624" s="160" t="s">
        <v>229</v>
      </c>
      <c r="E624" s="161" t="s">
        <v>993</v>
      </c>
      <c r="F624" s="162">
        <f t="shared" si="16"/>
        <v>14345976</v>
      </c>
      <c r="G624" s="162">
        <f>IFERROR(VLOOKUP(C624,'1-11월'!$E$14:$H$1190,4,0),0)</f>
        <v>12490088</v>
      </c>
      <c r="H624" s="160">
        <f>IFERROR(VLOOKUP(C624,'12월'!$E$12:$H$884,4,0),0)</f>
        <v>1855888</v>
      </c>
      <c r="I624" s="163" t="s">
        <v>3832</v>
      </c>
      <c r="J624" s="68" t="str">
        <f>VLOOKUP(C624,'명부(현재)'!$D$9:$O$9755,11,0)</f>
        <v>-</v>
      </c>
    </row>
    <row r="625" spans="2:10">
      <c r="B625" s="158" t="s">
        <v>557</v>
      </c>
      <c r="C625" s="159" t="s">
        <v>1435</v>
      </c>
      <c r="D625" s="160" t="s">
        <v>231</v>
      </c>
      <c r="E625" s="161" t="s">
        <v>905</v>
      </c>
      <c r="F625" s="162">
        <f t="shared" si="16"/>
        <v>14328536</v>
      </c>
      <c r="G625" s="162">
        <f>IFERROR(VLOOKUP(C625,'1-11월'!$E$14:$H$1190,4,0),0)</f>
        <v>13259521</v>
      </c>
      <c r="H625" s="160">
        <f>IFERROR(VLOOKUP(C625,'12월'!$E$12:$H$884,4,0),0)</f>
        <v>1069015</v>
      </c>
      <c r="I625" s="163" t="s">
        <v>3832</v>
      </c>
      <c r="J625" s="68" t="str">
        <f>VLOOKUP(C625,'명부(현재)'!$D$9:$O$9755,11,0)</f>
        <v>-</v>
      </c>
    </row>
    <row r="626" spans="2:10">
      <c r="B626" s="158" t="s">
        <v>582</v>
      </c>
      <c r="C626" s="159" t="s">
        <v>1254</v>
      </c>
      <c r="D626" s="160" t="s">
        <v>367</v>
      </c>
      <c r="E626" s="161" t="s">
        <v>754</v>
      </c>
      <c r="F626" s="162">
        <f t="shared" si="16"/>
        <v>14301244</v>
      </c>
      <c r="G626" s="162">
        <f>IFERROR(VLOOKUP(C626,'1-11월'!$E$14:$H$1190,4,0),0)</f>
        <v>12134276</v>
      </c>
      <c r="H626" s="160">
        <f>IFERROR(VLOOKUP(C626,'12월'!$E$12:$H$884,4,0),0)</f>
        <v>2166968</v>
      </c>
      <c r="I626" s="163" t="s">
        <v>3832</v>
      </c>
      <c r="J626" s="68" t="str">
        <f>VLOOKUP(C626,'명부(현재)'!$D$9:$O$9755,11,0)</f>
        <v>-</v>
      </c>
    </row>
    <row r="627" spans="2:10">
      <c r="B627" s="158" t="s">
        <v>555</v>
      </c>
      <c r="C627" s="159" t="s">
        <v>1690</v>
      </c>
      <c r="D627" s="160" t="s">
        <v>146</v>
      </c>
      <c r="E627" s="161" t="s">
        <v>1065</v>
      </c>
      <c r="F627" s="162">
        <f t="shared" si="16"/>
        <v>14270021</v>
      </c>
      <c r="G627" s="162">
        <f>IFERROR(VLOOKUP(C627,'1-11월'!$E$14:$H$1190,4,0),0)</f>
        <v>12522911</v>
      </c>
      <c r="H627" s="160">
        <f>IFERROR(VLOOKUP(C627,'12월'!$E$12:$H$884,4,0),0)</f>
        <v>1747110</v>
      </c>
      <c r="I627" s="163" t="s">
        <v>3832</v>
      </c>
      <c r="J627" s="68" t="str">
        <f>VLOOKUP(C627,'명부(현재)'!$D$9:$O$9755,11,0)</f>
        <v>-</v>
      </c>
    </row>
    <row r="628" spans="2:10">
      <c r="B628" s="158" t="s">
        <v>578</v>
      </c>
      <c r="C628" s="159" t="s">
        <v>2169</v>
      </c>
      <c r="D628" s="160" t="s">
        <v>2170</v>
      </c>
      <c r="E628" s="161" t="s">
        <v>3045</v>
      </c>
      <c r="F628" s="162">
        <f t="shared" si="16"/>
        <v>14157402</v>
      </c>
      <c r="G628" s="162">
        <f>IFERROR(VLOOKUP(C628,'1-11월'!$E$14:$H$1190,4,0),0)</f>
        <v>12692387</v>
      </c>
      <c r="H628" s="160">
        <f>IFERROR(VLOOKUP(C628,'12월'!$E$12:$H$884,4,0),0)</f>
        <v>1465015</v>
      </c>
      <c r="I628" s="163" t="s">
        <v>3832</v>
      </c>
      <c r="J628" s="68" t="str">
        <f>VLOOKUP(C628,'명부(현재)'!$D$9:$O$9755,11,0)</f>
        <v>-</v>
      </c>
    </row>
    <row r="629" spans="2:10">
      <c r="B629" s="158" t="s">
        <v>2121</v>
      </c>
      <c r="C629" s="159" t="s">
        <v>2149</v>
      </c>
      <c r="D629" s="160" t="s">
        <v>531</v>
      </c>
      <c r="E629" s="161" t="s">
        <v>3041</v>
      </c>
      <c r="F629" s="162">
        <f t="shared" si="16"/>
        <v>14081725</v>
      </c>
      <c r="G629" s="162">
        <f>IFERROR(VLOOKUP(C629,'1-11월'!$E$14:$H$1190,4,0),0)</f>
        <v>10106055</v>
      </c>
      <c r="H629" s="160">
        <f>IFERROR(VLOOKUP(C629,'12월'!$E$12:$H$884,4,0),0)</f>
        <v>3975670</v>
      </c>
      <c r="I629" s="163" t="s">
        <v>3832</v>
      </c>
      <c r="J629" s="68" t="str">
        <f>VLOOKUP(C629,'명부(현재)'!$D$9:$O$9755,11,0)</f>
        <v>-</v>
      </c>
    </row>
    <row r="630" spans="2:10">
      <c r="B630" s="158" t="s">
        <v>561</v>
      </c>
      <c r="C630" s="159" t="s">
        <v>2150</v>
      </c>
      <c r="D630" s="160" t="s">
        <v>2151</v>
      </c>
      <c r="E630" s="161" t="s">
        <v>3042</v>
      </c>
      <c r="F630" s="162">
        <f t="shared" si="16"/>
        <v>13984071</v>
      </c>
      <c r="G630" s="162">
        <f>IFERROR(VLOOKUP(C630,'1-11월'!$E$14:$H$1190,4,0),0)</f>
        <v>11384741</v>
      </c>
      <c r="H630" s="160">
        <f>IFERROR(VLOOKUP(C630,'12월'!$E$12:$H$884,4,0),0)</f>
        <v>2599330</v>
      </c>
      <c r="I630" s="163" t="s">
        <v>3832</v>
      </c>
      <c r="J630" s="68" t="str">
        <f>VLOOKUP(C630,'명부(현재)'!$D$9:$O$9755,11,0)</f>
        <v>-</v>
      </c>
    </row>
    <row r="631" spans="2:10">
      <c r="B631" s="158" t="s">
        <v>554</v>
      </c>
      <c r="C631" s="159" t="s">
        <v>1760</v>
      </c>
      <c r="D631" s="160" t="s">
        <v>382</v>
      </c>
      <c r="E631" s="161" t="s">
        <v>1113</v>
      </c>
      <c r="F631" s="162">
        <f t="shared" si="16"/>
        <v>13926603</v>
      </c>
      <c r="G631" s="162">
        <f>IFERROR(VLOOKUP(C631,'1-11월'!$E$14:$H$1190,4,0),0)</f>
        <v>13144168</v>
      </c>
      <c r="H631" s="160">
        <f>IFERROR(VLOOKUP(C631,'12월'!$E$12:$H$884,4,0),0)</f>
        <v>782435</v>
      </c>
      <c r="I631" s="163" t="s">
        <v>3832</v>
      </c>
      <c r="J631" s="68" t="str">
        <f>VLOOKUP(C631,'명부(현재)'!$D$9:$O$9755,11,0)</f>
        <v>-</v>
      </c>
    </row>
    <row r="632" spans="2:10">
      <c r="B632" s="158" t="s">
        <v>563</v>
      </c>
      <c r="C632" s="159" t="s">
        <v>1594</v>
      </c>
      <c r="D632" s="160" t="s">
        <v>675</v>
      </c>
      <c r="E632" s="161" t="s">
        <v>676</v>
      </c>
      <c r="F632" s="162">
        <f t="shared" si="16"/>
        <v>13870792</v>
      </c>
      <c r="G632" s="162">
        <f>IFERROR(VLOOKUP(C632,'1-11월'!$E$14:$H$1190,4,0),0)</f>
        <v>12570762</v>
      </c>
      <c r="H632" s="160">
        <f>IFERROR(VLOOKUP(C632,'12월'!$E$12:$H$884,4,0),0)</f>
        <v>1300030</v>
      </c>
      <c r="I632" s="163" t="s">
        <v>3832</v>
      </c>
      <c r="J632" s="68" t="str">
        <f>VLOOKUP(C632,'명부(현재)'!$D$9:$O$9755,11,0)</f>
        <v>-</v>
      </c>
    </row>
    <row r="633" spans="2:10">
      <c r="B633" s="158" t="s">
        <v>576</v>
      </c>
      <c r="C633" s="159" t="s">
        <v>1792</v>
      </c>
      <c r="D633" s="160" t="s">
        <v>487</v>
      </c>
      <c r="E633" s="161" t="s">
        <v>790</v>
      </c>
      <c r="F633" s="162">
        <f t="shared" si="16"/>
        <v>13776977</v>
      </c>
      <c r="G633" s="162">
        <f>IFERROR(VLOOKUP(C633,'1-11월'!$E$14:$H$1190,4,0),0)</f>
        <v>12230190</v>
      </c>
      <c r="H633" s="160">
        <f>IFERROR(VLOOKUP(C633,'12월'!$E$12:$H$884,4,0),0)</f>
        <v>1546787</v>
      </c>
      <c r="I633" s="163" t="s">
        <v>3832</v>
      </c>
      <c r="J633" s="68" t="str">
        <f>VLOOKUP(C633,'명부(현재)'!$D$9:$O$9755,11,0)</f>
        <v>-</v>
      </c>
    </row>
    <row r="634" spans="2:10">
      <c r="B634" s="158" t="s">
        <v>573</v>
      </c>
      <c r="C634" s="159" t="s">
        <v>1648</v>
      </c>
      <c r="D634" s="160" t="s">
        <v>66</v>
      </c>
      <c r="E634" s="161" t="s">
        <v>1039</v>
      </c>
      <c r="F634" s="162">
        <f t="shared" si="16"/>
        <v>13775229</v>
      </c>
      <c r="G634" s="162">
        <f>IFERROR(VLOOKUP(C634,'1-11월'!$E$14:$H$1190,4,0),0)</f>
        <v>12037294</v>
      </c>
      <c r="H634" s="160">
        <f>IFERROR(VLOOKUP(C634,'12월'!$E$12:$H$884,4,0),0)</f>
        <v>1737935</v>
      </c>
      <c r="I634" s="163" t="s">
        <v>3832</v>
      </c>
      <c r="J634" s="68" t="str">
        <f>VLOOKUP(C634,'명부(현재)'!$D$9:$O$9755,11,0)</f>
        <v>-</v>
      </c>
    </row>
    <row r="635" spans="2:10">
      <c r="B635" s="158" t="s">
        <v>567</v>
      </c>
      <c r="C635" s="159" t="s">
        <v>1671</v>
      </c>
      <c r="D635" s="160" t="s">
        <v>512</v>
      </c>
      <c r="E635" s="161" t="s">
        <v>710</v>
      </c>
      <c r="F635" s="162">
        <f t="shared" si="16"/>
        <v>13755693</v>
      </c>
      <c r="G635" s="162">
        <f>IFERROR(VLOOKUP(C635,'1-11월'!$E$14:$H$1190,4,0),0)</f>
        <v>11764908</v>
      </c>
      <c r="H635" s="160">
        <f>IFERROR(VLOOKUP(C635,'12월'!$E$12:$H$884,4,0),0)</f>
        <v>1990785</v>
      </c>
      <c r="I635" s="163" t="s">
        <v>3832</v>
      </c>
      <c r="J635" s="68" t="str">
        <f>VLOOKUP(C635,'명부(현재)'!$D$9:$O$9755,11,0)</f>
        <v>-</v>
      </c>
    </row>
    <row r="636" spans="2:10">
      <c r="B636" s="158" t="s">
        <v>583</v>
      </c>
      <c r="C636" s="159" t="s">
        <v>2127</v>
      </c>
      <c r="D636" s="160" t="s">
        <v>2128</v>
      </c>
      <c r="E636" s="161" t="s">
        <v>2125</v>
      </c>
      <c r="F636" s="162">
        <f t="shared" si="16"/>
        <v>13749167</v>
      </c>
      <c r="G636" s="162">
        <f>IFERROR(VLOOKUP(C636,'1-11월'!$E$14:$H$1190,4,0),0)</f>
        <v>11601012</v>
      </c>
      <c r="H636" s="160">
        <f>IFERROR(VLOOKUP(C636,'12월'!$E$12:$H$884,4,0),0)</f>
        <v>2148155</v>
      </c>
      <c r="I636" s="163" t="s">
        <v>3832</v>
      </c>
      <c r="J636" s="68" t="str">
        <f>VLOOKUP(C636,'명부(현재)'!$D$9:$O$9755,11,0)</f>
        <v>-</v>
      </c>
    </row>
    <row r="637" spans="2:10">
      <c r="B637" s="158" t="s">
        <v>572</v>
      </c>
      <c r="C637" s="159" t="s">
        <v>2181</v>
      </c>
      <c r="D637" s="160" t="s">
        <v>2182</v>
      </c>
      <c r="E637" s="161" t="s">
        <v>3047</v>
      </c>
      <c r="F637" s="162">
        <f t="shared" si="16"/>
        <v>13746377</v>
      </c>
      <c r="G637" s="162">
        <f>IFERROR(VLOOKUP(C637,'1-11월'!$E$14:$H$1190,4,0),0)</f>
        <v>11571247</v>
      </c>
      <c r="H637" s="160">
        <f>IFERROR(VLOOKUP(C637,'12월'!$E$12:$H$884,4,0),0)</f>
        <v>2175130</v>
      </c>
      <c r="I637" s="163" t="s">
        <v>3832</v>
      </c>
      <c r="J637" s="68" t="str">
        <f>VLOOKUP(C637,'명부(현재)'!$D$9:$O$9755,11,0)</f>
        <v>-</v>
      </c>
    </row>
    <row r="638" spans="2:10">
      <c r="B638" s="158" t="s">
        <v>564</v>
      </c>
      <c r="C638" s="159" t="s">
        <v>1730</v>
      </c>
      <c r="D638" s="160" t="s">
        <v>386</v>
      </c>
      <c r="E638" s="161" t="s">
        <v>1095</v>
      </c>
      <c r="F638" s="162">
        <f t="shared" si="16"/>
        <v>13733519</v>
      </c>
      <c r="G638" s="162">
        <f>IFERROR(VLOOKUP(C638,'1-11월'!$E$14:$H$1190,4,0),0)</f>
        <v>12615824</v>
      </c>
      <c r="H638" s="160">
        <f>IFERROR(VLOOKUP(C638,'12월'!$E$12:$H$884,4,0),0)</f>
        <v>1117695</v>
      </c>
      <c r="I638" s="163" t="s">
        <v>3832</v>
      </c>
      <c r="J638" s="68" t="str">
        <f>VLOOKUP(C638,'명부(현재)'!$D$9:$O$9755,11,0)</f>
        <v>-</v>
      </c>
    </row>
    <row r="639" spans="2:10">
      <c r="B639" s="158" t="s">
        <v>571</v>
      </c>
      <c r="C639" s="159" t="s">
        <v>2068</v>
      </c>
      <c r="D639" s="160" t="s">
        <v>2069</v>
      </c>
      <c r="E639" s="161" t="s">
        <v>3030</v>
      </c>
      <c r="F639" s="162">
        <f t="shared" si="16"/>
        <v>13733118</v>
      </c>
      <c r="G639" s="162">
        <f>IFERROR(VLOOKUP(C639,'1-11월'!$E$14:$H$1190,4,0),0)</f>
        <v>13117338</v>
      </c>
      <c r="H639" s="160">
        <f>IFERROR(VLOOKUP(C639,'12월'!$E$12:$H$884,4,0),0)</f>
        <v>615780</v>
      </c>
      <c r="I639" s="163" t="s">
        <v>3832</v>
      </c>
      <c r="J639" s="68" t="str">
        <f>VLOOKUP(C639,'명부(현재)'!$D$9:$O$9755,11,0)</f>
        <v>-</v>
      </c>
    </row>
    <row r="640" spans="2:10">
      <c r="B640" s="158" t="s">
        <v>567</v>
      </c>
      <c r="C640" s="159" t="s">
        <v>1670</v>
      </c>
      <c r="D640" s="160" t="s">
        <v>506</v>
      </c>
      <c r="E640" s="161" t="s">
        <v>1052</v>
      </c>
      <c r="F640" s="162">
        <f t="shared" si="16"/>
        <v>13731057</v>
      </c>
      <c r="G640" s="162">
        <f>IFERROR(VLOOKUP(C640,'1-11월'!$E$14:$H$1190,4,0),0)</f>
        <v>11937453</v>
      </c>
      <c r="H640" s="160">
        <f>IFERROR(VLOOKUP(C640,'12월'!$E$12:$H$884,4,0),0)</f>
        <v>1793604</v>
      </c>
      <c r="I640" s="163" t="s">
        <v>3832</v>
      </c>
      <c r="J640" s="68" t="str">
        <f>VLOOKUP(C640,'명부(현재)'!$D$9:$O$9755,11,0)</f>
        <v>-</v>
      </c>
    </row>
    <row r="641" spans="2:10">
      <c r="B641" s="158" t="s">
        <v>563</v>
      </c>
      <c r="C641" s="159" t="s">
        <v>1558</v>
      </c>
      <c r="D641" s="160" t="s">
        <v>265</v>
      </c>
      <c r="E641" s="161" t="s">
        <v>982</v>
      </c>
      <c r="F641" s="162">
        <f t="shared" si="16"/>
        <v>13715594</v>
      </c>
      <c r="G641" s="162">
        <f>IFERROR(VLOOKUP(C641,'1-11월'!$E$14:$H$1190,4,0),0)</f>
        <v>12597089</v>
      </c>
      <c r="H641" s="160">
        <f>IFERROR(VLOOKUP(C641,'12월'!$E$12:$H$884,4,0),0)</f>
        <v>1118505</v>
      </c>
      <c r="I641" s="163" t="s">
        <v>3832</v>
      </c>
      <c r="J641" s="68" t="str">
        <f>VLOOKUP(C641,'명부(현재)'!$D$9:$O$9755,11,0)</f>
        <v>-</v>
      </c>
    </row>
    <row r="642" spans="2:10">
      <c r="B642" s="158" t="s">
        <v>556</v>
      </c>
      <c r="C642" s="159" t="s">
        <v>1476</v>
      </c>
      <c r="D642" s="160" t="s">
        <v>526</v>
      </c>
      <c r="E642" s="161" t="s">
        <v>928</v>
      </c>
      <c r="F642" s="162">
        <f t="shared" si="16"/>
        <v>13655276</v>
      </c>
      <c r="G642" s="162">
        <f>IFERROR(VLOOKUP(C642,'1-11월'!$E$14:$H$1190,4,0),0)</f>
        <v>12442556</v>
      </c>
      <c r="H642" s="160">
        <f>IFERROR(VLOOKUP(C642,'12월'!$E$12:$H$884,4,0),0)</f>
        <v>1212720</v>
      </c>
      <c r="I642" s="163" t="s">
        <v>3832</v>
      </c>
      <c r="J642" s="68" t="str">
        <f>VLOOKUP(C642,'명부(현재)'!$D$9:$O$9755,11,0)</f>
        <v>-</v>
      </c>
    </row>
    <row r="643" spans="2:10">
      <c r="B643" s="158" t="s">
        <v>562</v>
      </c>
      <c r="C643" s="159" t="s">
        <v>1350</v>
      </c>
      <c r="D643" s="160" t="s">
        <v>666</v>
      </c>
      <c r="E643" s="161" t="s">
        <v>764</v>
      </c>
      <c r="F643" s="162">
        <f t="shared" si="16"/>
        <v>13638939</v>
      </c>
      <c r="G643" s="162">
        <f>IFERROR(VLOOKUP(C643,'1-11월'!$E$14:$H$1190,4,0),0)</f>
        <v>12389724</v>
      </c>
      <c r="H643" s="160">
        <f>IFERROR(VLOOKUP(C643,'12월'!$E$12:$H$884,4,0),0)</f>
        <v>1249215</v>
      </c>
      <c r="I643" s="163" t="s">
        <v>3832</v>
      </c>
      <c r="J643" s="68" t="str">
        <f>VLOOKUP(C643,'명부(현재)'!$D$9:$O$9755,11,0)</f>
        <v>-</v>
      </c>
    </row>
    <row r="644" spans="2:10">
      <c r="B644" s="158" t="s">
        <v>561</v>
      </c>
      <c r="C644" s="159" t="s">
        <v>2080</v>
      </c>
      <c r="D644" s="160" t="s">
        <v>2161</v>
      </c>
      <c r="E644" s="161" t="s">
        <v>3030</v>
      </c>
      <c r="F644" s="162">
        <f t="shared" si="16"/>
        <v>13593308</v>
      </c>
      <c r="G644" s="162">
        <f>IFERROR(VLOOKUP(C644,'1-11월'!$E$14:$H$1190,4,0),0)</f>
        <v>11521838</v>
      </c>
      <c r="H644" s="160">
        <f>IFERROR(VLOOKUP(C644,'12월'!$E$12:$H$884,4,0),0)</f>
        <v>2071470</v>
      </c>
      <c r="I644" s="163" t="s">
        <v>3832</v>
      </c>
      <c r="J644" s="68" t="str">
        <f>VLOOKUP(C644,'명부(현재)'!$D$9:$O$9755,11,0)</f>
        <v>-</v>
      </c>
    </row>
    <row r="645" spans="2:10">
      <c r="B645" s="158" t="s">
        <v>563</v>
      </c>
      <c r="C645" s="159" t="s">
        <v>1922</v>
      </c>
      <c r="D645" s="160" t="s">
        <v>1910</v>
      </c>
      <c r="E645" s="161" t="s">
        <v>1902</v>
      </c>
      <c r="F645" s="162">
        <f t="shared" si="16"/>
        <v>13577774</v>
      </c>
      <c r="G645" s="162">
        <f>IFERROR(VLOOKUP(C645,'1-11월'!$E$14:$H$1190,4,0),0)</f>
        <v>12237774</v>
      </c>
      <c r="H645" s="160">
        <f>IFERROR(VLOOKUP(C645,'12월'!$E$12:$H$884,4,0),0)</f>
        <v>1340000</v>
      </c>
      <c r="I645" s="163" t="s">
        <v>3832</v>
      </c>
      <c r="J645" s="68" t="str">
        <f>VLOOKUP(C645,'명부(현재)'!$D$9:$O$9755,11,0)</f>
        <v>-</v>
      </c>
    </row>
    <row r="646" spans="2:10">
      <c r="B646" s="158" t="s">
        <v>2986</v>
      </c>
      <c r="C646" s="159" t="s">
        <v>1609</v>
      </c>
      <c r="D646" s="160" t="s">
        <v>144</v>
      </c>
      <c r="E646" s="161" t="s">
        <v>1010</v>
      </c>
      <c r="F646" s="162">
        <f t="shared" si="16"/>
        <v>13542536</v>
      </c>
      <c r="G646" s="162">
        <f>IFERROR(VLOOKUP(C646,'1-11월'!$E$14:$H$1190,4,0),0)</f>
        <v>12806371</v>
      </c>
      <c r="H646" s="160">
        <f>IFERROR(VLOOKUP(C646,'12월'!$E$12:$H$884,4,0),0)</f>
        <v>736165</v>
      </c>
      <c r="I646" s="163" t="s">
        <v>3832</v>
      </c>
      <c r="J646" s="68" t="str">
        <f>VLOOKUP(C646,'명부(현재)'!$D$9:$O$9755,11,0)</f>
        <v>-</v>
      </c>
    </row>
    <row r="647" spans="2:10">
      <c r="B647" s="158" t="s">
        <v>555</v>
      </c>
      <c r="C647" s="159" t="s">
        <v>1859</v>
      </c>
      <c r="D647" s="160" t="s">
        <v>1860</v>
      </c>
      <c r="E647" s="161" t="s">
        <v>2109</v>
      </c>
      <c r="F647" s="162">
        <f t="shared" si="16"/>
        <v>13475271</v>
      </c>
      <c r="G647" s="162">
        <f>IFERROR(VLOOKUP(C647,'1-11월'!$E$14:$H$1190,4,0),0)</f>
        <v>11324686</v>
      </c>
      <c r="H647" s="160">
        <f>IFERROR(VLOOKUP(C647,'12월'!$E$12:$H$884,4,0),0)</f>
        <v>2150585</v>
      </c>
      <c r="I647" s="163" t="s">
        <v>3832</v>
      </c>
      <c r="J647" s="68" t="str">
        <f>VLOOKUP(C647,'명부(현재)'!$D$9:$O$9755,11,0)</f>
        <v>-</v>
      </c>
    </row>
    <row r="648" spans="2:10">
      <c r="B648" s="158" t="s">
        <v>562</v>
      </c>
      <c r="C648" s="159" t="s">
        <v>1339</v>
      </c>
      <c r="D648" s="160" t="s">
        <v>78</v>
      </c>
      <c r="E648" s="161" t="s">
        <v>829</v>
      </c>
      <c r="F648" s="162">
        <f t="shared" si="16"/>
        <v>13410098</v>
      </c>
      <c r="G648" s="162">
        <f>IFERROR(VLOOKUP(C648,'1-11월'!$E$14:$H$1190,4,0),0)</f>
        <v>12839408</v>
      </c>
      <c r="H648" s="160">
        <f>IFERROR(VLOOKUP(C648,'12월'!$E$12:$H$884,4,0),0)</f>
        <v>570690</v>
      </c>
      <c r="I648" s="163" t="s">
        <v>3832</v>
      </c>
      <c r="J648" s="68" t="str">
        <f>VLOOKUP(C648,'명부(현재)'!$D$9:$O$9755,11,0)</f>
        <v>-</v>
      </c>
    </row>
    <row r="649" spans="2:10">
      <c r="B649" s="158" t="s">
        <v>578</v>
      </c>
      <c r="C649" s="159" t="s">
        <v>2216</v>
      </c>
      <c r="D649" s="160" t="s">
        <v>2217</v>
      </c>
      <c r="E649" s="161" t="s">
        <v>3052</v>
      </c>
      <c r="F649" s="162">
        <f t="shared" ref="F649:F712" si="17">SUM(G649:H649)</f>
        <v>13287557</v>
      </c>
      <c r="G649" s="162">
        <f>IFERROR(VLOOKUP(C649,'1-11월'!$E$14:$H$1190,4,0),0)</f>
        <v>10817482</v>
      </c>
      <c r="H649" s="160">
        <f>IFERROR(VLOOKUP(C649,'12월'!$E$12:$H$884,4,0),0)</f>
        <v>2470075</v>
      </c>
      <c r="I649" s="163" t="s">
        <v>3832</v>
      </c>
      <c r="J649" s="68" t="str">
        <f>VLOOKUP(C649,'명부(현재)'!$D$9:$O$9755,11,0)</f>
        <v>-</v>
      </c>
    </row>
    <row r="650" spans="2:10">
      <c r="B650" s="158" t="s">
        <v>562</v>
      </c>
      <c r="C650" s="159" t="s">
        <v>1344</v>
      </c>
      <c r="D650" s="160" t="s">
        <v>152</v>
      </c>
      <c r="E650" s="161" t="s">
        <v>783</v>
      </c>
      <c r="F650" s="162">
        <f t="shared" si="17"/>
        <v>13261110</v>
      </c>
      <c r="G650" s="162">
        <f>IFERROR(VLOOKUP(C650,'1-11월'!$E$14:$H$1190,4,0),0)</f>
        <v>10825595</v>
      </c>
      <c r="H650" s="160">
        <f>IFERROR(VLOOKUP(C650,'12월'!$E$12:$H$884,4,0),0)</f>
        <v>2435515</v>
      </c>
      <c r="I650" s="163" t="s">
        <v>3832</v>
      </c>
      <c r="J650" s="68" t="str">
        <f>VLOOKUP(C650,'명부(현재)'!$D$9:$O$9755,11,0)</f>
        <v>-</v>
      </c>
    </row>
    <row r="651" spans="2:10">
      <c r="B651" s="158" t="s">
        <v>566</v>
      </c>
      <c r="C651" s="159" t="s">
        <v>1700</v>
      </c>
      <c r="D651" s="160" t="s">
        <v>123</v>
      </c>
      <c r="E651" s="161" t="s">
        <v>1073</v>
      </c>
      <c r="F651" s="162">
        <f t="shared" si="17"/>
        <v>13162391</v>
      </c>
      <c r="G651" s="162">
        <f>IFERROR(VLOOKUP(C651,'1-11월'!$E$14:$H$1190,4,0),0)</f>
        <v>11958291</v>
      </c>
      <c r="H651" s="160">
        <f>IFERROR(VLOOKUP(C651,'12월'!$E$12:$H$884,4,0),0)</f>
        <v>1204100</v>
      </c>
      <c r="I651" s="163" t="s">
        <v>3832</v>
      </c>
      <c r="J651" s="68" t="str">
        <f>VLOOKUP(C651,'명부(현재)'!$D$9:$O$9755,11,0)</f>
        <v>-</v>
      </c>
    </row>
    <row r="652" spans="2:10">
      <c r="B652" s="158" t="s">
        <v>556</v>
      </c>
      <c r="C652" s="159" t="s">
        <v>1987</v>
      </c>
      <c r="D652" s="160" t="s">
        <v>1988</v>
      </c>
      <c r="E652" s="161" t="s">
        <v>2118</v>
      </c>
      <c r="F652" s="162">
        <f t="shared" si="17"/>
        <v>13116181</v>
      </c>
      <c r="G652" s="162">
        <f>IFERROR(VLOOKUP(C652,'1-11월'!$E$14:$H$1190,4,0),0)</f>
        <v>11732491</v>
      </c>
      <c r="H652" s="160">
        <f>IFERROR(VLOOKUP(C652,'12월'!$E$12:$H$884,4,0),0)</f>
        <v>1383690</v>
      </c>
      <c r="I652" s="163" t="s">
        <v>3832</v>
      </c>
      <c r="J652" s="68" t="str">
        <f>VLOOKUP(C652,'명부(현재)'!$D$9:$O$9755,11,0)</f>
        <v>-</v>
      </c>
    </row>
    <row r="653" spans="2:10">
      <c r="B653" s="158" t="s">
        <v>558</v>
      </c>
      <c r="C653" s="159" t="s">
        <v>1608</v>
      </c>
      <c r="D653" s="160" t="s">
        <v>143</v>
      </c>
      <c r="E653" s="161" t="s">
        <v>992</v>
      </c>
      <c r="F653" s="162">
        <f t="shared" si="17"/>
        <v>13097804</v>
      </c>
      <c r="G653" s="162">
        <f>IFERROR(VLOOKUP(C653,'1-11월'!$E$14:$H$1190,4,0),0)</f>
        <v>12226929</v>
      </c>
      <c r="H653" s="160">
        <f>IFERROR(VLOOKUP(C653,'12월'!$E$12:$H$884,4,0),0)</f>
        <v>870875</v>
      </c>
      <c r="I653" s="163" t="s">
        <v>3832</v>
      </c>
      <c r="J653" s="68" t="str">
        <f>VLOOKUP(C653,'명부(현재)'!$D$9:$O$9755,11,0)</f>
        <v>-</v>
      </c>
    </row>
    <row r="654" spans="2:10">
      <c r="B654" s="158" t="s">
        <v>2985</v>
      </c>
      <c r="C654" s="159" t="s">
        <v>1494</v>
      </c>
      <c r="D654" s="160" t="s">
        <v>235</v>
      </c>
      <c r="E654" s="161" t="s">
        <v>944</v>
      </c>
      <c r="F654" s="162">
        <f t="shared" si="17"/>
        <v>13097036</v>
      </c>
      <c r="G654" s="162">
        <f>IFERROR(VLOOKUP(C654,'1-11월'!$E$14:$H$1190,4,0),0)</f>
        <v>10156236</v>
      </c>
      <c r="H654" s="160">
        <f>IFERROR(VLOOKUP(C654,'12월'!$E$12:$H$884,4,0),0)</f>
        <v>2940800</v>
      </c>
      <c r="I654" s="163" t="s">
        <v>3832</v>
      </c>
      <c r="J654" s="68" t="str">
        <f>VLOOKUP(C654,'명부(현재)'!$D$9:$O$9755,11,0)</f>
        <v>-</v>
      </c>
    </row>
    <row r="655" spans="2:10">
      <c r="B655" s="158" t="s">
        <v>568</v>
      </c>
      <c r="C655" s="159" t="s">
        <v>2066</v>
      </c>
      <c r="D655" s="160" t="s">
        <v>2067</v>
      </c>
      <c r="E655" s="161" t="s">
        <v>3030</v>
      </c>
      <c r="F655" s="162">
        <f t="shared" si="17"/>
        <v>12929831</v>
      </c>
      <c r="G655" s="162">
        <f>IFERROR(VLOOKUP(C655,'1-11월'!$E$14:$H$1190,4,0),0)</f>
        <v>12070846</v>
      </c>
      <c r="H655" s="160">
        <f>IFERROR(VLOOKUP(C655,'12월'!$E$12:$H$884,4,0),0)</f>
        <v>858985</v>
      </c>
      <c r="I655" s="163" t="s">
        <v>3832</v>
      </c>
      <c r="J655" s="68" t="str">
        <f>VLOOKUP(C655,'명부(현재)'!$D$9:$O$9755,11,0)</f>
        <v>-</v>
      </c>
    </row>
    <row r="656" spans="2:10">
      <c r="B656" s="158" t="s">
        <v>556</v>
      </c>
      <c r="C656" s="159" t="s">
        <v>1477</v>
      </c>
      <c r="D656" s="160" t="s">
        <v>43</v>
      </c>
      <c r="E656" s="161" t="s">
        <v>929</v>
      </c>
      <c r="F656" s="162">
        <f t="shared" si="17"/>
        <v>12883883</v>
      </c>
      <c r="G656" s="162">
        <f>IFERROR(VLOOKUP(C656,'1-11월'!$E$14:$H$1190,4,0),0)</f>
        <v>11853448</v>
      </c>
      <c r="H656" s="160">
        <f>IFERROR(VLOOKUP(C656,'12월'!$E$12:$H$884,4,0),0)</f>
        <v>1030435</v>
      </c>
      <c r="I656" s="163" t="s">
        <v>3832</v>
      </c>
      <c r="J656" s="68" t="str">
        <f>VLOOKUP(C656,'명부(현재)'!$D$9:$O$9755,11,0)</f>
        <v>-</v>
      </c>
    </row>
    <row r="657" spans="2:10">
      <c r="B657" s="158" t="s">
        <v>575</v>
      </c>
      <c r="C657" s="159" t="s">
        <v>1230</v>
      </c>
      <c r="D657" s="160" t="s">
        <v>33</v>
      </c>
      <c r="E657" s="161" t="s">
        <v>732</v>
      </c>
      <c r="F657" s="162">
        <f t="shared" si="17"/>
        <v>12764042</v>
      </c>
      <c r="G657" s="162">
        <f>IFERROR(VLOOKUP(C657,'1-11월'!$E$14:$H$1190,4,0),0)</f>
        <v>11763947</v>
      </c>
      <c r="H657" s="160">
        <f>IFERROR(VLOOKUP(C657,'12월'!$E$12:$H$884,4,0),0)</f>
        <v>1000095</v>
      </c>
      <c r="I657" s="163" t="s">
        <v>3832</v>
      </c>
      <c r="J657" s="68" t="str">
        <f>VLOOKUP(C657,'명부(현재)'!$D$9:$O$9755,11,0)</f>
        <v>-</v>
      </c>
    </row>
    <row r="658" spans="2:10">
      <c r="B658" s="158" t="s">
        <v>564</v>
      </c>
      <c r="C658" s="159" t="s">
        <v>1753</v>
      </c>
      <c r="D658" s="160" t="s">
        <v>626</v>
      </c>
      <c r="E658" s="161" t="s">
        <v>713</v>
      </c>
      <c r="F658" s="162">
        <f t="shared" si="17"/>
        <v>12757707</v>
      </c>
      <c r="G658" s="162">
        <f>IFERROR(VLOOKUP(C658,'1-11월'!$E$14:$H$1190,4,0),0)</f>
        <v>11049712</v>
      </c>
      <c r="H658" s="160">
        <f>IFERROR(VLOOKUP(C658,'12월'!$E$12:$H$884,4,0),0)</f>
        <v>1707995</v>
      </c>
      <c r="I658" s="163" t="s">
        <v>3832</v>
      </c>
      <c r="J658" s="68" t="str">
        <f>VLOOKUP(C658,'명부(현재)'!$D$9:$O$9755,11,0)</f>
        <v>-</v>
      </c>
    </row>
    <row r="659" spans="2:10">
      <c r="B659" s="158" t="s">
        <v>577</v>
      </c>
      <c r="C659" s="159" t="s">
        <v>1331</v>
      </c>
      <c r="D659" s="160" t="s">
        <v>36</v>
      </c>
      <c r="E659" s="161" t="s">
        <v>771</v>
      </c>
      <c r="F659" s="162">
        <f t="shared" si="17"/>
        <v>12715526</v>
      </c>
      <c r="G659" s="162">
        <f>IFERROR(VLOOKUP(C659,'1-11월'!$E$14:$H$1190,4,0),0)</f>
        <v>10926081</v>
      </c>
      <c r="H659" s="160">
        <f>IFERROR(VLOOKUP(C659,'12월'!$E$12:$H$884,4,0),0)</f>
        <v>1789445</v>
      </c>
      <c r="I659" s="163" t="s">
        <v>3832</v>
      </c>
      <c r="J659" s="68" t="str">
        <f>VLOOKUP(C659,'명부(현재)'!$D$9:$O$9755,11,0)</f>
        <v>-</v>
      </c>
    </row>
    <row r="660" spans="2:10">
      <c r="B660" s="158" t="s">
        <v>559</v>
      </c>
      <c r="C660" s="159" t="s">
        <v>1846</v>
      </c>
      <c r="D660" s="160" t="s">
        <v>1847</v>
      </c>
      <c r="E660" s="161" t="s">
        <v>1842</v>
      </c>
      <c r="F660" s="162">
        <f t="shared" si="17"/>
        <v>12712951</v>
      </c>
      <c r="G660" s="162">
        <f>IFERROR(VLOOKUP(C660,'1-11월'!$E$14:$H$1190,4,0),0)</f>
        <v>10819281</v>
      </c>
      <c r="H660" s="160">
        <f>IFERROR(VLOOKUP(C660,'12월'!$E$12:$H$884,4,0),0)</f>
        <v>1893670</v>
      </c>
      <c r="I660" s="163" t="s">
        <v>3832</v>
      </c>
      <c r="J660" s="68" t="str">
        <f>VLOOKUP(C660,'명부(현재)'!$D$9:$O$9755,11,0)</f>
        <v>-</v>
      </c>
    </row>
    <row r="661" spans="2:10">
      <c r="B661" s="158" t="s">
        <v>576</v>
      </c>
      <c r="C661" s="159" t="s">
        <v>1798</v>
      </c>
      <c r="D661" s="160" t="s">
        <v>599</v>
      </c>
      <c r="E661" s="161" t="s">
        <v>1138</v>
      </c>
      <c r="F661" s="162">
        <f t="shared" si="17"/>
        <v>12710099</v>
      </c>
      <c r="G661" s="162">
        <f>IFERROR(VLOOKUP(C661,'1-11월'!$E$14:$H$1190,4,0),0)</f>
        <v>11412469</v>
      </c>
      <c r="H661" s="160">
        <f>IFERROR(VLOOKUP(C661,'12월'!$E$12:$H$884,4,0),0)</f>
        <v>1297630</v>
      </c>
      <c r="I661" s="163" t="s">
        <v>3832</v>
      </c>
      <c r="J661" s="68" t="str">
        <f>VLOOKUP(C661,'명부(현재)'!$D$9:$O$9755,11,0)</f>
        <v>-</v>
      </c>
    </row>
    <row r="662" spans="2:10">
      <c r="B662" s="158" t="s">
        <v>578</v>
      </c>
      <c r="C662" s="159" t="s">
        <v>1323</v>
      </c>
      <c r="D662" s="160" t="s">
        <v>184</v>
      </c>
      <c r="E662" s="161" t="s">
        <v>712</v>
      </c>
      <c r="F662" s="162">
        <f t="shared" si="17"/>
        <v>12681980</v>
      </c>
      <c r="G662" s="162">
        <f>IFERROR(VLOOKUP(C662,'1-11월'!$E$14:$H$1190,4,0),0)</f>
        <v>11531165</v>
      </c>
      <c r="H662" s="160">
        <f>IFERROR(VLOOKUP(C662,'12월'!$E$12:$H$884,4,0),0)</f>
        <v>1150815</v>
      </c>
      <c r="I662" s="163" t="s">
        <v>3832</v>
      </c>
      <c r="J662" s="68" t="str">
        <f>VLOOKUP(C662,'명부(현재)'!$D$9:$O$9755,11,0)</f>
        <v>-</v>
      </c>
    </row>
    <row r="663" spans="2:10">
      <c r="B663" s="158" t="s">
        <v>570</v>
      </c>
      <c r="C663" s="159" t="s">
        <v>1418</v>
      </c>
      <c r="D663" s="160" t="s">
        <v>444</v>
      </c>
      <c r="E663" s="161" t="s">
        <v>891</v>
      </c>
      <c r="F663" s="162">
        <f t="shared" si="17"/>
        <v>12665147</v>
      </c>
      <c r="G663" s="162">
        <f>IFERROR(VLOOKUP(C663,'1-11월'!$E$14:$H$1190,4,0),0)</f>
        <v>11181147</v>
      </c>
      <c r="H663" s="160">
        <f>IFERROR(VLOOKUP(C663,'12월'!$E$12:$H$884,4,0),0)</f>
        <v>1484000</v>
      </c>
      <c r="I663" s="163" t="s">
        <v>3832</v>
      </c>
      <c r="J663" s="68" t="str">
        <f>VLOOKUP(C663,'명부(현재)'!$D$9:$O$9755,11,0)</f>
        <v>-</v>
      </c>
    </row>
    <row r="664" spans="2:10">
      <c r="B664" s="158" t="s">
        <v>568</v>
      </c>
      <c r="C664" s="159" t="s">
        <v>1464</v>
      </c>
      <c r="D664" s="160" t="s">
        <v>271</v>
      </c>
      <c r="E664" s="161" t="s">
        <v>747</v>
      </c>
      <c r="F664" s="162">
        <f t="shared" si="17"/>
        <v>12631688</v>
      </c>
      <c r="G664" s="162">
        <f>IFERROR(VLOOKUP(C664,'1-11월'!$E$14:$H$1190,4,0),0)</f>
        <v>11397928</v>
      </c>
      <c r="H664" s="160">
        <f>IFERROR(VLOOKUP(C664,'12월'!$E$12:$H$884,4,0),0)</f>
        <v>1233760</v>
      </c>
      <c r="I664" s="163" t="s">
        <v>3832</v>
      </c>
      <c r="J664" s="68" t="str">
        <f>VLOOKUP(C664,'명부(현재)'!$D$9:$O$9755,11,0)</f>
        <v>-</v>
      </c>
    </row>
    <row r="665" spans="2:10">
      <c r="B665" s="158" t="s">
        <v>562</v>
      </c>
      <c r="C665" s="159" t="s">
        <v>1343</v>
      </c>
      <c r="D665" s="160" t="s">
        <v>150</v>
      </c>
      <c r="E665" s="161" t="s">
        <v>700</v>
      </c>
      <c r="F665" s="162">
        <f t="shared" si="17"/>
        <v>12631035</v>
      </c>
      <c r="G665" s="162">
        <f>IFERROR(VLOOKUP(C665,'1-11월'!$E$14:$H$1190,4,0),0)</f>
        <v>11744240</v>
      </c>
      <c r="H665" s="160">
        <f>IFERROR(VLOOKUP(C665,'12월'!$E$12:$H$884,4,0),0)</f>
        <v>886795</v>
      </c>
      <c r="I665" s="163" t="s">
        <v>3832</v>
      </c>
      <c r="J665" s="68" t="str">
        <f>VLOOKUP(C665,'명부(현재)'!$D$9:$O$9755,11,0)</f>
        <v>-</v>
      </c>
    </row>
    <row r="666" spans="2:10">
      <c r="B666" s="158" t="s">
        <v>577</v>
      </c>
      <c r="C666" s="159" t="s">
        <v>1329</v>
      </c>
      <c r="D666" s="160" t="s">
        <v>79</v>
      </c>
      <c r="E666" s="161" t="s">
        <v>754</v>
      </c>
      <c r="F666" s="162">
        <f t="shared" si="17"/>
        <v>12630724</v>
      </c>
      <c r="G666" s="162">
        <f>IFERROR(VLOOKUP(C666,'1-11월'!$E$14:$H$1190,4,0),0)</f>
        <v>11627209</v>
      </c>
      <c r="H666" s="160">
        <f>IFERROR(VLOOKUP(C666,'12월'!$E$12:$H$884,4,0),0)</f>
        <v>1003515</v>
      </c>
      <c r="I666" s="163" t="s">
        <v>3832</v>
      </c>
      <c r="J666" s="68" t="str">
        <f>VLOOKUP(C666,'명부(현재)'!$D$9:$O$9755,11,0)</f>
        <v>-</v>
      </c>
    </row>
    <row r="667" spans="2:10">
      <c r="B667" s="158" t="s">
        <v>580</v>
      </c>
      <c r="C667" s="159" t="s">
        <v>2007</v>
      </c>
      <c r="D667" s="160" t="s">
        <v>2008</v>
      </c>
      <c r="E667" s="161" t="s">
        <v>2119</v>
      </c>
      <c r="F667" s="162">
        <f t="shared" si="17"/>
        <v>12627127</v>
      </c>
      <c r="G667" s="162">
        <f>IFERROR(VLOOKUP(C667,'1-11월'!$E$14:$H$1190,4,0),0)</f>
        <v>11567627</v>
      </c>
      <c r="H667" s="160">
        <f>IFERROR(VLOOKUP(C667,'12월'!$E$12:$H$884,4,0),0)</f>
        <v>1059500</v>
      </c>
      <c r="I667" s="163" t="s">
        <v>3832</v>
      </c>
      <c r="J667" s="68" t="str">
        <f>VLOOKUP(C667,'명부(현재)'!$D$9:$O$9755,11,0)</f>
        <v>-</v>
      </c>
    </row>
    <row r="668" spans="2:10">
      <c r="B668" s="158" t="s">
        <v>568</v>
      </c>
      <c r="C668" s="159" t="s">
        <v>2214</v>
      </c>
      <c r="D668" s="160" t="s">
        <v>2215</v>
      </c>
      <c r="E668" s="161" t="s">
        <v>3051</v>
      </c>
      <c r="F668" s="162">
        <f t="shared" si="17"/>
        <v>12603880</v>
      </c>
      <c r="G668" s="162">
        <f>IFERROR(VLOOKUP(C668,'1-11월'!$E$14:$H$1190,4,0),0)</f>
        <v>10474180</v>
      </c>
      <c r="H668" s="160">
        <f>IFERROR(VLOOKUP(C668,'12월'!$E$12:$H$884,4,0),0)</f>
        <v>2129700</v>
      </c>
      <c r="I668" s="163" t="s">
        <v>3832</v>
      </c>
      <c r="J668" s="68" t="str">
        <f>VLOOKUP(C668,'명부(현재)'!$D$9:$O$9755,11,0)</f>
        <v>-</v>
      </c>
    </row>
    <row r="669" spans="2:10">
      <c r="B669" s="158" t="s">
        <v>576</v>
      </c>
      <c r="C669" s="159" t="s">
        <v>1796</v>
      </c>
      <c r="D669" s="160" t="s">
        <v>322</v>
      </c>
      <c r="E669" s="161" t="s">
        <v>1070</v>
      </c>
      <c r="F669" s="162">
        <f t="shared" si="17"/>
        <v>12569940</v>
      </c>
      <c r="G669" s="162">
        <f>IFERROR(VLOOKUP(C669,'1-11월'!$E$14:$H$1190,4,0),0)</f>
        <v>11442411</v>
      </c>
      <c r="H669" s="160">
        <f>IFERROR(VLOOKUP(C669,'12월'!$E$12:$H$884,4,0),0)</f>
        <v>1127529</v>
      </c>
      <c r="I669" s="163" t="s">
        <v>3832</v>
      </c>
      <c r="J669" s="68" t="str">
        <f>VLOOKUP(C669,'명부(현재)'!$D$9:$O$9755,11,0)</f>
        <v>-</v>
      </c>
    </row>
    <row r="670" spans="2:10">
      <c r="B670" s="158" t="s">
        <v>564</v>
      </c>
      <c r="C670" s="159" t="s">
        <v>1752</v>
      </c>
      <c r="D670" s="160" t="s">
        <v>61</v>
      </c>
      <c r="E670" s="161" t="s">
        <v>923</v>
      </c>
      <c r="F670" s="162">
        <f t="shared" si="17"/>
        <v>12408993</v>
      </c>
      <c r="G670" s="162">
        <f>IFERROR(VLOOKUP(C670,'1-11월'!$E$14:$H$1190,4,0),0)</f>
        <v>11586418</v>
      </c>
      <c r="H670" s="160">
        <f>IFERROR(VLOOKUP(C670,'12월'!$E$12:$H$884,4,0),0)</f>
        <v>822575</v>
      </c>
      <c r="I670" s="163" t="s">
        <v>3832</v>
      </c>
      <c r="J670" s="68" t="str">
        <f>VLOOKUP(C670,'명부(현재)'!$D$9:$O$9755,11,0)</f>
        <v>-</v>
      </c>
    </row>
    <row r="671" spans="2:10">
      <c r="B671" s="158" t="s">
        <v>578</v>
      </c>
      <c r="C671" s="159" t="s">
        <v>2860</v>
      </c>
      <c r="D671" s="160" t="s">
        <v>2861</v>
      </c>
      <c r="E671" s="161" t="s">
        <v>3059</v>
      </c>
      <c r="F671" s="162">
        <f t="shared" si="17"/>
        <v>12127900</v>
      </c>
      <c r="G671" s="162">
        <f>IFERROR(VLOOKUP(C671,'1-11월'!$E$14:$H$1190,4,0),0)</f>
        <v>9214175</v>
      </c>
      <c r="H671" s="160">
        <f>IFERROR(VLOOKUP(C671,'12월'!$E$12:$H$884,4,0),0)</f>
        <v>2913725</v>
      </c>
      <c r="I671" s="163" t="s">
        <v>3832</v>
      </c>
      <c r="J671" s="68" t="str">
        <f>VLOOKUP(C671,'명부(현재)'!$D$9:$O$9755,11,0)</f>
        <v>-</v>
      </c>
    </row>
    <row r="672" spans="2:10">
      <c r="B672" s="158" t="s">
        <v>553</v>
      </c>
      <c r="C672" s="159" t="s">
        <v>1259</v>
      </c>
      <c r="D672" s="160" t="s">
        <v>335</v>
      </c>
      <c r="E672" s="161" t="s">
        <v>763</v>
      </c>
      <c r="F672" s="162">
        <f t="shared" si="17"/>
        <v>12045464</v>
      </c>
      <c r="G672" s="162">
        <f>IFERROR(VLOOKUP(C672,'1-11월'!$E$14:$H$1190,4,0),0)</f>
        <v>10260039</v>
      </c>
      <c r="H672" s="160">
        <f>IFERROR(VLOOKUP(C672,'12월'!$E$12:$H$884,4,0),0)</f>
        <v>1785425</v>
      </c>
      <c r="I672" s="163" t="s">
        <v>3832</v>
      </c>
      <c r="J672" s="68" t="str">
        <f>VLOOKUP(C672,'명부(현재)'!$D$9:$O$9755,11,0)</f>
        <v>-</v>
      </c>
    </row>
    <row r="673" spans="2:10">
      <c r="B673" s="158" t="s">
        <v>578</v>
      </c>
      <c r="C673" s="159" t="s">
        <v>1319</v>
      </c>
      <c r="D673" s="160" t="s">
        <v>37</v>
      </c>
      <c r="E673" s="161" t="s">
        <v>817</v>
      </c>
      <c r="F673" s="162">
        <f t="shared" si="17"/>
        <v>11986701</v>
      </c>
      <c r="G673" s="162">
        <f>IFERROR(VLOOKUP(C673,'1-11월'!$E$14:$H$1190,4,0),0)</f>
        <v>11414893</v>
      </c>
      <c r="H673" s="160">
        <f>IFERROR(VLOOKUP(C673,'12월'!$E$12:$H$884,4,0),0)</f>
        <v>571808</v>
      </c>
      <c r="I673" s="163" t="s">
        <v>3832</v>
      </c>
      <c r="J673" s="68" t="str">
        <f>VLOOKUP(C673,'명부(현재)'!$D$9:$O$9755,11,0)</f>
        <v>-</v>
      </c>
    </row>
    <row r="674" spans="2:10">
      <c r="B674" s="158" t="s">
        <v>564</v>
      </c>
      <c r="C674" s="159" t="s">
        <v>1755</v>
      </c>
      <c r="D674" s="160" t="s">
        <v>678</v>
      </c>
      <c r="E674" s="161" t="s">
        <v>1110</v>
      </c>
      <c r="F674" s="162">
        <f t="shared" si="17"/>
        <v>11957617</v>
      </c>
      <c r="G674" s="162">
        <f>IFERROR(VLOOKUP(C674,'1-11월'!$E$14:$H$1190,4,0),0)</f>
        <v>10687732</v>
      </c>
      <c r="H674" s="160">
        <f>IFERROR(VLOOKUP(C674,'12월'!$E$12:$H$884,4,0),0)</f>
        <v>1269885</v>
      </c>
      <c r="I674" s="163" t="s">
        <v>3832</v>
      </c>
      <c r="J674" s="68" t="str">
        <f>VLOOKUP(C674,'명부(현재)'!$D$9:$O$9755,11,0)</f>
        <v>-</v>
      </c>
    </row>
    <row r="675" spans="2:10">
      <c r="B675" s="158" t="s">
        <v>570</v>
      </c>
      <c r="C675" s="159" t="s">
        <v>1419</v>
      </c>
      <c r="D675" s="160" t="s">
        <v>3</v>
      </c>
      <c r="E675" s="161" t="s">
        <v>711</v>
      </c>
      <c r="F675" s="162">
        <f t="shared" si="17"/>
        <v>11945020</v>
      </c>
      <c r="G675" s="162">
        <f>IFERROR(VLOOKUP(C675,'1-11월'!$E$14:$H$1190,4,0),0)</f>
        <v>10124790</v>
      </c>
      <c r="H675" s="160">
        <f>IFERROR(VLOOKUP(C675,'12월'!$E$12:$H$884,4,0),0)</f>
        <v>1820230</v>
      </c>
      <c r="I675" s="163" t="s">
        <v>3832</v>
      </c>
      <c r="J675" s="68" t="str">
        <f>VLOOKUP(C675,'명부(현재)'!$D$9:$O$9755,11,0)</f>
        <v>-</v>
      </c>
    </row>
    <row r="676" spans="2:10">
      <c r="B676" s="158" t="s">
        <v>562</v>
      </c>
      <c r="C676" s="159" t="s">
        <v>1347</v>
      </c>
      <c r="D676" s="160" t="s">
        <v>84</v>
      </c>
      <c r="E676" s="161" t="s">
        <v>834</v>
      </c>
      <c r="F676" s="162">
        <f t="shared" si="17"/>
        <v>11889234</v>
      </c>
      <c r="G676" s="162">
        <f>IFERROR(VLOOKUP(C676,'1-11월'!$E$14:$H$1190,4,0),0)</f>
        <v>11085834</v>
      </c>
      <c r="H676" s="160">
        <f>IFERROR(VLOOKUP(C676,'12월'!$E$12:$H$884,4,0),0)</f>
        <v>803400</v>
      </c>
      <c r="I676" s="163" t="s">
        <v>3832</v>
      </c>
      <c r="J676" s="68" t="str">
        <f>VLOOKUP(C676,'명부(현재)'!$D$9:$O$9755,11,0)</f>
        <v>-</v>
      </c>
    </row>
    <row r="677" spans="2:10">
      <c r="B677" s="158" t="s">
        <v>569</v>
      </c>
      <c r="C677" s="159" t="s">
        <v>1379</v>
      </c>
      <c r="D677" s="160" t="s">
        <v>154</v>
      </c>
      <c r="E677" s="161" t="s">
        <v>861</v>
      </c>
      <c r="F677" s="162">
        <f t="shared" si="17"/>
        <v>11752113</v>
      </c>
      <c r="G677" s="162">
        <f>IFERROR(VLOOKUP(C677,'1-11월'!$E$14:$H$1190,4,0),0)</f>
        <v>10220363</v>
      </c>
      <c r="H677" s="160">
        <f>IFERROR(VLOOKUP(C677,'12월'!$E$12:$H$884,4,0),0)</f>
        <v>1531750</v>
      </c>
      <c r="I677" s="163" t="s">
        <v>3832</v>
      </c>
      <c r="J677" s="68" t="str">
        <f>VLOOKUP(C677,'명부(현재)'!$D$9:$O$9755,11,0)</f>
        <v>-</v>
      </c>
    </row>
    <row r="678" spans="2:10">
      <c r="B678" s="158" t="s">
        <v>2985</v>
      </c>
      <c r="C678" s="159" t="s">
        <v>1515</v>
      </c>
      <c r="D678" s="160" t="s">
        <v>1173</v>
      </c>
      <c r="E678" s="161" t="s">
        <v>1171</v>
      </c>
      <c r="F678" s="162">
        <f t="shared" si="17"/>
        <v>11731601</v>
      </c>
      <c r="G678" s="162">
        <f>IFERROR(VLOOKUP(C678,'1-11월'!$E$14:$H$1190,4,0),0)</f>
        <v>9943936</v>
      </c>
      <c r="H678" s="160">
        <f>IFERROR(VLOOKUP(C678,'12월'!$E$12:$H$884,4,0),0)</f>
        <v>1787665</v>
      </c>
      <c r="I678" s="163" t="s">
        <v>3832</v>
      </c>
      <c r="J678" s="68" t="str">
        <f>VLOOKUP(C678,'명부(현재)'!$D$9:$O$9755,11,0)</f>
        <v>-</v>
      </c>
    </row>
    <row r="679" spans="2:10">
      <c r="B679" s="158" t="s">
        <v>560</v>
      </c>
      <c r="C679" s="159" t="s">
        <v>2101</v>
      </c>
      <c r="D679" s="160" t="s">
        <v>2102</v>
      </c>
      <c r="E679" s="161" t="s">
        <v>3035</v>
      </c>
      <c r="F679" s="162">
        <f t="shared" si="17"/>
        <v>11715951</v>
      </c>
      <c r="G679" s="162">
        <f>IFERROR(VLOOKUP(C679,'1-11월'!$E$14:$H$1190,4,0),0)</f>
        <v>10217114</v>
      </c>
      <c r="H679" s="160">
        <f>IFERROR(VLOOKUP(C679,'12월'!$E$12:$H$884,4,0),0)</f>
        <v>1498837</v>
      </c>
      <c r="I679" s="163" t="s">
        <v>3832</v>
      </c>
      <c r="J679" s="68" t="str">
        <f>VLOOKUP(C679,'명부(현재)'!$D$9:$O$9755,11,0)</f>
        <v>-</v>
      </c>
    </row>
    <row r="680" spans="2:10">
      <c r="B680" s="158" t="s">
        <v>565</v>
      </c>
      <c r="C680" s="159" t="s">
        <v>1218</v>
      </c>
      <c r="D680" s="160" t="s">
        <v>439</v>
      </c>
      <c r="E680" s="161" t="s">
        <v>724</v>
      </c>
      <c r="F680" s="162">
        <f t="shared" si="17"/>
        <v>11709622</v>
      </c>
      <c r="G680" s="162">
        <f>IFERROR(VLOOKUP(C680,'1-11월'!$E$14:$H$1190,4,0),0)</f>
        <v>10507823</v>
      </c>
      <c r="H680" s="160">
        <f>IFERROR(VLOOKUP(C680,'12월'!$E$12:$H$884,4,0),0)</f>
        <v>1201799</v>
      </c>
      <c r="I680" s="163" t="s">
        <v>3832</v>
      </c>
      <c r="J680" s="68" t="str">
        <f>VLOOKUP(C680,'명부(현재)'!$D$9:$O$9755,11,0)</f>
        <v>-</v>
      </c>
    </row>
    <row r="681" spans="2:10">
      <c r="B681" s="158" t="s">
        <v>558</v>
      </c>
      <c r="C681" s="159" t="s">
        <v>1613</v>
      </c>
      <c r="D681" s="160" t="s">
        <v>605</v>
      </c>
      <c r="E681" s="161" t="s">
        <v>1013</v>
      </c>
      <c r="F681" s="162">
        <f t="shared" si="17"/>
        <v>11697561</v>
      </c>
      <c r="G681" s="162">
        <f>IFERROR(VLOOKUP(C681,'1-11월'!$E$14:$H$1190,4,0),0)</f>
        <v>9918376</v>
      </c>
      <c r="H681" s="160">
        <f>IFERROR(VLOOKUP(C681,'12월'!$E$12:$H$884,4,0),0)</f>
        <v>1779185</v>
      </c>
      <c r="I681" s="163" t="s">
        <v>3832</v>
      </c>
      <c r="J681" s="68" t="str">
        <f>VLOOKUP(C681,'명부(현재)'!$D$9:$O$9755,11,0)</f>
        <v>-</v>
      </c>
    </row>
    <row r="682" spans="2:10">
      <c r="B682" s="158" t="s">
        <v>581</v>
      </c>
      <c r="C682" s="159" t="s">
        <v>1205</v>
      </c>
      <c r="D682" s="160" t="s">
        <v>169</v>
      </c>
      <c r="E682" s="161" t="s">
        <v>687</v>
      </c>
      <c r="F682" s="162">
        <f t="shared" si="17"/>
        <v>11664328</v>
      </c>
      <c r="G682" s="162">
        <f>IFERROR(VLOOKUP(C682,'1-11월'!$E$14:$H$1190,4,0),0)</f>
        <v>10731218</v>
      </c>
      <c r="H682" s="160">
        <f>IFERROR(VLOOKUP(C682,'12월'!$E$12:$H$884,4,0),0)</f>
        <v>933110</v>
      </c>
      <c r="I682" s="163" t="s">
        <v>3832</v>
      </c>
      <c r="J682" s="68" t="str">
        <f>VLOOKUP(C682,'명부(현재)'!$D$9:$O$9755,11,0)</f>
        <v>-</v>
      </c>
    </row>
    <row r="683" spans="2:10">
      <c r="B683" s="158" t="s">
        <v>564</v>
      </c>
      <c r="C683" s="159" t="s">
        <v>1723</v>
      </c>
      <c r="D683" s="160" t="s">
        <v>62</v>
      </c>
      <c r="E683" s="161" t="s">
        <v>1090</v>
      </c>
      <c r="F683" s="162">
        <f t="shared" si="17"/>
        <v>11586117</v>
      </c>
      <c r="G683" s="162">
        <f>IFERROR(VLOOKUP(C683,'1-11월'!$E$14:$H$1190,4,0),0)</f>
        <v>10570390</v>
      </c>
      <c r="H683" s="160">
        <f>IFERROR(VLOOKUP(C683,'12월'!$E$12:$H$884,4,0),0)</f>
        <v>1015727</v>
      </c>
      <c r="I683" s="163" t="s">
        <v>3832</v>
      </c>
      <c r="J683" s="68" t="str">
        <f>VLOOKUP(C683,'명부(현재)'!$D$9:$O$9755,11,0)</f>
        <v>-</v>
      </c>
    </row>
    <row r="684" spans="2:10">
      <c r="B684" s="158" t="s">
        <v>554</v>
      </c>
      <c r="C684" s="159" t="s">
        <v>1997</v>
      </c>
      <c r="D684" s="160" t="s">
        <v>648</v>
      </c>
      <c r="E684" s="161" t="s">
        <v>3028</v>
      </c>
      <c r="F684" s="162">
        <f t="shared" si="17"/>
        <v>11545744</v>
      </c>
      <c r="G684" s="162">
        <f>IFERROR(VLOOKUP(C684,'1-11월'!$E$14:$H$1190,4,0),0)</f>
        <v>10586299</v>
      </c>
      <c r="H684" s="160">
        <f>IFERROR(VLOOKUP(C684,'12월'!$E$12:$H$884,4,0),0)</f>
        <v>959445</v>
      </c>
      <c r="I684" s="163" t="s">
        <v>3832</v>
      </c>
      <c r="J684" s="68" t="str">
        <f>VLOOKUP(C684,'명부(현재)'!$D$9:$O$9755,11,0)</f>
        <v>-</v>
      </c>
    </row>
    <row r="685" spans="2:10">
      <c r="B685" s="158" t="s">
        <v>573</v>
      </c>
      <c r="C685" s="159" t="s">
        <v>1633</v>
      </c>
      <c r="D685" s="160" t="s">
        <v>286</v>
      </c>
      <c r="E685" s="161" t="s">
        <v>1028</v>
      </c>
      <c r="F685" s="162">
        <f t="shared" si="17"/>
        <v>11540738</v>
      </c>
      <c r="G685" s="162">
        <f>IFERROR(VLOOKUP(C685,'1-11월'!$E$14:$H$1190,4,0),0)</f>
        <v>10853538</v>
      </c>
      <c r="H685" s="160">
        <f>IFERROR(VLOOKUP(C685,'12월'!$E$12:$H$884,4,0),0)</f>
        <v>687200</v>
      </c>
      <c r="I685" s="163" t="s">
        <v>3832</v>
      </c>
      <c r="J685" s="68" t="str">
        <f>VLOOKUP(C685,'명부(현재)'!$D$9:$O$9755,11,0)</f>
        <v>-</v>
      </c>
    </row>
    <row r="686" spans="2:10">
      <c r="B686" s="158" t="s">
        <v>554</v>
      </c>
      <c r="C686" s="159" t="s">
        <v>1768</v>
      </c>
      <c r="D686" s="160" t="s">
        <v>378</v>
      </c>
      <c r="E686" s="161" t="s">
        <v>1120</v>
      </c>
      <c r="F686" s="162">
        <f t="shared" si="17"/>
        <v>11517511</v>
      </c>
      <c r="G686" s="162">
        <f>IFERROR(VLOOKUP(C686,'1-11월'!$E$14:$H$1190,4,0),0)</f>
        <v>10189844</v>
      </c>
      <c r="H686" s="160">
        <f>IFERROR(VLOOKUP(C686,'12월'!$E$12:$H$884,4,0),0)</f>
        <v>1327667</v>
      </c>
      <c r="I686" s="163" t="s">
        <v>3832</v>
      </c>
      <c r="J686" s="68" t="str">
        <f>VLOOKUP(C686,'명부(현재)'!$D$9:$O$9755,11,0)</f>
        <v>-</v>
      </c>
    </row>
    <row r="687" spans="2:10">
      <c r="B687" s="158" t="s">
        <v>568</v>
      </c>
      <c r="C687" s="159" t="s">
        <v>2015</v>
      </c>
      <c r="D687" s="160" t="s">
        <v>659</v>
      </c>
      <c r="E687" s="161" t="s">
        <v>2027</v>
      </c>
      <c r="F687" s="162">
        <f t="shared" si="17"/>
        <v>11479900</v>
      </c>
      <c r="G687" s="162">
        <f>IFERROR(VLOOKUP(C687,'1-11월'!$E$14:$H$1190,4,0),0)</f>
        <v>10593105</v>
      </c>
      <c r="H687" s="160">
        <f>IFERROR(VLOOKUP(C687,'12월'!$E$12:$H$884,4,0),0)</f>
        <v>886795</v>
      </c>
      <c r="I687" s="163" t="s">
        <v>3832</v>
      </c>
      <c r="J687" s="68" t="str">
        <f>VLOOKUP(C687,'명부(현재)'!$D$9:$O$9755,11,0)</f>
        <v>-</v>
      </c>
    </row>
    <row r="688" spans="2:10">
      <c r="B688" s="158" t="s">
        <v>553</v>
      </c>
      <c r="C688" s="159" t="s">
        <v>1266</v>
      </c>
      <c r="D688" s="160" t="s">
        <v>320</v>
      </c>
      <c r="E688" s="161" t="s">
        <v>770</v>
      </c>
      <c r="F688" s="162">
        <f t="shared" si="17"/>
        <v>11437709</v>
      </c>
      <c r="G688" s="162">
        <f>IFERROR(VLOOKUP(C688,'1-11월'!$E$14:$H$1190,4,0),0)</f>
        <v>9903694</v>
      </c>
      <c r="H688" s="160">
        <f>IFERROR(VLOOKUP(C688,'12월'!$E$12:$H$884,4,0),0)</f>
        <v>1534015</v>
      </c>
      <c r="I688" s="163" t="s">
        <v>3832</v>
      </c>
      <c r="J688" s="68" t="str">
        <f>VLOOKUP(C688,'명부(현재)'!$D$9:$O$9755,11,0)</f>
        <v>-</v>
      </c>
    </row>
    <row r="689" spans="2:10">
      <c r="B689" s="158" t="s">
        <v>556</v>
      </c>
      <c r="C689" s="159" t="s">
        <v>1485</v>
      </c>
      <c r="D689" s="160" t="s">
        <v>206</v>
      </c>
      <c r="E689" s="161" t="s">
        <v>937</v>
      </c>
      <c r="F689" s="162">
        <f t="shared" si="17"/>
        <v>11410074</v>
      </c>
      <c r="G689" s="162">
        <f>IFERROR(VLOOKUP(C689,'1-11월'!$E$14:$H$1190,4,0),0)</f>
        <v>9310972</v>
      </c>
      <c r="H689" s="160">
        <f>IFERROR(VLOOKUP(C689,'12월'!$E$12:$H$884,4,0),0)</f>
        <v>2099102</v>
      </c>
      <c r="I689" s="163" t="s">
        <v>3832</v>
      </c>
      <c r="J689" s="68" t="str">
        <f>VLOOKUP(C689,'명부(현재)'!$D$9:$O$9755,11,0)</f>
        <v>-</v>
      </c>
    </row>
    <row r="690" spans="2:10">
      <c r="B690" s="158" t="s">
        <v>559</v>
      </c>
      <c r="C690" s="159" t="s">
        <v>1277</v>
      </c>
      <c r="D690" s="160" t="s">
        <v>353</v>
      </c>
      <c r="E690" s="161" t="s">
        <v>784</v>
      </c>
      <c r="F690" s="162">
        <f t="shared" si="17"/>
        <v>11390081</v>
      </c>
      <c r="G690" s="162">
        <f>IFERROR(VLOOKUP(C690,'1-11월'!$E$14:$H$1190,4,0),0)</f>
        <v>10295521</v>
      </c>
      <c r="H690" s="160">
        <f>IFERROR(VLOOKUP(C690,'12월'!$E$12:$H$884,4,0),0)</f>
        <v>1094560</v>
      </c>
      <c r="I690" s="163" t="s">
        <v>3832</v>
      </c>
      <c r="J690" s="68" t="str">
        <f>VLOOKUP(C690,'명부(현재)'!$D$9:$O$9755,11,0)</f>
        <v>-</v>
      </c>
    </row>
    <row r="691" spans="2:10">
      <c r="B691" s="158" t="s">
        <v>562</v>
      </c>
      <c r="C691" s="159" t="s">
        <v>1346</v>
      </c>
      <c r="D691" s="160" t="s">
        <v>513</v>
      </c>
      <c r="E691" s="161" t="s">
        <v>833</v>
      </c>
      <c r="F691" s="162">
        <f t="shared" si="17"/>
        <v>11338218</v>
      </c>
      <c r="G691" s="162">
        <f>IFERROR(VLOOKUP(C691,'1-11월'!$E$14:$H$1190,4,0),0)</f>
        <v>9913953</v>
      </c>
      <c r="H691" s="160">
        <f>IFERROR(VLOOKUP(C691,'12월'!$E$12:$H$884,4,0),0)</f>
        <v>1424265</v>
      </c>
      <c r="I691" s="163" t="s">
        <v>3832</v>
      </c>
      <c r="J691" s="68" t="str">
        <f>VLOOKUP(C691,'명부(현재)'!$D$9:$O$9755,11,0)</f>
        <v>-</v>
      </c>
    </row>
    <row r="692" spans="2:10">
      <c r="B692" s="158" t="s">
        <v>572</v>
      </c>
      <c r="C692" s="159" t="s">
        <v>2095</v>
      </c>
      <c r="D692" s="160" t="s">
        <v>2096</v>
      </c>
      <c r="E692" s="161" t="s">
        <v>3037</v>
      </c>
      <c r="F692" s="162">
        <f t="shared" si="17"/>
        <v>11279718</v>
      </c>
      <c r="G692" s="162">
        <f>IFERROR(VLOOKUP(C692,'1-11월'!$E$14:$H$1190,4,0),0)</f>
        <v>9692718</v>
      </c>
      <c r="H692" s="160">
        <f>IFERROR(VLOOKUP(C692,'12월'!$E$12:$H$884,4,0),0)</f>
        <v>1587000</v>
      </c>
      <c r="I692" s="163" t="s">
        <v>3832</v>
      </c>
      <c r="J692" s="68" t="str">
        <f>VLOOKUP(C692,'명부(현재)'!$D$9:$O$9755,11,0)</f>
        <v>-</v>
      </c>
    </row>
    <row r="693" spans="2:10">
      <c r="B693" s="158" t="s">
        <v>555</v>
      </c>
      <c r="C693" s="159" t="s">
        <v>1697</v>
      </c>
      <c r="D693" s="160" t="s">
        <v>616</v>
      </c>
      <c r="E693" s="161" t="s">
        <v>712</v>
      </c>
      <c r="F693" s="162">
        <f t="shared" si="17"/>
        <v>11222211</v>
      </c>
      <c r="G693" s="162">
        <f>IFERROR(VLOOKUP(C693,'1-11월'!$E$14:$H$1190,4,0),0)</f>
        <v>10613551</v>
      </c>
      <c r="H693" s="160">
        <f>IFERROR(VLOOKUP(C693,'12월'!$E$12:$H$884,4,0),0)</f>
        <v>608660</v>
      </c>
      <c r="I693" s="163" t="s">
        <v>3832</v>
      </c>
      <c r="J693" s="68" t="str">
        <f>VLOOKUP(C693,'명부(현재)'!$D$9:$O$9755,11,0)</f>
        <v>-</v>
      </c>
    </row>
    <row r="694" spans="2:10">
      <c r="B694" s="158" t="s">
        <v>566</v>
      </c>
      <c r="C694" s="159" t="s">
        <v>2135</v>
      </c>
      <c r="D694" s="160" t="s">
        <v>2136</v>
      </c>
      <c r="E694" s="161" t="s">
        <v>2125</v>
      </c>
      <c r="F694" s="162">
        <f t="shared" si="17"/>
        <v>11130402</v>
      </c>
      <c r="G694" s="162">
        <f>IFERROR(VLOOKUP(C694,'1-11월'!$E$14:$H$1190,4,0),0)</f>
        <v>9360791</v>
      </c>
      <c r="H694" s="160">
        <f>IFERROR(VLOOKUP(C694,'12월'!$E$12:$H$884,4,0),0)</f>
        <v>1769611</v>
      </c>
      <c r="I694" s="163" t="s">
        <v>3832</v>
      </c>
      <c r="J694" s="68" t="str">
        <f>VLOOKUP(C694,'명부(현재)'!$D$9:$O$9755,11,0)</f>
        <v>-</v>
      </c>
    </row>
    <row r="695" spans="2:10">
      <c r="B695" s="158" t="s">
        <v>579</v>
      </c>
      <c r="C695" s="159" t="s">
        <v>1296</v>
      </c>
      <c r="D695" s="160" t="s">
        <v>504</v>
      </c>
      <c r="E695" s="161" t="s">
        <v>797</v>
      </c>
      <c r="F695" s="162">
        <f t="shared" si="17"/>
        <v>11042865</v>
      </c>
      <c r="G695" s="162">
        <f>IFERROR(VLOOKUP(C695,'1-11월'!$E$14:$H$1190,4,0),0)</f>
        <v>9965830</v>
      </c>
      <c r="H695" s="160">
        <f>IFERROR(VLOOKUP(C695,'12월'!$E$12:$H$884,4,0),0)</f>
        <v>1077035</v>
      </c>
      <c r="I695" s="163" t="s">
        <v>3832</v>
      </c>
      <c r="J695" s="68" t="str">
        <f>VLOOKUP(C695,'명부(현재)'!$D$9:$O$9755,11,0)</f>
        <v>-</v>
      </c>
    </row>
    <row r="696" spans="2:10">
      <c r="B696" s="158" t="s">
        <v>563</v>
      </c>
      <c r="C696" s="159" t="s">
        <v>2175</v>
      </c>
      <c r="D696" s="160" t="s">
        <v>2176</v>
      </c>
      <c r="E696" s="161" t="s">
        <v>3046</v>
      </c>
      <c r="F696" s="162">
        <f t="shared" si="17"/>
        <v>11022764</v>
      </c>
      <c r="G696" s="162">
        <f>IFERROR(VLOOKUP(C696,'1-11월'!$E$14:$H$1190,4,0),0)</f>
        <v>9831875</v>
      </c>
      <c r="H696" s="160">
        <f>IFERROR(VLOOKUP(C696,'12월'!$E$12:$H$884,4,0),0)</f>
        <v>1190889</v>
      </c>
      <c r="I696" s="163" t="s">
        <v>3832</v>
      </c>
      <c r="J696" s="68" t="str">
        <f>VLOOKUP(C696,'명부(현재)'!$D$9:$O$9755,11,0)</f>
        <v>-</v>
      </c>
    </row>
    <row r="697" spans="2:10">
      <c r="B697" s="158" t="s">
        <v>560</v>
      </c>
      <c r="C697" s="159" t="s">
        <v>2187</v>
      </c>
      <c r="D697" s="160" t="s">
        <v>2188</v>
      </c>
      <c r="E697" s="161" t="s">
        <v>3048</v>
      </c>
      <c r="F697" s="162">
        <f t="shared" si="17"/>
        <v>10901458</v>
      </c>
      <c r="G697" s="162">
        <f>IFERROR(VLOOKUP(C697,'1-11월'!$E$14:$H$1190,4,0),0)</f>
        <v>7691801</v>
      </c>
      <c r="H697" s="160">
        <f>IFERROR(VLOOKUP(C697,'12월'!$E$12:$H$884,4,0),0)</f>
        <v>3209657</v>
      </c>
      <c r="I697" s="163" t="s">
        <v>3832</v>
      </c>
      <c r="J697" s="68" t="str">
        <f>VLOOKUP(C697,'명부(현재)'!$D$9:$O$9755,11,0)</f>
        <v>-</v>
      </c>
    </row>
    <row r="698" spans="2:10">
      <c r="B698" s="158" t="s">
        <v>573</v>
      </c>
      <c r="C698" s="159" t="s">
        <v>1629</v>
      </c>
      <c r="D698" s="160" t="s">
        <v>8</v>
      </c>
      <c r="E698" s="161" t="s">
        <v>668</v>
      </c>
      <c r="F698" s="162">
        <f t="shared" si="17"/>
        <v>10845626</v>
      </c>
      <c r="G698" s="162">
        <f>IFERROR(VLOOKUP(C698,'1-11월'!$E$14:$H$1190,4,0),0)</f>
        <v>10064046</v>
      </c>
      <c r="H698" s="160">
        <f>IFERROR(VLOOKUP(C698,'12월'!$E$12:$H$884,4,0),0)</f>
        <v>781580</v>
      </c>
      <c r="I698" s="163" t="s">
        <v>3832</v>
      </c>
      <c r="J698" s="68" t="str">
        <f>VLOOKUP(C698,'명부(현재)'!$D$9:$O$9755,11,0)</f>
        <v>-</v>
      </c>
    </row>
    <row r="699" spans="2:10">
      <c r="B699" s="158" t="s">
        <v>558</v>
      </c>
      <c r="C699" s="159" t="s">
        <v>2196</v>
      </c>
      <c r="D699" s="160" t="s">
        <v>2036</v>
      </c>
      <c r="E699" s="161" t="s">
        <v>3050</v>
      </c>
      <c r="F699" s="162">
        <f t="shared" si="17"/>
        <v>10842795</v>
      </c>
      <c r="G699" s="162">
        <f>IFERROR(VLOOKUP(C699,'1-11월'!$E$14:$H$1190,4,0),0)</f>
        <v>7955315</v>
      </c>
      <c r="H699" s="160">
        <f>IFERROR(VLOOKUP(C699,'12월'!$E$12:$H$884,4,0),0)</f>
        <v>2887480</v>
      </c>
      <c r="I699" s="163" t="s">
        <v>3832</v>
      </c>
      <c r="J699" s="68" t="str">
        <f>VLOOKUP(C699,'명부(현재)'!$D$9:$O$9755,11,0)</f>
        <v>-</v>
      </c>
    </row>
    <row r="700" spans="2:10">
      <c r="B700" s="158" t="s">
        <v>2985</v>
      </c>
      <c r="C700" s="159" t="s">
        <v>2857</v>
      </c>
      <c r="D700" s="160" t="s">
        <v>1982</v>
      </c>
      <c r="E700" s="161" t="s">
        <v>3056</v>
      </c>
      <c r="F700" s="162">
        <f t="shared" si="17"/>
        <v>10784045</v>
      </c>
      <c r="G700" s="162">
        <f>IFERROR(VLOOKUP(C700,'1-11월'!$E$14:$H$1190,4,0),0)</f>
        <v>7912770</v>
      </c>
      <c r="H700" s="160">
        <f>IFERROR(VLOOKUP(C700,'12월'!$E$12:$H$884,4,0),0)</f>
        <v>2871275</v>
      </c>
      <c r="I700" s="163" t="s">
        <v>3832</v>
      </c>
      <c r="J700" s="68" t="str">
        <f>VLOOKUP(C700,'명부(현재)'!$D$9:$O$9755,11,0)</f>
        <v>-</v>
      </c>
    </row>
    <row r="701" spans="2:10">
      <c r="B701" s="158" t="s">
        <v>576</v>
      </c>
      <c r="C701" s="159" t="s">
        <v>1872</v>
      </c>
      <c r="D701" s="160" t="s">
        <v>33</v>
      </c>
      <c r="E701" s="161" t="s">
        <v>2110</v>
      </c>
      <c r="F701" s="162">
        <f t="shared" si="17"/>
        <v>10747191</v>
      </c>
      <c r="G701" s="162">
        <f>IFERROR(VLOOKUP(C701,'1-11월'!$E$14:$H$1190,4,0),0)</f>
        <v>9117261</v>
      </c>
      <c r="H701" s="160">
        <f>IFERROR(VLOOKUP(C701,'12월'!$E$12:$H$884,4,0),0)</f>
        <v>1629930</v>
      </c>
      <c r="I701" s="163" t="s">
        <v>3832</v>
      </c>
      <c r="J701" s="68" t="str">
        <f>VLOOKUP(C701,'명부(현재)'!$D$9:$O$9755,11,0)</f>
        <v>-</v>
      </c>
    </row>
    <row r="702" spans="2:10">
      <c r="B702" s="158" t="s">
        <v>563</v>
      </c>
      <c r="C702" s="159" t="s">
        <v>1580</v>
      </c>
      <c r="D702" s="160" t="s">
        <v>27</v>
      </c>
      <c r="E702" s="161" t="s">
        <v>995</v>
      </c>
      <c r="F702" s="162">
        <f t="shared" si="17"/>
        <v>10740402</v>
      </c>
      <c r="G702" s="162">
        <f>IFERROR(VLOOKUP(C702,'1-11월'!$E$14:$H$1190,4,0),0)</f>
        <v>9337472</v>
      </c>
      <c r="H702" s="160">
        <f>IFERROR(VLOOKUP(C702,'12월'!$E$12:$H$884,4,0),0)</f>
        <v>1402930</v>
      </c>
      <c r="I702" s="163" t="s">
        <v>3832</v>
      </c>
      <c r="J702" s="68" t="str">
        <f>VLOOKUP(C702,'명부(현재)'!$D$9:$O$9755,11,0)</f>
        <v>-</v>
      </c>
    </row>
    <row r="703" spans="2:10">
      <c r="B703" s="158" t="s">
        <v>563</v>
      </c>
      <c r="C703" s="159" t="s">
        <v>1588</v>
      </c>
      <c r="D703" s="160" t="s">
        <v>58</v>
      </c>
      <c r="E703" s="161" t="s">
        <v>729</v>
      </c>
      <c r="F703" s="162">
        <f t="shared" si="17"/>
        <v>10720381</v>
      </c>
      <c r="G703" s="162">
        <f>IFERROR(VLOOKUP(C703,'1-11월'!$E$14:$H$1190,4,0),0)</f>
        <v>10171461</v>
      </c>
      <c r="H703" s="160">
        <f>IFERROR(VLOOKUP(C703,'12월'!$E$12:$H$884,4,0),0)</f>
        <v>548920</v>
      </c>
      <c r="I703" s="163" t="s">
        <v>3832</v>
      </c>
      <c r="J703" s="68" t="str">
        <f>VLOOKUP(C703,'명부(현재)'!$D$9:$O$9755,11,0)</f>
        <v>-</v>
      </c>
    </row>
    <row r="704" spans="2:10">
      <c r="B704" s="158" t="s">
        <v>554</v>
      </c>
      <c r="C704" s="159" t="s">
        <v>1772</v>
      </c>
      <c r="D704" s="160" t="s">
        <v>638</v>
      </c>
      <c r="E704" s="161" t="s">
        <v>1014</v>
      </c>
      <c r="F704" s="162">
        <f t="shared" si="17"/>
        <v>10657003</v>
      </c>
      <c r="G704" s="162">
        <f>IFERROR(VLOOKUP(C704,'1-11월'!$E$14:$H$1190,4,0),0)</f>
        <v>9889288</v>
      </c>
      <c r="H704" s="160">
        <f>IFERROR(VLOOKUP(C704,'12월'!$E$12:$H$884,4,0),0)</f>
        <v>767715</v>
      </c>
      <c r="I704" s="163" t="s">
        <v>3832</v>
      </c>
      <c r="J704" s="68" t="str">
        <f>VLOOKUP(C704,'명부(현재)'!$D$9:$O$9755,11,0)</f>
        <v>-</v>
      </c>
    </row>
    <row r="705" spans="2:10">
      <c r="B705" s="158" t="s">
        <v>555</v>
      </c>
      <c r="C705" s="159" t="s">
        <v>2139</v>
      </c>
      <c r="D705" s="160" t="s">
        <v>2140</v>
      </c>
      <c r="E705" s="161" t="s">
        <v>2125</v>
      </c>
      <c r="F705" s="162">
        <f t="shared" si="17"/>
        <v>10607347</v>
      </c>
      <c r="G705" s="162">
        <f>IFERROR(VLOOKUP(C705,'1-11월'!$E$14:$H$1190,4,0),0)</f>
        <v>9500592</v>
      </c>
      <c r="H705" s="160">
        <f>IFERROR(VLOOKUP(C705,'12월'!$E$12:$H$884,4,0),0)</f>
        <v>1106755</v>
      </c>
      <c r="I705" s="163" t="s">
        <v>3832</v>
      </c>
      <c r="J705" s="68" t="str">
        <f>VLOOKUP(C705,'명부(현재)'!$D$9:$O$9755,11,0)</f>
        <v>-</v>
      </c>
    </row>
    <row r="706" spans="2:10">
      <c r="B706" s="158" t="s">
        <v>576</v>
      </c>
      <c r="C706" s="159" t="s">
        <v>1793</v>
      </c>
      <c r="D706" s="160" t="s">
        <v>470</v>
      </c>
      <c r="E706" s="161" t="s">
        <v>662</v>
      </c>
      <c r="F706" s="162">
        <f t="shared" si="17"/>
        <v>10568765</v>
      </c>
      <c r="G706" s="162">
        <f>IFERROR(VLOOKUP(C706,'1-11월'!$E$14:$H$1190,4,0),0)</f>
        <v>9845395</v>
      </c>
      <c r="H706" s="160">
        <f>IFERROR(VLOOKUP(C706,'12월'!$E$12:$H$884,4,0),0)</f>
        <v>723370</v>
      </c>
      <c r="I706" s="163" t="s">
        <v>3832</v>
      </c>
      <c r="J706" s="68" t="str">
        <f>VLOOKUP(C706,'명부(현재)'!$D$9:$O$9755,11,0)</f>
        <v>-</v>
      </c>
    </row>
    <row r="707" spans="2:10">
      <c r="B707" s="158" t="s">
        <v>564</v>
      </c>
      <c r="C707" s="159" t="s">
        <v>2032</v>
      </c>
      <c r="D707" s="160" t="s">
        <v>2033</v>
      </c>
      <c r="E707" s="161" t="s">
        <v>2124</v>
      </c>
      <c r="F707" s="162">
        <f t="shared" si="17"/>
        <v>10556619</v>
      </c>
      <c r="G707" s="162">
        <f>IFERROR(VLOOKUP(C707,'1-11월'!$E$14:$H$1190,4,0),0)</f>
        <v>9106119</v>
      </c>
      <c r="H707" s="160">
        <f>IFERROR(VLOOKUP(C707,'12월'!$E$12:$H$884,4,0),0)</f>
        <v>1450500</v>
      </c>
      <c r="I707" s="163" t="s">
        <v>3832</v>
      </c>
      <c r="J707" s="68" t="str">
        <f>VLOOKUP(C707,'명부(현재)'!$D$9:$O$9755,11,0)</f>
        <v>-</v>
      </c>
    </row>
    <row r="708" spans="2:10">
      <c r="B708" s="158" t="s">
        <v>580</v>
      </c>
      <c r="C708" s="159" t="s">
        <v>1785</v>
      </c>
      <c r="D708" s="160" t="s">
        <v>618</v>
      </c>
      <c r="E708" s="161" t="s">
        <v>741</v>
      </c>
      <c r="F708" s="162">
        <f t="shared" si="17"/>
        <v>10547508</v>
      </c>
      <c r="G708" s="162">
        <f>IFERROR(VLOOKUP(C708,'1-11월'!$E$14:$H$1190,4,0),0)</f>
        <v>9217538</v>
      </c>
      <c r="H708" s="160">
        <f>IFERROR(VLOOKUP(C708,'12월'!$E$12:$H$884,4,0),0)</f>
        <v>1329970</v>
      </c>
      <c r="I708" s="163" t="s">
        <v>3832</v>
      </c>
      <c r="J708" s="68" t="str">
        <f>VLOOKUP(C708,'명부(현재)'!$D$9:$O$9755,11,0)</f>
        <v>-</v>
      </c>
    </row>
    <row r="709" spans="2:10">
      <c r="B709" s="158" t="s">
        <v>567</v>
      </c>
      <c r="C709" s="159" t="s">
        <v>2058</v>
      </c>
      <c r="D709" s="160" t="s">
        <v>2059</v>
      </c>
      <c r="E709" s="161" t="s">
        <v>740</v>
      </c>
      <c r="F709" s="162">
        <f t="shared" si="17"/>
        <v>10483055</v>
      </c>
      <c r="G709" s="162">
        <f>IFERROR(VLOOKUP(C709,'1-11월'!$E$14:$H$1190,4,0),0)</f>
        <v>7317835</v>
      </c>
      <c r="H709" s="160">
        <f>IFERROR(VLOOKUP(C709,'12월'!$E$12:$H$884,4,0),0)</f>
        <v>3165220</v>
      </c>
      <c r="I709" s="163" t="s">
        <v>3832</v>
      </c>
      <c r="J709" s="68" t="str">
        <f>VLOOKUP(C709,'명부(현재)'!$D$9:$O$9755,11,0)</f>
        <v>-</v>
      </c>
    </row>
    <row r="710" spans="2:10">
      <c r="B710" s="158" t="s">
        <v>582</v>
      </c>
      <c r="C710" s="159" t="s">
        <v>2052</v>
      </c>
      <c r="D710" s="160" t="s">
        <v>2053</v>
      </c>
      <c r="E710" s="161" t="s">
        <v>2057</v>
      </c>
      <c r="F710" s="162">
        <f t="shared" si="17"/>
        <v>10464572</v>
      </c>
      <c r="G710" s="162">
        <f>IFERROR(VLOOKUP(C710,'1-11월'!$E$14:$H$1190,4,0),0)</f>
        <v>9444535</v>
      </c>
      <c r="H710" s="160">
        <f>IFERROR(VLOOKUP(C710,'12월'!$E$12:$H$884,4,0),0)</f>
        <v>1020037</v>
      </c>
      <c r="I710" s="163" t="s">
        <v>3832</v>
      </c>
      <c r="J710" s="68" t="str">
        <f>VLOOKUP(C710,'명부(현재)'!$D$9:$O$9755,11,0)</f>
        <v>-</v>
      </c>
    </row>
    <row r="711" spans="2:10">
      <c r="B711" s="158" t="s">
        <v>581</v>
      </c>
      <c r="C711" s="159" t="s">
        <v>1201</v>
      </c>
      <c r="D711" s="160" t="s">
        <v>83</v>
      </c>
      <c r="E711" s="161" t="s">
        <v>704</v>
      </c>
      <c r="F711" s="162">
        <f t="shared" si="17"/>
        <v>10323341</v>
      </c>
      <c r="G711" s="162">
        <f>IFERROR(VLOOKUP(C711,'1-11월'!$E$14:$H$1190,4,0),0)</f>
        <v>8792031</v>
      </c>
      <c r="H711" s="160">
        <f>IFERROR(VLOOKUP(C711,'12월'!$E$12:$H$884,4,0),0)</f>
        <v>1531310</v>
      </c>
      <c r="I711" s="163" t="s">
        <v>3832</v>
      </c>
      <c r="J711" s="68" t="str">
        <f>VLOOKUP(C711,'명부(현재)'!$D$9:$O$9755,11,0)</f>
        <v>-</v>
      </c>
    </row>
    <row r="712" spans="2:10">
      <c r="B712" s="158" t="s">
        <v>581</v>
      </c>
      <c r="C712" s="159" t="s">
        <v>1197</v>
      </c>
      <c r="D712" s="160" t="s">
        <v>161</v>
      </c>
      <c r="E712" s="161" t="s">
        <v>700</v>
      </c>
      <c r="F712" s="162">
        <f t="shared" si="17"/>
        <v>10174003</v>
      </c>
      <c r="G712" s="162">
        <f>IFERROR(VLOOKUP(C712,'1-11월'!$E$14:$H$1190,4,0),0)</f>
        <v>8769818</v>
      </c>
      <c r="H712" s="160">
        <f>IFERROR(VLOOKUP(C712,'12월'!$E$12:$H$884,4,0),0)</f>
        <v>1404185</v>
      </c>
      <c r="I712" s="163" t="s">
        <v>3832</v>
      </c>
      <c r="J712" s="68" t="str">
        <f>VLOOKUP(C712,'명부(현재)'!$D$9:$O$9755,11,0)</f>
        <v>-</v>
      </c>
    </row>
    <row r="713" spans="2:10">
      <c r="B713" s="158" t="s">
        <v>585</v>
      </c>
      <c r="C713" s="159" t="s">
        <v>1389</v>
      </c>
      <c r="D713" s="160" t="s">
        <v>489</v>
      </c>
      <c r="E713" s="161" t="s">
        <v>868</v>
      </c>
      <c r="F713" s="162">
        <f t="shared" ref="F713:F776" si="18">SUM(G713:H713)</f>
        <v>9925792</v>
      </c>
      <c r="G713" s="162">
        <f>IFERROR(VLOOKUP(C713,'1-11월'!$E$14:$H$1190,4,0),0)</f>
        <v>9381562</v>
      </c>
      <c r="H713" s="160">
        <f>IFERROR(VLOOKUP(C713,'12월'!$E$12:$H$884,4,0),0)</f>
        <v>544230</v>
      </c>
      <c r="I713" s="163" t="s">
        <v>3832</v>
      </c>
      <c r="J713" s="68" t="str">
        <f>VLOOKUP(C713,'명부(현재)'!$D$9:$O$9755,11,0)</f>
        <v>-</v>
      </c>
    </row>
    <row r="714" spans="2:10">
      <c r="B714" s="158" t="s">
        <v>555</v>
      </c>
      <c r="C714" s="159" t="s">
        <v>1938</v>
      </c>
      <c r="D714" s="160" t="s">
        <v>1939</v>
      </c>
      <c r="E714" s="161" t="s">
        <v>1930</v>
      </c>
      <c r="F714" s="162">
        <f t="shared" si="18"/>
        <v>9888271</v>
      </c>
      <c r="G714" s="162">
        <f>IFERROR(VLOOKUP(C714,'1-11월'!$E$14:$H$1190,4,0),0)</f>
        <v>9888271</v>
      </c>
      <c r="H714" s="160">
        <f>IFERROR(VLOOKUP(C714,'12월'!$E$12:$H$884,4,0),0)</f>
        <v>0</v>
      </c>
      <c r="I714" s="163" t="s">
        <v>3832</v>
      </c>
      <c r="J714" s="68" t="str">
        <f>VLOOKUP(C714,'명부(현재)'!$D$9:$O$9755,11,0)</f>
        <v>-</v>
      </c>
    </row>
    <row r="715" spans="2:10">
      <c r="B715" s="158" t="s">
        <v>563</v>
      </c>
      <c r="C715" s="159" t="s">
        <v>2099</v>
      </c>
      <c r="D715" s="160" t="s">
        <v>2100</v>
      </c>
      <c r="E715" s="161" t="s">
        <v>3034</v>
      </c>
      <c r="F715" s="162">
        <f t="shared" si="18"/>
        <v>9801211</v>
      </c>
      <c r="G715" s="162">
        <f>IFERROR(VLOOKUP(C715,'1-11월'!$E$14:$H$1190,4,0),0)</f>
        <v>8455576</v>
      </c>
      <c r="H715" s="160">
        <f>IFERROR(VLOOKUP(C715,'12월'!$E$12:$H$884,4,0),0)</f>
        <v>1345635</v>
      </c>
      <c r="I715" s="163" t="s">
        <v>3832</v>
      </c>
      <c r="J715" s="68" t="str">
        <f>VLOOKUP(C715,'명부(현재)'!$D$9:$O$9755,11,0)</f>
        <v>-</v>
      </c>
    </row>
    <row r="716" spans="2:10">
      <c r="B716" s="158" t="s">
        <v>565</v>
      </c>
      <c r="C716" s="159" t="s">
        <v>2203</v>
      </c>
      <c r="D716" s="160" t="s">
        <v>74</v>
      </c>
      <c r="E716" s="161" t="s">
        <v>3050</v>
      </c>
      <c r="F716" s="162">
        <f t="shared" si="18"/>
        <v>9794405</v>
      </c>
      <c r="G716" s="162">
        <f>IFERROR(VLOOKUP(C716,'1-11월'!$E$14:$H$1190,4,0),0)</f>
        <v>7817055</v>
      </c>
      <c r="H716" s="160">
        <f>IFERROR(VLOOKUP(C716,'12월'!$E$12:$H$884,4,0),0)</f>
        <v>1977350</v>
      </c>
      <c r="I716" s="163" t="s">
        <v>3832</v>
      </c>
      <c r="J716" s="68" t="str">
        <f>VLOOKUP(C716,'명부(현재)'!$D$9:$O$9755,11,0)</f>
        <v>-</v>
      </c>
    </row>
    <row r="717" spans="2:10">
      <c r="B717" s="158" t="s">
        <v>553</v>
      </c>
      <c r="C717" s="159" t="s">
        <v>1843</v>
      </c>
      <c r="D717" s="160" t="s">
        <v>1844</v>
      </c>
      <c r="E717" s="161" t="s">
        <v>1845</v>
      </c>
      <c r="F717" s="162">
        <f t="shared" si="18"/>
        <v>9600315</v>
      </c>
      <c r="G717" s="162">
        <f>IFERROR(VLOOKUP(C717,'1-11월'!$E$14:$H$1190,4,0),0)</f>
        <v>8765805</v>
      </c>
      <c r="H717" s="160">
        <f>IFERROR(VLOOKUP(C717,'12월'!$E$12:$H$884,4,0),0)</f>
        <v>834510</v>
      </c>
      <c r="I717" s="163" t="s">
        <v>3832</v>
      </c>
      <c r="J717" s="68" t="str">
        <f>VLOOKUP(C717,'명부(현재)'!$D$9:$O$9755,11,0)</f>
        <v>-</v>
      </c>
    </row>
    <row r="718" spans="2:10">
      <c r="B718" s="158" t="s">
        <v>559</v>
      </c>
      <c r="C718" s="159" t="s">
        <v>2000</v>
      </c>
      <c r="D718" s="160" t="s">
        <v>627</v>
      </c>
      <c r="E718" s="161" t="s">
        <v>2119</v>
      </c>
      <c r="F718" s="162">
        <f t="shared" si="18"/>
        <v>9579650</v>
      </c>
      <c r="G718" s="162">
        <f>IFERROR(VLOOKUP(C718,'1-11월'!$E$14:$H$1190,4,0),0)</f>
        <v>8083520</v>
      </c>
      <c r="H718" s="160">
        <f>IFERROR(VLOOKUP(C718,'12월'!$E$12:$H$884,4,0),0)</f>
        <v>1496130</v>
      </c>
      <c r="I718" s="163" t="s">
        <v>3832</v>
      </c>
      <c r="J718" s="68" t="str">
        <f>VLOOKUP(C718,'명부(현재)'!$D$9:$O$9755,11,0)</f>
        <v>-</v>
      </c>
    </row>
    <row r="719" spans="2:10">
      <c r="B719" s="158" t="s">
        <v>2121</v>
      </c>
      <c r="C719" s="159" t="s">
        <v>2179</v>
      </c>
      <c r="D719" s="160" t="s">
        <v>2180</v>
      </c>
      <c r="E719" s="161" t="s">
        <v>3046</v>
      </c>
      <c r="F719" s="162">
        <f t="shared" si="18"/>
        <v>9474350</v>
      </c>
      <c r="G719" s="162">
        <f>IFERROR(VLOOKUP(C719,'1-11월'!$E$14:$H$1190,4,0),0)</f>
        <v>8471610</v>
      </c>
      <c r="H719" s="160">
        <f>IFERROR(VLOOKUP(C719,'12월'!$E$12:$H$884,4,0),0)</f>
        <v>1002740</v>
      </c>
      <c r="I719" s="163" t="s">
        <v>3832</v>
      </c>
      <c r="J719" s="68" t="str">
        <f>VLOOKUP(C719,'명부(현재)'!$D$9:$O$9755,11,0)</f>
        <v>-</v>
      </c>
    </row>
    <row r="720" spans="2:10">
      <c r="B720" s="158" t="s">
        <v>577</v>
      </c>
      <c r="C720" s="159" t="s">
        <v>1863</v>
      </c>
      <c r="D720" s="160" t="s">
        <v>1864</v>
      </c>
      <c r="E720" s="161" t="s">
        <v>2109</v>
      </c>
      <c r="F720" s="162">
        <f t="shared" si="18"/>
        <v>9459951</v>
      </c>
      <c r="G720" s="162">
        <f>IFERROR(VLOOKUP(C720,'1-11월'!$E$14:$H$1190,4,0),0)</f>
        <v>8535161</v>
      </c>
      <c r="H720" s="160">
        <f>IFERROR(VLOOKUP(C720,'12월'!$E$12:$H$884,4,0),0)</f>
        <v>924790</v>
      </c>
      <c r="I720" s="163" t="s">
        <v>3832</v>
      </c>
      <c r="J720" s="68" t="str">
        <f>VLOOKUP(C720,'명부(현재)'!$D$9:$O$9755,11,0)</f>
        <v>-</v>
      </c>
    </row>
    <row r="721" spans="2:10">
      <c r="B721" s="158" t="s">
        <v>558</v>
      </c>
      <c r="C721" s="159" t="s">
        <v>1610</v>
      </c>
      <c r="D721" s="160" t="s">
        <v>300</v>
      </c>
      <c r="E721" s="161" t="s">
        <v>1011</v>
      </c>
      <c r="F721" s="162">
        <f t="shared" si="18"/>
        <v>9433257</v>
      </c>
      <c r="G721" s="162">
        <f>IFERROR(VLOOKUP(C721,'1-11월'!$E$14:$H$1190,4,0),0)</f>
        <v>8107252</v>
      </c>
      <c r="H721" s="160">
        <f>IFERROR(VLOOKUP(C721,'12월'!$E$12:$H$884,4,0),0)</f>
        <v>1326005</v>
      </c>
      <c r="I721" s="163" t="s">
        <v>3832</v>
      </c>
      <c r="J721" s="68" t="str">
        <f>VLOOKUP(C721,'명부(현재)'!$D$9:$O$9755,11,0)</f>
        <v>-</v>
      </c>
    </row>
    <row r="722" spans="2:10">
      <c r="B722" s="158" t="s">
        <v>570</v>
      </c>
      <c r="C722" s="159" t="s">
        <v>2827</v>
      </c>
      <c r="D722" s="160" t="s">
        <v>2828</v>
      </c>
      <c r="E722" s="161" t="s">
        <v>3054</v>
      </c>
      <c r="F722" s="162">
        <f t="shared" si="18"/>
        <v>9425413</v>
      </c>
      <c r="G722" s="162">
        <f>IFERROR(VLOOKUP(C722,'1-11월'!$E$14:$H$1190,4,0),0)</f>
        <v>7390663</v>
      </c>
      <c r="H722" s="160">
        <f>IFERROR(VLOOKUP(C722,'12월'!$E$12:$H$884,4,0),0)</f>
        <v>2034750</v>
      </c>
      <c r="I722" s="163" t="s">
        <v>3832</v>
      </c>
      <c r="J722" s="68" t="str">
        <f>VLOOKUP(C722,'명부(현재)'!$D$9:$O$9755,11,0)</f>
        <v>-</v>
      </c>
    </row>
    <row r="723" spans="2:10">
      <c r="B723" s="158" t="s">
        <v>565</v>
      </c>
      <c r="C723" s="159" t="s">
        <v>1972</v>
      </c>
      <c r="D723" s="160" t="s">
        <v>1973</v>
      </c>
      <c r="E723" s="161" t="s">
        <v>1989</v>
      </c>
      <c r="F723" s="162">
        <f t="shared" si="18"/>
        <v>9327260</v>
      </c>
      <c r="G723" s="162">
        <f>IFERROR(VLOOKUP(C723,'1-11월'!$E$14:$H$1190,4,0),0)</f>
        <v>8370805</v>
      </c>
      <c r="H723" s="160">
        <f>IFERROR(VLOOKUP(C723,'12월'!$E$12:$H$884,4,0),0)</f>
        <v>956455</v>
      </c>
      <c r="I723" s="163" t="s">
        <v>3832</v>
      </c>
      <c r="J723" s="68" t="str">
        <f>VLOOKUP(C723,'명부(현재)'!$D$9:$O$9755,11,0)</f>
        <v>-</v>
      </c>
    </row>
    <row r="724" spans="2:10">
      <c r="B724" s="158" t="s">
        <v>572</v>
      </c>
      <c r="C724" s="159" t="s">
        <v>2199</v>
      </c>
      <c r="D724" s="160" t="s">
        <v>2200</v>
      </c>
      <c r="E724" s="161" t="s">
        <v>3050</v>
      </c>
      <c r="F724" s="162">
        <f t="shared" si="18"/>
        <v>9271375</v>
      </c>
      <c r="G724" s="162">
        <f>IFERROR(VLOOKUP(C724,'1-11월'!$E$14:$H$1190,4,0),0)</f>
        <v>6781126</v>
      </c>
      <c r="H724" s="160">
        <f>IFERROR(VLOOKUP(C724,'12월'!$E$12:$H$884,4,0),0)</f>
        <v>2490249</v>
      </c>
      <c r="I724" s="163" t="s">
        <v>3832</v>
      </c>
      <c r="J724" s="68" t="str">
        <f>VLOOKUP(C724,'명부(현재)'!$D$9:$O$9755,11,0)</f>
        <v>-</v>
      </c>
    </row>
    <row r="725" spans="2:10">
      <c r="B725" s="158" t="s">
        <v>571</v>
      </c>
      <c r="C725" s="159" t="s">
        <v>2162</v>
      </c>
      <c r="D725" s="160" t="s">
        <v>2163</v>
      </c>
      <c r="E725" s="161" t="s">
        <v>3043</v>
      </c>
      <c r="F725" s="162">
        <f t="shared" si="18"/>
        <v>9160922</v>
      </c>
      <c r="G725" s="162">
        <f>IFERROR(VLOOKUP(C725,'1-11월'!$E$14:$H$1190,4,0),0)</f>
        <v>7372317</v>
      </c>
      <c r="H725" s="160">
        <f>IFERROR(VLOOKUP(C725,'12월'!$E$12:$H$884,4,0),0)</f>
        <v>1788605</v>
      </c>
      <c r="I725" s="163" t="s">
        <v>3832</v>
      </c>
      <c r="J725" s="68" t="str">
        <f>VLOOKUP(C725,'명부(현재)'!$D$9:$O$9755,11,0)</f>
        <v>-</v>
      </c>
    </row>
    <row r="726" spans="2:10">
      <c r="B726" s="158" t="s">
        <v>563</v>
      </c>
      <c r="C726" s="159" t="s">
        <v>1952</v>
      </c>
      <c r="D726" s="160" t="s">
        <v>1953</v>
      </c>
      <c r="E726" s="161" t="s">
        <v>2117</v>
      </c>
      <c r="F726" s="162">
        <f t="shared" si="18"/>
        <v>9117981</v>
      </c>
      <c r="G726" s="162">
        <f>IFERROR(VLOOKUP(C726,'1-11월'!$E$14:$H$1190,4,0),0)</f>
        <v>7964396</v>
      </c>
      <c r="H726" s="160">
        <f>IFERROR(VLOOKUP(C726,'12월'!$E$12:$H$884,4,0),0)</f>
        <v>1153585</v>
      </c>
      <c r="I726" s="163" t="s">
        <v>3832</v>
      </c>
      <c r="J726" s="68" t="str">
        <f>VLOOKUP(C726,'명부(현재)'!$D$9:$O$9755,11,0)</f>
        <v>-</v>
      </c>
    </row>
    <row r="727" spans="2:10">
      <c r="B727" s="158" t="s">
        <v>554</v>
      </c>
      <c r="C727" s="159" t="s">
        <v>2056</v>
      </c>
      <c r="D727" s="160" t="s">
        <v>123</v>
      </c>
      <c r="E727" s="161" t="s">
        <v>3029</v>
      </c>
      <c r="F727" s="162">
        <f t="shared" si="18"/>
        <v>9001500</v>
      </c>
      <c r="G727" s="162">
        <f>IFERROR(VLOOKUP(C727,'1-11월'!$E$14:$H$1190,4,0),0)</f>
        <v>7046377</v>
      </c>
      <c r="H727" s="160">
        <f>IFERROR(VLOOKUP(C727,'12월'!$E$12:$H$884,4,0),0)</f>
        <v>1955123</v>
      </c>
      <c r="I727" s="163" t="s">
        <v>3832</v>
      </c>
      <c r="J727" s="68" t="str">
        <f>VLOOKUP(C727,'명부(현재)'!$D$9:$O$9755,11,0)</f>
        <v>-</v>
      </c>
    </row>
    <row r="728" spans="2:10">
      <c r="B728" s="158" t="s">
        <v>565</v>
      </c>
      <c r="C728" s="159" t="s">
        <v>2201</v>
      </c>
      <c r="D728" s="160" t="s">
        <v>2202</v>
      </c>
      <c r="E728" s="161" t="s">
        <v>3050</v>
      </c>
      <c r="F728" s="162">
        <f t="shared" si="18"/>
        <v>8996305</v>
      </c>
      <c r="G728" s="162">
        <f>IFERROR(VLOOKUP(C728,'1-11월'!$E$14:$H$1190,4,0),0)</f>
        <v>7388903</v>
      </c>
      <c r="H728" s="160">
        <f>IFERROR(VLOOKUP(C728,'12월'!$E$12:$H$884,4,0),0)</f>
        <v>1607402</v>
      </c>
      <c r="I728" s="163" t="s">
        <v>3832</v>
      </c>
      <c r="J728" s="68" t="str">
        <f>VLOOKUP(C728,'명부(현재)'!$D$9:$O$9755,11,0)</f>
        <v>-</v>
      </c>
    </row>
    <row r="729" spans="2:10">
      <c r="B729" s="158" t="s">
        <v>566</v>
      </c>
      <c r="C729" s="159" t="s">
        <v>2221</v>
      </c>
      <c r="D729" s="160" t="s">
        <v>2222</v>
      </c>
      <c r="E729" s="161" t="s">
        <v>3053</v>
      </c>
      <c r="F729" s="162">
        <f t="shared" si="18"/>
        <v>8987195</v>
      </c>
      <c r="G729" s="162">
        <f>IFERROR(VLOOKUP(C729,'1-11월'!$E$14:$H$1190,4,0),0)</f>
        <v>6485935</v>
      </c>
      <c r="H729" s="160">
        <f>IFERROR(VLOOKUP(C729,'12월'!$E$12:$H$884,4,0),0)</f>
        <v>2501260</v>
      </c>
      <c r="I729" s="163" t="s">
        <v>3832</v>
      </c>
      <c r="J729" s="68" t="str">
        <f>VLOOKUP(C729,'명부(현재)'!$D$9:$O$9755,11,0)</f>
        <v>-</v>
      </c>
    </row>
    <row r="730" spans="2:10">
      <c r="B730" s="158" t="s">
        <v>571</v>
      </c>
      <c r="C730" s="159" t="s">
        <v>2185</v>
      </c>
      <c r="D730" s="160" t="s">
        <v>2186</v>
      </c>
      <c r="E730" s="161" t="s">
        <v>3047</v>
      </c>
      <c r="F730" s="162">
        <f t="shared" si="18"/>
        <v>8701800</v>
      </c>
      <c r="G730" s="162">
        <f>IFERROR(VLOOKUP(C730,'1-11월'!$E$14:$H$1190,4,0),0)</f>
        <v>8066720</v>
      </c>
      <c r="H730" s="160">
        <f>IFERROR(VLOOKUP(C730,'12월'!$E$12:$H$884,4,0),0)</f>
        <v>635080</v>
      </c>
      <c r="I730" s="163" t="s">
        <v>3832</v>
      </c>
      <c r="J730" s="68" t="str">
        <f>VLOOKUP(C730,'명부(현재)'!$D$9:$O$9755,11,0)</f>
        <v>-</v>
      </c>
    </row>
    <row r="731" spans="2:10">
      <c r="B731" s="158" t="s">
        <v>565</v>
      </c>
      <c r="C731" s="159" t="s">
        <v>1220</v>
      </c>
      <c r="D731" s="160" t="s">
        <v>28</v>
      </c>
      <c r="E731" s="161" t="s">
        <v>726</v>
      </c>
      <c r="F731" s="162">
        <f t="shared" si="18"/>
        <v>8443029</v>
      </c>
      <c r="G731" s="162">
        <f>IFERROR(VLOOKUP(C731,'1-11월'!$E$14:$H$1190,4,0),0)</f>
        <v>7873709</v>
      </c>
      <c r="H731" s="160">
        <f>IFERROR(VLOOKUP(C731,'12월'!$E$12:$H$884,4,0),0)</f>
        <v>569320</v>
      </c>
      <c r="I731" s="163" t="s">
        <v>3832</v>
      </c>
      <c r="J731" s="68" t="str">
        <f>VLOOKUP(C731,'명부(현재)'!$D$9:$O$9755,11,0)</f>
        <v>-</v>
      </c>
    </row>
    <row r="732" spans="2:10">
      <c r="B732" s="158" t="s">
        <v>554</v>
      </c>
      <c r="C732" s="159" t="s">
        <v>1998</v>
      </c>
      <c r="D732" s="160" t="s">
        <v>624</v>
      </c>
      <c r="E732" s="161" t="s">
        <v>3028</v>
      </c>
      <c r="F732" s="162">
        <f t="shared" si="18"/>
        <v>8275858</v>
      </c>
      <c r="G732" s="162">
        <f>IFERROR(VLOOKUP(C732,'1-11월'!$E$14:$H$1190,4,0),0)</f>
        <v>7677984</v>
      </c>
      <c r="H732" s="160">
        <f>IFERROR(VLOOKUP(C732,'12월'!$E$12:$H$884,4,0),0)</f>
        <v>597874</v>
      </c>
      <c r="I732" s="163" t="s">
        <v>3832</v>
      </c>
      <c r="J732" s="68" t="str">
        <f>VLOOKUP(C732,'명부(현재)'!$D$9:$O$9755,11,0)</f>
        <v>-</v>
      </c>
    </row>
    <row r="733" spans="2:10">
      <c r="B733" s="158" t="s">
        <v>567</v>
      </c>
      <c r="C733" s="159" t="s">
        <v>2166</v>
      </c>
      <c r="D733" s="160" t="s">
        <v>2167</v>
      </c>
      <c r="E733" s="161" t="s">
        <v>3044</v>
      </c>
      <c r="F733" s="162">
        <f t="shared" si="18"/>
        <v>8111256</v>
      </c>
      <c r="G733" s="162">
        <f>IFERROR(VLOOKUP(C733,'1-11월'!$E$14:$H$1190,4,0),0)</f>
        <v>7441561</v>
      </c>
      <c r="H733" s="160">
        <f>IFERROR(VLOOKUP(C733,'12월'!$E$12:$H$884,4,0),0)</f>
        <v>669695</v>
      </c>
      <c r="I733" s="163" t="s">
        <v>3832</v>
      </c>
      <c r="J733" s="68" t="str">
        <f>VLOOKUP(C733,'명부(현재)'!$D$9:$O$9755,11,0)</f>
        <v>-</v>
      </c>
    </row>
    <row r="734" spans="2:10">
      <c r="B734" s="158" t="s">
        <v>555</v>
      </c>
      <c r="C734" s="159" t="s">
        <v>2005</v>
      </c>
      <c r="D734" s="160" t="s">
        <v>2006</v>
      </c>
      <c r="E734" s="161" t="s">
        <v>2119</v>
      </c>
      <c r="F734" s="162">
        <f t="shared" si="18"/>
        <v>7960696</v>
      </c>
      <c r="G734" s="162">
        <f>IFERROR(VLOOKUP(C734,'1-11월'!$E$14:$H$1190,4,0),0)</f>
        <v>7214231</v>
      </c>
      <c r="H734" s="160">
        <f>IFERROR(VLOOKUP(C734,'12월'!$E$12:$H$884,4,0),0)</f>
        <v>746465</v>
      </c>
      <c r="I734" s="163" t="s">
        <v>3832</v>
      </c>
      <c r="J734" s="68" t="str">
        <f>VLOOKUP(C734,'명부(현재)'!$D$9:$O$9755,11,0)</f>
        <v>-</v>
      </c>
    </row>
    <row r="735" spans="2:10">
      <c r="B735" s="158" t="s">
        <v>576</v>
      </c>
      <c r="C735" s="159" t="s">
        <v>1794</v>
      </c>
      <c r="D735" s="160" t="s">
        <v>493</v>
      </c>
      <c r="E735" s="161" t="s">
        <v>1105</v>
      </c>
      <c r="F735" s="162">
        <f t="shared" si="18"/>
        <v>7825021</v>
      </c>
      <c r="G735" s="162">
        <f>IFERROR(VLOOKUP(C735,'1-11월'!$E$14:$H$1190,4,0),0)</f>
        <v>6619491</v>
      </c>
      <c r="H735" s="160">
        <f>IFERROR(VLOOKUP(C735,'12월'!$E$12:$H$884,4,0),0)</f>
        <v>1205530</v>
      </c>
      <c r="I735" s="163" t="s">
        <v>3832</v>
      </c>
      <c r="J735" s="68" t="str">
        <f>VLOOKUP(C735,'명부(현재)'!$D$9:$O$9755,11,0)</f>
        <v>-</v>
      </c>
    </row>
    <row r="736" spans="2:10">
      <c r="B736" s="158" t="s">
        <v>571</v>
      </c>
      <c r="C736" s="159" t="s">
        <v>2061</v>
      </c>
      <c r="D736" s="160" t="s">
        <v>2062</v>
      </c>
      <c r="E736" s="161" t="s">
        <v>3029</v>
      </c>
      <c r="F736" s="162">
        <f t="shared" si="18"/>
        <v>7779070</v>
      </c>
      <c r="G736" s="162">
        <f>IFERROR(VLOOKUP(C736,'1-11월'!$E$14:$H$1190,4,0),0)</f>
        <v>7129160</v>
      </c>
      <c r="H736" s="160">
        <f>IFERROR(VLOOKUP(C736,'12월'!$E$12:$H$884,4,0),0)</f>
        <v>649910</v>
      </c>
      <c r="I736" s="163" t="s">
        <v>3832</v>
      </c>
      <c r="J736" s="68" t="str">
        <f>VLOOKUP(C736,'명부(현재)'!$D$9:$O$9755,11,0)</f>
        <v>-</v>
      </c>
    </row>
    <row r="737" spans="2:10">
      <c r="B737" s="158" t="s">
        <v>577</v>
      </c>
      <c r="C737" s="159" t="s">
        <v>2171</v>
      </c>
      <c r="D737" s="160" t="s">
        <v>2172</v>
      </c>
      <c r="E737" s="161" t="s">
        <v>3045</v>
      </c>
      <c r="F737" s="162">
        <f t="shared" si="18"/>
        <v>7658111</v>
      </c>
      <c r="G737" s="162">
        <f>IFERROR(VLOOKUP(C737,'1-11월'!$E$14:$H$1190,4,0),0)</f>
        <v>6629365</v>
      </c>
      <c r="H737" s="160">
        <f>IFERROR(VLOOKUP(C737,'12월'!$E$12:$H$884,4,0),0)</f>
        <v>1028746</v>
      </c>
      <c r="I737" s="163" t="s">
        <v>3832</v>
      </c>
      <c r="J737" s="68" t="str">
        <f>VLOOKUP(C737,'명부(현재)'!$D$9:$O$9755,11,0)</f>
        <v>-</v>
      </c>
    </row>
    <row r="738" spans="2:10">
      <c r="B738" s="158" t="s">
        <v>573</v>
      </c>
      <c r="C738" s="159" t="s">
        <v>1644</v>
      </c>
      <c r="D738" s="160" t="s">
        <v>113</v>
      </c>
      <c r="E738" s="161" t="s">
        <v>1035</v>
      </c>
      <c r="F738" s="162">
        <f t="shared" si="18"/>
        <v>7638104</v>
      </c>
      <c r="G738" s="162">
        <f>IFERROR(VLOOKUP(C738,'1-11월'!$E$14:$H$1190,4,0),0)</f>
        <v>6954724</v>
      </c>
      <c r="H738" s="160">
        <f>IFERROR(VLOOKUP(C738,'12월'!$E$12:$H$884,4,0),0)</f>
        <v>683380</v>
      </c>
      <c r="I738" s="163" t="s">
        <v>3832</v>
      </c>
      <c r="J738" s="68" t="str">
        <f>VLOOKUP(C738,'명부(현재)'!$D$9:$O$9755,11,0)</f>
        <v>-</v>
      </c>
    </row>
    <row r="739" spans="2:10">
      <c r="B739" s="158" t="s">
        <v>571</v>
      </c>
      <c r="C739" s="159" t="s">
        <v>2875</v>
      </c>
      <c r="D739" s="160" t="s">
        <v>2876</v>
      </c>
      <c r="E739" s="161" t="s">
        <v>3063</v>
      </c>
      <c r="F739" s="162">
        <f t="shared" si="18"/>
        <v>7636731</v>
      </c>
      <c r="G739" s="162">
        <f>IFERROR(VLOOKUP(C739,'1-11월'!$E$14:$H$1190,4,0),0)</f>
        <v>5504621</v>
      </c>
      <c r="H739" s="160">
        <f>IFERROR(VLOOKUP(C739,'12월'!$E$12:$H$884,4,0),0)</f>
        <v>2132110</v>
      </c>
      <c r="I739" s="163" t="s">
        <v>3832</v>
      </c>
      <c r="J739" s="68" t="str">
        <f>VLOOKUP(C739,'명부(현재)'!$D$9:$O$9755,11,0)</f>
        <v>-</v>
      </c>
    </row>
    <row r="740" spans="2:10">
      <c r="B740" s="158" t="s">
        <v>586</v>
      </c>
      <c r="C740" s="159" t="s">
        <v>2159</v>
      </c>
      <c r="D740" s="160" t="s">
        <v>2160</v>
      </c>
      <c r="E740" s="161" t="s">
        <v>3042</v>
      </c>
      <c r="F740" s="162">
        <f t="shared" si="18"/>
        <v>7341214</v>
      </c>
      <c r="G740" s="162">
        <f>IFERROR(VLOOKUP(C740,'1-11월'!$E$14:$H$1190,4,0),0)</f>
        <v>6199104</v>
      </c>
      <c r="H740" s="160">
        <f>IFERROR(VLOOKUP(C740,'12월'!$E$12:$H$884,4,0),0)</f>
        <v>1142110</v>
      </c>
      <c r="I740" s="163" t="s">
        <v>3832</v>
      </c>
      <c r="J740" s="68" t="str">
        <f>VLOOKUP(C740,'명부(현재)'!$D$9:$O$9755,11,0)</f>
        <v>-</v>
      </c>
    </row>
    <row r="741" spans="2:10">
      <c r="B741" s="158" t="s">
        <v>556</v>
      </c>
      <c r="C741" s="159" t="s">
        <v>2133</v>
      </c>
      <c r="D741" s="160" t="s">
        <v>2134</v>
      </c>
      <c r="E741" s="161" t="s">
        <v>2125</v>
      </c>
      <c r="F741" s="162">
        <f t="shared" si="18"/>
        <v>7329529</v>
      </c>
      <c r="G741" s="162">
        <f>IFERROR(VLOOKUP(C741,'1-11월'!$E$14:$H$1190,4,0),0)</f>
        <v>6331669</v>
      </c>
      <c r="H741" s="160">
        <f>IFERROR(VLOOKUP(C741,'12월'!$E$12:$H$884,4,0),0)</f>
        <v>997860</v>
      </c>
      <c r="I741" s="163" t="s">
        <v>3832</v>
      </c>
      <c r="J741" s="68" t="str">
        <f>VLOOKUP(C741,'명부(현재)'!$D$9:$O$9755,11,0)</f>
        <v>-</v>
      </c>
    </row>
    <row r="742" spans="2:10">
      <c r="B742" s="158" t="s">
        <v>564</v>
      </c>
      <c r="C742" s="159" t="s">
        <v>2157</v>
      </c>
      <c r="D742" s="160" t="s">
        <v>2158</v>
      </c>
      <c r="E742" s="161" t="s">
        <v>3041</v>
      </c>
      <c r="F742" s="162">
        <f t="shared" si="18"/>
        <v>7242321</v>
      </c>
      <c r="G742" s="162">
        <f>IFERROR(VLOOKUP(C742,'1-11월'!$E$14:$H$1190,4,0),0)</f>
        <v>6596321</v>
      </c>
      <c r="H742" s="160">
        <f>IFERROR(VLOOKUP(C742,'12월'!$E$12:$H$884,4,0),0)</f>
        <v>646000</v>
      </c>
      <c r="I742" s="163" t="s">
        <v>3832</v>
      </c>
      <c r="J742" s="68" t="str">
        <f>VLOOKUP(C742,'명부(현재)'!$D$9:$O$9755,11,0)</f>
        <v>-</v>
      </c>
    </row>
    <row r="743" spans="2:10">
      <c r="B743" s="158" t="s">
        <v>573</v>
      </c>
      <c r="C743" s="159" t="s">
        <v>2844</v>
      </c>
      <c r="D743" s="160" t="s">
        <v>382</v>
      </c>
      <c r="E743" s="161" t="s">
        <v>3057</v>
      </c>
      <c r="F743" s="162">
        <f t="shared" si="18"/>
        <v>7064440</v>
      </c>
      <c r="G743" s="162">
        <f>IFERROR(VLOOKUP(C743,'1-11월'!$E$14:$H$1190,4,0),0)</f>
        <v>5712430</v>
      </c>
      <c r="H743" s="160">
        <f>IFERROR(VLOOKUP(C743,'12월'!$E$12:$H$884,4,0),0)</f>
        <v>1352010</v>
      </c>
      <c r="I743" s="163" t="s">
        <v>3832</v>
      </c>
      <c r="J743" s="68" t="str">
        <f>VLOOKUP(C743,'명부(현재)'!$D$9:$O$9755,11,0)</f>
        <v>-</v>
      </c>
    </row>
    <row r="744" spans="2:10">
      <c r="B744" s="158" t="s">
        <v>572</v>
      </c>
      <c r="C744" s="159" t="s">
        <v>2206</v>
      </c>
      <c r="D744" s="160" t="s">
        <v>2207</v>
      </c>
      <c r="E744" s="161" t="s">
        <v>3050</v>
      </c>
      <c r="F744" s="162">
        <f t="shared" si="18"/>
        <v>7044148</v>
      </c>
      <c r="G744" s="162">
        <f>IFERROR(VLOOKUP(C744,'1-11월'!$E$14:$H$1190,4,0),0)</f>
        <v>5919568</v>
      </c>
      <c r="H744" s="160">
        <f>IFERROR(VLOOKUP(C744,'12월'!$E$12:$H$884,4,0),0)</f>
        <v>1124580</v>
      </c>
      <c r="I744" s="163" t="s">
        <v>3832</v>
      </c>
      <c r="J744" s="68" t="str">
        <f>VLOOKUP(C744,'명부(현재)'!$D$9:$O$9755,11,0)</f>
        <v>-</v>
      </c>
    </row>
    <row r="745" spans="2:10">
      <c r="B745" s="158" t="s">
        <v>556</v>
      </c>
      <c r="C745" s="159" t="s">
        <v>2868</v>
      </c>
      <c r="D745" s="160" t="s">
        <v>2869</v>
      </c>
      <c r="E745" s="161" t="s">
        <v>3060</v>
      </c>
      <c r="F745" s="162">
        <f t="shared" si="18"/>
        <v>6778525</v>
      </c>
      <c r="G745" s="162">
        <f>IFERROR(VLOOKUP(C745,'1-11월'!$E$14:$H$1190,4,0),0)</f>
        <v>3905675</v>
      </c>
      <c r="H745" s="160">
        <f>IFERROR(VLOOKUP(C745,'12월'!$E$12:$H$884,4,0),0)</f>
        <v>2872850</v>
      </c>
      <c r="I745" s="163" t="s">
        <v>3832</v>
      </c>
      <c r="J745" s="68" t="str">
        <f>VLOOKUP(C745,'명부(현재)'!$D$9:$O$9755,11,0)</f>
        <v>-</v>
      </c>
    </row>
    <row r="746" spans="2:10">
      <c r="B746" s="158" t="s">
        <v>564</v>
      </c>
      <c r="C746" s="159" t="s">
        <v>2210</v>
      </c>
      <c r="D746" s="160" t="s">
        <v>2211</v>
      </c>
      <c r="E746" s="161" t="s">
        <v>3050</v>
      </c>
      <c r="F746" s="162">
        <f t="shared" si="18"/>
        <v>6775180</v>
      </c>
      <c r="G746" s="162">
        <f>IFERROR(VLOOKUP(C746,'1-11월'!$E$14:$H$1190,4,0),0)</f>
        <v>5718615</v>
      </c>
      <c r="H746" s="160">
        <f>IFERROR(VLOOKUP(C746,'12월'!$E$12:$H$884,4,0),0)</f>
        <v>1056565</v>
      </c>
      <c r="I746" s="163" t="s">
        <v>3832</v>
      </c>
      <c r="J746" s="68" t="str">
        <f>VLOOKUP(C746,'명부(현재)'!$D$9:$O$9755,11,0)</f>
        <v>-</v>
      </c>
    </row>
    <row r="747" spans="2:10">
      <c r="B747" s="158" t="s">
        <v>580</v>
      </c>
      <c r="C747" s="159" t="s">
        <v>2141</v>
      </c>
      <c r="D747" s="160" t="s">
        <v>2142</v>
      </c>
      <c r="E747" s="161" t="s">
        <v>2125</v>
      </c>
      <c r="F747" s="162">
        <f t="shared" si="18"/>
        <v>6649439</v>
      </c>
      <c r="G747" s="162">
        <f>IFERROR(VLOOKUP(C747,'1-11월'!$E$14:$H$1190,4,0),0)</f>
        <v>5798859</v>
      </c>
      <c r="H747" s="160">
        <f>IFERROR(VLOOKUP(C747,'12월'!$E$12:$H$884,4,0),0)</f>
        <v>850580</v>
      </c>
      <c r="I747" s="163" t="s">
        <v>3832</v>
      </c>
      <c r="J747" s="68" t="str">
        <f>VLOOKUP(C747,'명부(현재)'!$D$9:$O$9755,11,0)</f>
        <v>-</v>
      </c>
    </row>
    <row r="748" spans="2:10">
      <c r="B748" s="158" t="s">
        <v>2985</v>
      </c>
      <c r="C748" s="159" t="s">
        <v>2853</v>
      </c>
      <c r="D748" s="160" t="s">
        <v>2854</v>
      </c>
      <c r="E748" s="161" t="s">
        <v>3056</v>
      </c>
      <c r="F748" s="162">
        <f t="shared" si="18"/>
        <v>6185685</v>
      </c>
      <c r="G748" s="162">
        <f>IFERROR(VLOOKUP(C748,'1-11월'!$E$14:$H$1190,4,0),0)</f>
        <v>5392950</v>
      </c>
      <c r="H748" s="160">
        <f>IFERROR(VLOOKUP(C748,'12월'!$E$12:$H$884,4,0),0)</f>
        <v>792735</v>
      </c>
      <c r="I748" s="163" t="s">
        <v>3832</v>
      </c>
      <c r="J748" s="68" t="str">
        <f>VLOOKUP(C748,'명부(현재)'!$D$9:$O$9755,11,0)</f>
        <v>-</v>
      </c>
    </row>
    <row r="749" spans="2:10">
      <c r="B749" s="158" t="s">
        <v>577</v>
      </c>
      <c r="C749" s="159" t="s">
        <v>2044</v>
      </c>
      <c r="D749" s="160" t="s">
        <v>2045</v>
      </c>
      <c r="E749" s="161" t="s">
        <v>2057</v>
      </c>
      <c r="F749" s="162">
        <f t="shared" si="18"/>
        <v>6164626</v>
      </c>
      <c r="G749" s="162">
        <f>IFERROR(VLOOKUP(C749,'1-11월'!$E$14:$H$1190,4,0),0)</f>
        <v>5690876</v>
      </c>
      <c r="H749" s="160">
        <f>IFERROR(VLOOKUP(C749,'12월'!$E$12:$H$884,4,0),0)</f>
        <v>473750</v>
      </c>
      <c r="I749" s="163" t="s">
        <v>3832</v>
      </c>
      <c r="J749" s="68" t="str">
        <f>VLOOKUP(C749,'명부(현재)'!$D$9:$O$9755,11,0)</f>
        <v>-</v>
      </c>
    </row>
    <row r="750" spans="2:10">
      <c r="B750" s="158" t="s">
        <v>563</v>
      </c>
      <c r="C750" s="159" t="s">
        <v>2197</v>
      </c>
      <c r="D750" s="160" t="s">
        <v>2198</v>
      </c>
      <c r="E750" s="161" t="s">
        <v>3050</v>
      </c>
      <c r="F750" s="162">
        <f t="shared" si="18"/>
        <v>6098090</v>
      </c>
      <c r="G750" s="162">
        <f>IFERROR(VLOOKUP(C750,'1-11월'!$E$14:$H$1190,4,0),0)</f>
        <v>4945980</v>
      </c>
      <c r="H750" s="160">
        <f>IFERROR(VLOOKUP(C750,'12월'!$E$12:$H$884,4,0),0)</f>
        <v>1152110</v>
      </c>
      <c r="I750" s="163" t="s">
        <v>3832</v>
      </c>
      <c r="J750" s="68" t="str">
        <f>VLOOKUP(C750,'명부(현재)'!$D$9:$O$9755,11,0)</f>
        <v>-</v>
      </c>
    </row>
    <row r="751" spans="2:10">
      <c r="B751" s="158" t="s">
        <v>558</v>
      </c>
      <c r="C751" s="159" t="s">
        <v>2173</v>
      </c>
      <c r="D751" s="160" t="s">
        <v>2174</v>
      </c>
      <c r="E751" s="161" t="s">
        <v>3045</v>
      </c>
      <c r="F751" s="162">
        <f t="shared" si="18"/>
        <v>5965014</v>
      </c>
      <c r="G751" s="162">
        <f>IFERROR(VLOOKUP(C751,'1-11월'!$E$14:$H$1190,4,0),0)</f>
        <v>5337524</v>
      </c>
      <c r="H751" s="160">
        <f>IFERROR(VLOOKUP(C751,'12월'!$E$12:$H$884,4,0),0)</f>
        <v>627490</v>
      </c>
      <c r="I751" s="163" t="s">
        <v>3832</v>
      </c>
      <c r="J751" s="68" t="str">
        <f>VLOOKUP(C751,'명부(현재)'!$D$9:$O$9755,11,0)</f>
        <v>-</v>
      </c>
    </row>
    <row r="752" spans="2:10">
      <c r="B752" s="158" t="s">
        <v>581</v>
      </c>
      <c r="C752" s="159" t="s">
        <v>2078</v>
      </c>
      <c r="D752" s="160" t="s">
        <v>2079</v>
      </c>
      <c r="E752" s="161" t="s">
        <v>3032</v>
      </c>
      <c r="F752" s="162">
        <f t="shared" si="18"/>
        <v>5910437</v>
      </c>
      <c r="G752" s="162">
        <f>IFERROR(VLOOKUP(C752,'1-11월'!$E$14:$H$1190,4,0),0)</f>
        <v>5334837</v>
      </c>
      <c r="H752" s="160">
        <f>IFERROR(VLOOKUP(C752,'12월'!$E$12:$H$884,4,0),0)</f>
        <v>575600</v>
      </c>
      <c r="I752" s="163" t="s">
        <v>3832</v>
      </c>
      <c r="J752" s="68" t="str">
        <f>VLOOKUP(C752,'명부(현재)'!$D$9:$O$9755,11,0)</f>
        <v>-</v>
      </c>
    </row>
    <row r="753" spans="2:10">
      <c r="B753" s="158" t="s">
        <v>573</v>
      </c>
      <c r="C753" s="159" t="s">
        <v>2877</v>
      </c>
      <c r="D753" s="160" t="s">
        <v>83</v>
      </c>
      <c r="E753" s="161" t="s">
        <v>3057</v>
      </c>
      <c r="F753" s="162">
        <f t="shared" si="18"/>
        <v>5863901</v>
      </c>
      <c r="G753" s="162">
        <f>IFERROR(VLOOKUP(C753,'1-11월'!$E$14:$H$1190,4,0),0)</f>
        <v>3336591</v>
      </c>
      <c r="H753" s="160">
        <f>IFERROR(VLOOKUP(C753,'12월'!$E$12:$H$884,4,0),0)</f>
        <v>2527310</v>
      </c>
      <c r="I753" s="163" t="s">
        <v>3832</v>
      </c>
      <c r="J753" s="68" t="str">
        <f>VLOOKUP(C753,'명부(현재)'!$D$9:$O$9755,11,0)</f>
        <v>-</v>
      </c>
    </row>
    <row r="754" spans="2:10">
      <c r="B754" s="158" t="s">
        <v>565</v>
      </c>
      <c r="C754" s="159" t="s">
        <v>2218</v>
      </c>
      <c r="D754" s="160" t="s">
        <v>2219</v>
      </c>
      <c r="E754" s="161" t="s">
        <v>3050</v>
      </c>
      <c r="F754" s="162">
        <f t="shared" si="18"/>
        <v>5714135</v>
      </c>
      <c r="G754" s="162">
        <f>IFERROR(VLOOKUP(C754,'1-11월'!$E$14:$H$1190,4,0),0)</f>
        <v>4283340</v>
      </c>
      <c r="H754" s="160">
        <f>IFERROR(VLOOKUP(C754,'12월'!$E$12:$H$884,4,0),0)</f>
        <v>1430795</v>
      </c>
      <c r="I754" s="163" t="s">
        <v>3832</v>
      </c>
      <c r="J754" s="68" t="str">
        <f>VLOOKUP(C754,'명부(현재)'!$D$9:$O$9755,11,0)</f>
        <v>-</v>
      </c>
    </row>
    <row r="755" spans="2:10">
      <c r="B755" s="158" t="s">
        <v>572</v>
      </c>
      <c r="C755" s="159" t="s">
        <v>2147</v>
      </c>
      <c r="D755" s="160" t="s">
        <v>2148</v>
      </c>
      <c r="E755" s="161" t="s">
        <v>3041</v>
      </c>
      <c r="F755" s="162">
        <f t="shared" si="18"/>
        <v>5313193</v>
      </c>
      <c r="G755" s="162">
        <f>IFERROR(VLOOKUP(C755,'1-11월'!$E$14:$H$1190,4,0),0)</f>
        <v>4432008</v>
      </c>
      <c r="H755" s="160">
        <f>IFERROR(VLOOKUP(C755,'12월'!$E$12:$H$884,4,0),0)</f>
        <v>881185</v>
      </c>
      <c r="I755" s="163" t="s">
        <v>3832</v>
      </c>
      <c r="J755" s="68" t="str">
        <f>VLOOKUP(C755,'명부(현재)'!$D$9:$O$9755,11,0)</f>
        <v>-</v>
      </c>
    </row>
    <row r="756" spans="2:10">
      <c r="B756" s="158" t="s">
        <v>562</v>
      </c>
      <c r="C756" s="159" t="s">
        <v>2972</v>
      </c>
      <c r="D756" s="160" t="s">
        <v>2037</v>
      </c>
      <c r="E756" s="161" t="s">
        <v>3071</v>
      </c>
      <c r="F756" s="162">
        <f t="shared" si="18"/>
        <v>5301087</v>
      </c>
      <c r="G756" s="162">
        <f>IFERROR(VLOOKUP(C756,'1-11월'!$E$14:$H$1190,4,0),0)</f>
        <v>1674662</v>
      </c>
      <c r="H756" s="160">
        <f>IFERROR(VLOOKUP(C756,'12월'!$E$12:$H$884,4,0),0)</f>
        <v>3626425</v>
      </c>
      <c r="I756" s="163" t="s">
        <v>3832</v>
      </c>
      <c r="J756" s="68" t="str">
        <f>VLOOKUP(C756,'명부(현재)'!$D$9:$O$9755,11,0)</f>
        <v>-</v>
      </c>
    </row>
    <row r="757" spans="2:10">
      <c r="B757" s="158" t="s">
        <v>2121</v>
      </c>
      <c r="C757" s="159" t="s">
        <v>1378</v>
      </c>
      <c r="D757" s="160" t="s">
        <v>62</v>
      </c>
      <c r="E757" s="161" t="s">
        <v>859</v>
      </c>
      <c r="F757" s="162">
        <f t="shared" si="18"/>
        <v>5289018</v>
      </c>
      <c r="G757" s="162">
        <f>IFERROR(VLOOKUP(C757,'1-11월'!$E$14:$H$1190,4,0),0)</f>
        <v>-139007</v>
      </c>
      <c r="H757" s="160">
        <f>IFERROR(VLOOKUP(C757,'12월'!$E$12:$H$884,4,0),0)</f>
        <v>5428025</v>
      </c>
      <c r="I757" s="163" t="s">
        <v>3832</v>
      </c>
      <c r="J757" s="68" t="str">
        <f>VLOOKUP(C757,'명부(현재)'!$D$9:$O$9755,11,0)</f>
        <v>-</v>
      </c>
    </row>
    <row r="758" spans="2:10">
      <c r="B758" s="158" t="s">
        <v>2121</v>
      </c>
      <c r="C758" s="159" t="s">
        <v>1382</v>
      </c>
      <c r="D758" s="160" t="s">
        <v>140</v>
      </c>
      <c r="E758" s="161" t="s">
        <v>825</v>
      </c>
      <c r="F758" s="162">
        <f t="shared" si="18"/>
        <v>5262609</v>
      </c>
      <c r="G758" s="162">
        <f>IFERROR(VLOOKUP(C758,'1-11월'!$E$14:$H$1190,4,0),0)</f>
        <v>-763001</v>
      </c>
      <c r="H758" s="160">
        <f>IFERROR(VLOOKUP(C758,'12월'!$E$12:$H$884,4,0),0)</f>
        <v>6025610</v>
      </c>
      <c r="I758" s="163" t="s">
        <v>3832</v>
      </c>
      <c r="J758" s="68" t="str">
        <f>VLOOKUP(C758,'명부(현재)'!$D$9:$O$9755,11,0)</f>
        <v>-</v>
      </c>
    </row>
    <row r="759" spans="2:10">
      <c r="B759" s="158" t="s">
        <v>555</v>
      </c>
      <c r="C759" s="159" t="s">
        <v>2189</v>
      </c>
      <c r="D759" s="160" t="s">
        <v>2190</v>
      </c>
      <c r="E759" s="161" t="s">
        <v>3047</v>
      </c>
      <c r="F759" s="162">
        <f t="shared" si="18"/>
        <v>5156700</v>
      </c>
      <c r="G759" s="162">
        <f>IFERROR(VLOOKUP(C759,'1-11월'!$E$14:$H$1190,4,0),0)</f>
        <v>4110310</v>
      </c>
      <c r="H759" s="160">
        <f>IFERROR(VLOOKUP(C759,'12월'!$E$12:$H$884,4,0),0)</f>
        <v>1046390</v>
      </c>
      <c r="I759" s="163" t="s">
        <v>3832</v>
      </c>
      <c r="J759" s="68" t="str">
        <f>VLOOKUP(C759,'명부(현재)'!$D$9:$O$9755,11,0)</f>
        <v>-</v>
      </c>
    </row>
    <row r="760" spans="2:10">
      <c r="B760" s="158" t="s">
        <v>557</v>
      </c>
      <c r="C760" s="159" t="s">
        <v>2829</v>
      </c>
      <c r="D760" s="160" t="s">
        <v>2830</v>
      </c>
      <c r="E760" s="161" t="s">
        <v>3055</v>
      </c>
      <c r="F760" s="162">
        <f t="shared" si="18"/>
        <v>5074975</v>
      </c>
      <c r="G760" s="162">
        <f>IFERROR(VLOOKUP(C760,'1-11월'!$E$14:$H$1190,4,0),0)</f>
        <v>3584345</v>
      </c>
      <c r="H760" s="160">
        <f>IFERROR(VLOOKUP(C760,'12월'!$E$12:$H$884,4,0),0)</f>
        <v>1490630</v>
      </c>
      <c r="I760" s="163" t="s">
        <v>3832</v>
      </c>
      <c r="J760" s="68" t="str">
        <f>VLOOKUP(C760,'명부(현재)'!$D$9:$O$9755,11,0)</f>
        <v>-</v>
      </c>
    </row>
    <row r="761" spans="2:10">
      <c r="B761" s="158" t="s">
        <v>571</v>
      </c>
      <c r="C761" s="159" t="s">
        <v>2866</v>
      </c>
      <c r="D761" s="160" t="s">
        <v>2867</v>
      </c>
      <c r="E761" s="161" t="s">
        <v>3060</v>
      </c>
      <c r="F761" s="162">
        <f t="shared" si="18"/>
        <v>5044110</v>
      </c>
      <c r="G761" s="162">
        <f>IFERROR(VLOOKUP(C761,'1-11월'!$E$14:$H$1190,4,0),0)</f>
        <v>4340860</v>
      </c>
      <c r="H761" s="160">
        <f>IFERROR(VLOOKUP(C761,'12월'!$E$12:$H$884,4,0),0)</f>
        <v>703250</v>
      </c>
      <c r="I761" s="163" t="s">
        <v>3832</v>
      </c>
      <c r="J761" s="68" t="str">
        <f>VLOOKUP(C761,'명부(현재)'!$D$9:$O$9755,11,0)</f>
        <v>-</v>
      </c>
    </row>
    <row r="762" spans="2:10">
      <c r="B762" s="158" t="s">
        <v>584</v>
      </c>
      <c r="C762" s="159" t="s">
        <v>2831</v>
      </c>
      <c r="D762" s="160" t="s">
        <v>2832</v>
      </c>
      <c r="E762" s="161" t="s">
        <v>3056</v>
      </c>
      <c r="F762" s="162">
        <f t="shared" si="18"/>
        <v>5037085</v>
      </c>
      <c r="G762" s="162">
        <f>IFERROR(VLOOKUP(C762,'1-11월'!$E$14:$H$1190,4,0),0)</f>
        <v>3312335</v>
      </c>
      <c r="H762" s="160">
        <f>IFERROR(VLOOKUP(C762,'12월'!$E$12:$H$884,4,0),0)</f>
        <v>1724750</v>
      </c>
      <c r="I762" s="163" t="s">
        <v>3832</v>
      </c>
      <c r="J762" s="68" t="str">
        <f>VLOOKUP(C762,'명부(현재)'!$D$9:$O$9755,11,0)</f>
        <v>-</v>
      </c>
    </row>
    <row r="763" spans="2:10">
      <c r="B763" s="158" t="s">
        <v>553</v>
      </c>
      <c r="C763" s="159" t="s">
        <v>2873</v>
      </c>
      <c r="D763" s="160" t="s">
        <v>2874</v>
      </c>
      <c r="E763" s="161" t="s">
        <v>3061</v>
      </c>
      <c r="F763" s="162">
        <f t="shared" si="18"/>
        <v>5007480</v>
      </c>
      <c r="G763" s="162">
        <f>IFERROR(VLOOKUP(C763,'1-11월'!$E$14:$H$1190,4,0),0)</f>
        <v>3703770</v>
      </c>
      <c r="H763" s="160">
        <f>IFERROR(VLOOKUP(C763,'12월'!$E$12:$H$884,4,0),0)</f>
        <v>1303710</v>
      </c>
      <c r="I763" s="163" t="s">
        <v>3832</v>
      </c>
      <c r="J763" s="68" t="str">
        <f>VLOOKUP(C763,'명부(현재)'!$D$9:$O$9755,11,0)</f>
        <v>-</v>
      </c>
    </row>
    <row r="764" spans="2:10">
      <c r="B764" s="158" t="s">
        <v>579</v>
      </c>
      <c r="C764" s="159" t="s">
        <v>2883</v>
      </c>
      <c r="D764" s="160" t="s">
        <v>2884</v>
      </c>
      <c r="E764" s="161" t="s">
        <v>3061</v>
      </c>
      <c r="F764" s="162">
        <f t="shared" si="18"/>
        <v>4973460</v>
      </c>
      <c r="G764" s="162">
        <f>IFERROR(VLOOKUP(C764,'1-11월'!$E$14:$H$1190,4,0),0)</f>
        <v>3296745</v>
      </c>
      <c r="H764" s="160">
        <f>IFERROR(VLOOKUP(C764,'12월'!$E$12:$H$884,4,0),0)</f>
        <v>1676715</v>
      </c>
      <c r="I764" s="163" t="s">
        <v>3832</v>
      </c>
      <c r="J764" s="68" t="str">
        <f>VLOOKUP(C764,'명부(현재)'!$D$9:$O$9755,11,0)</f>
        <v>-</v>
      </c>
    </row>
    <row r="765" spans="2:10">
      <c r="B765" s="158" t="s">
        <v>572</v>
      </c>
      <c r="C765" s="159" t="s">
        <v>2164</v>
      </c>
      <c r="D765" s="160" t="s">
        <v>2165</v>
      </c>
      <c r="E765" s="161" t="s">
        <v>3041</v>
      </c>
      <c r="F765" s="162">
        <f t="shared" si="18"/>
        <v>4802490</v>
      </c>
      <c r="G765" s="162">
        <f>IFERROR(VLOOKUP(C765,'1-11월'!$E$14:$H$1190,4,0),0)</f>
        <v>3797475</v>
      </c>
      <c r="H765" s="160">
        <f>IFERROR(VLOOKUP(C765,'12월'!$E$12:$H$884,4,0),0)</f>
        <v>1005015</v>
      </c>
      <c r="I765" s="163" t="s">
        <v>3832</v>
      </c>
      <c r="J765" s="68" t="str">
        <f>VLOOKUP(C765,'명부(현재)'!$D$9:$O$9755,11,0)</f>
        <v>-</v>
      </c>
    </row>
    <row r="766" spans="2:10">
      <c r="B766" s="158" t="s">
        <v>555</v>
      </c>
      <c r="C766" s="159" t="s">
        <v>2870</v>
      </c>
      <c r="D766" s="160" t="s">
        <v>2871</v>
      </c>
      <c r="E766" s="161" t="s">
        <v>3060</v>
      </c>
      <c r="F766" s="162">
        <f t="shared" si="18"/>
        <v>4643455</v>
      </c>
      <c r="G766" s="162">
        <f>IFERROR(VLOOKUP(C766,'1-11월'!$E$14:$H$1190,4,0),0)</f>
        <v>3159950</v>
      </c>
      <c r="H766" s="160">
        <f>IFERROR(VLOOKUP(C766,'12월'!$E$12:$H$884,4,0),0)</f>
        <v>1483505</v>
      </c>
      <c r="I766" s="163" t="s">
        <v>3832</v>
      </c>
      <c r="J766" s="68" t="str">
        <f>VLOOKUP(C766,'명부(현재)'!$D$9:$O$9755,11,0)</f>
        <v>-</v>
      </c>
    </row>
    <row r="767" spans="2:10">
      <c r="B767" s="158" t="s">
        <v>2985</v>
      </c>
      <c r="C767" s="159" t="s">
        <v>2137</v>
      </c>
      <c r="D767" s="160" t="s">
        <v>2138</v>
      </c>
      <c r="E767" s="161" t="s">
        <v>3039</v>
      </c>
      <c r="F767" s="162">
        <f t="shared" si="18"/>
        <v>4624866</v>
      </c>
      <c r="G767" s="162">
        <f>IFERROR(VLOOKUP(C767,'1-11월'!$E$14:$H$1190,4,0),0)</f>
        <v>3860336</v>
      </c>
      <c r="H767" s="160">
        <f>IFERROR(VLOOKUP(C767,'12월'!$E$12:$H$884,4,0),0)</f>
        <v>764530</v>
      </c>
      <c r="I767" s="163" t="s">
        <v>3832</v>
      </c>
      <c r="J767" s="68" t="str">
        <f>VLOOKUP(C767,'명부(현재)'!$D$9:$O$9755,11,0)</f>
        <v>-</v>
      </c>
    </row>
    <row r="768" spans="2:10">
      <c r="B768" s="158" t="s">
        <v>586</v>
      </c>
      <c r="C768" s="159" t="s">
        <v>2823</v>
      </c>
      <c r="D768" s="160" t="s">
        <v>2824</v>
      </c>
      <c r="E768" s="161" t="s">
        <v>3054</v>
      </c>
      <c r="F768" s="162">
        <f t="shared" si="18"/>
        <v>4538300</v>
      </c>
      <c r="G768" s="162">
        <f>IFERROR(VLOOKUP(C768,'1-11월'!$E$14:$H$1190,4,0),0)</f>
        <v>3396150</v>
      </c>
      <c r="H768" s="160">
        <f>IFERROR(VLOOKUP(C768,'12월'!$E$12:$H$884,4,0),0)</f>
        <v>1142150</v>
      </c>
      <c r="I768" s="163" t="s">
        <v>3832</v>
      </c>
      <c r="J768" s="68" t="str">
        <f>VLOOKUP(C768,'명부(현재)'!$D$9:$O$9755,11,0)</f>
        <v>-</v>
      </c>
    </row>
    <row r="769" spans="2:10">
      <c r="B769" s="158" t="s">
        <v>580</v>
      </c>
      <c r="C769" s="159" t="s">
        <v>2223</v>
      </c>
      <c r="D769" s="160" t="s">
        <v>2224</v>
      </c>
      <c r="E769" s="161" t="s">
        <v>3053</v>
      </c>
      <c r="F769" s="162">
        <f t="shared" si="18"/>
        <v>4468126</v>
      </c>
      <c r="G769" s="162">
        <f>IFERROR(VLOOKUP(C769,'1-11월'!$E$14:$H$1190,4,0),0)</f>
        <v>3557406</v>
      </c>
      <c r="H769" s="160">
        <f>IFERROR(VLOOKUP(C769,'12월'!$E$12:$H$884,4,0),0)</f>
        <v>910720</v>
      </c>
      <c r="I769" s="163" t="s">
        <v>3832</v>
      </c>
      <c r="J769" s="68" t="str">
        <f>VLOOKUP(C769,'명부(현재)'!$D$9:$O$9755,11,0)</f>
        <v>-</v>
      </c>
    </row>
    <row r="770" spans="2:10">
      <c r="B770" s="158" t="s">
        <v>580</v>
      </c>
      <c r="C770" s="159" t="s">
        <v>2862</v>
      </c>
      <c r="D770" s="160" t="s">
        <v>2863</v>
      </c>
      <c r="E770" s="161" t="s">
        <v>3059</v>
      </c>
      <c r="F770" s="162">
        <f t="shared" si="18"/>
        <v>4452375</v>
      </c>
      <c r="G770" s="162">
        <f>IFERROR(VLOOKUP(C770,'1-11월'!$E$14:$H$1190,4,0),0)</f>
        <v>3089345</v>
      </c>
      <c r="H770" s="160">
        <f>IFERROR(VLOOKUP(C770,'12월'!$E$12:$H$884,4,0),0)</f>
        <v>1363030</v>
      </c>
      <c r="I770" s="163" t="s">
        <v>3832</v>
      </c>
      <c r="J770" s="68" t="str">
        <f>VLOOKUP(C770,'명부(현재)'!$D$9:$O$9755,11,0)</f>
        <v>-</v>
      </c>
    </row>
    <row r="771" spans="2:10">
      <c r="B771" s="158" t="s">
        <v>554</v>
      </c>
      <c r="C771" s="159" t="s">
        <v>2845</v>
      </c>
      <c r="D771" s="160" t="s">
        <v>2846</v>
      </c>
      <c r="E771" s="161" t="s">
        <v>3056</v>
      </c>
      <c r="F771" s="162">
        <f t="shared" si="18"/>
        <v>4391449</v>
      </c>
      <c r="G771" s="162">
        <f>IFERROR(VLOOKUP(C771,'1-11월'!$E$14:$H$1190,4,0),0)</f>
        <v>3029920</v>
      </c>
      <c r="H771" s="160">
        <f>IFERROR(VLOOKUP(C771,'12월'!$E$12:$H$884,4,0),0)</f>
        <v>1361529</v>
      </c>
      <c r="I771" s="163" t="s">
        <v>3832</v>
      </c>
      <c r="J771" s="68" t="str">
        <f>VLOOKUP(C771,'명부(현재)'!$D$9:$O$9755,11,0)</f>
        <v>-</v>
      </c>
    </row>
    <row r="772" spans="2:10">
      <c r="B772" s="158" t="s">
        <v>554</v>
      </c>
      <c r="C772" s="159" t="s">
        <v>2838</v>
      </c>
      <c r="D772" s="160" t="s">
        <v>2839</v>
      </c>
      <c r="E772" s="161" t="s">
        <v>3056</v>
      </c>
      <c r="F772" s="162">
        <f t="shared" si="18"/>
        <v>4343865</v>
      </c>
      <c r="G772" s="162">
        <f>IFERROR(VLOOKUP(C772,'1-11월'!$E$14:$H$1190,4,0),0)</f>
        <v>3414450</v>
      </c>
      <c r="H772" s="160">
        <f>IFERROR(VLOOKUP(C772,'12월'!$E$12:$H$884,4,0),0)</f>
        <v>929415</v>
      </c>
      <c r="I772" s="163" t="s">
        <v>3832</v>
      </c>
      <c r="J772" s="68" t="str">
        <f>VLOOKUP(C772,'명부(현재)'!$D$9:$O$9755,11,0)</f>
        <v>-</v>
      </c>
    </row>
    <row r="773" spans="2:10">
      <c r="B773" s="158" t="s">
        <v>578</v>
      </c>
      <c r="C773" s="159" t="s">
        <v>2842</v>
      </c>
      <c r="D773" s="160" t="s">
        <v>2843</v>
      </c>
      <c r="E773" s="161" t="s">
        <v>3056</v>
      </c>
      <c r="F773" s="162">
        <f t="shared" si="18"/>
        <v>4304299</v>
      </c>
      <c r="G773" s="162">
        <f>IFERROR(VLOOKUP(C773,'1-11월'!$E$14:$H$1190,4,0),0)</f>
        <v>3183089</v>
      </c>
      <c r="H773" s="160">
        <f>IFERROR(VLOOKUP(C773,'12월'!$E$12:$H$884,4,0),0)</f>
        <v>1121210</v>
      </c>
      <c r="I773" s="163" t="s">
        <v>3832</v>
      </c>
      <c r="J773" s="68" t="str">
        <f>VLOOKUP(C773,'명부(현재)'!$D$9:$O$9755,11,0)</f>
        <v>-</v>
      </c>
    </row>
    <row r="774" spans="2:10">
      <c r="B774" s="158" t="s">
        <v>554</v>
      </c>
      <c r="C774" s="159" t="s">
        <v>2194</v>
      </c>
      <c r="D774" s="160" t="s">
        <v>2195</v>
      </c>
      <c r="E774" s="161" t="s">
        <v>3049</v>
      </c>
      <c r="F774" s="162">
        <f t="shared" si="18"/>
        <v>4285925</v>
      </c>
      <c r="G774" s="162">
        <f>IFERROR(VLOOKUP(C774,'1-11월'!$E$14:$H$1190,4,0),0)</f>
        <v>2639085</v>
      </c>
      <c r="H774" s="160">
        <f>IFERROR(VLOOKUP(C774,'12월'!$E$12:$H$884,4,0),0)</f>
        <v>1646840</v>
      </c>
      <c r="I774" s="163" t="s">
        <v>3832</v>
      </c>
      <c r="J774" s="68" t="str">
        <f>VLOOKUP(C774,'명부(현재)'!$D$9:$O$9755,11,0)</f>
        <v>-</v>
      </c>
    </row>
    <row r="775" spans="2:10">
      <c r="B775" s="158" t="s">
        <v>558</v>
      </c>
      <c r="C775" s="159" t="s">
        <v>2880</v>
      </c>
      <c r="D775" s="160" t="s">
        <v>193</v>
      </c>
      <c r="E775" s="161" t="s">
        <v>3060</v>
      </c>
      <c r="F775" s="162">
        <f t="shared" si="18"/>
        <v>4274826</v>
      </c>
      <c r="G775" s="162">
        <f>IFERROR(VLOOKUP(C775,'1-11월'!$E$14:$H$1190,4,0),0)</f>
        <v>3458806</v>
      </c>
      <c r="H775" s="160">
        <f>IFERROR(VLOOKUP(C775,'12월'!$E$12:$H$884,4,0),0)</f>
        <v>816020</v>
      </c>
      <c r="I775" s="163" t="s">
        <v>3832</v>
      </c>
      <c r="J775" s="68" t="str">
        <f>VLOOKUP(C775,'명부(현재)'!$D$9:$O$9755,11,0)</f>
        <v>-</v>
      </c>
    </row>
    <row r="776" spans="2:10">
      <c r="B776" s="158" t="s">
        <v>582</v>
      </c>
      <c r="C776" s="159" t="s">
        <v>2878</v>
      </c>
      <c r="D776" s="160" t="s">
        <v>2879</v>
      </c>
      <c r="E776" s="161" t="s">
        <v>3059</v>
      </c>
      <c r="F776" s="162">
        <f t="shared" si="18"/>
        <v>4239855</v>
      </c>
      <c r="G776" s="162">
        <f>IFERROR(VLOOKUP(C776,'1-11월'!$E$14:$H$1190,4,0),0)</f>
        <v>3218275</v>
      </c>
      <c r="H776" s="160">
        <f>IFERROR(VLOOKUP(C776,'12월'!$E$12:$H$884,4,0),0)</f>
        <v>1021580</v>
      </c>
      <c r="I776" s="163" t="s">
        <v>3832</v>
      </c>
      <c r="J776" s="68" t="str">
        <f>VLOOKUP(C776,'명부(현재)'!$D$9:$O$9755,11,0)</f>
        <v>-</v>
      </c>
    </row>
    <row r="777" spans="2:10">
      <c r="B777" s="158" t="s">
        <v>556</v>
      </c>
      <c r="C777" s="159" t="s">
        <v>2864</v>
      </c>
      <c r="D777" s="160" t="s">
        <v>2865</v>
      </c>
      <c r="E777" s="161" t="s">
        <v>3060</v>
      </c>
      <c r="F777" s="162">
        <f t="shared" ref="F777:F840" si="19">SUM(G777:H777)</f>
        <v>4189875</v>
      </c>
      <c r="G777" s="162">
        <f>IFERROR(VLOOKUP(C777,'1-11월'!$E$14:$H$1190,4,0),0)</f>
        <v>3182025</v>
      </c>
      <c r="H777" s="160">
        <f>IFERROR(VLOOKUP(C777,'12월'!$E$12:$H$884,4,0),0)</f>
        <v>1007850</v>
      </c>
      <c r="I777" s="163" t="s">
        <v>3832</v>
      </c>
      <c r="J777" s="68" t="str">
        <f>VLOOKUP(C777,'명부(현재)'!$D$9:$O$9755,11,0)</f>
        <v>-</v>
      </c>
    </row>
    <row r="778" spans="2:10">
      <c r="B778" s="158" t="s">
        <v>564</v>
      </c>
      <c r="C778" s="159" t="s">
        <v>3114</v>
      </c>
      <c r="D778" s="160" t="s">
        <v>3115</v>
      </c>
      <c r="E778" s="161" t="s">
        <v>3118</v>
      </c>
      <c r="F778" s="162">
        <f t="shared" si="19"/>
        <v>4153270</v>
      </c>
      <c r="G778" s="162">
        <f>IFERROR(VLOOKUP(C778,'1-11월'!$E$14:$H$1190,4,0),0)</f>
        <v>0</v>
      </c>
      <c r="H778" s="160">
        <f>IFERROR(VLOOKUP(C778,'12월'!$E$12:$H$884,4,0),0)</f>
        <v>4153270</v>
      </c>
      <c r="I778" s="163" t="s">
        <v>3832</v>
      </c>
      <c r="J778" s="68" t="str">
        <f>VLOOKUP(C778,'명부(현재)'!$D$9:$O$9755,11,0)</f>
        <v>-</v>
      </c>
    </row>
    <row r="779" spans="2:10">
      <c r="B779" s="158" t="s">
        <v>562</v>
      </c>
      <c r="C779" s="159" t="s">
        <v>2973</v>
      </c>
      <c r="D779" s="160" t="s">
        <v>2974</v>
      </c>
      <c r="E779" s="161" t="s">
        <v>3071</v>
      </c>
      <c r="F779" s="162">
        <f t="shared" si="19"/>
        <v>4151785</v>
      </c>
      <c r="G779" s="162">
        <f>IFERROR(VLOOKUP(C779,'1-11월'!$E$14:$H$1190,4,0),0)</f>
        <v>1319915</v>
      </c>
      <c r="H779" s="160">
        <f>IFERROR(VLOOKUP(C779,'12월'!$E$12:$H$884,4,0),0)</f>
        <v>2831870</v>
      </c>
      <c r="I779" s="163" t="s">
        <v>3832</v>
      </c>
      <c r="J779" s="68" t="str">
        <f>VLOOKUP(C779,'명부(현재)'!$D$9:$O$9755,11,0)</f>
        <v>-</v>
      </c>
    </row>
    <row r="780" spans="2:10">
      <c r="B780" s="158" t="s">
        <v>570</v>
      </c>
      <c r="C780" s="159" t="s">
        <v>2979</v>
      </c>
      <c r="D780" s="160" t="s">
        <v>218</v>
      </c>
      <c r="E780" s="161" t="s">
        <v>3071</v>
      </c>
      <c r="F780" s="162">
        <f t="shared" si="19"/>
        <v>3851847</v>
      </c>
      <c r="G780" s="162">
        <f>IFERROR(VLOOKUP(C780,'1-11월'!$E$14:$H$1190,4,0),0)</f>
        <v>1136607</v>
      </c>
      <c r="H780" s="160">
        <f>IFERROR(VLOOKUP(C780,'12월'!$E$12:$H$884,4,0),0)</f>
        <v>2715240</v>
      </c>
      <c r="I780" s="163" t="s">
        <v>3832</v>
      </c>
      <c r="J780" s="68" t="str">
        <f>VLOOKUP(C780,'명부(현재)'!$D$9:$O$9755,11,0)</f>
        <v>-</v>
      </c>
    </row>
    <row r="781" spans="2:10">
      <c r="B781" s="158" t="s">
        <v>575</v>
      </c>
      <c r="C781" s="159" t="s">
        <v>2840</v>
      </c>
      <c r="D781" s="160" t="s">
        <v>2841</v>
      </c>
      <c r="E781" s="161" t="s">
        <v>3056</v>
      </c>
      <c r="F781" s="162">
        <f t="shared" si="19"/>
        <v>3765892</v>
      </c>
      <c r="G781" s="162">
        <f>IFERROR(VLOOKUP(C781,'1-11월'!$E$14:$H$1190,4,0),0)</f>
        <v>2113105</v>
      </c>
      <c r="H781" s="160">
        <f>IFERROR(VLOOKUP(C781,'12월'!$E$12:$H$884,4,0),0)</f>
        <v>1652787</v>
      </c>
      <c r="I781" s="163" t="s">
        <v>3832</v>
      </c>
      <c r="J781" s="68" t="str">
        <f>VLOOKUP(C781,'명부(현재)'!$D$9:$O$9755,11,0)</f>
        <v>-</v>
      </c>
    </row>
    <row r="782" spans="2:10">
      <c r="B782" s="158" t="s">
        <v>2986</v>
      </c>
      <c r="C782" s="159" t="s">
        <v>1321</v>
      </c>
      <c r="D782" s="160" t="s">
        <v>514</v>
      </c>
      <c r="E782" s="161" t="s">
        <v>818</v>
      </c>
      <c r="F782" s="162">
        <f t="shared" si="19"/>
        <v>3750507</v>
      </c>
      <c r="G782" s="162">
        <f>IFERROR(VLOOKUP(C782,'1-11월'!$E$14:$H$1190,4,0),0)</f>
        <v>3750507</v>
      </c>
      <c r="H782" s="160">
        <f>IFERROR(VLOOKUP(C782,'12월'!$E$12:$H$884,4,0),0)</f>
        <v>0</v>
      </c>
      <c r="I782" s="163" t="s">
        <v>3832</v>
      </c>
      <c r="J782" s="68" t="str">
        <f>VLOOKUP(C782,'명부(현재)'!$D$9:$O$9755,11,0)</f>
        <v>-</v>
      </c>
    </row>
    <row r="783" spans="2:10">
      <c r="B783" s="158" t="s">
        <v>572</v>
      </c>
      <c r="C783" s="159" t="s">
        <v>2212</v>
      </c>
      <c r="D783" s="160" t="s">
        <v>2213</v>
      </c>
      <c r="E783" s="161" t="s">
        <v>3050</v>
      </c>
      <c r="F783" s="162">
        <f t="shared" si="19"/>
        <v>3723240</v>
      </c>
      <c r="G783" s="162">
        <f>IFERROR(VLOOKUP(C783,'1-11월'!$E$14:$H$1190,4,0),0)</f>
        <v>3240310</v>
      </c>
      <c r="H783" s="160">
        <f>IFERROR(VLOOKUP(C783,'12월'!$E$12:$H$884,4,0),0)</f>
        <v>482930</v>
      </c>
      <c r="I783" s="163" t="s">
        <v>3832</v>
      </c>
      <c r="J783" s="68" t="str">
        <f>VLOOKUP(C783,'명부(현재)'!$D$9:$O$9755,11,0)</f>
        <v>-</v>
      </c>
    </row>
    <row r="784" spans="2:10">
      <c r="B784" s="158" t="s">
        <v>2985</v>
      </c>
      <c r="C784" s="159" t="s">
        <v>2858</v>
      </c>
      <c r="D784" s="160" t="s">
        <v>2859</v>
      </c>
      <c r="E784" s="161" t="s">
        <v>3056</v>
      </c>
      <c r="F784" s="162">
        <f t="shared" si="19"/>
        <v>3656341</v>
      </c>
      <c r="G784" s="162">
        <f>IFERROR(VLOOKUP(C784,'1-11월'!$E$14:$H$1190,4,0),0)</f>
        <v>2689711</v>
      </c>
      <c r="H784" s="160">
        <f>IFERROR(VLOOKUP(C784,'12월'!$E$12:$H$884,4,0),0)</f>
        <v>966630</v>
      </c>
      <c r="I784" s="163" t="s">
        <v>3832</v>
      </c>
      <c r="J784" s="68" t="str">
        <f>VLOOKUP(C784,'명부(현재)'!$D$9:$O$9755,11,0)</f>
        <v>-</v>
      </c>
    </row>
    <row r="785" spans="2:10">
      <c r="B785" s="158" t="s">
        <v>573</v>
      </c>
      <c r="C785" s="159" t="s">
        <v>2943</v>
      </c>
      <c r="D785" s="160" t="s">
        <v>2944</v>
      </c>
      <c r="E785" s="161" t="s">
        <v>3065</v>
      </c>
      <c r="F785" s="162">
        <f t="shared" si="19"/>
        <v>3601855</v>
      </c>
      <c r="G785" s="162">
        <f>IFERROR(VLOOKUP(C785,'1-11월'!$E$14:$H$1190,4,0),0)</f>
        <v>2389900</v>
      </c>
      <c r="H785" s="160">
        <f>IFERROR(VLOOKUP(C785,'12월'!$E$12:$H$884,4,0),0)</f>
        <v>1211955</v>
      </c>
      <c r="I785" s="163" t="s">
        <v>3832</v>
      </c>
      <c r="J785" s="68" t="str">
        <f>VLOOKUP(C785,'명부(현재)'!$D$9:$O$9755,11,0)</f>
        <v>-</v>
      </c>
    </row>
    <row r="786" spans="2:10">
      <c r="B786" s="158" t="s">
        <v>571</v>
      </c>
      <c r="C786" s="159" t="s">
        <v>2987</v>
      </c>
      <c r="D786" s="160" t="s">
        <v>2988</v>
      </c>
      <c r="E786" s="161" t="s">
        <v>3073</v>
      </c>
      <c r="F786" s="162">
        <f t="shared" si="19"/>
        <v>3481550</v>
      </c>
      <c r="G786" s="162">
        <f>IFERROR(VLOOKUP(C786,'1-11월'!$E$14:$H$1190,4,0),0)</f>
        <v>1357800</v>
      </c>
      <c r="H786" s="160">
        <f>IFERROR(VLOOKUP(C786,'12월'!$E$12:$H$884,4,0),0)</f>
        <v>2123750</v>
      </c>
      <c r="I786" s="163" t="s">
        <v>3832</v>
      </c>
      <c r="J786" s="68" t="str">
        <f>VLOOKUP(C786,'명부(현재)'!$D$9:$O$9755,11,0)</f>
        <v>-</v>
      </c>
    </row>
    <row r="787" spans="2:10">
      <c r="B787" s="158" t="s">
        <v>570</v>
      </c>
      <c r="C787" s="159" t="s">
        <v>2964</v>
      </c>
      <c r="D787" s="160" t="s">
        <v>417</v>
      </c>
      <c r="E787" s="161" t="s">
        <v>3066</v>
      </c>
      <c r="F787" s="162">
        <f t="shared" si="19"/>
        <v>3411362</v>
      </c>
      <c r="G787" s="162">
        <f>IFERROR(VLOOKUP(C787,'1-11월'!$E$14:$H$1190,4,0),0)</f>
        <v>1358047</v>
      </c>
      <c r="H787" s="160">
        <f>IFERROR(VLOOKUP(C787,'12월'!$E$12:$H$884,4,0),0)</f>
        <v>2053315</v>
      </c>
      <c r="I787" s="163" t="s">
        <v>3832</v>
      </c>
      <c r="J787" s="68" t="str">
        <f>VLOOKUP(C787,'명부(현재)'!$D$9:$O$9755,11,0)</f>
        <v>-</v>
      </c>
    </row>
    <row r="788" spans="2:10">
      <c r="B788" s="158" t="s">
        <v>572</v>
      </c>
      <c r="C788" s="159" t="s">
        <v>2183</v>
      </c>
      <c r="D788" s="160" t="s">
        <v>2184</v>
      </c>
      <c r="E788" s="161" t="s">
        <v>3047</v>
      </c>
      <c r="F788" s="162">
        <f t="shared" si="19"/>
        <v>3407301</v>
      </c>
      <c r="G788" s="162">
        <f>IFERROR(VLOOKUP(C788,'1-11월'!$E$14:$H$1190,4,0),0)</f>
        <v>3282141</v>
      </c>
      <c r="H788" s="160">
        <f>IFERROR(VLOOKUP(C788,'12월'!$E$12:$H$884,4,0),0)</f>
        <v>125160</v>
      </c>
      <c r="I788" s="163" t="s">
        <v>3832</v>
      </c>
      <c r="J788" s="68" t="str">
        <f>VLOOKUP(C788,'명부(현재)'!$D$9:$O$9755,11,0)</f>
        <v>-</v>
      </c>
    </row>
    <row r="789" spans="2:10">
      <c r="B789" s="158" t="s">
        <v>570</v>
      </c>
      <c r="C789" s="159" t="s">
        <v>2983</v>
      </c>
      <c r="D789" s="160" t="s">
        <v>2984</v>
      </c>
      <c r="E789" s="161" t="s">
        <v>3072</v>
      </c>
      <c r="F789" s="162">
        <f t="shared" si="19"/>
        <v>3343840</v>
      </c>
      <c r="G789" s="162">
        <f>IFERROR(VLOOKUP(C789,'1-11월'!$E$14:$H$1190,4,0),0)</f>
        <v>1638815</v>
      </c>
      <c r="H789" s="160">
        <f>IFERROR(VLOOKUP(C789,'12월'!$E$12:$H$884,4,0),0)</f>
        <v>1705025</v>
      </c>
      <c r="I789" s="163" t="s">
        <v>3832</v>
      </c>
      <c r="J789" s="68" t="str">
        <f>VLOOKUP(C789,'명부(현재)'!$D$9:$O$9755,11,0)</f>
        <v>-</v>
      </c>
    </row>
    <row r="790" spans="2:10">
      <c r="B790" s="158" t="s">
        <v>573</v>
      </c>
      <c r="C790" s="159" t="s">
        <v>2881</v>
      </c>
      <c r="D790" s="160" t="s">
        <v>2882</v>
      </c>
      <c r="E790" s="161" t="s">
        <v>3059</v>
      </c>
      <c r="F790" s="162">
        <f t="shared" si="19"/>
        <v>3235674</v>
      </c>
      <c r="G790" s="162">
        <f>IFERROR(VLOOKUP(C790,'1-11월'!$E$14:$H$1190,4,0),0)</f>
        <v>2027764</v>
      </c>
      <c r="H790" s="160">
        <f>IFERROR(VLOOKUP(C790,'12월'!$E$12:$H$884,4,0),0)</f>
        <v>1207910</v>
      </c>
      <c r="I790" s="163" t="s">
        <v>3832</v>
      </c>
      <c r="J790" s="68" t="str">
        <f>VLOOKUP(C790,'명부(현재)'!$D$9:$O$9755,11,0)</f>
        <v>-</v>
      </c>
    </row>
    <row r="791" spans="2:10">
      <c r="B791" s="158" t="s">
        <v>572</v>
      </c>
      <c r="C791" s="159" t="s">
        <v>2872</v>
      </c>
      <c r="D791" s="160" t="s">
        <v>417</v>
      </c>
      <c r="E791" s="161" t="s">
        <v>3061</v>
      </c>
      <c r="F791" s="162">
        <f t="shared" si="19"/>
        <v>3195260</v>
      </c>
      <c r="G791" s="162">
        <f>IFERROR(VLOOKUP(C791,'1-11월'!$E$14:$H$1190,4,0),0)</f>
        <v>1986560</v>
      </c>
      <c r="H791" s="160">
        <f>IFERROR(VLOOKUP(C791,'12월'!$E$12:$H$884,4,0),0)</f>
        <v>1208700</v>
      </c>
      <c r="I791" s="163" t="s">
        <v>3832</v>
      </c>
      <c r="J791" s="68" t="str">
        <f>VLOOKUP(C791,'명부(현재)'!$D$9:$O$9755,11,0)</f>
        <v>-</v>
      </c>
    </row>
    <row r="792" spans="2:10">
      <c r="B792" s="158" t="s">
        <v>571</v>
      </c>
      <c r="C792" s="159" t="s">
        <v>2956</v>
      </c>
      <c r="D792" s="160" t="s">
        <v>2957</v>
      </c>
      <c r="E792" s="161" t="s">
        <v>3068</v>
      </c>
      <c r="F792" s="162">
        <f t="shared" si="19"/>
        <v>3162357</v>
      </c>
      <c r="G792" s="162">
        <f>IFERROR(VLOOKUP(C792,'1-11월'!$E$14:$H$1190,4,0),0)</f>
        <v>1029455</v>
      </c>
      <c r="H792" s="160">
        <f>IFERROR(VLOOKUP(C792,'12월'!$E$12:$H$884,4,0),0)</f>
        <v>2132902</v>
      </c>
      <c r="I792" s="163" t="s">
        <v>3832</v>
      </c>
      <c r="J792" s="68" t="str">
        <f>VLOOKUP(C792,'명부(현재)'!$D$9:$O$9755,11,0)</f>
        <v>-</v>
      </c>
    </row>
    <row r="793" spans="2:10">
      <c r="B793" s="158" t="s">
        <v>583</v>
      </c>
      <c r="C793" s="159" t="s">
        <v>2145</v>
      </c>
      <c r="D793" s="160" t="s">
        <v>2146</v>
      </c>
      <c r="E793" s="161" t="s">
        <v>3040</v>
      </c>
      <c r="F793" s="162">
        <f t="shared" si="19"/>
        <v>3059420</v>
      </c>
      <c r="G793" s="162">
        <f>IFERROR(VLOOKUP(C793,'1-11월'!$E$14:$H$1190,4,0),0)</f>
        <v>3059420</v>
      </c>
      <c r="H793" s="160">
        <f>IFERROR(VLOOKUP(C793,'12월'!$E$12:$H$884,4,0),0)</f>
        <v>0</v>
      </c>
      <c r="I793" s="163" t="s">
        <v>3832</v>
      </c>
      <c r="J793" s="68" t="str">
        <f>VLOOKUP(C793,'명부(현재)'!$D$9:$O$9755,11,0)</f>
        <v>-</v>
      </c>
    </row>
    <row r="794" spans="2:10">
      <c r="B794" s="158" t="s">
        <v>562</v>
      </c>
      <c r="C794" s="159" t="s">
        <v>2977</v>
      </c>
      <c r="D794" s="160" t="s">
        <v>2978</v>
      </c>
      <c r="E794" s="161" t="s">
        <v>3069</v>
      </c>
      <c r="F794" s="162">
        <f t="shared" si="19"/>
        <v>3050035</v>
      </c>
      <c r="G794" s="162">
        <f>IFERROR(VLOOKUP(C794,'1-11월'!$E$14:$H$1190,4,0),0)</f>
        <v>1131290</v>
      </c>
      <c r="H794" s="160">
        <f>IFERROR(VLOOKUP(C794,'12월'!$E$12:$H$884,4,0),0)</f>
        <v>1918745</v>
      </c>
      <c r="I794" s="163" t="s">
        <v>3832</v>
      </c>
      <c r="J794" s="68" t="str">
        <f>VLOOKUP(C794,'명부(현재)'!$D$9:$O$9755,11,0)</f>
        <v>-</v>
      </c>
    </row>
    <row r="795" spans="2:10">
      <c r="B795" s="158" t="s">
        <v>568</v>
      </c>
      <c r="C795" s="159" t="s">
        <v>2941</v>
      </c>
      <c r="D795" s="160" t="s">
        <v>2942</v>
      </c>
      <c r="E795" s="161" t="s">
        <v>3064</v>
      </c>
      <c r="F795" s="162">
        <f t="shared" si="19"/>
        <v>2977772</v>
      </c>
      <c r="G795" s="162">
        <f>IFERROR(VLOOKUP(C795,'1-11월'!$E$14:$H$1190,4,0),0)</f>
        <v>2471104</v>
      </c>
      <c r="H795" s="160">
        <f>IFERROR(VLOOKUP(C795,'12월'!$E$12:$H$884,4,0),0)</f>
        <v>506668</v>
      </c>
      <c r="I795" s="163" t="s">
        <v>3832</v>
      </c>
      <c r="J795" s="68" t="str">
        <f>VLOOKUP(C795,'명부(현재)'!$D$9:$O$9755,11,0)</f>
        <v>-</v>
      </c>
    </row>
    <row r="796" spans="2:10">
      <c r="B796" s="158" t="s">
        <v>572</v>
      </c>
      <c r="C796" s="159" t="s">
        <v>2939</v>
      </c>
      <c r="D796" s="160" t="s">
        <v>2940</v>
      </c>
      <c r="E796" s="161" t="s">
        <v>3064</v>
      </c>
      <c r="F796" s="162">
        <f t="shared" si="19"/>
        <v>2975931</v>
      </c>
      <c r="G796" s="162">
        <f>IFERROR(VLOOKUP(C796,'1-11월'!$E$14:$H$1190,4,0),0)</f>
        <v>1504871</v>
      </c>
      <c r="H796" s="160">
        <f>IFERROR(VLOOKUP(C796,'12월'!$E$12:$H$884,4,0),0)</f>
        <v>1471060</v>
      </c>
      <c r="I796" s="163" t="s">
        <v>3832</v>
      </c>
      <c r="J796" s="68" t="str">
        <f>VLOOKUP(C796,'명부(현재)'!$D$9:$O$9755,11,0)</f>
        <v>-</v>
      </c>
    </row>
    <row r="797" spans="2:10">
      <c r="B797" s="158" t="s">
        <v>584</v>
      </c>
      <c r="C797" s="159" t="s">
        <v>2966</v>
      </c>
      <c r="D797" s="160" t="s">
        <v>2967</v>
      </c>
      <c r="E797" s="161" t="s">
        <v>3069</v>
      </c>
      <c r="F797" s="162">
        <f t="shared" si="19"/>
        <v>2766565</v>
      </c>
      <c r="G797" s="162">
        <f>IFERROR(VLOOKUP(C797,'1-11월'!$E$14:$H$1190,4,0),0)</f>
        <v>1099280</v>
      </c>
      <c r="H797" s="160">
        <f>IFERROR(VLOOKUP(C797,'12월'!$E$12:$H$884,4,0),0)</f>
        <v>1667285</v>
      </c>
      <c r="I797" s="163" t="s">
        <v>3832</v>
      </c>
      <c r="J797" s="68" t="str">
        <f>VLOOKUP(C797,'명부(현재)'!$D$9:$O$9755,11,0)</f>
        <v>-</v>
      </c>
    </row>
    <row r="798" spans="2:10">
      <c r="B798" s="158" t="s">
        <v>565</v>
      </c>
      <c r="C798" s="159" t="s">
        <v>2947</v>
      </c>
      <c r="D798" s="160" t="s">
        <v>2948</v>
      </c>
      <c r="E798" s="161" t="s">
        <v>3064</v>
      </c>
      <c r="F798" s="162">
        <f t="shared" si="19"/>
        <v>2765375</v>
      </c>
      <c r="G798" s="162">
        <f>IFERROR(VLOOKUP(C798,'1-11월'!$E$14:$H$1190,4,0),0)</f>
        <v>1743500</v>
      </c>
      <c r="H798" s="160">
        <f>IFERROR(VLOOKUP(C798,'12월'!$E$12:$H$884,4,0),0)</f>
        <v>1021875</v>
      </c>
      <c r="I798" s="163" t="s">
        <v>3832</v>
      </c>
      <c r="J798" s="68" t="str">
        <f>VLOOKUP(C798,'명부(현재)'!$D$9:$O$9755,11,0)</f>
        <v>-</v>
      </c>
    </row>
    <row r="799" spans="2:10">
      <c r="B799" s="158" t="s">
        <v>561</v>
      </c>
      <c r="C799" s="159" t="s">
        <v>2949</v>
      </c>
      <c r="D799" s="160" t="s">
        <v>2950</v>
      </c>
      <c r="E799" s="161" t="s">
        <v>3064</v>
      </c>
      <c r="F799" s="162">
        <f t="shared" si="19"/>
        <v>2729615</v>
      </c>
      <c r="G799" s="162">
        <f>IFERROR(VLOOKUP(C799,'1-11월'!$E$14:$H$1190,4,0),0)</f>
        <v>1592970</v>
      </c>
      <c r="H799" s="160">
        <f>IFERROR(VLOOKUP(C799,'12월'!$E$12:$H$884,4,0),0)</f>
        <v>1136645</v>
      </c>
      <c r="I799" s="163" t="s">
        <v>3832</v>
      </c>
      <c r="J799" s="68" t="str">
        <f>VLOOKUP(C799,'명부(현재)'!$D$9:$O$9755,11,0)</f>
        <v>-</v>
      </c>
    </row>
    <row r="800" spans="2:10">
      <c r="B800" s="158" t="s">
        <v>560</v>
      </c>
      <c r="C800" s="159" t="s">
        <v>2945</v>
      </c>
      <c r="D800" s="160" t="s">
        <v>2946</v>
      </c>
      <c r="E800" s="161" t="s">
        <v>3064</v>
      </c>
      <c r="F800" s="162">
        <f t="shared" si="19"/>
        <v>2645195</v>
      </c>
      <c r="G800" s="162">
        <f>IFERROR(VLOOKUP(C800,'1-11월'!$E$14:$H$1190,4,0),0)</f>
        <v>1996350</v>
      </c>
      <c r="H800" s="160">
        <f>IFERROR(VLOOKUP(C800,'12월'!$E$12:$H$884,4,0),0)</f>
        <v>648845</v>
      </c>
      <c r="I800" s="163" t="s">
        <v>3832</v>
      </c>
      <c r="J800" s="68" t="str">
        <f>VLOOKUP(C800,'명부(현재)'!$D$9:$O$9755,11,0)</f>
        <v>-</v>
      </c>
    </row>
    <row r="801" spans="2:10">
      <c r="B801" s="158" t="s">
        <v>563</v>
      </c>
      <c r="C801" s="159" t="s">
        <v>2885</v>
      </c>
      <c r="D801" s="160" t="s">
        <v>2225</v>
      </c>
      <c r="E801" s="161" t="s">
        <v>3062</v>
      </c>
      <c r="F801" s="162">
        <f t="shared" si="19"/>
        <v>2590240</v>
      </c>
      <c r="G801" s="162">
        <f>IFERROR(VLOOKUP(C801,'1-11월'!$E$14:$H$1190,4,0),0)</f>
        <v>2028120</v>
      </c>
      <c r="H801" s="160">
        <f>IFERROR(VLOOKUP(C801,'12월'!$E$12:$H$884,4,0),0)</f>
        <v>562120</v>
      </c>
      <c r="I801" s="163" t="s">
        <v>3832</v>
      </c>
      <c r="J801" s="68" t="str">
        <f>VLOOKUP(C801,'명부(현재)'!$D$9:$O$9755,11,0)</f>
        <v>-</v>
      </c>
    </row>
    <row r="802" spans="2:10">
      <c r="B802" s="158" t="s">
        <v>577</v>
      </c>
      <c r="C802" s="159" t="s">
        <v>2847</v>
      </c>
      <c r="D802" s="160" t="s">
        <v>2848</v>
      </c>
      <c r="E802" s="161" t="s">
        <v>3056</v>
      </c>
      <c r="F802" s="162">
        <f t="shared" si="19"/>
        <v>2586440</v>
      </c>
      <c r="G802" s="162">
        <f>IFERROR(VLOOKUP(C802,'1-11월'!$E$14:$H$1190,4,0),0)</f>
        <v>2067040</v>
      </c>
      <c r="H802" s="160">
        <f>IFERROR(VLOOKUP(C802,'12월'!$E$12:$H$884,4,0),0)</f>
        <v>519400</v>
      </c>
      <c r="I802" s="163" t="s">
        <v>3832</v>
      </c>
      <c r="J802" s="68" t="str">
        <f>VLOOKUP(C802,'명부(현재)'!$D$9:$O$9755,11,0)</f>
        <v>-</v>
      </c>
    </row>
    <row r="803" spans="2:10">
      <c r="B803" s="158" t="s">
        <v>574</v>
      </c>
      <c r="C803" s="159" t="s">
        <v>1979</v>
      </c>
      <c r="D803" s="160" t="s">
        <v>1980</v>
      </c>
      <c r="E803" s="161" t="s">
        <v>1989</v>
      </c>
      <c r="F803" s="162">
        <f t="shared" si="19"/>
        <v>2577851</v>
      </c>
      <c r="G803" s="162">
        <f>IFERROR(VLOOKUP(C803,'1-11월'!$E$14:$H$1190,4,0),0)</f>
        <v>2056311</v>
      </c>
      <c r="H803" s="160">
        <f>IFERROR(VLOOKUP(C803,'12월'!$E$12:$H$884,4,0),0)</f>
        <v>521540</v>
      </c>
      <c r="I803" s="163" t="s">
        <v>3832</v>
      </c>
      <c r="J803" s="68" t="str">
        <f>VLOOKUP(C803,'명부(현재)'!$D$9:$O$9755,11,0)</f>
        <v>-</v>
      </c>
    </row>
    <row r="804" spans="2:10">
      <c r="B804" s="158" t="s">
        <v>583</v>
      </c>
      <c r="C804" s="159" t="s">
        <v>3078</v>
      </c>
      <c r="D804" s="160" t="s">
        <v>3079</v>
      </c>
      <c r="E804" s="161" t="s">
        <v>3096</v>
      </c>
      <c r="F804" s="162">
        <f t="shared" si="19"/>
        <v>2507355</v>
      </c>
      <c r="G804" s="162">
        <f>IFERROR(VLOOKUP(C804,'1-11월'!$E$14:$H$1190,4,0),0)</f>
        <v>0</v>
      </c>
      <c r="H804" s="160">
        <f>IFERROR(VLOOKUP(C804,'12월'!$E$12:$H$884,4,0),0)</f>
        <v>2507355</v>
      </c>
      <c r="I804" s="163" t="s">
        <v>3832</v>
      </c>
      <c r="J804" s="68" t="str">
        <f>VLOOKUP(C804,'명부(현재)'!$D$9:$O$9755,11,0)</f>
        <v>-</v>
      </c>
    </row>
    <row r="805" spans="2:10">
      <c r="B805" s="158" t="s">
        <v>558</v>
      </c>
      <c r="C805" s="159" t="s">
        <v>2855</v>
      </c>
      <c r="D805" s="160" t="s">
        <v>2856</v>
      </c>
      <c r="E805" s="161" t="s">
        <v>3059</v>
      </c>
      <c r="F805" s="162">
        <f t="shared" si="19"/>
        <v>2505965</v>
      </c>
      <c r="G805" s="162">
        <f>IFERROR(VLOOKUP(C805,'1-11월'!$E$14:$H$1190,4,0),0)</f>
        <v>1740035</v>
      </c>
      <c r="H805" s="160">
        <f>IFERROR(VLOOKUP(C805,'12월'!$E$12:$H$884,4,0),0)</f>
        <v>765930</v>
      </c>
      <c r="I805" s="163" t="s">
        <v>3832</v>
      </c>
      <c r="J805" s="68" t="str">
        <f>VLOOKUP(C805,'명부(현재)'!$D$9:$O$9755,11,0)</f>
        <v>-</v>
      </c>
    </row>
    <row r="806" spans="2:10">
      <c r="B806" s="158" t="s">
        <v>584</v>
      </c>
      <c r="C806" s="159" t="s">
        <v>3120</v>
      </c>
      <c r="D806" s="160" t="s">
        <v>3121</v>
      </c>
      <c r="E806" s="161" t="s">
        <v>3143</v>
      </c>
      <c r="F806" s="162">
        <f t="shared" si="19"/>
        <v>2459840</v>
      </c>
      <c r="G806" s="162">
        <f>IFERROR(VLOOKUP(C806,'1-11월'!$E$14:$H$1190,4,0),0)</f>
        <v>0</v>
      </c>
      <c r="H806" s="160">
        <f>IFERROR(VLOOKUP(C806,'12월'!$E$12:$H$884,4,0),0)</f>
        <v>2459840</v>
      </c>
      <c r="I806" s="163" t="s">
        <v>3832</v>
      </c>
      <c r="J806" s="68" t="str">
        <f>VLOOKUP(C806,'명부(현재)'!$D$9:$O$9755,11,0)</f>
        <v>-</v>
      </c>
    </row>
    <row r="807" spans="2:10">
      <c r="B807" s="158" t="s">
        <v>555</v>
      </c>
      <c r="C807" s="159" t="s">
        <v>2960</v>
      </c>
      <c r="D807" s="160" t="s">
        <v>2961</v>
      </c>
      <c r="E807" s="161" t="s">
        <v>3069</v>
      </c>
      <c r="F807" s="162">
        <f t="shared" si="19"/>
        <v>2427304</v>
      </c>
      <c r="G807" s="162">
        <f>IFERROR(VLOOKUP(C807,'1-11월'!$E$14:$H$1190,4,0),0)</f>
        <v>1080230</v>
      </c>
      <c r="H807" s="160">
        <f>IFERROR(VLOOKUP(C807,'12월'!$E$12:$H$884,4,0),0)</f>
        <v>1347074</v>
      </c>
      <c r="I807" s="163" t="s">
        <v>3832</v>
      </c>
      <c r="J807" s="68" t="str">
        <f>VLOOKUP(C807,'명부(현재)'!$D$9:$O$9755,11,0)</f>
        <v>-</v>
      </c>
    </row>
    <row r="808" spans="2:10">
      <c r="B808" s="158" t="s">
        <v>576</v>
      </c>
      <c r="C808" s="159" t="s">
        <v>1884</v>
      </c>
      <c r="D808" s="160" t="s">
        <v>1885</v>
      </c>
      <c r="E808" s="161" t="s">
        <v>2113</v>
      </c>
      <c r="F808" s="162">
        <f t="shared" si="19"/>
        <v>2352630</v>
      </c>
      <c r="G808" s="162">
        <f>IFERROR(VLOOKUP(C808,'1-11월'!$E$14:$H$1190,4,0),0)</f>
        <v>-251729</v>
      </c>
      <c r="H808" s="160">
        <f>IFERROR(VLOOKUP(C808,'12월'!$E$12:$H$884,4,0),0)</f>
        <v>2604359</v>
      </c>
      <c r="I808" s="163" t="s">
        <v>3832</v>
      </c>
      <c r="J808" s="68" t="str">
        <f>VLOOKUP(C808,'명부(현재)'!$D$9:$O$9755,11,0)</f>
        <v>-</v>
      </c>
    </row>
    <row r="809" spans="2:10">
      <c r="B809" s="158" t="s">
        <v>565</v>
      </c>
      <c r="C809" s="159" t="s">
        <v>2851</v>
      </c>
      <c r="D809" s="160" t="s">
        <v>2852</v>
      </c>
      <c r="E809" s="161" t="s">
        <v>3058</v>
      </c>
      <c r="F809" s="162">
        <f t="shared" si="19"/>
        <v>2298715</v>
      </c>
      <c r="G809" s="162">
        <f>IFERROR(VLOOKUP(C809,'1-11월'!$E$14:$H$1190,4,0),0)</f>
        <v>1607325</v>
      </c>
      <c r="H809" s="160">
        <f>IFERROR(VLOOKUP(C809,'12월'!$E$12:$H$884,4,0),0)</f>
        <v>691390</v>
      </c>
      <c r="I809" s="163" t="s">
        <v>3832</v>
      </c>
      <c r="J809" s="68" t="str">
        <f>VLOOKUP(C809,'명부(현재)'!$D$9:$O$9755,11,0)</f>
        <v>-</v>
      </c>
    </row>
    <row r="810" spans="2:10">
      <c r="B810" s="158" t="s">
        <v>559</v>
      </c>
      <c r="C810" s="159" t="s">
        <v>2970</v>
      </c>
      <c r="D810" s="160" t="s">
        <v>2971</v>
      </c>
      <c r="E810" s="161" t="s">
        <v>3068</v>
      </c>
      <c r="F810" s="162">
        <f t="shared" si="19"/>
        <v>2210365</v>
      </c>
      <c r="G810" s="162">
        <f>IFERROR(VLOOKUP(C810,'1-11월'!$E$14:$H$1190,4,0),0)</f>
        <v>1104235</v>
      </c>
      <c r="H810" s="160">
        <f>IFERROR(VLOOKUP(C810,'12월'!$E$12:$H$884,4,0),0)</f>
        <v>1106130</v>
      </c>
      <c r="I810" s="163" t="s">
        <v>3832</v>
      </c>
      <c r="J810" s="68" t="str">
        <f>VLOOKUP(C810,'명부(현재)'!$D$9:$O$9755,11,0)</f>
        <v>-</v>
      </c>
    </row>
    <row r="811" spans="2:10">
      <c r="B811" s="158" t="s">
        <v>2121</v>
      </c>
      <c r="C811" s="159" t="s">
        <v>1365</v>
      </c>
      <c r="D811" s="160" t="s">
        <v>500</v>
      </c>
      <c r="E811" s="161" t="s">
        <v>848</v>
      </c>
      <c r="F811" s="162">
        <f t="shared" si="19"/>
        <v>2153360</v>
      </c>
      <c r="G811" s="162">
        <f>IFERROR(VLOOKUP(C811,'1-11월'!$E$14:$H$1190,4,0),0)</f>
        <v>-21840</v>
      </c>
      <c r="H811" s="160">
        <f>IFERROR(VLOOKUP(C811,'12월'!$E$12:$H$884,4,0),0)</f>
        <v>2175200</v>
      </c>
      <c r="I811" s="163" t="s">
        <v>3832</v>
      </c>
      <c r="J811" s="68" t="str">
        <f>VLOOKUP(C811,'명부(현재)'!$D$9:$O$9755,11,0)</f>
        <v>-</v>
      </c>
    </row>
    <row r="812" spans="2:10">
      <c r="B812" s="158" t="s">
        <v>581</v>
      </c>
      <c r="C812" s="159" t="s">
        <v>2968</v>
      </c>
      <c r="D812" s="160" t="s">
        <v>2969</v>
      </c>
      <c r="E812" s="161" t="s">
        <v>3070</v>
      </c>
      <c r="F812" s="162">
        <f t="shared" si="19"/>
        <v>2144598</v>
      </c>
      <c r="G812" s="162">
        <f>IFERROR(VLOOKUP(C812,'1-11월'!$E$14:$H$1190,4,0),0)</f>
        <v>1057380</v>
      </c>
      <c r="H812" s="160">
        <f>IFERROR(VLOOKUP(C812,'12월'!$E$12:$H$884,4,0),0)</f>
        <v>1087218</v>
      </c>
      <c r="I812" s="163" t="s">
        <v>3832</v>
      </c>
      <c r="J812" s="68" t="str">
        <f>VLOOKUP(C812,'명부(현재)'!$D$9:$O$9755,11,0)</f>
        <v>-</v>
      </c>
    </row>
    <row r="813" spans="2:10">
      <c r="B813" s="158" t="s">
        <v>559</v>
      </c>
      <c r="C813" s="159" t="s">
        <v>2965</v>
      </c>
      <c r="D813" s="160" t="s">
        <v>353</v>
      </c>
      <c r="E813" s="161" t="s">
        <v>3068</v>
      </c>
      <c r="F813" s="162">
        <f t="shared" si="19"/>
        <v>2111610</v>
      </c>
      <c r="G813" s="162">
        <f>IFERROR(VLOOKUP(C813,'1-11월'!$E$14:$H$1190,4,0),0)</f>
        <v>1080690</v>
      </c>
      <c r="H813" s="160">
        <f>IFERROR(VLOOKUP(C813,'12월'!$E$12:$H$884,4,0),0)</f>
        <v>1030920</v>
      </c>
      <c r="I813" s="163" t="s">
        <v>3832</v>
      </c>
      <c r="J813" s="68" t="str">
        <f>VLOOKUP(C813,'명부(현재)'!$D$9:$O$9755,11,0)</f>
        <v>-</v>
      </c>
    </row>
    <row r="814" spans="2:10">
      <c r="B814" s="158" t="s">
        <v>2121</v>
      </c>
      <c r="C814" s="159" t="s">
        <v>3076</v>
      </c>
      <c r="D814" s="160" t="s">
        <v>3077</v>
      </c>
      <c r="E814" s="161" t="s">
        <v>3096</v>
      </c>
      <c r="F814" s="162">
        <f t="shared" si="19"/>
        <v>2011650</v>
      </c>
      <c r="G814" s="162">
        <f>IFERROR(VLOOKUP(C814,'1-11월'!$E$14:$H$1190,4,0),0)</f>
        <v>0</v>
      </c>
      <c r="H814" s="160">
        <f>IFERROR(VLOOKUP(C814,'12월'!$E$12:$H$884,4,0),0)</f>
        <v>2011650</v>
      </c>
      <c r="I814" s="163" t="s">
        <v>3832</v>
      </c>
      <c r="J814" s="68" t="str">
        <f>VLOOKUP(C814,'명부(현재)'!$D$9:$O$9755,11,0)</f>
        <v>-</v>
      </c>
    </row>
    <row r="815" spans="2:10">
      <c r="B815" s="158" t="s">
        <v>2985</v>
      </c>
      <c r="C815" s="159" t="s">
        <v>3092</v>
      </c>
      <c r="D815" s="160" t="s">
        <v>3093</v>
      </c>
      <c r="E815" s="161" t="s">
        <v>3100</v>
      </c>
      <c r="F815" s="162">
        <f t="shared" si="19"/>
        <v>1978160</v>
      </c>
      <c r="G815" s="162">
        <f>IFERROR(VLOOKUP(C815,'1-11월'!$E$14:$H$1190,4,0),0)</f>
        <v>0</v>
      </c>
      <c r="H815" s="160">
        <f>IFERROR(VLOOKUP(C815,'12월'!$E$12:$H$884,4,0),0)</f>
        <v>1978160</v>
      </c>
      <c r="I815" s="163" t="s">
        <v>3832</v>
      </c>
      <c r="J815" s="68" t="str">
        <f>VLOOKUP(C815,'명부(현재)'!$D$9:$O$9755,11,0)</f>
        <v>-</v>
      </c>
    </row>
    <row r="816" spans="2:10">
      <c r="B816" s="158" t="s">
        <v>562</v>
      </c>
      <c r="C816" s="159" t="s">
        <v>2975</v>
      </c>
      <c r="D816" s="160" t="s">
        <v>2976</v>
      </c>
      <c r="E816" s="161" t="s">
        <v>3071</v>
      </c>
      <c r="F816" s="162">
        <f t="shared" si="19"/>
        <v>1904015</v>
      </c>
      <c r="G816" s="162">
        <f>IFERROR(VLOOKUP(C816,'1-11월'!$E$14:$H$1190,4,0),0)</f>
        <v>757755</v>
      </c>
      <c r="H816" s="160">
        <f>IFERROR(VLOOKUP(C816,'12월'!$E$12:$H$884,4,0),0)</f>
        <v>1146260</v>
      </c>
      <c r="I816" s="163" t="s">
        <v>3832</v>
      </c>
      <c r="J816" s="68" t="str">
        <f>VLOOKUP(C816,'명부(현재)'!$D$9:$O$9755,11,0)</f>
        <v>-</v>
      </c>
    </row>
    <row r="817" spans="2:10">
      <c r="B817" s="158" t="s">
        <v>559</v>
      </c>
      <c r="C817" s="159" t="s">
        <v>2958</v>
      </c>
      <c r="D817" s="160" t="s">
        <v>2959</v>
      </c>
      <c r="E817" s="161" t="s">
        <v>3068</v>
      </c>
      <c r="F817" s="162">
        <f t="shared" si="19"/>
        <v>1846840</v>
      </c>
      <c r="G817" s="162">
        <f>IFERROR(VLOOKUP(C817,'1-11월'!$E$14:$H$1190,4,0),0)</f>
        <v>620505</v>
      </c>
      <c r="H817" s="160">
        <f>IFERROR(VLOOKUP(C817,'12월'!$E$12:$H$884,4,0),0)</f>
        <v>1226335</v>
      </c>
      <c r="I817" s="163" t="s">
        <v>3832</v>
      </c>
      <c r="J817" s="68" t="str">
        <f>VLOOKUP(C817,'명부(현재)'!$D$9:$O$9755,11,0)</f>
        <v>-</v>
      </c>
    </row>
    <row r="818" spans="2:10">
      <c r="B818" s="158" t="s">
        <v>2121</v>
      </c>
      <c r="C818" s="159" t="s">
        <v>1369</v>
      </c>
      <c r="D818" s="160" t="s">
        <v>395</v>
      </c>
      <c r="E818" s="161" t="s">
        <v>851</v>
      </c>
      <c r="F818" s="162">
        <f t="shared" si="19"/>
        <v>1803951</v>
      </c>
      <c r="G818" s="162">
        <f>IFERROR(VLOOKUP(C818,'1-11월'!$E$14:$H$1190,4,0),0)</f>
        <v>-993824</v>
      </c>
      <c r="H818" s="160">
        <f>IFERROR(VLOOKUP(C818,'12월'!$E$12:$H$884,4,0),0)</f>
        <v>2797775</v>
      </c>
      <c r="I818" s="163" t="s">
        <v>3832</v>
      </c>
      <c r="J818" s="68" t="str">
        <f>VLOOKUP(C818,'명부(현재)'!$D$9:$O$9755,11,0)</f>
        <v>-</v>
      </c>
    </row>
    <row r="819" spans="2:10">
      <c r="B819" s="158" t="s">
        <v>572</v>
      </c>
      <c r="C819" s="159" t="s">
        <v>2825</v>
      </c>
      <c r="D819" s="160" t="s">
        <v>2826</v>
      </c>
      <c r="E819" s="161" t="s">
        <v>3054</v>
      </c>
      <c r="F819" s="162">
        <f t="shared" si="19"/>
        <v>1706423</v>
      </c>
      <c r="G819" s="162">
        <f>IFERROR(VLOOKUP(C819,'1-11월'!$E$14:$H$1190,4,0),0)</f>
        <v>1398093</v>
      </c>
      <c r="H819" s="160">
        <f>IFERROR(VLOOKUP(C819,'12월'!$E$12:$H$884,4,0),0)</f>
        <v>308330</v>
      </c>
      <c r="I819" s="163" t="s">
        <v>3832</v>
      </c>
      <c r="J819" s="68" t="str">
        <f>VLOOKUP(C819,'명부(현재)'!$D$9:$O$9755,11,0)</f>
        <v>-</v>
      </c>
    </row>
    <row r="820" spans="2:10">
      <c r="B820" s="158" t="s">
        <v>576</v>
      </c>
      <c r="C820" s="159" t="s">
        <v>2962</v>
      </c>
      <c r="D820" s="160" t="s">
        <v>2963</v>
      </c>
      <c r="E820" s="161" t="s">
        <v>3067</v>
      </c>
      <c r="F820" s="162">
        <f t="shared" si="19"/>
        <v>1550047</v>
      </c>
      <c r="G820" s="162">
        <f>IFERROR(VLOOKUP(C820,'1-11월'!$E$14:$H$1190,4,0),0)</f>
        <v>824325</v>
      </c>
      <c r="H820" s="160">
        <f>IFERROR(VLOOKUP(C820,'12월'!$E$12:$H$884,4,0),0)</f>
        <v>725722</v>
      </c>
      <c r="I820" s="163" t="s">
        <v>3832</v>
      </c>
      <c r="J820" s="68" t="str">
        <f>VLOOKUP(C820,'명부(현재)'!$D$9:$O$9755,11,0)</f>
        <v>-</v>
      </c>
    </row>
    <row r="821" spans="2:10">
      <c r="B821" s="158" t="s">
        <v>568</v>
      </c>
      <c r="C821" s="159" t="s">
        <v>3085</v>
      </c>
      <c r="D821" s="160" t="s">
        <v>3086</v>
      </c>
      <c r="E821" s="161" t="s">
        <v>3096</v>
      </c>
      <c r="F821" s="162">
        <f t="shared" si="19"/>
        <v>1509110</v>
      </c>
      <c r="G821" s="162">
        <f>IFERROR(VLOOKUP(C821,'1-11월'!$E$14:$H$1190,4,0),0)</f>
        <v>0</v>
      </c>
      <c r="H821" s="160">
        <f>IFERROR(VLOOKUP(C821,'12월'!$E$12:$H$884,4,0),0)</f>
        <v>1509110</v>
      </c>
      <c r="I821" s="163" t="s">
        <v>3832</v>
      </c>
      <c r="J821" s="68" t="str">
        <f>VLOOKUP(C821,'명부(현재)'!$D$9:$O$9755,11,0)</f>
        <v>-</v>
      </c>
    </row>
    <row r="822" spans="2:10">
      <c r="B822" s="158" t="s">
        <v>570</v>
      </c>
      <c r="C822" s="159" t="s">
        <v>3083</v>
      </c>
      <c r="D822" s="160" t="s">
        <v>3084</v>
      </c>
      <c r="E822" s="161" t="s">
        <v>3100</v>
      </c>
      <c r="F822" s="162">
        <f t="shared" si="19"/>
        <v>1506330</v>
      </c>
      <c r="G822" s="162">
        <f>IFERROR(VLOOKUP(C822,'1-11월'!$E$14:$H$1190,4,0),0)</f>
        <v>0</v>
      </c>
      <c r="H822" s="160">
        <f>IFERROR(VLOOKUP(C822,'12월'!$E$12:$H$884,4,0),0)</f>
        <v>1506330</v>
      </c>
      <c r="I822" s="163" t="s">
        <v>3832</v>
      </c>
      <c r="J822" s="68" t="str">
        <f>VLOOKUP(C822,'명부(현재)'!$D$9:$O$9755,11,0)</f>
        <v>-</v>
      </c>
    </row>
    <row r="823" spans="2:10">
      <c r="B823" s="158" t="s">
        <v>571</v>
      </c>
      <c r="C823" s="159" t="s">
        <v>3110</v>
      </c>
      <c r="D823" s="160" t="s">
        <v>3112</v>
      </c>
      <c r="E823" s="161" t="s">
        <v>3111</v>
      </c>
      <c r="F823" s="162">
        <f t="shared" si="19"/>
        <v>1477800</v>
      </c>
      <c r="G823" s="162">
        <f>IFERROR(VLOOKUP(C823,'1-11월'!$E$14:$H$1190,4,0),0)</f>
        <v>0</v>
      </c>
      <c r="H823" s="160">
        <f>IFERROR(VLOOKUP(C823,'12월'!$E$12:$H$884,4,0),0)</f>
        <v>1477800</v>
      </c>
      <c r="I823" s="163" t="s">
        <v>3832</v>
      </c>
      <c r="J823" s="68" t="str">
        <f>VLOOKUP(C823,'명부(현재)'!$D$9:$O$9755,11,0)</f>
        <v>-</v>
      </c>
    </row>
    <row r="824" spans="2:10">
      <c r="B824" s="158" t="s">
        <v>2121</v>
      </c>
      <c r="C824" s="159" t="s">
        <v>1358</v>
      </c>
      <c r="D824" s="160" t="s">
        <v>375</v>
      </c>
      <c r="E824" s="161" t="s">
        <v>841</v>
      </c>
      <c r="F824" s="162">
        <f t="shared" si="19"/>
        <v>1421154</v>
      </c>
      <c r="G824" s="162">
        <f>IFERROR(VLOOKUP(C824,'1-11월'!$E$14:$H$1190,4,0),0)</f>
        <v>-901881</v>
      </c>
      <c r="H824" s="160">
        <f>IFERROR(VLOOKUP(C824,'12월'!$E$12:$H$884,4,0),0)</f>
        <v>2323035</v>
      </c>
      <c r="I824" s="163" t="s">
        <v>3832</v>
      </c>
      <c r="J824" s="68" t="str">
        <f>VLOOKUP(C824,'명부(현재)'!$D$9:$O$9755,11,0)</f>
        <v>-</v>
      </c>
    </row>
    <row r="825" spans="2:10">
      <c r="B825" s="158" t="s">
        <v>572</v>
      </c>
      <c r="C825" s="159" t="s">
        <v>2981</v>
      </c>
      <c r="D825" s="160" t="s">
        <v>2982</v>
      </c>
      <c r="E825" s="161" t="s">
        <v>3037</v>
      </c>
      <c r="F825" s="162">
        <f t="shared" si="19"/>
        <v>1355922</v>
      </c>
      <c r="G825" s="162">
        <f>IFERROR(VLOOKUP(C825,'1-11월'!$E$14:$H$1190,4,0),0)</f>
        <v>1355922</v>
      </c>
      <c r="H825" s="160">
        <f>IFERROR(VLOOKUP(C825,'12월'!$E$12:$H$884,4,0),0)</f>
        <v>0</v>
      </c>
      <c r="I825" s="163" t="s">
        <v>3832</v>
      </c>
      <c r="J825" s="68" t="str">
        <f>VLOOKUP(C825,'명부(현재)'!$D$9:$O$9755,11,0)</f>
        <v>-</v>
      </c>
    </row>
    <row r="826" spans="2:10">
      <c r="B826" s="158" t="s">
        <v>568</v>
      </c>
      <c r="C826" s="159" t="s">
        <v>3122</v>
      </c>
      <c r="D826" s="160" t="s">
        <v>3123</v>
      </c>
      <c r="E826" s="161" t="s">
        <v>3143</v>
      </c>
      <c r="F826" s="162">
        <f t="shared" si="19"/>
        <v>1202164</v>
      </c>
      <c r="G826" s="162">
        <f>IFERROR(VLOOKUP(C826,'1-11월'!$E$14:$H$1190,4,0),0)</f>
        <v>0</v>
      </c>
      <c r="H826" s="160">
        <f>IFERROR(VLOOKUP(C826,'12월'!$E$12:$H$884,4,0),0)</f>
        <v>1202164</v>
      </c>
      <c r="I826" s="163" t="s">
        <v>3832</v>
      </c>
      <c r="J826" s="68" t="str">
        <f>VLOOKUP(C826,'명부(현재)'!$D$9:$O$9755,11,0)</f>
        <v>-</v>
      </c>
    </row>
    <row r="827" spans="2:10">
      <c r="B827" s="158" t="s">
        <v>564</v>
      </c>
      <c r="C827" s="159" t="s">
        <v>3094</v>
      </c>
      <c r="D827" s="160" t="s">
        <v>2105</v>
      </c>
      <c r="E827" s="161" t="s">
        <v>3100</v>
      </c>
      <c r="F827" s="162">
        <f t="shared" si="19"/>
        <v>1190022</v>
      </c>
      <c r="G827" s="162">
        <f>IFERROR(VLOOKUP(C827,'1-11월'!$E$14:$H$1190,4,0),0)</f>
        <v>0</v>
      </c>
      <c r="H827" s="160">
        <f>IFERROR(VLOOKUP(C827,'12월'!$E$12:$H$884,4,0),0)</f>
        <v>1190022</v>
      </c>
      <c r="I827" s="163" t="s">
        <v>3832</v>
      </c>
      <c r="J827" s="68" t="str">
        <f>VLOOKUP(C827,'명부(현재)'!$D$9:$O$9755,11,0)</f>
        <v>-</v>
      </c>
    </row>
    <row r="828" spans="2:10">
      <c r="B828" s="158" t="s">
        <v>571</v>
      </c>
      <c r="C828" s="159" t="s">
        <v>3141</v>
      </c>
      <c r="D828" s="160" t="s">
        <v>3142</v>
      </c>
      <c r="E828" s="161" t="s">
        <v>3146</v>
      </c>
      <c r="F828" s="162">
        <f t="shared" si="19"/>
        <v>1141395</v>
      </c>
      <c r="G828" s="162">
        <f>IFERROR(VLOOKUP(C828,'1-11월'!$E$14:$H$1190,4,0),0)</f>
        <v>0</v>
      </c>
      <c r="H828" s="160">
        <f>IFERROR(VLOOKUP(C828,'12월'!$E$12:$H$884,4,0),0)</f>
        <v>1141395</v>
      </c>
      <c r="I828" s="163" t="s">
        <v>3832</v>
      </c>
      <c r="J828" s="68" t="str">
        <f>VLOOKUP(C828,'명부(현재)'!$D$9:$O$9755,11,0)</f>
        <v>-</v>
      </c>
    </row>
    <row r="829" spans="2:10">
      <c r="B829" s="158" t="s">
        <v>556</v>
      </c>
      <c r="C829" s="159" t="s">
        <v>3087</v>
      </c>
      <c r="D829" s="160" t="s">
        <v>3088</v>
      </c>
      <c r="E829" s="161" t="s">
        <v>3096</v>
      </c>
      <c r="F829" s="162">
        <f t="shared" si="19"/>
        <v>1104045</v>
      </c>
      <c r="G829" s="162">
        <f>IFERROR(VLOOKUP(C829,'1-11월'!$E$14:$H$1190,4,0),0)</f>
        <v>0</v>
      </c>
      <c r="H829" s="160">
        <f>IFERROR(VLOOKUP(C829,'12월'!$E$12:$H$884,4,0),0)</f>
        <v>1104045</v>
      </c>
      <c r="I829" s="163" t="s">
        <v>3832</v>
      </c>
      <c r="J829" s="68" t="str">
        <f>VLOOKUP(C829,'명부(현재)'!$D$9:$O$9755,11,0)</f>
        <v>-</v>
      </c>
    </row>
    <row r="830" spans="2:10">
      <c r="B830" s="158" t="s">
        <v>561</v>
      </c>
      <c r="C830" s="159" t="s">
        <v>3089</v>
      </c>
      <c r="D830" s="160" t="s">
        <v>3090</v>
      </c>
      <c r="E830" s="161" t="s">
        <v>3096</v>
      </c>
      <c r="F830" s="162">
        <f t="shared" si="19"/>
        <v>1083380</v>
      </c>
      <c r="G830" s="162">
        <f>IFERROR(VLOOKUP(C830,'1-11월'!$E$14:$H$1190,4,0),0)</f>
        <v>0</v>
      </c>
      <c r="H830" s="160">
        <f>IFERROR(VLOOKUP(C830,'12월'!$E$12:$H$884,4,0),0)</f>
        <v>1083380</v>
      </c>
      <c r="I830" s="163" t="s">
        <v>3832</v>
      </c>
      <c r="J830" s="68" t="str">
        <f>VLOOKUP(C830,'명부(현재)'!$D$9:$O$9755,11,0)</f>
        <v>-</v>
      </c>
    </row>
    <row r="831" spans="2:10">
      <c r="B831" s="158" t="s">
        <v>2985</v>
      </c>
      <c r="C831" s="159" t="s">
        <v>3091</v>
      </c>
      <c r="D831" s="160" t="s">
        <v>257</v>
      </c>
      <c r="E831" s="161" t="s">
        <v>3096</v>
      </c>
      <c r="F831" s="162">
        <f t="shared" si="19"/>
        <v>1042330</v>
      </c>
      <c r="G831" s="162">
        <f>IFERROR(VLOOKUP(C831,'1-11월'!$E$14:$H$1190,4,0),0)</f>
        <v>0</v>
      </c>
      <c r="H831" s="160">
        <f>IFERROR(VLOOKUP(C831,'12월'!$E$12:$H$884,4,0),0)</f>
        <v>1042330</v>
      </c>
      <c r="I831" s="163" t="s">
        <v>3832</v>
      </c>
      <c r="J831" s="68" t="str">
        <f>VLOOKUP(C831,'명부(현재)'!$D$9:$O$9755,11,0)</f>
        <v>-</v>
      </c>
    </row>
    <row r="832" spans="2:10">
      <c r="B832" s="158" t="s">
        <v>581</v>
      </c>
      <c r="C832" s="159" t="s">
        <v>3019</v>
      </c>
      <c r="D832" s="160" t="s">
        <v>3020</v>
      </c>
      <c r="E832" s="161" t="s">
        <v>3074</v>
      </c>
      <c r="F832" s="162">
        <f t="shared" si="19"/>
        <v>975735</v>
      </c>
      <c r="G832" s="162">
        <f>IFERROR(VLOOKUP(C832,'1-11월'!$E$14:$H$1190,4,0),0)</f>
        <v>446360</v>
      </c>
      <c r="H832" s="160">
        <f>IFERROR(VLOOKUP(C832,'12월'!$E$12:$H$884,4,0),0)</f>
        <v>529375</v>
      </c>
      <c r="I832" s="163" t="s">
        <v>3832</v>
      </c>
      <c r="J832" s="68" t="str">
        <f>VLOOKUP(C832,'명부(현재)'!$D$9:$O$9755,11,0)</f>
        <v>-</v>
      </c>
    </row>
    <row r="833" spans="2:10">
      <c r="B833" s="158" t="s">
        <v>2985</v>
      </c>
      <c r="C833" s="159" t="s">
        <v>3126</v>
      </c>
      <c r="D833" s="160" t="s">
        <v>3127</v>
      </c>
      <c r="E833" s="161" t="s">
        <v>3143</v>
      </c>
      <c r="F833" s="162">
        <f t="shared" si="19"/>
        <v>759985</v>
      </c>
      <c r="G833" s="162">
        <f>IFERROR(VLOOKUP(C833,'1-11월'!$E$14:$H$1190,4,0),0)</f>
        <v>0</v>
      </c>
      <c r="H833" s="160">
        <f>IFERROR(VLOOKUP(C833,'12월'!$E$12:$H$884,4,0),0)</f>
        <v>759985</v>
      </c>
      <c r="I833" s="163" t="s">
        <v>3832</v>
      </c>
      <c r="J833" s="68" t="str">
        <f>VLOOKUP(C833,'명부(현재)'!$D$9:$O$9755,11,0)</f>
        <v>-</v>
      </c>
    </row>
    <row r="834" spans="2:10">
      <c r="B834" s="158" t="s">
        <v>581</v>
      </c>
      <c r="C834" s="159" t="s">
        <v>3021</v>
      </c>
      <c r="D834" s="160" t="s">
        <v>3022</v>
      </c>
      <c r="E834" s="161" t="s">
        <v>3075</v>
      </c>
      <c r="F834" s="162">
        <f t="shared" si="19"/>
        <v>721900</v>
      </c>
      <c r="G834" s="162">
        <f>IFERROR(VLOOKUP(C834,'1-11월'!$E$14:$H$1190,4,0),0)</f>
        <v>0</v>
      </c>
      <c r="H834" s="160">
        <f>IFERROR(VLOOKUP(C834,'12월'!$E$12:$H$884,4,0),0)</f>
        <v>721900</v>
      </c>
      <c r="I834" s="163" t="s">
        <v>3832</v>
      </c>
      <c r="J834" s="68" t="str">
        <f>VLOOKUP(C834,'명부(현재)'!$D$9:$O$9755,11,0)</f>
        <v>-</v>
      </c>
    </row>
    <row r="835" spans="2:10">
      <c r="B835" s="158" t="s">
        <v>569</v>
      </c>
      <c r="C835" s="159" t="s">
        <v>3138</v>
      </c>
      <c r="D835" s="160" t="s">
        <v>3139</v>
      </c>
      <c r="E835" s="161" t="s">
        <v>3146</v>
      </c>
      <c r="F835" s="162">
        <f t="shared" si="19"/>
        <v>687232</v>
      </c>
      <c r="G835" s="162">
        <f>IFERROR(VLOOKUP(C835,'1-11월'!$E$14:$H$1190,4,0),0)</f>
        <v>0</v>
      </c>
      <c r="H835" s="160">
        <f>IFERROR(VLOOKUP(C835,'12월'!$E$12:$H$884,4,0),0)</f>
        <v>687232</v>
      </c>
      <c r="I835" s="163" t="s">
        <v>3832</v>
      </c>
      <c r="J835" s="68" t="str">
        <f>VLOOKUP(C835,'명부(현재)'!$D$9:$O$9755,11,0)</f>
        <v>-</v>
      </c>
    </row>
    <row r="836" spans="2:10">
      <c r="B836" s="158" t="s">
        <v>568</v>
      </c>
      <c r="C836" s="159" t="s">
        <v>3124</v>
      </c>
      <c r="D836" s="160" t="s">
        <v>3125</v>
      </c>
      <c r="E836" s="161" t="s">
        <v>3143</v>
      </c>
      <c r="F836" s="162">
        <f t="shared" si="19"/>
        <v>681230</v>
      </c>
      <c r="G836" s="162">
        <f>IFERROR(VLOOKUP(C836,'1-11월'!$E$14:$H$1190,4,0),0)</f>
        <v>0</v>
      </c>
      <c r="H836" s="160">
        <f>IFERROR(VLOOKUP(C836,'12월'!$E$12:$H$884,4,0),0)</f>
        <v>681230</v>
      </c>
      <c r="I836" s="163" t="s">
        <v>3832</v>
      </c>
      <c r="J836" s="68" t="str">
        <f>VLOOKUP(C836,'명부(현재)'!$D$9:$O$9755,11,0)</f>
        <v>-</v>
      </c>
    </row>
    <row r="837" spans="2:10">
      <c r="B837" s="158" t="s">
        <v>570</v>
      </c>
      <c r="C837" s="159" t="s">
        <v>3116</v>
      </c>
      <c r="D837" s="160" t="s">
        <v>108</v>
      </c>
      <c r="E837" s="161" t="s">
        <v>3119</v>
      </c>
      <c r="F837" s="162">
        <f t="shared" si="19"/>
        <v>657080</v>
      </c>
      <c r="G837" s="162">
        <f>IFERROR(VLOOKUP(C837,'1-11월'!$E$14:$H$1190,4,0),0)</f>
        <v>0</v>
      </c>
      <c r="H837" s="160">
        <f>IFERROR(VLOOKUP(C837,'12월'!$E$12:$H$884,4,0),0)</f>
        <v>657080</v>
      </c>
      <c r="I837" s="163" t="s">
        <v>3832</v>
      </c>
      <c r="J837" s="68" t="str">
        <f>VLOOKUP(C837,'명부(현재)'!$D$9:$O$9755,11,0)</f>
        <v>-</v>
      </c>
    </row>
    <row r="838" spans="2:10">
      <c r="B838" s="158" t="s">
        <v>554</v>
      </c>
      <c r="C838" s="159" t="s">
        <v>3130</v>
      </c>
      <c r="D838" s="160" t="s">
        <v>3131</v>
      </c>
      <c r="E838" s="161" t="s">
        <v>3143</v>
      </c>
      <c r="F838" s="162">
        <f t="shared" si="19"/>
        <v>647800</v>
      </c>
      <c r="G838" s="162">
        <f>IFERROR(VLOOKUP(C838,'1-11월'!$E$14:$H$1190,4,0),0)</f>
        <v>0</v>
      </c>
      <c r="H838" s="160">
        <f>IFERROR(VLOOKUP(C838,'12월'!$E$12:$H$884,4,0),0)</f>
        <v>647800</v>
      </c>
      <c r="I838" s="163" t="s">
        <v>3832</v>
      </c>
      <c r="J838" s="68" t="str">
        <f>VLOOKUP(C838,'명부(현재)'!$D$9:$O$9755,11,0)</f>
        <v>-</v>
      </c>
    </row>
    <row r="839" spans="2:10">
      <c r="B839" s="158" t="s">
        <v>576</v>
      </c>
      <c r="C839" s="159" t="s">
        <v>3117</v>
      </c>
      <c r="D839" s="160" t="s">
        <v>1905</v>
      </c>
      <c r="E839" s="161" t="s">
        <v>3119</v>
      </c>
      <c r="F839" s="162">
        <f t="shared" si="19"/>
        <v>607215</v>
      </c>
      <c r="G839" s="162">
        <f>IFERROR(VLOOKUP(C839,'1-11월'!$E$14:$H$1190,4,0),0)</f>
        <v>0</v>
      </c>
      <c r="H839" s="160">
        <f>IFERROR(VLOOKUP(C839,'12월'!$E$12:$H$884,4,0),0)</f>
        <v>607215</v>
      </c>
      <c r="I839" s="163" t="s">
        <v>3832</v>
      </c>
      <c r="J839" s="68" t="str">
        <f>VLOOKUP(C839,'명부(현재)'!$D$9:$O$9755,11,0)</f>
        <v>-</v>
      </c>
    </row>
    <row r="840" spans="2:10">
      <c r="B840" s="158" t="s">
        <v>577</v>
      </c>
      <c r="C840" s="159" t="s">
        <v>3081</v>
      </c>
      <c r="D840" s="160" t="s">
        <v>3082</v>
      </c>
      <c r="E840" s="161" t="s">
        <v>3096</v>
      </c>
      <c r="F840" s="162">
        <f t="shared" si="19"/>
        <v>606230</v>
      </c>
      <c r="G840" s="162">
        <f>IFERROR(VLOOKUP(C840,'1-11월'!$E$14:$H$1190,4,0),0)</f>
        <v>0</v>
      </c>
      <c r="H840" s="160">
        <f>IFERROR(VLOOKUP(C840,'12월'!$E$12:$H$884,4,0),0)</f>
        <v>606230</v>
      </c>
      <c r="I840" s="163" t="s">
        <v>3832</v>
      </c>
      <c r="J840" s="68" t="str">
        <f>VLOOKUP(C840,'명부(현재)'!$D$9:$O$9755,11,0)</f>
        <v>-</v>
      </c>
    </row>
    <row r="841" spans="2:10">
      <c r="B841" s="158" t="s">
        <v>558</v>
      </c>
      <c r="C841" s="159" t="s">
        <v>3023</v>
      </c>
      <c r="D841" s="160" t="s">
        <v>3024</v>
      </c>
      <c r="E841" s="161" t="s">
        <v>3075</v>
      </c>
      <c r="F841" s="162">
        <f t="shared" ref="F841:F904" si="20">SUM(G841:H841)</f>
        <v>575155</v>
      </c>
      <c r="G841" s="162">
        <f>IFERROR(VLOOKUP(C841,'1-11월'!$E$14:$H$1190,4,0),0)</f>
        <v>0</v>
      </c>
      <c r="H841" s="160">
        <f>IFERROR(VLOOKUP(C841,'12월'!$E$12:$H$884,4,0),0)</f>
        <v>575155</v>
      </c>
      <c r="I841" s="163" t="s">
        <v>3832</v>
      </c>
      <c r="J841" s="68" t="str">
        <f>VLOOKUP(C841,'명부(현재)'!$D$9:$O$9755,11,0)</f>
        <v>-</v>
      </c>
    </row>
    <row r="842" spans="2:10">
      <c r="B842" s="158" t="s">
        <v>563</v>
      </c>
      <c r="C842" s="159" t="s">
        <v>3134</v>
      </c>
      <c r="D842" s="160" t="s">
        <v>3135</v>
      </c>
      <c r="E842" s="161" t="s">
        <v>3144</v>
      </c>
      <c r="F842" s="162">
        <f t="shared" si="20"/>
        <v>544540</v>
      </c>
      <c r="G842" s="162">
        <f>IFERROR(VLOOKUP(C842,'1-11월'!$E$14:$H$1190,4,0),0)</f>
        <v>0</v>
      </c>
      <c r="H842" s="160">
        <f>IFERROR(VLOOKUP(C842,'12월'!$E$12:$H$884,4,0),0)</f>
        <v>544540</v>
      </c>
      <c r="I842" s="163" t="s">
        <v>3832</v>
      </c>
      <c r="J842" s="68" t="str">
        <f>VLOOKUP(C842,'명부(현재)'!$D$9:$O$9755,11,0)</f>
        <v>-</v>
      </c>
    </row>
    <row r="843" spans="2:10">
      <c r="B843" s="158" t="s">
        <v>561</v>
      </c>
      <c r="C843" s="159" t="s">
        <v>3157</v>
      </c>
      <c r="D843" s="160" t="s">
        <v>3158</v>
      </c>
      <c r="E843" s="161" t="s">
        <v>3159</v>
      </c>
      <c r="F843" s="162">
        <f t="shared" si="20"/>
        <v>0</v>
      </c>
      <c r="G843" s="162">
        <f>IFERROR(VLOOKUP(C843,'1-11월'!$E$14:$H$1190,4,0),0)</f>
        <v>0</v>
      </c>
      <c r="H843" s="160">
        <f>IFERROR(VLOOKUP(C843,'12월'!$E$12:$H$884,4,0),0)</f>
        <v>0</v>
      </c>
      <c r="I843" s="163" t="s">
        <v>3832</v>
      </c>
      <c r="J843" s="68" t="str">
        <f>VLOOKUP(C843,'명부(현재)'!$D$9:$O$9755,11,0)</f>
        <v>-</v>
      </c>
    </row>
    <row r="844" spans="2:10">
      <c r="B844" s="158" t="s">
        <v>578</v>
      </c>
      <c r="C844" s="159" t="s">
        <v>3155</v>
      </c>
      <c r="D844" s="160" t="s">
        <v>3156</v>
      </c>
      <c r="E844" s="161" t="s">
        <v>3159</v>
      </c>
      <c r="F844" s="162">
        <f t="shared" si="20"/>
        <v>0</v>
      </c>
      <c r="G844" s="162">
        <f>IFERROR(VLOOKUP(C844,'1-11월'!$E$14:$H$1190,4,0),0)</f>
        <v>0</v>
      </c>
      <c r="H844" s="160">
        <f>IFERROR(VLOOKUP(C844,'12월'!$E$12:$H$884,4,0),0)</f>
        <v>0</v>
      </c>
      <c r="I844" s="163" t="s">
        <v>3832</v>
      </c>
      <c r="J844" s="68" t="str">
        <f>VLOOKUP(C844,'명부(현재)'!$D$9:$O$9755,11,0)</f>
        <v>-</v>
      </c>
    </row>
    <row r="845" spans="2:10">
      <c r="B845" s="158" t="s">
        <v>569</v>
      </c>
      <c r="C845" s="159" t="s">
        <v>3363</v>
      </c>
      <c r="D845" s="160" t="s">
        <v>3364</v>
      </c>
      <c r="E845" s="161" t="s">
        <v>3452</v>
      </c>
      <c r="F845" s="162">
        <f t="shared" si="20"/>
        <v>0</v>
      </c>
      <c r="G845" s="162">
        <f>IFERROR(VLOOKUP(C845,'1-11월'!$E$14:$H$1190,4,0),0)</f>
        <v>0</v>
      </c>
      <c r="H845" s="160">
        <f>IFERROR(VLOOKUP(C845,'12월'!$E$12:$H$884,4,0),0)</f>
        <v>0</v>
      </c>
      <c r="I845" s="163" t="s">
        <v>3832</v>
      </c>
      <c r="J845" s="68" t="str">
        <f>VLOOKUP(C845,'명부(현재)'!$D$9:$O$9755,11,0)</f>
        <v>-</v>
      </c>
    </row>
    <row r="846" spans="2:10">
      <c r="B846" s="158" t="s">
        <v>2121</v>
      </c>
      <c r="C846" s="159" t="s">
        <v>3132</v>
      </c>
      <c r="D846" s="160" t="s">
        <v>3133</v>
      </c>
      <c r="E846" s="161" t="s">
        <v>3144</v>
      </c>
      <c r="F846" s="162">
        <f t="shared" si="20"/>
        <v>0</v>
      </c>
      <c r="G846" s="162">
        <f>IFERROR(VLOOKUP(C846,'1-11월'!$E$14:$H$1190,4,0),0)</f>
        <v>0</v>
      </c>
      <c r="H846" s="160">
        <f>IFERROR(VLOOKUP(C846,'12월'!$E$12:$H$884,4,0),0)</f>
        <v>0</v>
      </c>
      <c r="I846" s="163" t="s">
        <v>3832</v>
      </c>
      <c r="J846" s="68" t="str">
        <f>VLOOKUP(C846,'명부(현재)'!$D$9:$O$9755,11,0)</f>
        <v>-</v>
      </c>
    </row>
    <row r="847" spans="2:10">
      <c r="B847" s="158" t="s">
        <v>2121</v>
      </c>
      <c r="C847" s="159" t="s">
        <v>3136</v>
      </c>
      <c r="D847" s="160" t="s">
        <v>3137</v>
      </c>
      <c r="E847" s="161" t="s">
        <v>3145</v>
      </c>
      <c r="F847" s="162">
        <f t="shared" si="20"/>
        <v>0</v>
      </c>
      <c r="G847" s="162">
        <f>IFERROR(VLOOKUP(C847,'1-11월'!$E$14:$H$1190,4,0),0)</f>
        <v>0</v>
      </c>
      <c r="H847" s="160">
        <f>IFERROR(VLOOKUP(C847,'12월'!$E$12:$H$884,4,0),0)</f>
        <v>0</v>
      </c>
      <c r="I847" s="163" t="s">
        <v>3832</v>
      </c>
      <c r="J847" s="68" t="str">
        <f>VLOOKUP(C847,'명부(현재)'!$D$9:$O$9755,11,0)</f>
        <v>-</v>
      </c>
    </row>
    <row r="848" spans="2:10">
      <c r="B848" s="158" t="s">
        <v>554</v>
      </c>
      <c r="C848" s="159" t="s">
        <v>3128</v>
      </c>
      <c r="D848" s="160" t="s">
        <v>3129</v>
      </c>
      <c r="E848" s="161" t="s">
        <v>3143</v>
      </c>
      <c r="F848" s="162">
        <f t="shared" si="20"/>
        <v>0</v>
      </c>
      <c r="G848" s="162">
        <f>IFERROR(VLOOKUP(C848,'1-11월'!$E$14:$H$1190,4,0),0)</f>
        <v>0</v>
      </c>
      <c r="H848" s="160">
        <f>IFERROR(VLOOKUP(C848,'12월'!$E$12:$H$884,4,0),0)</f>
        <v>0</v>
      </c>
      <c r="I848" s="163" t="s">
        <v>3832</v>
      </c>
      <c r="J848" s="68" t="str">
        <f>VLOOKUP(C848,'명부(현재)'!$D$9:$O$9755,11,0)</f>
        <v>-</v>
      </c>
    </row>
    <row r="849" spans="2:10">
      <c r="B849" s="158" t="s">
        <v>570</v>
      </c>
      <c r="C849" s="159" t="s">
        <v>3365</v>
      </c>
      <c r="D849" s="160" t="s">
        <v>3366</v>
      </c>
      <c r="E849" s="161" t="s">
        <v>3159</v>
      </c>
      <c r="F849" s="162">
        <f t="shared" si="20"/>
        <v>0</v>
      </c>
      <c r="G849" s="162">
        <f>IFERROR(VLOOKUP(C849,'1-11월'!$E$14:$H$1190,4,0),0)</f>
        <v>0</v>
      </c>
      <c r="H849" s="160">
        <f>IFERROR(VLOOKUP(C849,'12월'!$E$12:$H$884,4,0),0)</f>
        <v>0</v>
      </c>
      <c r="I849" s="163" t="s">
        <v>3832</v>
      </c>
      <c r="J849" s="68" t="str">
        <f>VLOOKUP(C849,'명부(현재)'!$D$9:$O$9755,11,0)</f>
        <v>-</v>
      </c>
    </row>
    <row r="850" spans="2:10">
      <c r="B850" s="164" t="s">
        <v>577</v>
      </c>
      <c r="C850" s="165" t="s">
        <v>3080</v>
      </c>
      <c r="D850" s="166" t="s">
        <v>214</v>
      </c>
      <c r="E850" s="167" t="s">
        <v>3096</v>
      </c>
      <c r="F850" s="162">
        <f t="shared" si="20"/>
        <v>0</v>
      </c>
      <c r="G850" s="162">
        <f>IFERROR(VLOOKUP(C850,'1-11월'!$E$14:$H$1190,4,0),0)</f>
        <v>0</v>
      </c>
      <c r="H850" s="160">
        <f>IFERROR(VLOOKUP(C850,'12월'!$E$12:$H$884,4,0),0)</f>
        <v>0</v>
      </c>
      <c r="I850" s="163" t="s">
        <v>3832</v>
      </c>
      <c r="J850" s="68" t="str">
        <f>VLOOKUP(C850,'명부(현재)'!$D$9:$O$9755,11,0)</f>
        <v>-</v>
      </c>
    </row>
    <row r="851" spans="2:10">
      <c r="B851" s="164" t="s">
        <v>557</v>
      </c>
      <c r="C851" s="165" t="s">
        <v>3140</v>
      </c>
      <c r="D851" s="166" t="s">
        <v>2140</v>
      </c>
      <c r="E851" s="167" t="s">
        <v>3146</v>
      </c>
      <c r="F851" s="162">
        <f t="shared" si="20"/>
        <v>0</v>
      </c>
      <c r="G851" s="162">
        <f>IFERROR(VLOOKUP(C851,'1-11월'!$E$14:$H$1190,4,0),0)</f>
        <v>0</v>
      </c>
      <c r="H851" s="160">
        <f>IFERROR(VLOOKUP(C851,'12월'!$E$12:$H$884,4,0),0)</f>
        <v>0</v>
      </c>
      <c r="I851" s="163" t="s">
        <v>3832</v>
      </c>
      <c r="J851" s="68" t="str">
        <f>VLOOKUP(C851,'명부(현재)'!$D$9:$O$9755,11,0)</f>
        <v>-</v>
      </c>
    </row>
    <row r="852" spans="2:10">
      <c r="B852" s="112"/>
      <c r="C852" s="113"/>
      <c r="D852" s="114"/>
      <c r="E852" s="115"/>
      <c r="F852" s="108"/>
      <c r="G852" s="108"/>
      <c r="H852" s="66"/>
      <c r="I852" s="67"/>
      <c r="J852" s="68" t="e">
        <f>VLOOKUP(C852,'명부(현재)'!$D$9:$O$9755,11,0)</f>
        <v>#N/A</v>
      </c>
    </row>
    <row r="853" spans="2:10">
      <c r="B853" s="112"/>
      <c r="C853" s="113"/>
      <c r="D853" s="114"/>
      <c r="E853" s="115"/>
      <c r="F853" s="108"/>
      <c r="G853" s="108"/>
      <c r="H853" s="66"/>
      <c r="I853" s="67"/>
      <c r="J853" s="68" t="e">
        <f>VLOOKUP(C853,'명부(현재)'!$D$9:$O$9755,11,0)</f>
        <v>#N/A</v>
      </c>
    </row>
    <row r="854" spans="2:10">
      <c r="B854" s="112"/>
      <c r="C854" s="113"/>
      <c r="D854" s="114"/>
      <c r="E854" s="115"/>
      <c r="F854" s="108"/>
      <c r="G854" s="108"/>
      <c r="H854" s="66"/>
      <c r="I854" s="67"/>
      <c r="J854" s="68" t="e">
        <f>VLOOKUP(C854,'명부(현재)'!$D$9:$O$9755,11,0)</f>
        <v>#N/A</v>
      </c>
    </row>
    <row r="855" spans="2:10">
      <c r="B855" s="112"/>
      <c r="C855" s="113"/>
      <c r="D855" s="114"/>
      <c r="E855" s="115"/>
      <c r="F855" s="108"/>
      <c r="G855" s="108"/>
      <c r="H855" s="66"/>
      <c r="I855" s="67"/>
      <c r="J855" s="68" t="e">
        <f>VLOOKUP(C855,'명부(현재)'!$D$9:$O$9755,11,0)</f>
        <v>#N/A</v>
      </c>
    </row>
    <row r="856" spans="2:10">
      <c r="B856" s="112"/>
      <c r="C856" s="113"/>
      <c r="D856" s="114"/>
      <c r="E856" s="115"/>
      <c r="F856" s="108"/>
      <c r="G856" s="108"/>
      <c r="H856" s="66"/>
      <c r="I856" s="67"/>
      <c r="J856" s="68" t="e">
        <f>VLOOKUP(C856,'명부(현재)'!$D$9:$O$9755,11,0)</f>
        <v>#N/A</v>
      </c>
    </row>
    <row r="857" spans="2:10">
      <c r="B857" s="112"/>
      <c r="C857" s="113"/>
      <c r="D857" s="114"/>
      <c r="E857" s="115"/>
      <c r="F857" s="108"/>
      <c r="G857" s="108"/>
      <c r="H857" s="66"/>
      <c r="I857" s="67"/>
      <c r="J857" s="68" t="e">
        <f>VLOOKUP(C857,'명부(현재)'!$D$9:$O$9755,11,0)</f>
        <v>#N/A</v>
      </c>
    </row>
    <row r="858" spans="2:10">
      <c r="B858" s="112"/>
      <c r="C858" s="113"/>
      <c r="D858" s="114"/>
      <c r="E858" s="115"/>
      <c r="F858" s="108"/>
      <c r="G858" s="108"/>
      <c r="H858" s="66"/>
      <c r="I858" s="67"/>
      <c r="J858" s="68" t="e">
        <f>VLOOKUP(C858,'명부(현재)'!$D$9:$O$9755,11,0)</f>
        <v>#N/A</v>
      </c>
    </row>
    <row r="859" spans="2:10" ht="17.25" thickBot="1">
      <c r="B859" s="94"/>
      <c r="C859" s="103"/>
      <c r="D859" s="95"/>
      <c r="E859" s="116"/>
      <c r="F859" s="109"/>
      <c r="G859" s="109"/>
      <c r="H859" s="95"/>
      <c r="I859" s="96"/>
      <c r="J859" s="68" t="e">
        <f>VLOOKUP(C859,'명부(현재)'!$D$9:$O$9755,11,0)</f>
        <v>#N/A</v>
      </c>
    </row>
  </sheetData>
  <autoFilter ref="A7:HM859">
    <filterColumn colId="5"/>
    <filterColumn colId="12"/>
    <filterColumn colId="13"/>
    <filterColumn colId="14"/>
    <filterColumn colId="15"/>
  </autoFilter>
  <sortState ref="B9:I851">
    <sortCondition descending="1" ref="F9:F851"/>
  </sortState>
  <mergeCells count="1">
    <mergeCell ref="B2:I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64" fitToHeight="1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854"/>
  <sheetViews>
    <sheetView zoomScaleSheetLayoutView="75" workbookViewId="0">
      <selection activeCell="C9" sqref="C9:E851 H9:H851"/>
    </sheetView>
  </sheetViews>
  <sheetFormatPr defaultColWidth="7.77734375" defaultRowHeight="12"/>
  <cols>
    <col min="1" max="1" width="8.109375" style="1" customWidth="1"/>
    <col min="2" max="2" width="8.44140625" style="1" customWidth="1"/>
    <col min="3" max="3" width="13.33203125" style="1" customWidth="1"/>
    <col min="4" max="4" width="11.5546875" style="15" bestFit="1" customWidth="1"/>
    <col min="5" max="5" width="11.21875" style="15" customWidth="1"/>
    <col min="6" max="6" width="17.77734375" style="1" hidden="1" customWidth="1"/>
    <col min="7" max="7" width="6.77734375" style="1" hidden="1" customWidth="1"/>
    <col min="8" max="8" width="11.21875" style="8" customWidth="1"/>
    <col min="9" max="9" width="11.21875" style="81" customWidth="1"/>
    <col min="10" max="10" width="9.88671875" style="1" customWidth="1"/>
    <col min="11" max="11" width="9.88671875" style="1" bestFit="1" customWidth="1"/>
    <col min="12" max="12" width="9.88671875" style="1" customWidth="1"/>
    <col min="13" max="13" width="9.88671875" style="1" bestFit="1" customWidth="1"/>
    <col min="14" max="14" width="12.44140625" style="1" bestFit="1" customWidth="1"/>
    <col min="15" max="15" width="7.77734375" style="1"/>
    <col min="16" max="16" width="12.44140625" style="1" bestFit="1" customWidth="1"/>
    <col min="17" max="16384" width="7.77734375" style="1"/>
  </cols>
  <sheetData>
    <row r="1" spans="1:16" ht="12" customHeight="1">
      <c r="G1" s="5"/>
    </row>
    <row r="2" spans="1:16" ht="12" customHeight="1">
      <c r="G2" s="5"/>
    </row>
    <row r="3" spans="1:16" ht="15.75" customHeight="1">
      <c r="D3" s="15" t="s">
        <v>1</v>
      </c>
      <c r="E3" s="16"/>
      <c r="F3" s="2"/>
      <c r="G3" s="2"/>
    </row>
    <row r="4" spans="1:16" ht="15" customHeight="1"/>
    <row r="5" spans="1:16" ht="13.5" customHeight="1">
      <c r="A5" s="6"/>
      <c r="G5" s="5"/>
    </row>
    <row r="6" spans="1:16" ht="12" customHeight="1">
      <c r="A6" s="6"/>
      <c r="G6" s="5"/>
    </row>
    <row r="7" spans="1:16" ht="12.75" customHeight="1" thickBot="1">
      <c r="A7" s="7"/>
      <c r="B7" s="7"/>
      <c r="C7" s="7"/>
      <c r="D7" s="17"/>
      <c r="E7" s="17"/>
      <c r="F7" s="7"/>
      <c r="G7" s="7"/>
      <c r="H7" s="9"/>
      <c r="J7" s="1" t="s">
        <v>1927</v>
      </c>
    </row>
    <row r="8" spans="1:16" s="2" customFormat="1" ht="18" customHeight="1" thickBot="1">
      <c r="A8" s="79"/>
      <c r="B8" s="78" t="s">
        <v>88</v>
      </c>
      <c r="C8" s="78" t="s">
        <v>2890</v>
      </c>
      <c r="D8" s="78" t="s">
        <v>89</v>
      </c>
      <c r="E8" s="78" t="s">
        <v>87</v>
      </c>
      <c r="F8" s="78" t="s">
        <v>590</v>
      </c>
      <c r="G8" s="78" t="s">
        <v>591</v>
      </c>
      <c r="H8" s="78" t="s">
        <v>90</v>
      </c>
      <c r="I8" s="82" t="s">
        <v>1928</v>
      </c>
      <c r="J8" s="10" t="s">
        <v>2953</v>
      </c>
      <c r="K8" s="16" t="s">
        <v>2954</v>
      </c>
      <c r="L8" s="16" t="s">
        <v>3108</v>
      </c>
      <c r="M8" s="2" t="s">
        <v>1929</v>
      </c>
      <c r="N8" s="2" t="s">
        <v>1899</v>
      </c>
      <c r="P8" s="2" t="s">
        <v>2029</v>
      </c>
    </row>
    <row r="9" spans="1:16" s="2" customFormat="1" ht="12.75" customHeight="1">
      <c r="A9" s="11"/>
      <c r="B9" s="12" t="s">
        <v>731</v>
      </c>
      <c r="C9" s="12" t="s">
        <v>575</v>
      </c>
      <c r="D9" s="31" t="s">
        <v>1231</v>
      </c>
      <c r="E9" s="12" t="s">
        <v>34</v>
      </c>
      <c r="F9" s="12" t="s">
        <v>2226</v>
      </c>
      <c r="G9" s="12" t="s">
        <v>592</v>
      </c>
      <c r="H9" s="12" t="s">
        <v>733</v>
      </c>
      <c r="I9" s="83">
        <v>4</v>
      </c>
      <c r="J9" s="32">
        <f>IFERROR(VLOOKUP(D9,#REF!,3,0),0)+IFERROR(VLOOKUP(D9,#REF!,3,0),0)</f>
        <v>0</v>
      </c>
      <c r="K9" s="32">
        <f>IFERROR(VLOOKUP(D9,#REF!,3,0),0)</f>
        <v>0</v>
      </c>
      <c r="L9" s="32">
        <f>IFERROR(VLOOKUP(D9,'12월'!$A$8:$C$8154,3,0),0)</f>
        <v>0</v>
      </c>
      <c r="M9" s="32">
        <f>(J9+K9)/I9</f>
        <v>0</v>
      </c>
      <c r="N9" s="62" t="str">
        <f>IFERROR(VLOOKUP(D9,#REF!,6,0),"-")</f>
        <v>-</v>
      </c>
      <c r="O9" s="16" t="str">
        <f>+IF(M9&lt;500000,"O"," ")</f>
        <v>O</v>
      </c>
      <c r="P9" s="32">
        <f>+J9+K9+L9</f>
        <v>0</v>
      </c>
    </row>
    <row r="10" spans="1:16" ht="15" customHeight="1">
      <c r="A10" s="13"/>
      <c r="B10" s="14" t="s">
        <v>1015</v>
      </c>
      <c r="C10" s="14" t="s">
        <v>573</v>
      </c>
      <c r="D10" s="14" t="s">
        <v>1618</v>
      </c>
      <c r="E10" s="14" t="s">
        <v>297</v>
      </c>
      <c r="F10" s="14" t="s">
        <v>2227</v>
      </c>
      <c r="G10" s="14" t="s">
        <v>592</v>
      </c>
      <c r="H10" s="14" t="s">
        <v>1016</v>
      </c>
      <c r="I10" s="84">
        <v>4</v>
      </c>
      <c r="J10" s="32">
        <f>IFERROR(VLOOKUP(D10,#REF!,3,0),0)+IFERROR(VLOOKUP(D10,#REF!,3,0),0)</f>
        <v>0</v>
      </c>
      <c r="K10" s="32">
        <f>IFERROR(VLOOKUP(D10,#REF!,3,0),0)</f>
        <v>0</v>
      </c>
      <c r="L10" s="32">
        <f>IFERROR(VLOOKUP(D10,'12월'!$A$8:$C$8154,3,0),0)</f>
        <v>0</v>
      </c>
      <c r="M10" s="32">
        <f t="shared" ref="M10:M73" si="0">(J10+K10)/I10</f>
        <v>0</v>
      </c>
      <c r="N10" s="62" t="str">
        <f>IFERROR(VLOOKUP(D10,#REF!,6,0),"-")</f>
        <v>-</v>
      </c>
      <c r="O10" s="16" t="str">
        <f t="shared" ref="O10:O73" si="1">+IF(M10&lt;500000,"O"," ")</f>
        <v>O</v>
      </c>
      <c r="P10" s="32">
        <f t="shared" ref="P10:P73" si="2">+J10+K10+L10</f>
        <v>0</v>
      </c>
    </row>
    <row r="11" spans="1:16" ht="12" customHeight="1">
      <c r="A11" s="13"/>
      <c r="B11" s="14" t="s">
        <v>679</v>
      </c>
      <c r="C11" s="14" t="s">
        <v>583</v>
      </c>
      <c r="D11" s="33" t="s">
        <v>1181</v>
      </c>
      <c r="E11" s="14" t="s">
        <v>98</v>
      </c>
      <c r="F11" s="14" t="s">
        <v>2228</v>
      </c>
      <c r="G11" s="14" t="s">
        <v>592</v>
      </c>
      <c r="H11" s="14" t="s">
        <v>680</v>
      </c>
      <c r="I11" s="84">
        <v>4</v>
      </c>
      <c r="J11" s="32">
        <f>IFERROR(VLOOKUP(D11,#REF!,3,0),0)+IFERROR(VLOOKUP(D11,#REF!,3,0),0)</f>
        <v>0</v>
      </c>
      <c r="K11" s="32">
        <f>IFERROR(VLOOKUP(D11,#REF!,3,0),0)</f>
        <v>0</v>
      </c>
      <c r="L11" s="32">
        <f>IFERROR(VLOOKUP(D11,'12월'!$A$8:$C$8154,3,0),0)</f>
        <v>0</v>
      </c>
      <c r="M11" s="32">
        <f t="shared" si="0"/>
        <v>0</v>
      </c>
      <c r="N11" s="62" t="str">
        <f>IFERROR(VLOOKUP(D11,#REF!,6,0),"-")</f>
        <v>-</v>
      </c>
      <c r="O11" s="16" t="str">
        <f t="shared" si="1"/>
        <v>O</v>
      </c>
      <c r="P11" s="32">
        <f t="shared" si="2"/>
        <v>0</v>
      </c>
    </row>
    <row r="12" spans="1:16" ht="12" customHeight="1">
      <c r="A12" s="13"/>
      <c r="B12" s="14" t="s">
        <v>835</v>
      </c>
      <c r="C12" s="14" t="s">
        <v>569</v>
      </c>
      <c r="D12" s="14" t="s">
        <v>1352</v>
      </c>
      <c r="E12" s="14" t="s">
        <v>329</v>
      </c>
      <c r="F12" s="14" t="s">
        <v>2229</v>
      </c>
      <c r="G12" s="14" t="s">
        <v>593</v>
      </c>
      <c r="H12" s="14" t="s">
        <v>837</v>
      </c>
      <c r="I12" s="84">
        <v>4</v>
      </c>
      <c r="J12" s="32">
        <f>IFERROR(VLOOKUP(D12,#REF!,3,0),0)+IFERROR(VLOOKUP(D12,#REF!,3,0),0)</f>
        <v>0</v>
      </c>
      <c r="K12" s="32">
        <f>IFERROR(VLOOKUP(D12,#REF!,3,0),0)</f>
        <v>0</v>
      </c>
      <c r="L12" s="32">
        <f>IFERROR(VLOOKUP(D12,'12월'!$A$8:$C$8154,3,0),0)</f>
        <v>0</v>
      </c>
      <c r="M12" s="32">
        <f t="shared" si="0"/>
        <v>0</v>
      </c>
      <c r="N12" s="62" t="str">
        <f>IFERROR(VLOOKUP(D12,#REF!,6,0),"-")</f>
        <v>-</v>
      </c>
      <c r="O12" s="16" t="str">
        <f t="shared" si="1"/>
        <v>O</v>
      </c>
      <c r="P12" s="32">
        <f t="shared" si="2"/>
        <v>0</v>
      </c>
    </row>
    <row r="13" spans="1:16" ht="12" customHeight="1">
      <c r="A13" s="13"/>
      <c r="B13" s="14" t="s">
        <v>780</v>
      </c>
      <c r="C13" s="14" t="s">
        <v>559</v>
      </c>
      <c r="D13" s="33" t="s">
        <v>1272</v>
      </c>
      <c r="E13" s="14" t="s">
        <v>347</v>
      </c>
      <c r="F13" s="14" t="s">
        <v>2230</v>
      </c>
      <c r="G13" s="14" t="s">
        <v>592</v>
      </c>
      <c r="H13" s="14" t="s">
        <v>781</v>
      </c>
      <c r="I13" s="84">
        <v>4</v>
      </c>
      <c r="J13" s="32">
        <f>IFERROR(VLOOKUP(D13,#REF!,3,0),0)+IFERROR(VLOOKUP(D13,#REF!,3,0),0)</f>
        <v>0</v>
      </c>
      <c r="K13" s="32">
        <f>IFERROR(VLOOKUP(D13,#REF!,3,0),0)</f>
        <v>0</v>
      </c>
      <c r="L13" s="32">
        <f>IFERROR(VLOOKUP(D13,'12월'!$A$8:$C$8154,3,0),0)</f>
        <v>0</v>
      </c>
      <c r="M13" s="32">
        <f t="shared" si="0"/>
        <v>0</v>
      </c>
      <c r="N13" s="62" t="str">
        <f>IFERROR(VLOOKUP(D13,#REF!,6,0),"-")</f>
        <v>-</v>
      </c>
      <c r="O13" s="16" t="str">
        <f t="shared" si="1"/>
        <v>O</v>
      </c>
      <c r="P13" s="32">
        <f t="shared" si="2"/>
        <v>0</v>
      </c>
    </row>
    <row r="14" spans="1:16" ht="12" customHeight="1">
      <c r="A14" s="13"/>
      <c r="B14" s="14" t="s">
        <v>895</v>
      </c>
      <c r="C14" s="14" t="s">
        <v>557</v>
      </c>
      <c r="D14" s="14" t="s">
        <v>1424</v>
      </c>
      <c r="E14" s="14" t="s">
        <v>350</v>
      </c>
      <c r="F14" s="14" t="s">
        <v>2231</v>
      </c>
      <c r="G14" s="14" t="s">
        <v>593</v>
      </c>
      <c r="H14" s="14" t="s">
        <v>896</v>
      </c>
      <c r="I14" s="84">
        <v>4</v>
      </c>
      <c r="J14" s="32">
        <f>IFERROR(VLOOKUP(D14,#REF!,3,0),0)+IFERROR(VLOOKUP(D14,#REF!,3,0),0)</f>
        <v>0</v>
      </c>
      <c r="K14" s="32">
        <f>IFERROR(VLOOKUP(D14,#REF!,3,0),0)</f>
        <v>0</v>
      </c>
      <c r="L14" s="32">
        <f>IFERROR(VLOOKUP(D14,'12월'!$A$8:$C$8154,3,0),0)</f>
        <v>0</v>
      </c>
      <c r="M14" s="32">
        <f t="shared" si="0"/>
        <v>0</v>
      </c>
      <c r="N14" s="62" t="str">
        <f>IFERROR(VLOOKUP(D14,#REF!,6,0),"-")</f>
        <v>-</v>
      </c>
      <c r="O14" s="16" t="str">
        <f t="shared" si="1"/>
        <v>O</v>
      </c>
      <c r="P14" s="32">
        <f t="shared" si="2"/>
        <v>0</v>
      </c>
    </row>
    <row r="15" spans="1:16" ht="12.6" customHeight="1">
      <c r="A15" s="13"/>
      <c r="B15" s="14" t="s">
        <v>694</v>
      </c>
      <c r="C15" s="14" t="s">
        <v>581</v>
      </c>
      <c r="D15" s="33" t="s">
        <v>1191</v>
      </c>
      <c r="E15" s="14" t="s">
        <v>95</v>
      </c>
      <c r="F15" s="14" t="s">
        <v>2232</v>
      </c>
      <c r="G15" s="14" t="s">
        <v>592</v>
      </c>
      <c r="H15" s="14" t="s">
        <v>695</v>
      </c>
      <c r="I15" s="84">
        <v>4</v>
      </c>
      <c r="J15" s="32">
        <f>IFERROR(VLOOKUP(D15,#REF!,3,0),0)+IFERROR(VLOOKUP(D15,#REF!,3,0),0)</f>
        <v>0</v>
      </c>
      <c r="K15" s="32">
        <f>IFERROR(VLOOKUP(D15,#REF!,3,0),0)</f>
        <v>0</v>
      </c>
      <c r="L15" s="32">
        <f>IFERROR(VLOOKUP(D15,'12월'!$A$8:$C$8154,3,0),0)</f>
        <v>0</v>
      </c>
      <c r="M15" s="32">
        <f t="shared" si="0"/>
        <v>0</v>
      </c>
      <c r="N15" s="62" t="str">
        <f>IFERROR(VLOOKUP(D15,#REF!,6,0),"-")</f>
        <v>-</v>
      </c>
      <c r="O15" s="16" t="str">
        <f t="shared" si="1"/>
        <v>O</v>
      </c>
      <c r="P15" s="32">
        <f t="shared" si="2"/>
        <v>0</v>
      </c>
    </row>
    <row r="16" spans="1:16" ht="12.6" customHeight="1">
      <c r="A16" s="13"/>
      <c r="B16" s="14" t="s">
        <v>835</v>
      </c>
      <c r="C16" s="14" t="s">
        <v>569</v>
      </c>
      <c r="D16" s="14" t="s">
        <v>1353</v>
      </c>
      <c r="E16" s="14" t="s">
        <v>408</v>
      </c>
      <c r="F16" s="14" t="s">
        <v>2233</v>
      </c>
      <c r="G16" s="14" t="s">
        <v>593</v>
      </c>
      <c r="H16" s="14" t="s">
        <v>1354</v>
      </c>
      <c r="I16" s="84">
        <v>4</v>
      </c>
      <c r="J16" s="32">
        <f>IFERROR(VLOOKUP(D16,#REF!,3,0),0)+IFERROR(VLOOKUP(D16,#REF!,3,0),0)</f>
        <v>0</v>
      </c>
      <c r="K16" s="32">
        <f>IFERROR(VLOOKUP(D16,#REF!,3,0),0)</f>
        <v>0</v>
      </c>
      <c r="L16" s="32">
        <f>IFERROR(VLOOKUP(D16,'12월'!$A$8:$C$8154,3,0),0)</f>
        <v>0</v>
      </c>
      <c r="M16" s="32">
        <f t="shared" si="0"/>
        <v>0</v>
      </c>
      <c r="N16" s="62" t="str">
        <f>IFERROR(VLOOKUP(D16,#REF!,6,0),"-")</f>
        <v>-</v>
      </c>
      <c r="O16" s="16" t="str">
        <f t="shared" si="1"/>
        <v>O</v>
      </c>
      <c r="P16" s="32">
        <f t="shared" si="2"/>
        <v>0</v>
      </c>
    </row>
    <row r="17" spans="1:16" ht="12.6" customHeight="1">
      <c r="A17" s="13"/>
      <c r="B17" s="14" t="s">
        <v>715</v>
      </c>
      <c r="C17" s="14" t="s">
        <v>565</v>
      </c>
      <c r="D17" s="33" t="s">
        <v>1210</v>
      </c>
      <c r="E17" s="14" t="s">
        <v>71</v>
      </c>
      <c r="F17" s="14" t="s">
        <v>2234</v>
      </c>
      <c r="G17" s="14" t="s">
        <v>592</v>
      </c>
      <c r="H17" s="14" t="s">
        <v>716</v>
      </c>
      <c r="I17" s="84">
        <v>4</v>
      </c>
      <c r="J17" s="32">
        <f>IFERROR(VLOOKUP(D17,#REF!,3,0),0)+IFERROR(VLOOKUP(D17,#REF!,3,0),0)</f>
        <v>0</v>
      </c>
      <c r="K17" s="32">
        <f>IFERROR(VLOOKUP(D17,#REF!,3,0),0)</f>
        <v>0</v>
      </c>
      <c r="L17" s="32">
        <f>IFERROR(VLOOKUP(D17,'12월'!$A$8:$C$8154,3,0),0)</f>
        <v>0</v>
      </c>
      <c r="M17" s="32">
        <f t="shared" si="0"/>
        <v>0</v>
      </c>
      <c r="N17" s="62" t="str">
        <f>IFERROR(VLOOKUP(D17,#REF!,6,0),"-")</f>
        <v>-</v>
      </c>
      <c r="O17" s="16" t="str">
        <f t="shared" si="1"/>
        <v>O</v>
      </c>
      <c r="P17" s="32">
        <f t="shared" si="2"/>
        <v>0</v>
      </c>
    </row>
    <row r="18" spans="1:16" ht="12.6" customHeight="1">
      <c r="A18" s="13"/>
      <c r="B18" s="14" t="s">
        <v>835</v>
      </c>
      <c r="C18" s="14" t="s">
        <v>569</v>
      </c>
      <c r="D18" s="14" t="s">
        <v>1355</v>
      </c>
      <c r="E18" s="14" t="s">
        <v>402</v>
      </c>
      <c r="F18" s="14" t="s">
        <v>2235</v>
      </c>
      <c r="G18" s="14" t="s">
        <v>593</v>
      </c>
      <c r="H18" s="14" t="s">
        <v>838</v>
      </c>
      <c r="I18" s="84">
        <v>4</v>
      </c>
      <c r="J18" s="32">
        <f>IFERROR(VLOOKUP(D18,#REF!,3,0),0)+IFERROR(VLOOKUP(D18,#REF!,3,0),0)</f>
        <v>0</v>
      </c>
      <c r="K18" s="32">
        <f>IFERROR(VLOOKUP(D18,#REF!,3,0),0)</f>
        <v>0</v>
      </c>
      <c r="L18" s="32">
        <f>IFERROR(VLOOKUP(D18,'12월'!$A$8:$C$8154,3,0),0)</f>
        <v>0</v>
      </c>
      <c r="M18" s="32">
        <f t="shared" si="0"/>
        <v>0</v>
      </c>
      <c r="N18" s="62" t="str">
        <f>IFERROR(VLOOKUP(D18,#REF!,6,0),"-")</f>
        <v>-</v>
      </c>
      <c r="O18" s="16" t="str">
        <f t="shared" si="1"/>
        <v>O</v>
      </c>
      <c r="P18" s="32">
        <f t="shared" si="2"/>
        <v>0</v>
      </c>
    </row>
    <row r="19" spans="1:16" ht="12.6" customHeight="1">
      <c r="A19" s="13"/>
      <c r="B19" s="14" t="s">
        <v>798</v>
      </c>
      <c r="C19" s="14" t="s">
        <v>578</v>
      </c>
      <c r="D19" s="33" t="s">
        <v>1297</v>
      </c>
      <c r="E19" s="14" t="s">
        <v>285</v>
      </c>
      <c r="F19" s="14" t="s">
        <v>2236</v>
      </c>
      <c r="G19" s="14" t="s">
        <v>592</v>
      </c>
      <c r="H19" s="14" t="s">
        <v>799</v>
      </c>
      <c r="I19" s="84">
        <v>4</v>
      </c>
      <c r="J19" s="32">
        <f>IFERROR(VLOOKUP(D19,#REF!,3,0),0)+IFERROR(VLOOKUP(D19,#REF!,3,0),0)</f>
        <v>0</v>
      </c>
      <c r="K19" s="32">
        <f>IFERROR(VLOOKUP(D19,#REF!,3,0),0)</f>
        <v>0</v>
      </c>
      <c r="L19" s="32">
        <f>IFERROR(VLOOKUP(D19,'12월'!$A$8:$C$8154,3,0),0)</f>
        <v>0</v>
      </c>
      <c r="M19" s="32">
        <f t="shared" si="0"/>
        <v>0</v>
      </c>
      <c r="N19" s="62" t="str">
        <f>IFERROR(VLOOKUP(D19,#REF!,6,0),"-")</f>
        <v>-</v>
      </c>
      <c r="O19" s="16" t="str">
        <f t="shared" si="1"/>
        <v>O</v>
      </c>
      <c r="P19" s="32">
        <f t="shared" si="2"/>
        <v>0</v>
      </c>
    </row>
    <row r="20" spans="1:16" ht="12.6" customHeight="1">
      <c r="A20" s="13"/>
      <c r="B20" s="14" t="s">
        <v>1121</v>
      </c>
      <c r="C20" s="14" t="s">
        <v>580</v>
      </c>
      <c r="D20" s="14" t="s">
        <v>1774</v>
      </c>
      <c r="E20" s="14" t="s">
        <v>198</v>
      </c>
      <c r="F20" s="14" t="s">
        <v>2237</v>
      </c>
      <c r="G20" s="14" t="s">
        <v>592</v>
      </c>
      <c r="H20" s="14" t="s">
        <v>1122</v>
      </c>
      <c r="I20" s="84">
        <v>4</v>
      </c>
      <c r="J20" s="32">
        <f>IFERROR(VLOOKUP(D20,#REF!,3,0),0)+IFERROR(VLOOKUP(D20,#REF!,3,0),0)</f>
        <v>0</v>
      </c>
      <c r="K20" s="32">
        <f>IFERROR(VLOOKUP(D20,#REF!,3,0),0)</f>
        <v>0</v>
      </c>
      <c r="L20" s="32">
        <f>IFERROR(VLOOKUP(D20,'12월'!$A$8:$C$8154,3,0),0)</f>
        <v>0</v>
      </c>
      <c r="M20" s="32">
        <f t="shared" si="0"/>
        <v>0</v>
      </c>
      <c r="N20" s="62" t="str">
        <f>IFERROR(VLOOKUP(D20,#REF!,6,0),"-")</f>
        <v>-</v>
      </c>
      <c r="O20" s="16" t="str">
        <f t="shared" si="1"/>
        <v>O</v>
      </c>
      <c r="P20" s="32">
        <f t="shared" si="2"/>
        <v>0</v>
      </c>
    </row>
    <row r="21" spans="1:16" ht="12.6" customHeight="1">
      <c r="A21" s="13"/>
      <c r="B21" s="14" t="s">
        <v>761</v>
      </c>
      <c r="C21" s="14" t="s">
        <v>553</v>
      </c>
      <c r="D21" s="33" t="s">
        <v>1258</v>
      </c>
      <c r="E21" s="14" t="s">
        <v>333</v>
      </c>
      <c r="F21" s="14" t="s">
        <v>2238</v>
      </c>
      <c r="G21" s="14" t="s">
        <v>592</v>
      </c>
      <c r="H21" s="14" t="s">
        <v>762</v>
      </c>
      <c r="I21" s="84">
        <v>4</v>
      </c>
      <c r="J21" s="32">
        <f>IFERROR(VLOOKUP(D21,#REF!,3,0),0)+IFERROR(VLOOKUP(D21,#REF!,3,0),0)</f>
        <v>0</v>
      </c>
      <c r="K21" s="32">
        <f>IFERROR(VLOOKUP(D21,#REF!,3,0),0)</f>
        <v>0</v>
      </c>
      <c r="L21" s="32">
        <f>IFERROR(VLOOKUP(D21,'12월'!$A$8:$C$8154,3,0),0)</f>
        <v>0</v>
      </c>
      <c r="M21" s="32">
        <f t="shared" si="0"/>
        <v>0</v>
      </c>
      <c r="N21" s="62" t="str">
        <f>IFERROR(VLOOKUP(D21,#REF!,6,0),"-")</f>
        <v>-</v>
      </c>
      <c r="O21" s="16" t="str">
        <f t="shared" si="1"/>
        <v>O</v>
      </c>
      <c r="P21" s="32">
        <f t="shared" si="2"/>
        <v>0</v>
      </c>
    </row>
    <row r="22" spans="1:16" ht="12.6" customHeight="1">
      <c r="A22" s="13"/>
      <c r="B22" s="14" t="s">
        <v>835</v>
      </c>
      <c r="C22" s="14" t="s">
        <v>569</v>
      </c>
      <c r="D22" s="14" t="s">
        <v>1351</v>
      </c>
      <c r="E22" s="14" t="s">
        <v>410</v>
      </c>
      <c r="F22" s="14" t="s">
        <v>2239</v>
      </c>
      <c r="G22" s="14" t="s">
        <v>593</v>
      </c>
      <c r="H22" s="14" t="s">
        <v>836</v>
      </c>
      <c r="I22" s="84">
        <v>4</v>
      </c>
      <c r="J22" s="32">
        <f>IFERROR(VLOOKUP(D22,#REF!,3,0),0)+IFERROR(VLOOKUP(D22,#REF!,3,0),0)</f>
        <v>0</v>
      </c>
      <c r="K22" s="32">
        <f>IFERROR(VLOOKUP(D22,#REF!,3,0),0)</f>
        <v>0</v>
      </c>
      <c r="L22" s="32">
        <f>IFERROR(VLOOKUP(D22,'12월'!$A$8:$C$8154,3,0),0)</f>
        <v>0</v>
      </c>
      <c r="M22" s="32">
        <f t="shared" si="0"/>
        <v>0</v>
      </c>
      <c r="N22" s="62" t="str">
        <f>IFERROR(VLOOKUP(D22,#REF!,6,0),"-")</f>
        <v>-</v>
      </c>
      <c r="O22" s="16" t="str">
        <f t="shared" si="1"/>
        <v>O</v>
      </c>
      <c r="P22" s="32">
        <f t="shared" si="2"/>
        <v>0</v>
      </c>
    </row>
    <row r="23" spans="1:16" ht="12.6" customHeight="1">
      <c r="A23" s="13"/>
      <c r="B23" s="14" t="s">
        <v>1088</v>
      </c>
      <c r="C23" s="14" t="s">
        <v>564</v>
      </c>
      <c r="D23" s="14" t="s">
        <v>1722</v>
      </c>
      <c r="E23" s="14" t="s">
        <v>142</v>
      </c>
      <c r="F23" s="14" t="s">
        <v>2240</v>
      </c>
      <c r="G23" s="14" t="s">
        <v>592</v>
      </c>
      <c r="H23" s="14" t="s">
        <v>1089</v>
      </c>
      <c r="I23" s="84">
        <v>4</v>
      </c>
      <c r="J23" s="32">
        <f>IFERROR(VLOOKUP(D23,#REF!,3,0),0)+IFERROR(VLOOKUP(D23,#REF!,3,0),0)</f>
        <v>0</v>
      </c>
      <c r="K23" s="32">
        <f>IFERROR(VLOOKUP(D23,#REF!,3,0),0)</f>
        <v>0</v>
      </c>
      <c r="L23" s="32">
        <f>IFERROR(VLOOKUP(D23,'12월'!$A$8:$C$8154,3,0),0)</f>
        <v>0</v>
      </c>
      <c r="M23" s="32">
        <f t="shared" si="0"/>
        <v>0</v>
      </c>
      <c r="N23" s="62" t="str">
        <f>IFERROR(VLOOKUP(D23,#REF!,6,0),"-")</f>
        <v>-</v>
      </c>
      <c r="O23" s="16" t="str">
        <f t="shared" si="1"/>
        <v>O</v>
      </c>
      <c r="P23" s="32">
        <f t="shared" si="2"/>
        <v>0</v>
      </c>
    </row>
    <row r="24" spans="1:16" ht="12.6" customHeight="1">
      <c r="A24" s="13"/>
      <c r="B24" s="14" t="s">
        <v>742</v>
      </c>
      <c r="C24" s="14" t="s">
        <v>572</v>
      </c>
      <c r="D24" s="33" t="s">
        <v>1242</v>
      </c>
      <c r="E24" s="14" t="s">
        <v>15</v>
      </c>
      <c r="F24" s="14" t="s">
        <v>2241</v>
      </c>
      <c r="G24" s="14" t="s">
        <v>592</v>
      </c>
      <c r="H24" s="14" t="s">
        <v>744</v>
      </c>
      <c r="I24" s="84">
        <v>4</v>
      </c>
      <c r="J24" s="32">
        <f>IFERROR(VLOOKUP(D24,#REF!,3,0),0)+IFERROR(VLOOKUP(D24,#REF!,3,0),0)</f>
        <v>0</v>
      </c>
      <c r="K24" s="32">
        <f>IFERROR(VLOOKUP(D24,#REF!,3,0),0)</f>
        <v>0</v>
      </c>
      <c r="L24" s="32">
        <f>IFERROR(VLOOKUP(D24,'12월'!$A$8:$C$8154,3,0),0)</f>
        <v>0</v>
      </c>
      <c r="M24" s="32">
        <f t="shared" si="0"/>
        <v>0</v>
      </c>
      <c r="N24" s="62" t="str">
        <f>IFERROR(VLOOKUP(D24,#REF!,6,0),"-")</f>
        <v>-</v>
      </c>
      <c r="O24" s="16" t="str">
        <f t="shared" si="1"/>
        <v>O</v>
      </c>
      <c r="P24" s="32">
        <f t="shared" si="2"/>
        <v>0</v>
      </c>
    </row>
    <row r="25" spans="1:16" ht="12.6" customHeight="1">
      <c r="A25" s="13"/>
      <c r="B25" s="14" t="s">
        <v>1139</v>
      </c>
      <c r="C25" s="14" t="s">
        <v>560</v>
      </c>
      <c r="D25" s="14" t="s">
        <v>1803</v>
      </c>
      <c r="E25" s="14" t="s">
        <v>291</v>
      </c>
      <c r="F25" s="14" t="s">
        <v>2242</v>
      </c>
      <c r="G25" s="14" t="s">
        <v>593</v>
      </c>
      <c r="H25" s="14" t="s">
        <v>744</v>
      </c>
      <c r="I25" s="84">
        <v>4</v>
      </c>
      <c r="J25" s="32">
        <f>IFERROR(VLOOKUP(D25,#REF!,3,0),0)+IFERROR(VLOOKUP(D25,#REF!,3,0),0)</f>
        <v>0</v>
      </c>
      <c r="K25" s="32">
        <f>IFERROR(VLOOKUP(D25,#REF!,3,0),0)</f>
        <v>0</v>
      </c>
      <c r="L25" s="32">
        <f>IFERROR(VLOOKUP(D25,'12월'!$A$8:$C$8154,3,0),0)</f>
        <v>0</v>
      </c>
      <c r="M25" s="32">
        <f t="shared" si="0"/>
        <v>0</v>
      </c>
      <c r="N25" s="62" t="str">
        <f>IFERROR(VLOOKUP(D25,#REF!,6,0),"-")</f>
        <v>-</v>
      </c>
      <c r="O25" s="16" t="str">
        <f t="shared" si="1"/>
        <v>O</v>
      </c>
      <c r="P25" s="32">
        <f t="shared" si="2"/>
        <v>0</v>
      </c>
    </row>
    <row r="26" spans="1:16" ht="12.6" customHeight="1">
      <c r="A26" s="13"/>
      <c r="B26" s="14" t="s">
        <v>1015</v>
      </c>
      <c r="C26" s="14" t="s">
        <v>573</v>
      </c>
      <c r="D26" s="14" t="s">
        <v>1620</v>
      </c>
      <c r="E26" s="14" t="s">
        <v>299</v>
      </c>
      <c r="F26" s="14" t="s">
        <v>2243</v>
      </c>
      <c r="G26" s="14" t="s">
        <v>592</v>
      </c>
      <c r="H26" s="14" t="s">
        <v>1018</v>
      </c>
      <c r="I26" s="84">
        <v>4</v>
      </c>
      <c r="J26" s="32">
        <f>IFERROR(VLOOKUP(D26,#REF!,3,0),0)+IFERROR(VLOOKUP(D26,#REF!,3,0),0)</f>
        <v>0</v>
      </c>
      <c r="K26" s="32">
        <f>IFERROR(VLOOKUP(D26,#REF!,3,0),0)</f>
        <v>0</v>
      </c>
      <c r="L26" s="32">
        <f>IFERROR(VLOOKUP(D26,'12월'!$A$8:$C$8154,3,0),0)</f>
        <v>0</v>
      </c>
      <c r="M26" s="32">
        <f t="shared" si="0"/>
        <v>0</v>
      </c>
      <c r="N26" s="62" t="str">
        <f>IFERROR(VLOOKUP(D26,#REF!,6,0),"-")</f>
        <v>-</v>
      </c>
      <c r="O26" s="16" t="str">
        <f t="shared" si="1"/>
        <v>O</v>
      </c>
      <c r="P26" s="32">
        <f t="shared" si="2"/>
        <v>0</v>
      </c>
    </row>
    <row r="27" spans="1:16" ht="12.6" customHeight="1">
      <c r="A27" s="13"/>
      <c r="B27" s="14" t="s">
        <v>742</v>
      </c>
      <c r="C27" s="14" t="s">
        <v>572</v>
      </c>
      <c r="D27" s="33" t="s">
        <v>1241</v>
      </c>
      <c r="E27" s="14" t="s">
        <v>16</v>
      </c>
      <c r="F27" s="14" t="s">
        <v>2244</v>
      </c>
      <c r="G27" s="14" t="s">
        <v>592</v>
      </c>
      <c r="H27" s="14" t="s">
        <v>743</v>
      </c>
      <c r="I27" s="84">
        <v>4</v>
      </c>
      <c r="J27" s="32">
        <f>IFERROR(VLOOKUP(D27,#REF!,3,0),0)+IFERROR(VLOOKUP(D27,#REF!,3,0),0)</f>
        <v>0</v>
      </c>
      <c r="K27" s="32">
        <f>IFERROR(VLOOKUP(D27,#REF!,3,0),0)</f>
        <v>0</v>
      </c>
      <c r="L27" s="32">
        <f>IFERROR(VLOOKUP(D27,'12월'!$A$8:$C$8154,3,0),0)</f>
        <v>0</v>
      </c>
      <c r="M27" s="32">
        <f t="shared" si="0"/>
        <v>0</v>
      </c>
      <c r="N27" s="62" t="str">
        <f>IFERROR(VLOOKUP(D27,#REF!,6,0),"-")</f>
        <v>-</v>
      </c>
      <c r="O27" s="16" t="str">
        <f t="shared" si="1"/>
        <v>O</v>
      </c>
      <c r="P27" s="32">
        <f t="shared" si="2"/>
        <v>0</v>
      </c>
    </row>
    <row r="28" spans="1:16" ht="12.6" customHeight="1">
      <c r="A28" s="13"/>
      <c r="B28" s="14" t="s">
        <v>979</v>
      </c>
      <c r="C28" s="14" t="s">
        <v>563</v>
      </c>
      <c r="D28" s="14" t="s">
        <v>1556</v>
      </c>
      <c r="E28" s="14" t="s">
        <v>242</v>
      </c>
      <c r="F28" s="14" t="s">
        <v>2245</v>
      </c>
      <c r="G28" s="14" t="s">
        <v>592</v>
      </c>
      <c r="H28" s="14" t="s">
        <v>980</v>
      </c>
      <c r="I28" s="84">
        <v>4</v>
      </c>
      <c r="J28" s="32">
        <f>IFERROR(VLOOKUP(D28,#REF!,3,0),0)+IFERROR(VLOOKUP(D28,#REF!,3,0),0)</f>
        <v>0</v>
      </c>
      <c r="K28" s="32">
        <f>IFERROR(VLOOKUP(D28,#REF!,3,0),0)</f>
        <v>0</v>
      </c>
      <c r="L28" s="32">
        <f>IFERROR(VLOOKUP(D28,'12월'!$A$8:$C$8154,3,0),0)</f>
        <v>0</v>
      </c>
      <c r="M28" s="32">
        <f t="shared" si="0"/>
        <v>0</v>
      </c>
      <c r="N28" s="62" t="str">
        <f>IFERROR(VLOOKUP(D28,#REF!,6,0),"-")</f>
        <v>-</v>
      </c>
      <c r="O28" s="16" t="str">
        <f t="shared" si="1"/>
        <v>O</v>
      </c>
      <c r="P28" s="32">
        <f t="shared" si="2"/>
        <v>0</v>
      </c>
    </row>
    <row r="29" spans="1:16" ht="12.6" customHeight="1">
      <c r="A29" s="13"/>
      <c r="B29" s="14" t="s">
        <v>1015</v>
      </c>
      <c r="C29" s="14" t="s">
        <v>573</v>
      </c>
      <c r="D29" s="14" t="s">
        <v>1619</v>
      </c>
      <c r="E29" s="14" t="s">
        <v>298</v>
      </c>
      <c r="F29" s="14" t="s">
        <v>2246</v>
      </c>
      <c r="G29" s="14" t="s">
        <v>592</v>
      </c>
      <c r="H29" s="14" t="s">
        <v>1017</v>
      </c>
      <c r="I29" s="84">
        <v>4</v>
      </c>
      <c r="J29" s="32">
        <f>IFERROR(VLOOKUP(D29,#REF!,3,0),0)+IFERROR(VLOOKUP(D29,#REF!,3,0),0)</f>
        <v>0</v>
      </c>
      <c r="K29" s="32">
        <f>IFERROR(VLOOKUP(D29,#REF!,3,0),0)</f>
        <v>0</v>
      </c>
      <c r="L29" s="32">
        <f>IFERROR(VLOOKUP(D29,'12월'!$A$8:$C$8154,3,0),0)</f>
        <v>0</v>
      </c>
      <c r="M29" s="32">
        <f t="shared" si="0"/>
        <v>0</v>
      </c>
      <c r="N29" s="62" t="str">
        <f>IFERROR(VLOOKUP(D29,#REF!,6,0),"-")</f>
        <v>-</v>
      </c>
      <c r="O29" s="16" t="str">
        <f t="shared" si="1"/>
        <v>O</v>
      </c>
      <c r="P29" s="32">
        <f t="shared" si="2"/>
        <v>0</v>
      </c>
    </row>
    <row r="30" spans="1:16" ht="12.6" customHeight="1">
      <c r="A30" s="13"/>
      <c r="B30" s="14" t="s">
        <v>1071</v>
      </c>
      <c r="C30" s="14" t="s">
        <v>566</v>
      </c>
      <c r="D30" s="14" t="s">
        <v>1699</v>
      </c>
      <c r="E30" s="14" t="s">
        <v>376</v>
      </c>
      <c r="F30" s="14" t="s">
        <v>2247</v>
      </c>
      <c r="G30" s="14" t="s">
        <v>592</v>
      </c>
      <c r="H30" s="14" t="s">
        <v>1072</v>
      </c>
      <c r="I30" s="84">
        <v>4</v>
      </c>
      <c r="J30" s="32">
        <f>IFERROR(VLOOKUP(D30,#REF!,3,0),0)+IFERROR(VLOOKUP(D30,#REF!,3,0),0)</f>
        <v>0</v>
      </c>
      <c r="K30" s="32">
        <f>IFERROR(VLOOKUP(D30,#REF!,3,0),0)</f>
        <v>0</v>
      </c>
      <c r="L30" s="32">
        <f>IFERROR(VLOOKUP(D30,'12월'!$A$8:$C$8154,3,0),0)</f>
        <v>0</v>
      </c>
      <c r="M30" s="32">
        <f t="shared" si="0"/>
        <v>0</v>
      </c>
      <c r="N30" s="62" t="str">
        <f>IFERROR(VLOOKUP(D30,#REF!,6,0),"-")</f>
        <v>-</v>
      </c>
      <c r="O30" s="16" t="str">
        <f t="shared" si="1"/>
        <v>O</v>
      </c>
      <c r="P30" s="32">
        <f t="shared" si="2"/>
        <v>0</v>
      </c>
    </row>
    <row r="31" spans="1:16" ht="12.6" customHeight="1">
      <c r="A31" s="13"/>
      <c r="B31" s="30" t="s">
        <v>3152</v>
      </c>
      <c r="C31" s="14" t="s">
        <v>2985</v>
      </c>
      <c r="D31" s="14" t="s">
        <v>1494</v>
      </c>
      <c r="E31" s="14" t="s">
        <v>235</v>
      </c>
      <c r="F31" s="14" t="s">
        <v>2248</v>
      </c>
      <c r="G31" s="14" t="s">
        <v>592</v>
      </c>
      <c r="H31" s="14" t="s">
        <v>944</v>
      </c>
      <c r="I31" s="84">
        <v>4</v>
      </c>
      <c r="J31" s="32">
        <f>IFERROR(VLOOKUP(D31,#REF!,3,0),0)+IFERROR(VLOOKUP(D31,#REF!,3,0),0)</f>
        <v>0</v>
      </c>
      <c r="K31" s="32">
        <f>IFERROR(VLOOKUP(D31,#REF!,3,0),0)</f>
        <v>0</v>
      </c>
      <c r="L31" s="32">
        <f>IFERROR(VLOOKUP(D31,'12월'!$A$8:$C$8154,3,0),0)</f>
        <v>0</v>
      </c>
      <c r="M31" s="32">
        <f t="shared" si="0"/>
        <v>0</v>
      </c>
      <c r="N31" s="62" t="str">
        <f>IFERROR(VLOOKUP(D31,#REF!,6,0),"-")</f>
        <v>-</v>
      </c>
      <c r="O31" s="16" t="str">
        <f t="shared" si="1"/>
        <v>O</v>
      </c>
      <c r="P31" s="32">
        <f t="shared" si="2"/>
        <v>0</v>
      </c>
    </row>
    <row r="32" spans="1:16" ht="12.6" customHeight="1">
      <c r="A32" s="13"/>
      <c r="B32" s="14" t="s">
        <v>1139</v>
      </c>
      <c r="C32" s="14" t="s">
        <v>560</v>
      </c>
      <c r="D32" s="14" t="s">
        <v>1802</v>
      </c>
      <c r="E32" s="14" t="s">
        <v>398</v>
      </c>
      <c r="F32" s="14" t="s">
        <v>2249</v>
      </c>
      <c r="G32" s="14" t="s">
        <v>592</v>
      </c>
      <c r="H32" s="14" t="s">
        <v>944</v>
      </c>
      <c r="I32" s="84">
        <v>4</v>
      </c>
      <c r="J32" s="32">
        <f>IFERROR(VLOOKUP(D32,#REF!,3,0),0)+IFERROR(VLOOKUP(D32,#REF!,3,0),0)</f>
        <v>0</v>
      </c>
      <c r="K32" s="32">
        <f>IFERROR(VLOOKUP(D32,#REF!,3,0),0)</f>
        <v>0</v>
      </c>
      <c r="L32" s="32">
        <f>IFERROR(VLOOKUP(D32,'12월'!$A$8:$C$8154,3,0),0)</f>
        <v>0</v>
      </c>
      <c r="M32" s="32">
        <f t="shared" si="0"/>
        <v>0</v>
      </c>
      <c r="N32" s="62" t="str">
        <f>IFERROR(VLOOKUP(D32,#REF!,6,0),"-")</f>
        <v>-</v>
      </c>
      <c r="O32" s="16" t="str">
        <f t="shared" si="1"/>
        <v>O</v>
      </c>
      <c r="P32" s="32">
        <f t="shared" si="2"/>
        <v>0</v>
      </c>
    </row>
    <row r="33" spans="1:16" ht="12.6" customHeight="1">
      <c r="A33" s="13"/>
      <c r="B33" s="14" t="s">
        <v>895</v>
      </c>
      <c r="C33" s="14" t="s">
        <v>557</v>
      </c>
      <c r="D33" s="14" t="s">
        <v>1425</v>
      </c>
      <c r="E33" s="14" t="s">
        <v>546</v>
      </c>
      <c r="F33" s="14" t="s">
        <v>2250</v>
      </c>
      <c r="G33" s="14" t="s">
        <v>592</v>
      </c>
      <c r="H33" s="14" t="s">
        <v>897</v>
      </c>
      <c r="I33" s="84">
        <v>4</v>
      </c>
      <c r="J33" s="32">
        <f>IFERROR(VLOOKUP(D33,#REF!,3,0),0)+IFERROR(VLOOKUP(D33,#REF!,3,0),0)</f>
        <v>0</v>
      </c>
      <c r="K33" s="32">
        <f>IFERROR(VLOOKUP(D33,#REF!,3,0),0)</f>
        <v>0</v>
      </c>
      <c r="L33" s="32">
        <f>IFERROR(VLOOKUP(D33,'12월'!$A$8:$C$8154,3,0),0)</f>
        <v>0</v>
      </c>
      <c r="M33" s="32">
        <f t="shared" si="0"/>
        <v>0</v>
      </c>
      <c r="N33" s="62" t="str">
        <f>IFERROR(VLOOKUP(D33,#REF!,6,0),"-")</f>
        <v>-</v>
      </c>
      <c r="O33" s="16" t="str">
        <f t="shared" si="1"/>
        <v>O</v>
      </c>
      <c r="P33" s="32">
        <f t="shared" si="2"/>
        <v>0</v>
      </c>
    </row>
    <row r="34" spans="1:16" ht="12.6" customHeight="1">
      <c r="A34" s="13"/>
      <c r="B34" s="14" t="s">
        <v>1015</v>
      </c>
      <c r="C34" s="14" t="s">
        <v>573</v>
      </c>
      <c r="D34" s="14" t="s">
        <v>1621</v>
      </c>
      <c r="E34" s="14" t="s">
        <v>283</v>
      </c>
      <c r="F34" s="14" t="s">
        <v>2251</v>
      </c>
      <c r="G34" s="14" t="s">
        <v>592</v>
      </c>
      <c r="H34" s="14" t="s">
        <v>1019</v>
      </c>
      <c r="I34" s="84">
        <v>4</v>
      </c>
      <c r="J34" s="32">
        <f>IFERROR(VLOOKUP(D34,#REF!,3,0),0)+IFERROR(VLOOKUP(D34,#REF!,3,0),0)</f>
        <v>0</v>
      </c>
      <c r="K34" s="32">
        <f>IFERROR(VLOOKUP(D34,#REF!,3,0),0)</f>
        <v>0</v>
      </c>
      <c r="L34" s="32">
        <f>IFERROR(VLOOKUP(D34,'12월'!$A$8:$C$8154,3,0),0)</f>
        <v>0</v>
      </c>
      <c r="M34" s="32">
        <f t="shared" si="0"/>
        <v>0</v>
      </c>
      <c r="N34" s="62" t="str">
        <f>IFERROR(VLOOKUP(D34,#REF!,6,0),"-")</f>
        <v>-</v>
      </c>
      <c r="O34" s="16" t="str">
        <f t="shared" si="1"/>
        <v>O</v>
      </c>
      <c r="P34" s="32">
        <f t="shared" si="2"/>
        <v>0</v>
      </c>
    </row>
    <row r="35" spans="1:16" ht="12.6" customHeight="1">
      <c r="A35" s="13"/>
      <c r="B35" s="14" t="s">
        <v>742</v>
      </c>
      <c r="C35" s="14" t="s">
        <v>572</v>
      </c>
      <c r="D35" s="33" t="s">
        <v>1245</v>
      </c>
      <c r="E35" s="14" t="s">
        <v>345</v>
      </c>
      <c r="F35" s="14" t="s">
        <v>2252</v>
      </c>
      <c r="G35" s="14" t="s">
        <v>592</v>
      </c>
      <c r="H35" s="14" t="s">
        <v>1174</v>
      </c>
      <c r="I35" s="84">
        <v>4</v>
      </c>
      <c r="J35" s="32">
        <f>IFERROR(VLOOKUP(D35,#REF!,3,0),0)+IFERROR(VLOOKUP(D35,#REF!,3,0),0)</f>
        <v>0</v>
      </c>
      <c r="K35" s="32">
        <f>IFERROR(VLOOKUP(D35,#REF!,3,0),0)</f>
        <v>0</v>
      </c>
      <c r="L35" s="32">
        <f>IFERROR(VLOOKUP(D35,'12월'!$A$8:$C$8154,3,0),0)</f>
        <v>0</v>
      </c>
      <c r="M35" s="32">
        <f t="shared" si="0"/>
        <v>0</v>
      </c>
      <c r="N35" s="62" t="str">
        <f>IFERROR(VLOOKUP(D35,#REF!,6,0),"-")</f>
        <v>-</v>
      </c>
      <c r="O35" s="16" t="str">
        <f t="shared" si="1"/>
        <v>O</v>
      </c>
      <c r="P35" s="32">
        <f t="shared" si="2"/>
        <v>0</v>
      </c>
    </row>
    <row r="36" spans="1:16" ht="12.6" customHeight="1">
      <c r="A36" s="13"/>
      <c r="B36" s="14" t="s">
        <v>1088</v>
      </c>
      <c r="C36" s="14" t="s">
        <v>564</v>
      </c>
      <c r="D36" s="14" t="s">
        <v>1723</v>
      </c>
      <c r="E36" s="14" t="s">
        <v>62</v>
      </c>
      <c r="F36" s="14" t="s">
        <v>2253</v>
      </c>
      <c r="G36" s="14" t="s">
        <v>592</v>
      </c>
      <c r="H36" s="14" t="s">
        <v>1090</v>
      </c>
      <c r="I36" s="84">
        <v>4</v>
      </c>
      <c r="J36" s="32">
        <f>IFERROR(VLOOKUP(D36,#REF!,3,0),0)+IFERROR(VLOOKUP(D36,#REF!,3,0),0)</f>
        <v>0</v>
      </c>
      <c r="K36" s="32">
        <f>IFERROR(VLOOKUP(D36,#REF!,3,0),0)</f>
        <v>0</v>
      </c>
      <c r="L36" s="32">
        <f>IFERROR(VLOOKUP(D36,'12월'!$A$8:$C$8154,3,0),0)</f>
        <v>0</v>
      </c>
      <c r="M36" s="32">
        <f t="shared" si="0"/>
        <v>0</v>
      </c>
      <c r="N36" s="62" t="str">
        <f>IFERROR(VLOOKUP(D36,#REF!,6,0),"-")</f>
        <v>-</v>
      </c>
      <c r="O36" s="16" t="str">
        <f t="shared" si="1"/>
        <v>O</v>
      </c>
      <c r="P36" s="32">
        <f t="shared" si="2"/>
        <v>0</v>
      </c>
    </row>
    <row r="37" spans="1:16" ht="12.6" customHeight="1">
      <c r="A37" s="13"/>
      <c r="B37" s="14" t="s">
        <v>679</v>
      </c>
      <c r="C37" s="14" t="s">
        <v>583</v>
      </c>
      <c r="D37" s="33" t="s">
        <v>1182</v>
      </c>
      <c r="E37" s="14" t="s">
        <v>97</v>
      </c>
      <c r="F37" s="14" t="s">
        <v>2254</v>
      </c>
      <c r="G37" s="14" t="s">
        <v>592</v>
      </c>
      <c r="H37" s="14" t="s">
        <v>681</v>
      </c>
      <c r="I37" s="84">
        <v>4</v>
      </c>
      <c r="J37" s="32">
        <f>IFERROR(VLOOKUP(D37,#REF!,3,0),0)+IFERROR(VLOOKUP(D37,#REF!,3,0),0)</f>
        <v>0</v>
      </c>
      <c r="K37" s="32">
        <f>IFERROR(VLOOKUP(D37,#REF!,3,0),0)</f>
        <v>0</v>
      </c>
      <c r="L37" s="32">
        <f>IFERROR(VLOOKUP(D37,'12월'!$A$8:$C$8154,3,0),0)</f>
        <v>0</v>
      </c>
      <c r="M37" s="32">
        <f t="shared" si="0"/>
        <v>0</v>
      </c>
      <c r="N37" s="62" t="str">
        <f>IFERROR(VLOOKUP(D37,#REF!,6,0),"-")</f>
        <v>-</v>
      </c>
      <c r="O37" s="16" t="str">
        <f t="shared" si="1"/>
        <v>O</v>
      </c>
      <c r="P37" s="32">
        <f t="shared" si="2"/>
        <v>0</v>
      </c>
    </row>
    <row r="38" spans="1:16" ht="12.6" customHeight="1">
      <c r="A38" s="13"/>
      <c r="B38" s="14" t="s">
        <v>874</v>
      </c>
      <c r="C38" s="14" t="s">
        <v>570</v>
      </c>
      <c r="D38" s="14" t="s">
        <v>1397</v>
      </c>
      <c r="E38" s="14" t="s">
        <v>330</v>
      </c>
      <c r="F38" s="14" t="s">
        <v>2255</v>
      </c>
      <c r="G38" s="14" t="s">
        <v>592</v>
      </c>
      <c r="H38" s="14" t="s">
        <v>875</v>
      </c>
      <c r="I38" s="84">
        <v>4</v>
      </c>
      <c r="J38" s="32">
        <f>IFERROR(VLOOKUP(D38,#REF!,3,0),0)+IFERROR(VLOOKUP(D38,#REF!,3,0),0)</f>
        <v>0</v>
      </c>
      <c r="K38" s="32">
        <f>IFERROR(VLOOKUP(D38,#REF!,3,0),0)</f>
        <v>0</v>
      </c>
      <c r="L38" s="32">
        <f>IFERROR(VLOOKUP(D38,'12월'!$A$8:$C$8154,3,0),0)</f>
        <v>0</v>
      </c>
      <c r="M38" s="32">
        <f t="shared" si="0"/>
        <v>0</v>
      </c>
      <c r="N38" s="62" t="str">
        <f>IFERROR(VLOOKUP(D38,#REF!,6,0),"-")</f>
        <v>-</v>
      </c>
      <c r="O38" s="16" t="str">
        <f t="shared" si="1"/>
        <v>O</v>
      </c>
      <c r="P38" s="32">
        <f t="shared" si="2"/>
        <v>0</v>
      </c>
    </row>
    <row r="39" spans="1:16" ht="12.6" customHeight="1">
      <c r="A39" s="13"/>
      <c r="B39" s="14" t="s">
        <v>1088</v>
      </c>
      <c r="C39" s="14" t="s">
        <v>564</v>
      </c>
      <c r="D39" s="14" t="s">
        <v>1724</v>
      </c>
      <c r="E39" s="14" t="s">
        <v>403</v>
      </c>
      <c r="F39" s="14" t="s">
        <v>2256</v>
      </c>
      <c r="G39" s="14" t="s">
        <v>592</v>
      </c>
      <c r="H39" s="14" t="s">
        <v>1091</v>
      </c>
      <c r="I39" s="84">
        <v>4</v>
      </c>
      <c r="J39" s="32">
        <f>IFERROR(VLOOKUP(D39,#REF!,3,0),0)+IFERROR(VLOOKUP(D39,#REF!,3,0),0)</f>
        <v>0</v>
      </c>
      <c r="K39" s="32">
        <f>IFERROR(VLOOKUP(D39,#REF!,3,0),0)</f>
        <v>0</v>
      </c>
      <c r="L39" s="32">
        <f>IFERROR(VLOOKUP(D39,'12월'!$A$8:$C$8154,3,0),0)</f>
        <v>0</v>
      </c>
      <c r="M39" s="32">
        <f t="shared" si="0"/>
        <v>0</v>
      </c>
      <c r="N39" s="62" t="str">
        <f>IFERROR(VLOOKUP(D39,#REF!,6,0),"-")</f>
        <v>-</v>
      </c>
      <c r="O39" s="16" t="str">
        <f t="shared" si="1"/>
        <v>O</v>
      </c>
      <c r="P39" s="32">
        <f t="shared" si="2"/>
        <v>0</v>
      </c>
    </row>
    <row r="40" spans="1:16" ht="12.6" customHeight="1">
      <c r="A40" s="13"/>
      <c r="B40" s="14" t="s">
        <v>731</v>
      </c>
      <c r="C40" s="14" t="s">
        <v>575</v>
      </c>
      <c r="D40" s="33" t="s">
        <v>1230</v>
      </c>
      <c r="E40" s="14" t="s">
        <v>33</v>
      </c>
      <c r="F40" s="14" t="s">
        <v>2257</v>
      </c>
      <c r="G40" s="14" t="s">
        <v>592</v>
      </c>
      <c r="H40" s="14" t="s">
        <v>732</v>
      </c>
      <c r="I40" s="84">
        <v>4</v>
      </c>
      <c r="J40" s="32">
        <f>IFERROR(VLOOKUP(D40,#REF!,3,0),0)+IFERROR(VLOOKUP(D40,#REF!,3,0),0)</f>
        <v>0</v>
      </c>
      <c r="K40" s="32">
        <f>IFERROR(VLOOKUP(D40,#REF!,3,0),0)</f>
        <v>0</v>
      </c>
      <c r="L40" s="32">
        <f>IFERROR(VLOOKUP(D40,'12월'!$A$8:$C$8154,3,0),0)</f>
        <v>0</v>
      </c>
      <c r="M40" s="32">
        <f t="shared" si="0"/>
        <v>0</v>
      </c>
      <c r="N40" s="62" t="str">
        <f>IFERROR(VLOOKUP(D40,#REF!,6,0),"-")</f>
        <v>-</v>
      </c>
      <c r="O40" s="16" t="str">
        <f t="shared" si="1"/>
        <v>O</v>
      </c>
      <c r="P40" s="32">
        <f t="shared" si="2"/>
        <v>0</v>
      </c>
    </row>
    <row r="41" spans="1:16" ht="12.6" customHeight="1">
      <c r="A41" s="13"/>
      <c r="B41" s="14" t="s">
        <v>1015</v>
      </c>
      <c r="C41" s="14" t="s">
        <v>573</v>
      </c>
      <c r="D41" s="14" t="s">
        <v>1622</v>
      </c>
      <c r="E41" s="14" t="s">
        <v>135</v>
      </c>
      <c r="F41" s="14" t="s">
        <v>2258</v>
      </c>
      <c r="G41" s="14" t="s">
        <v>592</v>
      </c>
      <c r="H41" s="14" t="s">
        <v>1020</v>
      </c>
      <c r="I41" s="84">
        <v>4</v>
      </c>
      <c r="J41" s="32">
        <f>IFERROR(VLOOKUP(D41,#REF!,3,0),0)+IFERROR(VLOOKUP(D41,#REF!,3,0),0)</f>
        <v>0</v>
      </c>
      <c r="K41" s="32">
        <f>IFERROR(VLOOKUP(D41,#REF!,3,0),0)</f>
        <v>0</v>
      </c>
      <c r="L41" s="32">
        <f>IFERROR(VLOOKUP(D41,'12월'!$A$8:$C$8154,3,0),0)</f>
        <v>0</v>
      </c>
      <c r="M41" s="32">
        <f t="shared" si="0"/>
        <v>0</v>
      </c>
      <c r="N41" s="62" t="str">
        <f>IFERROR(VLOOKUP(D41,#REF!,6,0),"-")</f>
        <v>-</v>
      </c>
      <c r="O41" s="16" t="str">
        <f t="shared" si="1"/>
        <v>O</v>
      </c>
      <c r="P41" s="32">
        <f t="shared" si="2"/>
        <v>0</v>
      </c>
    </row>
    <row r="42" spans="1:16" ht="12.6" customHeight="1">
      <c r="A42" s="13"/>
      <c r="B42" s="14" t="s">
        <v>1042</v>
      </c>
      <c r="C42" s="14" t="s">
        <v>567</v>
      </c>
      <c r="D42" s="14" t="s">
        <v>1655</v>
      </c>
      <c r="E42" s="14" t="s">
        <v>152</v>
      </c>
      <c r="F42" s="14" t="s">
        <v>2259</v>
      </c>
      <c r="G42" s="14" t="s">
        <v>592</v>
      </c>
      <c r="H42" s="14" t="s">
        <v>1043</v>
      </c>
      <c r="I42" s="84">
        <v>4</v>
      </c>
      <c r="J42" s="32">
        <f>IFERROR(VLOOKUP(D42,#REF!,3,0),0)+IFERROR(VLOOKUP(D42,#REF!,3,0),0)</f>
        <v>0</v>
      </c>
      <c r="K42" s="32">
        <f>IFERROR(VLOOKUP(D42,#REF!,3,0),0)</f>
        <v>0</v>
      </c>
      <c r="L42" s="32">
        <f>IFERROR(VLOOKUP(D42,'12월'!$A$8:$C$8154,3,0),0)</f>
        <v>0</v>
      </c>
      <c r="M42" s="32">
        <f t="shared" si="0"/>
        <v>0</v>
      </c>
      <c r="N42" s="62" t="str">
        <f>IFERROR(VLOOKUP(D42,#REF!,6,0),"-")</f>
        <v>-</v>
      </c>
      <c r="O42" s="16" t="str">
        <f t="shared" si="1"/>
        <v>O</v>
      </c>
      <c r="P42" s="32">
        <f t="shared" si="2"/>
        <v>0</v>
      </c>
    </row>
    <row r="43" spans="1:16" ht="12.6" customHeight="1">
      <c r="A43" s="13"/>
      <c r="B43" s="14" t="s">
        <v>1139</v>
      </c>
      <c r="C43" s="14" t="s">
        <v>560</v>
      </c>
      <c r="D43" s="14" t="s">
        <v>1804</v>
      </c>
      <c r="E43" s="14" t="s">
        <v>292</v>
      </c>
      <c r="F43" s="14" t="s">
        <v>2260</v>
      </c>
      <c r="G43" s="14" t="s">
        <v>592</v>
      </c>
      <c r="H43" s="14" t="s">
        <v>1140</v>
      </c>
      <c r="I43" s="84">
        <v>4</v>
      </c>
      <c r="J43" s="32">
        <f>IFERROR(VLOOKUP(D43,#REF!,3,0),0)+IFERROR(VLOOKUP(D43,#REF!,3,0),0)</f>
        <v>0</v>
      </c>
      <c r="K43" s="32">
        <f>IFERROR(VLOOKUP(D43,#REF!,3,0),0)</f>
        <v>0</v>
      </c>
      <c r="L43" s="32">
        <f>IFERROR(VLOOKUP(D43,'12월'!$A$8:$C$8154,3,0),0)</f>
        <v>0</v>
      </c>
      <c r="M43" s="32">
        <f t="shared" si="0"/>
        <v>0</v>
      </c>
      <c r="N43" s="62" t="str">
        <f>IFERROR(VLOOKUP(D43,#REF!,6,0),"-")</f>
        <v>-</v>
      </c>
      <c r="O43" s="16" t="str">
        <f t="shared" si="1"/>
        <v>O</v>
      </c>
      <c r="P43" s="32">
        <f t="shared" si="2"/>
        <v>0</v>
      </c>
    </row>
    <row r="44" spans="1:16" ht="12.6" customHeight="1">
      <c r="A44" s="13"/>
      <c r="B44" s="14" t="s">
        <v>679</v>
      </c>
      <c r="C44" s="14" t="s">
        <v>583</v>
      </c>
      <c r="D44" s="33" t="s">
        <v>1183</v>
      </c>
      <c r="E44" s="14" t="s">
        <v>54</v>
      </c>
      <c r="F44" s="14" t="s">
        <v>2261</v>
      </c>
      <c r="G44" s="14" t="s">
        <v>592</v>
      </c>
      <c r="H44" s="14" t="s">
        <v>682</v>
      </c>
      <c r="I44" s="84">
        <v>4</v>
      </c>
      <c r="J44" s="32">
        <f>IFERROR(VLOOKUP(D44,#REF!,3,0),0)+IFERROR(VLOOKUP(D44,#REF!,3,0),0)</f>
        <v>0</v>
      </c>
      <c r="K44" s="32">
        <f>IFERROR(VLOOKUP(D44,#REF!,3,0),0)</f>
        <v>0</v>
      </c>
      <c r="L44" s="32">
        <f>IFERROR(VLOOKUP(D44,'12월'!$A$8:$C$8154,3,0),0)</f>
        <v>0</v>
      </c>
      <c r="M44" s="32">
        <f t="shared" si="0"/>
        <v>0</v>
      </c>
      <c r="N44" s="62" t="str">
        <f>IFERROR(VLOOKUP(D44,#REF!,6,0),"-")</f>
        <v>-</v>
      </c>
      <c r="O44" s="16" t="str">
        <f t="shared" si="1"/>
        <v>O</v>
      </c>
      <c r="P44" s="32">
        <f t="shared" si="2"/>
        <v>0</v>
      </c>
    </row>
    <row r="45" spans="1:16" ht="12.6" customHeight="1">
      <c r="A45" s="13"/>
      <c r="B45" s="14" t="s">
        <v>827</v>
      </c>
      <c r="C45" s="14" t="s">
        <v>562</v>
      </c>
      <c r="D45" s="14" t="s">
        <v>1338</v>
      </c>
      <c r="E45" s="14" t="s">
        <v>132</v>
      </c>
      <c r="F45" s="14" t="s">
        <v>2262</v>
      </c>
      <c r="G45" s="14" t="s">
        <v>592</v>
      </c>
      <c r="H45" s="14" t="s">
        <v>828</v>
      </c>
      <c r="I45" s="84">
        <v>4</v>
      </c>
      <c r="J45" s="32">
        <f>IFERROR(VLOOKUP(D45,#REF!,3,0),0)+IFERROR(VLOOKUP(D45,#REF!,3,0),0)</f>
        <v>0</v>
      </c>
      <c r="K45" s="32">
        <f>IFERROR(VLOOKUP(D45,#REF!,3,0),0)</f>
        <v>0</v>
      </c>
      <c r="L45" s="32">
        <f>IFERROR(VLOOKUP(D45,'12월'!$A$8:$C$8154,3,0),0)</f>
        <v>0</v>
      </c>
      <c r="M45" s="32">
        <f t="shared" si="0"/>
        <v>0</v>
      </c>
      <c r="N45" s="62" t="str">
        <f>IFERROR(VLOOKUP(D45,#REF!,6,0),"-")</f>
        <v>-</v>
      </c>
      <c r="O45" s="16" t="str">
        <f t="shared" si="1"/>
        <v>O</v>
      </c>
      <c r="P45" s="32">
        <f t="shared" si="2"/>
        <v>0</v>
      </c>
    </row>
    <row r="46" spans="1:16" ht="12.6" customHeight="1">
      <c r="A46" s="13"/>
      <c r="B46" s="14" t="s">
        <v>1055</v>
      </c>
      <c r="C46" s="14" t="s">
        <v>555</v>
      </c>
      <c r="D46" s="14" t="s">
        <v>1677</v>
      </c>
      <c r="E46" s="14" t="s">
        <v>465</v>
      </c>
      <c r="F46" s="14" t="s">
        <v>2263</v>
      </c>
      <c r="G46" s="14" t="s">
        <v>592</v>
      </c>
      <c r="H46" s="14" t="s">
        <v>1056</v>
      </c>
      <c r="I46" s="84">
        <v>4</v>
      </c>
      <c r="J46" s="32">
        <f>IFERROR(VLOOKUP(D46,#REF!,3,0),0)+IFERROR(VLOOKUP(D46,#REF!,3,0),0)</f>
        <v>0</v>
      </c>
      <c r="K46" s="32">
        <f>IFERROR(VLOOKUP(D46,#REF!,3,0),0)</f>
        <v>0</v>
      </c>
      <c r="L46" s="32">
        <f>IFERROR(VLOOKUP(D46,'12월'!$A$8:$C$8154,3,0),0)</f>
        <v>0</v>
      </c>
      <c r="M46" s="32">
        <f t="shared" si="0"/>
        <v>0</v>
      </c>
      <c r="N46" s="62" t="str">
        <f>IFERROR(VLOOKUP(D46,#REF!,6,0),"-")</f>
        <v>-</v>
      </c>
      <c r="O46" s="16" t="str">
        <f t="shared" si="1"/>
        <v>O</v>
      </c>
      <c r="P46" s="32">
        <f t="shared" si="2"/>
        <v>0</v>
      </c>
    </row>
    <row r="47" spans="1:16" ht="12.6" customHeight="1">
      <c r="A47" s="13"/>
      <c r="B47" s="14" t="s">
        <v>957</v>
      </c>
      <c r="C47" s="14" t="s">
        <v>571</v>
      </c>
      <c r="D47" s="14" t="s">
        <v>1516</v>
      </c>
      <c r="E47" s="14" t="s">
        <v>223</v>
      </c>
      <c r="F47" s="14" t="s">
        <v>2264</v>
      </c>
      <c r="G47" s="14" t="s">
        <v>592</v>
      </c>
      <c r="H47" s="14" t="s">
        <v>958</v>
      </c>
      <c r="I47" s="84">
        <v>4</v>
      </c>
      <c r="J47" s="32">
        <f>IFERROR(VLOOKUP(D47,#REF!,3,0),0)+IFERROR(VLOOKUP(D47,#REF!,3,0),0)</f>
        <v>0</v>
      </c>
      <c r="K47" s="32">
        <f>IFERROR(VLOOKUP(D47,#REF!,3,0),0)</f>
        <v>0</v>
      </c>
      <c r="L47" s="32">
        <f>IFERROR(VLOOKUP(D47,'12월'!$A$8:$C$8154,3,0),0)</f>
        <v>0</v>
      </c>
      <c r="M47" s="32">
        <f t="shared" si="0"/>
        <v>0</v>
      </c>
      <c r="N47" s="62" t="str">
        <f>IFERROR(VLOOKUP(D47,#REF!,6,0),"-")</f>
        <v>-</v>
      </c>
      <c r="O47" s="16" t="str">
        <f t="shared" si="1"/>
        <v>O</v>
      </c>
      <c r="P47" s="32">
        <f t="shared" si="2"/>
        <v>0</v>
      </c>
    </row>
    <row r="48" spans="1:16" ht="12.6" customHeight="1">
      <c r="A48" s="13"/>
      <c r="B48" s="14" t="s">
        <v>1088</v>
      </c>
      <c r="C48" s="14" t="s">
        <v>564</v>
      </c>
      <c r="D48" s="14" t="s">
        <v>1725</v>
      </c>
      <c r="E48" s="14" t="s">
        <v>404</v>
      </c>
      <c r="F48" s="14" t="s">
        <v>2265</v>
      </c>
      <c r="G48" s="14" t="s">
        <v>592</v>
      </c>
      <c r="H48" s="14" t="s">
        <v>1092</v>
      </c>
      <c r="I48" s="84">
        <v>4</v>
      </c>
      <c r="J48" s="32">
        <f>IFERROR(VLOOKUP(D48,#REF!,3,0),0)+IFERROR(VLOOKUP(D48,#REF!,3,0),0)</f>
        <v>0</v>
      </c>
      <c r="K48" s="32">
        <f>IFERROR(VLOOKUP(D48,#REF!,3,0),0)</f>
        <v>0</v>
      </c>
      <c r="L48" s="32">
        <f>IFERROR(VLOOKUP(D48,'12월'!$A$8:$C$8154,3,0),0)</f>
        <v>0</v>
      </c>
      <c r="M48" s="32">
        <f t="shared" si="0"/>
        <v>0</v>
      </c>
      <c r="N48" s="62" t="str">
        <f>IFERROR(VLOOKUP(D48,#REF!,6,0),"-")</f>
        <v>-</v>
      </c>
      <c r="O48" s="16" t="str">
        <f t="shared" si="1"/>
        <v>O</v>
      </c>
      <c r="P48" s="32">
        <f t="shared" si="2"/>
        <v>0</v>
      </c>
    </row>
    <row r="49" spans="1:16" ht="12.6" customHeight="1">
      <c r="A49" s="13"/>
      <c r="B49" s="14" t="s">
        <v>715</v>
      </c>
      <c r="C49" s="14" t="s">
        <v>565</v>
      </c>
      <c r="D49" s="33" t="s">
        <v>1211</v>
      </c>
      <c r="E49" s="14" t="s">
        <v>70</v>
      </c>
      <c r="F49" s="14" t="s">
        <v>2266</v>
      </c>
      <c r="G49" s="14" t="s">
        <v>592</v>
      </c>
      <c r="H49" s="14" t="s">
        <v>717</v>
      </c>
      <c r="I49" s="84">
        <v>4</v>
      </c>
      <c r="J49" s="32">
        <f>IFERROR(VLOOKUP(D49,#REF!,3,0),0)+IFERROR(VLOOKUP(D49,#REF!,3,0),0)</f>
        <v>0</v>
      </c>
      <c r="K49" s="32">
        <f>IFERROR(VLOOKUP(D49,#REF!,3,0),0)</f>
        <v>0</v>
      </c>
      <c r="L49" s="32">
        <f>IFERROR(VLOOKUP(D49,'12월'!$A$8:$C$8154,3,0),0)</f>
        <v>0</v>
      </c>
      <c r="M49" s="32">
        <f t="shared" si="0"/>
        <v>0</v>
      </c>
      <c r="N49" s="62" t="str">
        <f>IFERROR(VLOOKUP(D49,#REF!,6,0),"-")</f>
        <v>-</v>
      </c>
      <c r="O49" s="16" t="str">
        <f t="shared" si="1"/>
        <v>O</v>
      </c>
      <c r="P49" s="32">
        <f t="shared" si="2"/>
        <v>0</v>
      </c>
    </row>
    <row r="50" spans="1:16" ht="12.6" customHeight="1">
      <c r="A50" s="13"/>
      <c r="B50" s="14" t="s">
        <v>1055</v>
      </c>
      <c r="C50" s="14" t="s">
        <v>555</v>
      </c>
      <c r="D50" s="14" t="s">
        <v>1678</v>
      </c>
      <c r="E50" s="14" t="s">
        <v>61</v>
      </c>
      <c r="F50" s="14" t="s">
        <v>2267</v>
      </c>
      <c r="G50" s="14" t="s">
        <v>592</v>
      </c>
      <c r="H50" s="14" t="s">
        <v>1057</v>
      </c>
      <c r="I50" s="84">
        <v>4</v>
      </c>
      <c r="J50" s="32">
        <f>IFERROR(VLOOKUP(D50,#REF!,3,0),0)+IFERROR(VLOOKUP(D50,#REF!,3,0),0)</f>
        <v>0</v>
      </c>
      <c r="K50" s="32">
        <f>IFERROR(VLOOKUP(D50,#REF!,3,0),0)</f>
        <v>0</v>
      </c>
      <c r="L50" s="32">
        <f>IFERROR(VLOOKUP(D50,'12월'!$A$8:$C$8154,3,0),0)</f>
        <v>0</v>
      </c>
      <c r="M50" s="32">
        <f t="shared" si="0"/>
        <v>0</v>
      </c>
      <c r="N50" s="62" t="str">
        <f>IFERROR(VLOOKUP(D50,#REF!,6,0),"-")</f>
        <v>-</v>
      </c>
      <c r="O50" s="16" t="str">
        <f t="shared" si="1"/>
        <v>O</v>
      </c>
      <c r="P50" s="32">
        <f t="shared" si="2"/>
        <v>0</v>
      </c>
    </row>
    <row r="51" spans="1:16" ht="12.6" customHeight="1">
      <c r="A51" s="13"/>
      <c r="B51" s="14" t="s">
        <v>835</v>
      </c>
      <c r="C51" s="14" t="s">
        <v>569</v>
      </c>
      <c r="D51" s="14" t="s">
        <v>1356</v>
      </c>
      <c r="E51" s="14" t="s">
        <v>388</v>
      </c>
      <c r="F51" s="14" t="s">
        <v>2268</v>
      </c>
      <c r="G51" s="14" t="s">
        <v>592</v>
      </c>
      <c r="H51" s="14" t="s">
        <v>839</v>
      </c>
      <c r="I51" s="84">
        <v>4</v>
      </c>
      <c r="J51" s="32">
        <f>IFERROR(VLOOKUP(D51,#REF!,3,0),0)+IFERROR(VLOOKUP(D51,#REF!,3,0),0)</f>
        <v>0</v>
      </c>
      <c r="K51" s="32">
        <f>IFERROR(VLOOKUP(D51,#REF!,3,0),0)</f>
        <v>0</v>
      </c>
      <c r="L51" s="32">
        <f>IFERROR(VLOOKUP(D51,'12월'!$A$8:$C$8154,3,0),0)</f>
        <v>0</v>
      </c>
      <c r="M51" s="32">
        <f t="shared" si="0"/>
        <v>0</v>
      </c>
      <c r="N51" s="62" t="str">
        <f>IFERROR(VLOOKUP(D51,#REF!,6,0),"-")</f>
        <v>-</v>
      </c>
      <c r="O51" s="16" t="str">
        <f t="shared" si="1"/>
        <v>O</v>
      </c>
      <c r="P51" s="32">
        <f t="shared" si="2"/>
        <v>0</v>
      </c>
    </row>
    <row r="52" spans="1:16" ht="12.6" customHeight="1">
      <c r="A52" s="13"/>
      <c r="B52" s="14" t="s">
        <v>835</v>
      </c>
      <c r="C52" s="14" t="s">
        <v>569</v>
      </c>
      <c r="D52" s="14" t="s">
        <v>1357</v>
      </c>
      <c r="E52" s="14" t="s">
        <v>383</v>
      </c>
      <c r="F52" s="14" t="s">
        <v>2269</v>
      </c>
      <c r="G52" s="14" t="s">
        <v>592</v>
      </c>
      <c r="H52" s="14" t="s">
        <v>840</v>
      </c>
      <c r="I52" s="84">
        <v>4</v>
      </c>
      <c r="J52" s="32">
        <f>IFERROR(VLOOKUP(D52,#REF!,3,0),0)+IFERROR(VLOOKUP(D52,#REF!,3,0),0)</f>
        <v>0</v>
      </c>
      <c r="K52" s="32">
        <f>IFERROR(VLOOKUP(D52,#REF!,3,0),0)</f>
        <v>0</v>
      </c>
      <c r="L52" s="32">
        <f>IFERROR(VLOOKUP(D52,'12월'!$A$8:$C$8154,3,0),0)</f>
        <v>0</v>
      </c>
      <c r="M52" s="32">
        <f t="shared" si="0"/>
        <v>0</v>
      </c>
      <c r="N52" s="62" t="str">
        <f>IFERROR(VLOOKUP(D52,#REF!,6,0),"-")</f>
        <v>-</v>
      </c>
      <c r="O52" s="16" t="str">
        <f t="shared" si="1"/>
        <v>O</v>
      </c>
      <c r="P52" s="32">
        <f t="shared" si="2"/>
        <v>0</v>
      </c>
    </row>
    <row r="53" spans="1:16" ht="12.6" customHeight="1">
      <c r="A53" s="13"/>
      <c r="B53" s="14" t="s">
        <v>1015</v>
      </c>
      <c r="C53" s="14" t="s">
        <v>573</v>
      </c>
      <c r="D53" s="14" t="s">
        <v>1623</v>
      </c>
      <c r="E53" s="14" t="s">
        <v>136</v>
      </c>
      <c r="F53" s="14" t="s">
        <v>2270</v>
      </c>
      <c r="G53" s="14" t="s">
        <v>592</v>
      </c>
      <c r="H53" s="14" t="s">
        <v>1021</v>
      </c>
      <c r="I53" s="84">
        <v>4</v>
      </c>
      <c r="J53" s="32">
        <f>IFERROR(VLOOKUP(D53,#REF!,3,0),0)+IFERROR(VLOOKUP(D53,#REF!,3,0),0)</f>
        <v>0</v>
      </c>
      <c r="K53" s="32">
        <f>IFERROR(VLOOKUP(D53,#REF!,3,0),0)</f>
        <v>0</v>
      </c>
      <c r="L53" s="32">
        <f>IFERROR(VLOOKUP(D53,'12월'!$A$8:$C$8154,3,0),0)</f>
        <v>0</v>
      </c>
      <c r="M53" s="32">
        <f t="shared" si="0"/>
        <v>0</v>
      </c>
      <c r="N53" s="62" t="str">
        <f>IFERROR(VLOOKUP(D53,#REF!,6,0),"-")</f>
        <v>-</v>
      </c>
      <c r="O53" s="16" t="str">
        <f t="shared" si="1"/>
        <v>O</v>
      </c>
      <c r="P53" s="32">
        <f t="shared" si="2"/>
        <v>0</v>
      </c>
    </row>
    <row r="54" spans="1:16" ht="12.6" customHeight="1">
      <c r="A54" s="13"/>
      <c r="B54" s="14" t="s">
        <v>715</v>
      </c>
      <c r="C54" s="14" t="s">
        <v>565</v>
      </c>
      <c r="D54" s="33" t="s">
        <v>1212</v>
      </c>
      <c r="E54" s="14" t="s">
        <v>72</v>
      </c>
      <c r="F54" s="14" t="s">
        <v>2271</v>
      </c>
      <c r="G54" s="14" t="s">
        <v>592</v>
      </c>
      <c r="H54" s="14" t="s">
        <v>718</v>
      </c>
      <c r="I54" s="84">
        <v>4</v>
      </c>
      <c r="J54" s="32">
        <f>IFERROR(VLOOKUP(D54,#REF!,3,0),0)+IFERROR(VLOOKUP(D54,#REF!,3,0),0)</f>
        <v>0</v>
      </c>
      <c r="K54" s="32">
        <f>IFERROR(VLOOKUP(D54,#REF!,3,0),0)</f>
        <v>0</v>
      </c>
      <c r="L54" s="32">
        <f>IFERROR(VLOOKUP(D54,'12월'!$A$8:$C$8154,3,0),0)</f>
        <v>0</v>
      </c>
      <c r="M54" s="32">
        <f t="shared" si="0"/>
        <v>0</v>
      </c>
      <c r="N54" s="62" t="str">
        <f>IFERROR(VLOOKUP(D54,#REF!,6,0),"-")</f>
        <v>-</v>
      </c>
      <c r="O54" s="16" t="str">
        <f t="shared" si="1"/>
        <v>O</v>
      </c>
      <c r="P54" s="32">
        <f t="shared" si="2"/>
        <v>0</v>
      </c>
    </row>
    <row r="55" spans="1:16" ht="12.6" customHeight="1">
      <c r="A55" s="13"/>
      <c r="B55" s="14" t="s">
        <v>1015</v>
      </c>
      <c r="C55" s="14" t="s">
        <v>573</v>
      </c>
      <c r="D55" s="14" t="s">
        <v>1624</v>
      </c>
      <c r="E55" s="14" t="s">
        <v>137</v>
      </c>
      <c r="F55" s="14" t="s">
        <v>2272</v>
      </c>
      <c r="G55" s="14" t="s">
        <v>592</v>
      </c>
      <c r="H55" s="14" t="s">
        <v>1022</v>
      </c>
      <c r="I55" s="84">
        <v>4</v>
      </c>
      <c r="J55" s="32">
        <f>IFERROR(VLOOKUP(D55,#REF!,3,0),0)+IFERROR(VLOOKUP(D55,#REF!,3,0),0)</f>
        <v>0</v>
      </c>
      <c r="K55" s="32">
        <f>IFERROR(VLOOKUP(D55,#REF!,3,0),0)</f>
        <v>0</v>
      </c>
      <c r="L55" s="32">
        <f>IFERROR(VLOOKUP(D55,'12월'!$A$8:$C$8154,3,0),0)</f>
        <v>0</v>
      </c>
      <c r="M55" s="32">
        <f t="shared" si="0"/>
        <v>0</v>
      </c>
      <c r="N55" s="62" t="str">
        <f>IFERROR(VLOOKUP(D55,#REF!,6,0),"-")</f>
        <v>-</v>
      </c>
      <c r="O55" s="16" t="str">
        <f t="shared" si="1"/>
        <v>O</v>
      </c>
      <c r="P55" s="32">
        <f t="shared" si="2"/>
        <v>0</v>
      </c>
    </row>
    <row r="56" spans="1:16" ht="12.6" customHeight="1">
      <c r="A56" s="13"/>
      <c r="B56" s="14" t="s">
        <v>1121</v>
      </c>
      <c r="C56" s="14" t="s">
        <v>580</v>
      </c>
      <c r="D56" s="14" t="s">
        <v>1775</v>
      </c>
      <c r="E56" s="14" t="s">
        <v>427</v>
      </c>
      <c r="F56" s="14" t="s">
        <v>2273</v>
      </c>
      <c r="G56" s="14" t="s">
        <v>592</v>
      </c>
      <c r="H56" s="14" t="s">
        <v>1123</v>
      </c>
      <c r="I56" s="84">
        <v>4</v>
      </c>
      <c r="J56" s="32">
        <f>IFERROR(VLOOKUP(D56,#REF!,3,0),0)+IFERROR(VLOOKUP(D56,#REF!,3,0),0)</f>
        <v>0</v>
      </c>
      <c r="K56" s="32">
        <f>IFERROR(VLOOKUP(D56,#REF!,3,0),0)</f>
        <v>0</v>
      </c>
      <c r="L56" s="32">
        <f>IFERROR(VLOOKUP(D56,'12월'!$A$8:$C$8154,3,0),0)</f>
        <v>0</v>
      </c>
      <c r="M56" s="32">
        <f t="shared" si="0"/>
        <v>0</v>
      </c>
      <c r="N56" s="62" t="str">
        <f>IFERROR(VLOOKUP(D56,#REF!,6,0),"-")</f>
        <v>-</v>
      </c>
      <c r="O56" s="16" t="str">
        <f t="shared" si="1"/>
        <v>O</v>
      </c>
      <c r="P56" s="32">
        <f t="shared" si="2"/>
        <v>0</v>
      </c>
    </row>
    <row r="57" spans="1:16" ht="12.6" customHeight="1">
      <c r="A57" s="13"/>
      <c r="B57" s="14" t="s">
        <v>1055</v>
      </c>
      <c r="C57" s="14" t="s">
        <v>555</v>
      </c>
      <c r="D57" s="14" t="s">
        <v>1679</v>
      </c>
      <c r="E57" s="14" t="s">
        <v>69</v>
      </c>
      <c r="F57" s="14" t="s">
        <v>2274</v>
      </c>
      <c r="G57" s="14" t="s">
        <v>592</v>
      </c>
      <c r="H57" s="14" t="s">
        <v>1058</v>
      </c>
      <c r="I57" s="84">
        <v>4</v>
      </c>
      <c r="J57" s="32">
        <f>IFERROR(VLOOKUP(D57,#REF!,3,0),0)+IFERROR(VLOOKUP(D57,#REF!,3,0),0)</f>
        <v>0</v>
      </c>
      <c r="K57" s="32">
        <f>IFERROR(VLOOKUP(D57,#REF!,3,0),0)</f>
        <v>0</v>
      </c>
      <c r="L57" s="32">
        <f>IFERROR(VLOOKUP(D57,'12월'!$A$8:$C$8154,3,0),0)</f>
        <v>0</v>
      </c>
      <c r="M57" s="32">
        <f t="shared" si="0"/>
        <v>0</v>
      </c>
      <c r="N57" s="62" t="str">
        <f>IFERROR(VLOOKUP(D57,#REF!,6,0),"-")</f>
        <v>-</v>
      </c>
      <c r="O57" s="16" t="str">
        <f t="shared" si="1"/>
        <v>O</v>
      </c>
      <c r="P57" s="32">
        <f t="shared" si="2"/>
        <v>0</v>
      </c>
    </row>
    <row r="58" spans="1:16" ht="12.6" customHeight="1">
      <c r="A58" s="63"/>
      <c r="B58" s="64" t="s">
        <v>2026</v>
      </c>
      <c r="C58" s="59" t="s">
        <v>2121</v>
      </c>
      <c r="D58" s="59" t="s">
        <v>1358</v>
      </c>
      <c r="E58" s="59" t="s">
        <v>375</v>
      </c>
      <c r="F58" s="59" t="s">
        <v>2275</v>
      </c>
      <c r="G58" s="59" t="s">
        <v>592</v>
      </c>
      <c r="H58" s="59" t="s">
        <v>841</v>
      </c>
      <c r="I58" s="84">
        <v>4</v>
      </c>
      <c r="J58" s="32">
        <f>IFERROR(VLOOKUP(D58,#REF!,3,0),0)+IFERROR(VLOOKUP(D58,#REF!,3,0),0)</f>
        <v>0</v>
      </c>
      <c r="K58" s="32">
        <f>IFERROR(VLOOKUP(D58,#REF!,3,0),0)</f>
        <v>0</v>
      </c>
      <c r="L58" s="32">
        <f>IFERROR(VLOOKUP(D58,'12월'!$A$8:$C$8154,3,0),0)</f>
        <v>0</v>
      </c>
      <c r="M58" s="32">
        <f t="shared" si="0"/>
        <v>0</v>
      </c>
      <c r="N58" s="62" t="str">
        <f>IFERROR(VLOOKUP(D58,#REF!,6,0),"-")</f>
        <v>-</v>
      </c>
      <c r="O58" s="16" t="str">
        <f t="shared" si="1"/>
        <v>O</v>
      </c>
      <c r="P58" s="32">
        <f t="shared" si="2"/>
        <v>0</v>
      </c>
    </row>
    <row r="59" spans="1:16" ht="12.6" customHeight="1">
      <c r="A59" s="13"/>
      <c r="B59" s="14" t="s">
        <v>827</v>
      </c>
      <c r="C59" s="14" t="s">
        <v>562</v>
      </c>
      <c r="D59" s="14" t="s">
        <v>1339</v>
      </c>
      <c r="E59" s="14" t="s">
        <v>78</v>
      </c>
      <c r="F59" s="14" t="s">
        <v>2276</v>
      </c>
      <c r="G59" s="14" t="s">
        <v>592</v>
      </c>
      <c r="H59" s="14" t="s">
        <v>829</v>
      </c>
      <c r="I59" s="84">
        <v>4</v>
      </c>
      <c r="J59" s="32">
        <f>IFERROR(VLOOKUP(D59,#REF!,3,0),0)+IFERROR(VLOOKUP(D59,#REF!,3,0),0)</f>
        <v>0</v>
      </c>
      <c r="K59" s="32">
        <f>IFERROR(VLOOKUP(D59,#REF!,3,0),0)</f>
        <v>0</v>
      </c>
      <c r="L59" s="32">
        <f>IFERROR(VLOOKUP(D59,'12월'!$A$8:$C$8154,3,0),0)</f>
        <v>0</v>
      </c>
      <c r="M59" s="32">
        <f t="shared" si="0"/>
        <v>0</v>
      </c>
      <c r="N59" s="62" t="str">
        <f>IFERROR(VLOOKUP(D59,#REF!,6,0),"-")</f>
        <v>-</v>
      </c>
      <c r="O59" s="16" t="str">
        <f t="shared" si="1"/>
        <v>O</v>
      </c>
      <c r="P59" s="32">
        <f t="shared" si="2"/>
        <v>0</v>
      </c>
    </row>
    <row r="60" spans="1:16" ht="12.6" customHeight="1">
      <c r="A60" s="13"/>
      <c r="B60" s="14" t="s">
        <v>821</v>
      </c>
      <c r="C60" s="14" t="s">
        <v>577</v>
      </c>
      <c r="D60" s="14" t="s">
        <v>1326</v>
      </c>
      <c r="E60" s="14" t="s">
        <v>13</v>
      </c>
      <c r="F60" s="14" t="s">
        <v>2277</v>
      </c>
      <c r="G60" s="14" t="s">
        <v>592</v>
      </c>
      <c r="H60" s="14" t="s">
        <v>822</v>
      </c>
      <c r="I60" s="84">
        <v>4</v>
      </c>
      <c r="J60" s="32">
        <f>IFERROR(VLOOKUP(D60,#REF!,3,0),0)+IFERROR(VLOOKUP(D60,#REF!,3,0),0)</f>
        <v>0</v>
      </c>
      <c r="K60" s="32">
        <f>IFERROR(VLOOKUP(D60,#REF!,3,0),0)</f>
        <v>0</v>
      </c>
      <c r="L60" s="32">
        <f>IFERROR(VLOOKUP(D60,'12월'!$A$8:$C$8154,3,0),0)</f>
        <v>0</v>
      </c>
      <c r="M60" s="32">
        <f t="shared" si="0"/>
        <v>0</v>
      </c>
      <c r="N60" s="62" t="str">
        <f>IFERROR(VLOOKUP(D60,#REF!,6,0),"-")</f>
        <v>-</v>
      </c>
      <c r="O60" s="16" t="str">
        <f t="shared" si="1"/>
        <v>O</v>
      </c>
      <c r="P60" s="32">
        <f t="shared" si="2"/>
        <v>0</v>
      </c>
    </row>
    <row r="61" spans="1:16" ht="12.6" customHeight="1">
      <c r="A61" s="13"/>
      <c r="B61" s="14" t="s">
        <v>1015</v>
      </c>
      <c r="C61" s="14" t="s">
        <v>573</v>
      </c>
      <c r="D61" s="14" t="s">
        <v>1625</v>
      </c>
      <c r="E61" s="14" t="s">
        <v>467</v>
      </c>
      <c r="F61" s="14" t="s">
        <v>2278</v>
      </c>
      <c r="G61" s="14" t="s">
        <v>593</v>
      </c>
      <c r="H61" s="14" t="s">
        <v>1023</v>
      </c>
      <c r="I61" s="84">
        <v>4</v>
      </c>
      <c r="J61" s="32">
        <f>IFERROR(VLOOKUP(D61,#REF!,3,0),0)+IFERROR(VLOOKUP(D61,#REF!,3,0),0)</f>
        <v>0</v>
      </c>
      <c r="K61" s="32">
        <f>IFERROR(VLOOKUP(D61,#REF!,3,0),0)</f>
        <v>0</v>
      </c>
      <c r="L61" s="32">
        <f>IFERROR(VLOOKUP(D61,'12월'!$A$8:$C$8154,3,0),0)</f>
        <v>0</v>
      </c>
      <c r="M61" s="32">
        <f t="shared" si="0"/>
        <v>0</v>
      </c>
      <c r="N61" s="62" t="str">
        <f>IFERROR(VLOOKUP(D61,#REF!,6,0),"-")</f>
        <v>-</v>
      </c>
      <c r="O61" s="16" t="str">
        <f t="shared" si="1"/>
        <v>O</v>
      </c>
      <c r="P61" s="32">
        <f t="shared" si="2"/>
        <v>0</v>
      </c>
    </row>
    <row r="62" spans="1:16" ht="12.6" customHeight="1">
      <c r="A62" s="13"/>
      <c r="B62" s="14" t="s">
        <v>1139</v>
      </c>
      <c r="C62" s="14" t="s">
        <v>560</v>
      </c>
      <c r="D62" s="14" t="s">
        <v>1805</v>
      </c>
      <c r="E62" s="14" t="s">
        <v>288</v>
      </c>
      <c r="F62" s="14" t="s">
        <v>2279</v>
      </c>
      <c r="G62" s="14" t="s">
        <v>592</v>
      </c>
      <c r="H62" s="14" t="s">
        <v>1141</v>
      </c>
      <c r="I62" s="84">
        <v>4</v>
      </c>
      <c r="J62" s="32">
        <f>IFERROR(VLOOKUP(D62,#REF!,3,0),0)+IFERROR(VLOOKUP(D62,#REF!,3,0),0)</f>
        <v>0</v>
      </c>
      <c r="K62" s="32">
        <f>IFERROR(VLOOKUP(D62,#REF!,3,0),0)</f>
        <v>0</v>
      </c>
      <c r="L62" s="32">
        <f>IFERROR(VLOOKUP(D62,'12월'!$A$8:$C$8154,3,0),0)</f>
        <v>0</v>
      </c>
      <c r="M62" s="32">
        <f t="shared" si="0"/>
        <v>0</v>
      </c>
      <c r="N62" s="62" t="str">
        <f>IFERROR(VLOOKUP(D62,#REF!,6,0),"-")</f>
        <v>-</v>
      </c>
      <c r="O62" s="16" t="str">
        <f t="shared" si="1"/>
        <v>O</v>
      </c>
      <c r="P62" s="32">
        <f t="shared" si="2"/>
        <v>0</v>
      </c>
    </row>
    <row r="63" spans="1:16" ht="12.6" customHeight="1">
      <c r="A63" s="13"/>
      <c r="B63" s="14" t="s">
        <v>1071</v>
      </c>
      <c r="C63" s="14" t="s">
        <v>566</v>
      </c>
      <c r="D63" s="14" t="s">
        <v>1700</v>
      </c>
      <c r="E63" s="14" t="s">
        <v>123</v>
      </c>
      <c r="F63" s="14" t="s">
        <v>2280</v>
      </c>
      <c r="G63" s="14" t="s">
        <v>592</v>
      </c>
      <c r="H63" s="14" t="s">
        <v>1073</v>
      </c>
      <c r="I63" s="84">
        <v>4</v>
      </c>
      <c r="J63" s="32">
        <f>IFERROR(VLOOKUP(D63,#REF!,3,0),0)+IFERROR(VLOOKUP(D63,#REF!,3,0),0)</f>
        <v>0</v>
      </c>
      <c r="K63" s="32">
        <f>IFERROR(VLOOKUP(D63,#REF!,3,0),0)</f>
        <v>0</v>
      </c>
      <c r="L63" s="32">
        <f>IFERROR(VLOOKUP(D63,'12월'!$A$8:$C$8154,3,0),0)</f>
        <v>0</v>
      </c>
      <c r="M63" s="32">
        <f t="shared" si="0"/>
        <v>0</v>
      </c>
      <c r="N63" s="62" t="str">
        <f>IFERROR(VLOOKUP(D63,#REF!,6,0),"-")</f>
        <v>-</v>
      </c>
      <c r="O63" s="16" t="str">
        <f t="shared" si="1"/>
        <v>O</v>
      </c>
      <c r="P63" s="32">
        <f t="shared" si="2"/>
        <v>0</v>
      </c>
    </row>
    <row r="64" spans="1:16" ht="12.6" customHeight="1">
      <c r="A64" s="13"/>
      <c r="B64" s="14" t="s">
        <v>1071</v>
      </c>
      <c r="C64" s="14" t="s">
        <v>566</v>
      </c>
      <c r="D64" s="14" t="s">
        <v>1701</v>
      </c>
      <c r="E64" s="14" t="s">
        <v>124</v>
      </c>
      <c r="F64" s="14" t="s">
        <v>2281</v>
      </c>
      <c r="G64" s="14" t="s">
        <v>592</v>
      </c>
      <c r="H64" s="14" t="s">
        <v>1074</v>
      </c>
      <c r="I64" s="84">
        <v>4</v>
      </c>
      <c r="J64" s="32">
        <f>IFERROR(VLOOKUP(D64,#REF!,3,0),0)+IFERROR(VLOOKUP(D64,#REF!,3,0),0)</f>
        <v>0</v>
      </c>
      <c r="K64" s="32">
        <f>IFERROR(VLOOKUP(D64,#REF!,3,0),0)</f>
        <v>0</v>
      </c>
      <c r="L64" s="32">
        <f>IFERROR(VLOOKUP(D64,'12월'!$A$8:$C$8154,3,0),0)</f>
        <v>0</v>
      </c>
      <c r="M64" s="32">
        <f t="shared" si="0"/>
        <v>0</v>
      </c>
      <c r="N64" s="62" t="str">
        <f>IFERROR(VLOOKUP(D64,#REF!,6,0),"-")</f>
        <v>-</v>
      </c>
      <c r="O64" s="16" t="str">
        <f t="shared" si="1"/>
        <v>O</v>
      </c>
      <c r="P64" s="32">
        <f t="shared" si="2"/>
        <v>0</v>
      </c>
    </row>
    <row r="65" spans="1:16" ht="12.6" customHeight="1">
      <c r="A65" s="13"/>
      <c r="B65" s="14" t="s">
        <v>957</v>
      </c>
      <c r="C65" s="14" t="s">
        <v>571</v>
      </c>
      <c r="D65" s="14" t="s">
        <v>1517</v>
      </c>
      <c r="E65" s="14" t="s">
        <v>224</v>
      </c>
      <c r="F65" s="14" t="s">
        <v>2282</v>
      </c>
      <c r="G65" s="14" t="s">
        <v>592</v>
      </c>
      <c r="H65" s="14" t="s">
        <v>959</v>
      </c>
      <c r="I65" s="84">
        <v>4</v>
      </c>
      <c r="J65" s="32">
        <f>IFERROR(VLOOKUP(D65,#REF!,3,0),0)+IFERROR(VLOOKUP(D65,#REF!,3,0),0)</f>
        <v>0</v>
      </c>
      <c r="K65" s="32">
        <f>IFERROR(VLOOKUP(D65,#REF!,3,0),0)</f>
        <v>0</v>
      </c>
      <c r="L65" s="32">
        <f>IFERROR(VLOOKUP(D65,'12월'!$A$8:$C$8154,3,0),0)</f>
        <v>0</v>
      </c>
      <c r="M65" s="32">
        <f t="shared" si="0"/>
        <v>0</v>
      </c>
      <c r="N65" s="62" t="str">
        <f>IFERROR(VLOOKUP(D65,#REF!,6,0),"-")</f>
        <v>-</v>
      </c>
      <c r="O65" s="16" t="str">
        <f t="shared" si="1"/>
        <v>O</v>
      </c>
      <c r="P65" s="32">
        <f t="shared" si="2"/>
        <v>0</v>
      </c>
    </row>
    <row r="66" spans="1:16" ht="12.6" customHeight="1">
      <c r="A66" s="13"/>
      <c r="B66" s="14" t="s">
        <v>798</v>
      </c>
      <c r="C66" s="14" t="s">
        <v>578</v>
      </c>
      <c r="D66" s="33" t="s">
        <v>1298</v>
      </c>
      <c r="E66" s="14" t="s">
        <v>153</v>
      </c>
      <c r="F66" s="14" t="s">
        <v>2283</v>
      </c>
      <c r="G66" s="14" t="s">
        <v>592</v>
      </c>
      <c r="H66" s="14" t="s">
        <v>800</v>
      </c>
      <c r="I66" s="84">
        <v>4</v>
      </c>
      <c r="J66" s="32">
        <f>IFERROR(VLOOKUP(D66,#REF!,3,0),0)+IFERROR(VLOOKUP(D66,#REF!,3,0),0)</f>
        <v>0</v>
      </c>
      <c r="K66" s="32">
        <f>IFERROR(VLOOKUP(D66,#REF!,3,0),0)</f>
        <v>0</v>
      </c>
      <c r="L66" s="32">
        <f>IFERROR(VLOOKUP(D66,'12월'!$A$8:$C$8154,3,0),0)</f>
        <v>0</v>
      </c>
      <c r="M66" s="32">
        <f t="shared" si="0"/>
        <v>0</v>
      </c>
      <c r="N66" s="62" t="str">
        <f>IFERROR(VLOOKUP(D66,#REF!,6,0),"-")</f>
        <v>-</v>
      </c>
      <c r="O66" s="16" t="str">
        <f t="shared" si="1"/>
        <v>O</v>
      </c>
      <c r="P66" s="32">
        <f t="shared" si="2"/>
        <v>0</v>
      </c>
    </row>
    <row r="67" spans="1:16" ht="12.6" customHeight="1">
      <c r="A67" s="13"/>
      <c r="B67" s="14" t="s">
        <v>798</v>
      </c>
      <c r="C67" s="14" t="s">
        <v>578</v>
      </c>
      <c r="D67" s="33" t="s">
        <v>1299</v>
      </c>
      <c r="E67" s="14" t="s">
        <v>324</v>
      </c>
      <c r="F67" s="14" t="s">
        <v>2284</v>
      </c>
      <c r="G67" s="14" t="s">
        <v>592</v>
      </c>
      <c r="H67" s="14" t="s">
        <v>800</v>
      </c>
      <c r="I67" s="84">
        <v>4</v>
      </c>
      <c r="J67" s="32">
        <f>IFERROR(VLOOKUP(D67,#REF!,3,0),0)+IFERROR(VLOOKUP(D67,#REF!,3,0),0)</f>
        <v>0</v>
      </c>
      <c r="K67" s="32">
        <f>IFERROR(VLOOKUP(D67,#REF!,3,0),0)</f>
        <v>0</v>
      </c>
      <c r="L67" s="32">
        <f>IFERROR(VLOOKUP(D67,'12월'!$A$8:$C$8154,3,0),0)</f>
        <v>0</v>
      </c>
      <c r="M67" s="32">
        <f t="shared" si="0"/>
        <v>0</v>
      </c>
      <c r="N67" s="62" t="str">
        <f>IFERROR(VLOOKUP(D67,#REF!,6,0),"-")</f>
        <v>-</v>
      </c>
      <c r="O67" s="16" t="str">
        <f t="shared" si="1"/>
        <v>O</v>
      </c>
      <c r="P67" s="32">
        <f t="shared" si="2"/>
        <v>0</v>
      </c>
    </row>
    <row r="68" spans="1:16" ht="12.6" customHeight="1">
      <c r="A68" s="13"/>
      <c r="B68" s="14" t="s">
        <v>1015</v>
      </c>
      <c r="C68" s="14" t="s">
        <v>573</v>
      </c>
      <c r="D68" s="14" t="s">
        <v>1626</v>
      </c>
      <c r="E68" s="14" t="s">
        <v>468</v>
      </c>
      <c r="F68" s="14" t="s">
        <v>2285</v>
      </c>
      <c r="G68" s="14" t="s">
        <v>592</v>
      </c>
      <c r="H68" s="14" t="s">
        <v>800</v>
      </c>
      <c r="I68" s="84">
        <v>4</v>
      </c>
      <c r="J68" s="32">
        <f>IFERROR(VLOOKUP(D68,#REF!,3,0),0)+IFERROR(VLOOKUP(D68,#REF!,3,0),0)</f>
        <v>0</v>
      </c>
      <c r="K68" s="32">
        <f>IFERROR(VLOOKUP(D68,#REF!,3,0),0)</f>
        <v>0</v>
      </c>
      <c r="L68" s="32">
        <f>IFERROR(VLOOKUP(D68,'12월'!$A$8:$C$8154,3,0),0)</f>
        <v>0</v>
      </c>
      <c r="M68" s="32">
        <f t="shared" si="0"/>
        <v>0</v>
      </c>
      <c r="N68" s="62" t="str">
        <f>IFERROR(VLOOKUP(D68,#REF!,6,0),"-")</f>
        <v>-</v>
      </c>
      <c r="O68" s="16" t="str">
        <f t="shared" si="1"/>
        <v>O</v>
      </c>
      <c r="P68" s="32">
        <f t="shared" si="2"/>
        <v>0</v>
      </c>
    </row>
    <row r="69" spans="1:16" ht="12.6" customHeight="1">
      <c r="A69" s="13"/>
      <c r="B69" s="14" t="s">
        <v>1000</v>
      </c>
      <c r="C69" s="14" t="s">
        <v>558</v>
      </c>
      <c r="D69" s="14" t="s">
        <v>1596</v>
      </c>
      <c r="E69" s="48" t="s">
        <v>60</v>
      </c>
      <c r="F69" s="14" t="s">
        <v>2286</v>
      </c>
      <c r="G69" s="14" t="s">
        <v>592</v>
      </c>
      <c r="H69" s="14" t="s">
        <v>1002</v>
      </c>
      <c r="I69" s="84">
        <v>4</v>
      </c>
      <c r="J69" s="32">
        <f>IFERROR(VLOOKUP(D69,#REF!,3,0),0)+IFERROR(VLOOKUP(D69,#REF!,3,0),0)</f>
        <v>0</v>
      </c>
      <c r="K69" s="32">
        <f>IFERROR(VLOOKUP(D69,#REF!,3,0),0)</f>
        <v>0</v>
      </c>
      <c r="L69" s="32">
        <f>IFERROR(VLOOKUP(D69,'12월'!$A$8:$C$8154,3,0),0)</f>
        <v>0</v>
      </c>
      <c r="M69" s="32">
        <f t="shared" si="0"/>
        <v>0</v>
      </c>
      <c r="N69" s="62" t="str">
        <f>IFERROR(VLOOKUP(D69,#REF!,6,0),"-")</f>
        <v>-</v>
      </c>
      <c r="O69" s="16" t="str">
        <f t="shared" si="1"/>
        <v>O</v>
      </c>
      <c r="P69" s="32">
        <f t="shared" si="2"/>
        <v>0</v>
      </c>
    </row>
    <row r="70" spans="1:16" ht="12.6" customHeight="1">
      <c r="A70" s="13"/>
      <c r="B70" s="14" t="s">
        <v>943</v>
      </c>
      <c r="C70" s="14" t="s">
        <v>561</v>
      </c>
      <c r="D70" s="14" t="s">
        <v>1495</v>
      </c>
      <c r="E70" s="14" t="s">
        <v>245</v>
      </c>
      <c r="F70" s="14" t="s">
        <v>2287</v>
      </c>
      <c r="G70" s="14" t="s">
        <v>592</v>
      </c>
      <c r="H70" s="14" t="s">
        <v>945</v>
      </c>
      <c r="I70" s="84">
        <v>4</v>
      </c>
      <c r="J70" s="32">
        <f>IFERROR(VLOOKUP(D70,#REF!,3,0),0)+IFERROR(VLOOKUP(D70,#REF!,3,0),0)</f>
        <v>0</v>
      </c>
      <c r="K70" s="32">
        <f>IFERROR(VLOOKUP(D70,#REF!,3,0),0)</f>
        <v>0</v>
      </c>
      <c r="L70" s="32">
        <f>IFERROR(VLOOKUP(D70,'12월'!$A$8:$C$8154,3,0),0)</f>
        <v>0</v>
      </c>
      <c r="M70" s="32">
        <f t="shared" si="0"/>
        <v>0</v>
      </c>
      <c r="N70" s="62" t="str">
        <f>IFERROR(VLOOKUP(D70,#REF!,6,0),"-")</f>
        <v>-</v>
      </c>
      <c r="O70" s="16" t="str">
        <f t="shared" si="1"/>
        <v>O</v>
      </c>
      <c r="P70" s="32">
        <f t="shared" si="2"/>
        <v>0</v>
      </c>
    </row>
    <row r="71" spans="1:16" ht="12.6" customHeight="1">
      <c r="A71" s="13"/>
      <c r="B71" s="14" t="s">
        <v>943</v>
      </c>
      <c r="C71" s="14" t="s">
        <v>561</v>
      </c>
      <c r="D71" s="14" t="s">
        <v>1496</v>
      </c>
      <c r="E71" s="14" t="s">
        <v>246</v>
      </c>
      <c r="F71" s="14" t="s">
        <v>2288</v>
      </c>
      <c r="G71" s="14" t="s">
        <v>592</v>
      </c>
      <c r="H71" s="14" t="s">
        <v>946</v>
      </c>
      <c r="I71" s="84">
        <v>4</v>
      </c>
      <c r="J71" s="32">
        <f>IFERROR(VLOOKUP(D71,#REF!,3,0),0)+IFERROR(VLOOKUP(D71,#REF!,3,0),0)</f>
        <v>0</v>
      </c>
      <c r="K71" s="32">
        <f>IFERROR(VLOOKUP(D71,#REF!,3,0),0)</f>
        <v>0</v>
      </c>
      <c r="L71" s="32">
        <f>IFERROR(VLOOKUP(D71,'12월'!$A$8:$C$8154,3,0),0)</f>
        <v>0</v>
      </c>
      <c r="M71" s="32">
        <f t="shared" si="0"/>
        <v>0</v>
      </c>
      <c r="N71" s="62" t="str">
        <f>IFERROR(VLOOKUP(D71,#REF!,6,0),"-")</f>
        <v>-</v>
      </c>
      <c r="O71" s="16" t="str">
        <f t="shared" si="1"/>
        <v>O</v>
      </c>
      <c r="P71" s="32">
        <f t="shared" si="2"/>
        <v>0</v>
      </c>
    </row>
    <row r="72" spans="1:16" ht="12.6" customHeight="1">
      <c r="A72" s="13"/>
      <c r="B72" s="14" t="s">
        <v>1000</v>
      </c>
      <c r="C72" s="14" t="s">
        <v>558</v>
      </c>
      <c r="D72" s="14" t="s">
        <v>1597</v>
      </c>
      <c r="E72" s="48" t="s">
        <v>218</v>
      </c>
      <c r="F72" s="14" t="s">
        <v>2289</v>
      </c>
      <c r="G72" s="14" t="s">
        <v>592</v>
      </c>
      <c r="H72" s="14" t="s">
        <v>1003</v>
      </c>
      <c r="I72" s="84">
        <v>4</v>
      </c>
      <c r="J72" s="32">
        <f>IFERROR(VLOOKUP(D72,#REF!,3,0),0)+IFERROR(VLOOKUP(D72,#REF!,3,0),0)</f>
        <v>0</v>
      </c>
      <c r="K72" s="32">
        <f>IFERROR(VLOOKUP(D72,#REF!,3,0),0)</f>
        <v>0</v>
      </c>
      <c r="L72" s="32">
        <f>IFERROR(VLOOKUP(D72,'12월'!$A$8:$C$8154,3,0),0)</f>
        <v>0</v>
      </c>
      <c r="M72" s="32">
        <f t="shared" si="0"/>
        <v>0</v>
      </c>
      <c r="N72" s="62" t="str">
        <f>IFERROR(VLOOKUP(D72,#REF!,6,0),"-")</f>
        <v>-</v>
      </c>
      <c r="O72" s="16" t="str">
        <f t="shared" si="1"/>
        <v>O</v>
      </c>
      <c r="P72" s="32">
        <f t="shared" si="2"/>
        <v>0</v>
      </c>
    </row>
    <row r="73" spans="1:16" s="61" customFormat="1" ht="12.6" customHeight="1">
      <c r="A73" s="13"/>
      <c r="B73" s="14" t="s">
        <v>1071</v>
      </c>
      <c r="C73" s="14" t="s">
        <v>566</v>
      </c>
      <c r="D73" s="14" t="s">
        <v>1702</v>
      </c>
      <c r="E73" s="14" t="s">
        <v>208</v>
      </c>
      <c r="F73" s="14" t="s">
        <v>2290</v>
      </c>
      <c r="G73" s="14" t="s">
        <v>592</v>
      </c>
      <c r="H73" s="14" t="s">
        <v>1075</v>
      </c>
      <c r="I73" s="84">
        <v>4</v>
      </c>
      <c r="J73" s="32">
        <f>IFERROR(VLOOKUP(D73,#REF!,3,0),0)+IFERROR(VLOOKUP(D73,#REF!,3,0),0)</f>
        <v>0</v>
      </c>
      <c r="K73" s="32">
        <f>IFERROR(VLOOKUP(D73,#REF!,3,0),0)</f>
        <v>0</v>
      </c>
      <c r="L73" s="32">
        <f>IFERROR(VLOOKUP(D73,'12월'!$A$8:$C$8154,3,0),0)</f>
        <v>0</v>
      </c>
      <c r="M73" s="32">
        <f t="shared" si="0"/>
        <v>0</v>
      </c>
      <c r="N73" s="62" t="str">
        <f>IFERROR(VLOOKUP(D73,#REF!,6,0),"-")</f>
        <v>-</v>
      </c>
      <c r="O73" s="16" t="str">
        <f t="shared" si="1"/>
        <v>O</v>
      </c>
      <c r="P73" s="32">
        <f t="shared" si="2"/>
        <v>0</v>
      </c>
    </row>
    <row r="74" spans="1:16" ht="12.6" customHeight="1">
      <c r="A74" s="13"/>
      <c r="B74" s="14" t="s">
        <v>1015</v>
      </c>
      <c r="C74" s="14" t="s">
        <v>573</v>
      </c>
      <c r="D74" s="14" t="s">
        <v>1627</v>
      </c>
      <c r="E74" s="14" t="s">
        <v>442</v>
      </c>
      <c r="F74" s="14" t="s">
        <v>2291</v>
      </c>
      <c r="G74" s="14" t="s">
        <v>592</v>
      </c>
      <c r="H74" s="14" t="s">
        <v>1024</v>
      </c>
      <c r="I74" s="84">
        <v>4</v>
      </c>
      <c r="J74" s="32">
        <f>IFERROR(VLOOKUP(D74,#REF!,3,0),0)+IFERROR(VLOOKUP(D74,#REF!,3,0),0)</f>
        <v>0</v>
      </c>
      <c r="K74" s="32">
        <f>IFERROR(VLOOKUP(D74,#REF!,3,0),0)</f>
        <v>0</v>
      </c>
      <c r="L74" s="32">
        <f>IFERROR(VLOOKUP(D74,'12월'!$A$8:$C$8154,3,0),0)</f>
        <v>0</v>
      </c>
      <c r="M74" s="32">
        <f t="shared" ref="M74:M137" si="3">(J74+K74)/I74</f>
        <v>0</v>
      </c>
      <c r="N74" s="62" t="str">
        <f>IFERROR(VLOOKUP(D74,#REF!,6,0),"-")</f>
        <v>-</v>
      </c>
      <c r="O74" s="16" t="str">
        <f t="shared" ref="O74:O137" si="4">+IF(M74&lt;500000,"O"," ")</f>
        <v>O</v>
      </c>
      <c r="P74" s="32">
        <f t="shared" ref="P74:P137" si="5">+J74+K74+L74</f>
        <v>0</v>
      </c>
    </row>
    <row r="75" spans="1:16" ht="12.6" customHeight="1">
      <c r="A75" s="13"/>
      <c r="B75" s="14" t="s">
        <v>1139</v>
      </c>
      <c r="C75" s="14" t="s">
        <v>560</v>
      </c>
      <c r="D75" s="14" t="s">
        <v>1806</v>
      </c>
      <c r="E75" s="14" t="s">
        <v>417</v>
      </c>
      <c r="F75" s="14" t="s">
        <v>2292</v>
      </c>
      <c r="G75" s="14" t="s">
        <v>592</v>
      </c>
      <c r="H75" s="14" t="s">
        <v>1142</v>
      </c>
      <c r="I75" s="84">
        <v>4</v>
      </c>
      <c r="J75" s="32">
        <f>IFERROR(VLOOKUP(D75,#REF!,3,0),0)+IFERROR(VLOOKUP(D75,#REF!,3,0),0)</f>
        <v>0</v>
      </c>
      <c r="K75" s="32">
        <f>IFERROR(VLOOKUP(D75,#REF!,3,0),0)</f>
        <v>0</v>
      </c>
      <c r="L75" s="32">
        <f>IFERROR(VLOOKUP(D75,'12월'!$A$8:$C$8154,3,0),0)</f>
        <v>0</v>
      </c>
      <c r="M75" s="32">
        <f t="shared" si="3"/>
        <v>0</v>
      </c>
      <c r="N75" s="62" t="str">
        <f>IFERROR(VLOOKUP(D75,#REF!,6,0),"-")</f>
        <v>-</v>
      </c>
      <c r="O75" s="16" t="str">
        <f t="shared" si="4"/>
        <v>O</v>
      </c>
      <c r="P75" s="32">
        <f t="shared" si="5"/>
        <v>0</v>
      </c>
    </row>
    <row r="76" spans="1:16" ht="12.6" customHeight="1">
      <c r="A76" s="13"/>
      <c r="B76" s="14" t="s">
        <v>924</v>
      </c>
      <c r="C76" s="14" t="s">
        <v>556</v>
      </c>
      <c r="D76" s="14" t="s">
        <v>1473</v>
      </c>
      <c r="E76" s="14" t="s">
        <v>259</v>
      </c>
      <c r="F76" s="14" t="s">
        <v>2293</v>
      </c>
      <c r="G76" s="14" t="s">
        <v>592</v>
      </c>
      <c r="H76" s="14" t="s">
        <v>925</v>
      </c>
      <c r="I76" s="84">
        <v>4</v>
      </c>
      <c r="J76" s="32">
        <f>IFERROR(VLOOKUP(D76,#REF!,3,0),0)+IFERROR(VLOOKUP(D76,#REF!,3,0),0)</f>
        <v>0</v>
      </c>
      <c r="K76" s="32">
        <f>IFERROR(VLOOKUP(D76,#REF!,3,0),0)</f>
        <v>0</v>
      </c>
      <c r="L76" s="32">
        <f>IFERROR(VLOOKUP(D76,'12월'!$A$8:$C$8154,3,0),0)</f>
        <v>0</v>
      </c>
      <c r="M76" s="32">
        <f t="shared" si="3"/>
        <v>0</v>
      </c>
      <c r="N76" s="62" t="str">
        <f>IFERROR(VLOOKUP(D76,#REF!,6,0),"-")</f>
        <v>-</v>
      </c>
      <c r="O76" s="16" t="str">
        <f t="shared" si="4"/>
        <v>O</v>
      </c>
      <c r="P76" s="32">
        <f t="shared" si="5"/>
        <v>0</v>
      </c>
    </row>
    <row r="77" spans="1:16" ht="12.6" customHeight="1">
      <c r="A77" s="63"/>
      <c r="B77" s="64" t="s">
        <v>2026</v>
      </c>
      <c r="C77" s="59" t="s">
        <v>2121</v>
      </c>
      <c r="D77" s="59" t="s">
        <v>1557</v>
      </c>
      <c r="E77" s="59" t="s">
        <v>178</v>
      </c>
      <c r="F77" s="59" t="s">
        <v>2294</v>
      </c>
      <c r="G77" s="59" t="s">
        <v>592</v>
      </c>
      <c r="H77" s="59" t="s">
        <v>981</v>
      </c>
      <c r="I77" s="84">
        <v>4</v>
      </c>
      <c r="J77" s="32">
        <f>IFERROR(VLOOKUP(D77,#REF!,3,0),0)+IFERROR(VLOOKUP(D77,#REF!,3,0),0)</f>
        <v>0</v>
      </c>
      <c r="K77" s="32">
        <f>IFERROR(VLOOKUP(D77,#REF!,3,0),0)</f>
        <v>0</v>
      </c>
      <c r="L77" s="32">
        <f>IFERROR(VLOOKUP(D77,'12월'!$A$8:$C$8154,3,0),0)</f>
        <v>0</v>
      </c>
      <c r="M77" s="32">
        <f t="shared" si="3"/>
        <v>0</v>
      </c>
      <c r="N77" s="62" t="str">
        <f>IFERROR(VLOOKUP(D77,#REF!,6,0),"-")</f>
        <v>-</v>
      </c>
      <c r="O77" s="16" t="str">
        <f t="shared" si="4"/>
        <v>O</v>
      </c>
      <c r="P77" s="32">
        <f t="shared" si="5"/>
        <v>0</v>
      </c>
    </row>
    <row r="78" spans="1:16" ht="12.6" customHeight="1">
      <c r="A78" s="13"/>
      <c r="B78" s="14" t="s">
        <v>1042</v>
      </c>
      <c r="C78" s="14" t="s">
        <v>567</v>
      </c>
      <c r="D78" s="14" t="s">
        <v>1656</v>
      </c>
      <c r="E78" s="14" t="s">
        <v>548</v>
      </c>
      <c r="F78" s="14" t="s">
        <v>2295</v>
      </c>
      <c r="G78" s="14" t="s">
        <v>592</v>
      </c>
      <c r="H78" s="14" t="s">
        <v>1044</v>
      </c>
      <c r="I78" s="84">
        <v>4</v>
      </c>
      <c r="J78" s="32">
        <f>IFERROR(VLOOKUP(D78,#REF!,3,0),0)+IFERROR(VLOOKUP(D78,#REF!,3,0),0)</f>
        <v>0</v>
      </c>
      <c r="K78" s="32">
        <f>IFERROR(VLOOKUP(D78,#REF!,3,0),0)</f>
        <v>0</v>
      </c>
      <c r="L78" s="32">
        <f>IFERROR(VLOOKUP(D78,'12월'!$A$8:$C$8154,3,0),0)</f>
        <v>0</v>
      </c>
      <c r="M78" s="32">
        <f t="shared" si="3"/>
        <v>0</v>
      </c>
      <c r="N78" s="62" t="str">
        <f>IFERROR(VLOOKUP(D78,#REF!,6,0),"-")</f>
        <v>-</v>
      </c>
      <c r="O78" s="16" t="str">
        <f t="shared" si="4"/>
        <v>O</v>
      </c>
      <c r="P78" s="32">
        <f t="shared" si="5"/>
        <v>0</v>
      </c>
    </row>
    <row r="79" spans="1:16" ht="12.6" customHeight="1">
      <c r="A79" s="13"/>
      <c r="B79" s="14" t="s">
        <v>1042</v>
      </c>
      <c r="C79" s="14" t="s">
        <v>567</v>
      </c>
      <c r="D79" s="14" t="s">
        <v>1657</v>
      </c>
      <c r="E79" s="14" t="s">
        <v>436</v>
      </c>
      <c r="F79" s="14" t="s">
        <v>2296</v>
      </c>
      <c r="G79" s="14" t="s">
        <v>592</v>
      </c>
      <c r="H79" s="14" t="s">
        <v>1045</v>
      </c>
      <c r="I79" s="84">
        <v>4</v>
      </c>
      <c r="J79" s="32">
        <f>IFERROR(VLOOKUP(D79,#REF!,3,0),0)+IFERROR(VLOOKUP(D79,#REF!,3,0),0)</f>
        <v>0</v>
      </c>
      <c r="K79" s="32">
        <f>IFERROR(VLOOKUP(D79,#REF!,3,0),0)</f>
        <v>0</v>
      </c>
      <c r="L79" s="32">
        <f>IFERROR(VLOOKUP(D79,'12월'!$A$8:$C$8154,3,0),0)</f>
        <v>0</v>
      </c>
      <c r="M79" s="32">
        <f t="shared" si="3"/>
        <v>0</v>
      </c>
      <c r="N79" s="62" t="str">
        <f>IFERROR(VLOOKUP(D79,#REF!,6,0),"-")</f>
        <v>-</v>
      </c>
      <c r="O79" s="16" t="str">
        <f t="shared" si="4"/>
        <v>O</v>
      </c>
      <c r="P79" s="32">
        <f t="shared" si="5"/>
        <v>0</v>
      </c>
    </row>
    <row r="80" spans="1:16" ht="12.6" customHeight="1">
      <c r="A80" s="13"/>
      <c r="B80" s="14" t="s">
        <v>827</v>
      </c>
      <c r="C80" s="14" t="s">
        <v>562</v>
      </c>
      <c r="D80" s="14" t="s">
        <v>1340</v>
      </c>
      <c r="E80" s="14" t="s">
        <v>131</v>
      </c>
      <c r="F80" s="14" t="s">
        <v>2297</v>
      </c>
      <c r="G80" s="14" t="s">
        <v>592</v>
      </c>
      <c r="H80" s="14" t="s">
        <v>830</v>
      </c>
      <c r="I80" s="84">
        <v>4</v>
      </c>
      <c r="J80" s="32">
        <f>IFERROR(VLOOKUP(D80,#REF!,3,0),0)+IFERROR(VLOOKUP(D80,#REF!,3,0),0)</f>
        <v>0</v>
      </c>
      <c r="K80" s="32">
        <f>IFERROR(VLOOKUP(D80,#REF!,3,0),0)</f>
        <v>0</v>
      </c>
      <c r="L80" s="32">
        <f>IFERROR(VLOOKUP(D80,'12월'!$A$8:$C$8154,3,0),0)</f>
        <v>0</v>
      </c>
      <c r="M80" s="32">
        <f t="shared" si="3"/>
        <v>0</v>
      </c>
      <c r="N80" s="62" t="str">
        <f>IFERROR(VLOOKUP(D80,#REF!,6,0),"-")</f>
        <v>-</v>
      </c>
      <c r="O80" s="16" t="str">
        <f t="shared" si="4"/>
        <v>O</v>
      </c>
      <c r="P80" s="32">
        <f t="shared" si="5"/>
        <v>0</v>
      </c>
    </row>
    <row r="81" spans="1:16" ht="12.6" customHeight="1">
      <c r="A81" s="13"/>
      <c r="B81" s="14" t="s">
        <v>1121</v>
      </c>
      <c r="C81" s="14" t="s">
        <v>580</v>
      </c>
      <c r="D81" s="14" t="s">
        <v>1776</v>
      </c>
      <c r="E81" s="14" t="s">
        <v>428</v>
      </c>
      <c r="F81" s="14" t="s">
        <v>2298</v>
      </c>
      <c r="G81" s="14" t="s">
        <v>592</v>
      </c>
      <c r="H81" s="14" t="s">
        <v>1124</v>
      </c>
      <c r="I81" s="84">
        <v>4</v>
      </c>
      <c r="J81" s="32">
        <f>IFERROR(VLOOKUP(D81,#REF!,3,0),0)+IFERROR(VLOOKUP(D81,#REF!,3,0),0)</f>
        <v>0</v>
      </c>
      <c r="K81" s="32">
        <f>IFERROR(VLOOKUP(D81,#REF!,3,0),0)</f>
        <v>0</v>
      </c>
      <c r="L81" s="32">
        <f>IFERROR(VLOOKUP(D81,'12월'!$A$8:$C$8154,3,0),0)</f>
        <v>0</v>
      </c>
      <c r="M81" s="32">
        <f t="shared" si="3"/>
        <v>0</v>
      </c>
      <c r="N81" s="62" t="str">
        <f>IFERROR(VLOOKUP(D81,#REF!,6,0),"-")</f>
        <v>-</v>
      </c>
      <c r="O81" s="16" t="str">
        <f t="shared" si="4"/>
        <v>O</v>
      </c>
      <c r="P81" s="32">
        <f t="shared" si="5"/>
        <v>0</v>
      </c>
    </row>
    <row r="82" spans="1:16" ht="12.6" customHeight="1">
      <c r="A82" s="13"/>
      <c r="B82" s="14" t="s">
        <v>1071</v>
      </c>
      <c r="C82" s="14" t="s">
        <v>566</v>
      </c>
      <c r="D82" s="14" t="s">
        <v>1703</v>
      </c>
      <c r="E82" s="14" t="s">
        <v>209</v>
      </c>
      <c r="F82" s="14" t="s">
        <v>2299</v>
      </c>
      <c r="G82" s="14" t="s">
        <v>592</v>
      </c>
      <c r="H82" s="14" t="s">
        <v>1076</v>
      </c>
      <c r="I82" s="84">
        <v>4</v>
      </c>
      <c r="J82" s="32">
        <f>IFERROR(VLOOKUP(D82,#REF!,3,0),0)+IFERROR(VLOOKUP(D82,#REF!,3,0),0)</f>
        <v>0</v>
      </c>
      <c r="K82" s="32">
        <f>IFERROR(VLOOKUP(D82,#REF!,3,0),0)</f>
        <v>0</v>
      </c>
      <c r="L82" s="32">
        <f>IFERROR(VLOOKUP(D82,'12월'!$A$8:$C$8154,3,0),0)</f>
        <v>0</v>
      </c>
      <c r="M82" s="32">
        <f t="shared" si="3"/>
        <v>0</v>
      </c>
      <c r="N82" s="62" t="str">
        <f>IFERROR(VLOOKUP(D82,#REF!,6,0),"-")</f>
        <v>-</v>
      </c>
      <c r="O82" s="16" t="str">
        <f t="shared" si="4"/>
        <v>O</v>
      </c>
      <c r="P82" s="32">
        <f t="shared" si="5"/>
        <v>0</v>
      </c>
    </row>
    <row r="83" spans="1:16" ht="12.6" customHeight="1">
      <c r="A83" s="13"/>
      <c r="B83" s="14" t="s">
        <v>1042</v>
      </c>
      <c r="C83" s="14" t="s">
        <v>567</v>
      </c>
      <c r="D83" s="14" t="s">
        <v>1658</v>
      </c>
      <c r="E83" s="14" t="s">
        <v>437</v>
      </c>
      <c r="F83" s="14" t="s">
        <v>2300</v>
      </c>
      <c r="G83" s="14" t="s">
        <v>593</v>
      </c>
      <c r="H83" s="14" t="s">
        <v>1046</v>
      </c>
      <c r="I83" s="84">
        <v>4</v>
      </c>
      <c r="J83" s="32">
        <f>IFERROR(VLOOKUP(D83,#REF!,3,0),0)+IFERROR(VLOOKUP(D83,#REF!,3,0),0)</f>
        <v>0</v>
      </c>
      <c r="K83" s="32">
        <f>IFERROR(VLOOKUP(D83,#REF!,3,0),0)</f>
        <v>0</v>
      </c>
      <c r="L83" s="32">
        <f>IFERROR(VLOOKUP(D83,'12월'!$A$8:$C$8154,3,0),0)</f>
        <v>0</v>
      </c>
      <c r="M83" s="32">
        <f t="shared" si="3"/>
        <v>0</v>
      </c>
      <c r="N83" s="62" t="str">
        <f>IFERROR(VLOOKUP(D83,#REF!,6,0),"-")</f>
        <v>-</v>
      </c>
      <c r="O83" s="16" t="str">
        <f t="shared" si="4"/>
        <v>O</v>
      </c>
      <c r="P83" s="32">
        <f t="shared" si="5"/>
        <v>0</v>
      </c>
    </row>
    <row r="84" spans="1:16" ht="12.6" customHeight="1">
      <c r="A84" s="13"/>
      <c r="B84" s="14" t="s">
        <v>1121</v>
      </c>
      <c r="C84" s="14" t="s">
        <v>580</v>
      </c>
      <c r="D84" s="14" t="s">
        <v>1777</v>
      </c>
      <c r="E84" s="14" t="s">
        <v>401</v>
      </c>
      <c r="F84" s="14" t="s">
        <v>2301</v>
      </c>
      <c r="G84" s="14" t="s">
        <v>592</v>
      </c>
      <c r="H84" s="14" t="s">
        <v>1125</v>
      </c>
      <c r="I84" s="84">
        <v>4</v>
      </c>
      <c r="J84" s="32">
        <f>IFERROR(VLOOKUP(D84,#REF!,3,0),0)+IFERROR(VLOOKUP(D84,#REF!,3,0),0)</f>
        <v>0</v>
      </c>
      <c r="K84" s="32">
        <f>IFERROR(VLOOKUP(D84,#REF!,3,0),0)</f>
        <v>0</v>
      </c>
      <c r="L84" s="32">
        <f>IFERROR(VLOOKUP(D84,'12월'!$A$8:$C$8154,3,0),0)</f>
        <v>0</v>
      </c>
      <c r="M84" s="32">
        <f t="shared" si="3"/>
        <v>0</v>
      </c>
      <c r="N84" s="62" t="str">
        <f>IFERROR(VLOOKUP(D84,#REF!,6,0),"-")</f>
        <v>-</v>
      </c>
      <c r="O84" s="16" t="str">
        <f t="shared" si="4"/>
        <v>O</v>
      </c>
      <c r="P84" s="32">
        <f t="shared" si="5"/>
        <v>0</v>
      </c>
    </row>
    <row r="85" spans="1:16" ht="12.6" customHeight="1">
      <c r="A85" s="13"/>
      <c r="B85" s="14" t="s">
        <v>907</v>
      </c>
      <c r="C85" s="14" t="s">
        <v>568</v>
      </c>
      <c r="D85" s="14" t="s">
        <v>1443</v>
      </c>
      <c r="E85" s="14" t="s">
        <v>542</v>
      </c>
      <c r="F85" s="14" t="s">
        <v>2302</v>
      </c>
      <c r="G85" s="14" t="s">
        <v>592</v>
      </c>
      <c r="H85" s="14" t="s">
        <v>908</v>
      </c>
      <c r="I85" s="84">
        <v>4</v>
      </c>
      <c r="J85" s="32">
        <f>IFERROR(VLOOKUP(D85,#REF!,3,0),0)+IFERROR(VLOOKUP(D85,#REF!,3,0),0)</f>
        <v>0</v>
      </c>
      <c r="K85" s="32">
        <f>IFERROR(VLOOKUP(D85,#REF!,3,0),0)</f>
        <v>0</v>
      </c>
      <c r="L85" s="32">
        <f>IFERROR(VLOOKUP(D85,'12월'!$A$8:$C$8154,3,0),0)</f>
        <v>0</v>
      </c>
      <c r="M85" s="32">
        <f t="shared" si="3"/>
        <v>0</v>
      </c>
      <c r="N85" s="62" t="str">
        <f>IFERROR(VLOOKUP(D85,#REF!,6,0),"-")</f>
        <v>-</v>
      </c>
      <c r="O85" s="16" t="str">
        <f t="shared" si="4"/>
        <v>O</v>
      </c>
      <c r="P85" s="32">
        <f t="shared" si="5"/>
        <v>0</v>
      </c>
    </row>
    <row r="86" spans="1:16" ht="12.6" customHeight="1">
      <c r="A86" s="13"/>
      <c r="B86" s="14" t="s">
        <v>1015</v>
      </c>
      <c r="C86" s="14" t="s">
        <v>573</v>
      </c>
      <c r="D86" s="14" t="s">
        <v>1628</v>
      </c>
      <c r="E86" s="14" t="s">
        <v>443</v>
      </c>
      <c r="F86" s="14" t="s">
        <v>2303</v>
      </c>
      <c r="G86" s="14" t="s">
        <v>592</v>
      </c>
      <c r="H86" s="14" t="s">
        <v>1025</v>
      </c>
      <c r="I86" s="84">
        <v>4</v>
      </c>
      <c r="J86" s="32">
        <f>IFERROR(VLOOKUP(D86,#REF!,3,0),0)+IFERROR(VLOOKUP(D86,#REF!,3,0),0)</f>
        <v>0</v>
      </c>
      <c r="K86" s="32">
        <f>IFERROR(VLOOKUP(D86,#REF!,3,0),0)</f>
        <v>0</v>
      </c>
      <c r="L86" s="32">
        <f>IFERROR(VLOOKUP(D86,'12월'!$A$8:$C$8154,3,0),0)</f>
        <v>0</v>
      </c>
      <c r="M86" s="32">
        <f t="shared" si="3"/>
        <v>0</v>
      </c>
      <c r="N86" s="62" t="str">
        <f>IFERROR(VLOOKUP(D86,#REF!,6,0),"-")</f>
        <v>-</v>
      </c>
      <c r="O86" s="16" t="str">
        <f t="shared" si="4"/>
        <v>O</v>
      </c>
      <c r="P86" s="32">
        <f t="shared" si="5"/>
        <v>0</v>
      </c>
    </row>
    <row r="87" spans="1:16" ht="12.6" customHeight="1">
      <c r="A87" s="13"/>
      <c r="B87" s="14" t="s">
        <v>761</v>
      </c>
      <c r="C87" s="14" t="s">
        <v>553</v>
      </c>
      <c r="D87" s="33" t="s">
        <v>1259</v>
      </c>
      <c r="E87" s="14" t="s">
        <v>335</v>
      </c>
      <c r="F87" s="14" t="s">
        <v>2304</v>
      </c>
      <c r="G87" s="14" t="s">
        <v>592</v>
      </c>
      <c r="H87" s="14" t="s">
        <v>763</v>
      </c>
      <c r="I87" s="84">
        <v>4</v>
      </c>
      <c r="J87" s="32">
        <f>IFERROR(VLOOKUP(D87,#REF!,3,0),0)+IFERROR(VLOOKUP(D87,#REF!,3,0),0)</f>
        <v>0</v>
      </c>
      <c r="K87" s="32">
        <f>IFERROR(VLOOKUP(D87,#REF!,3,0),0)</f>
        <v>0</v>
      </c>
      <c r="L87" s="32">
        <f>IFERROR(VLOOKUP(D87,'12월'!$A$8:$C$8154,3,0),0)</f>
        <v>0</v>
      </c>
      <c r="M87" s="32">
        <f t="shared" si="3"/>
        <v>0</v>
      </c>
      <c r="N87" s="62" t="str">
        <f>IFERROR(VLOOKUP(D87,#REF!,6,0),"-")</f>
        <v>-</v>
      </c>
      <c r="O87" s="16" t="str">
        <f t="shared" si="4"/>
        <v>O</v>
      </c>
      <c r="P87" s="32">
        <f t="shared" si="5"/>
        <v>0</v>
      </c>
    </row>
    <row r="88" spans="1:16" ht="12.6" customHeight="1">
      <c r="A88" s="13"/>
      <c r="B88" s="14" t="s">
        <v>694</v>
      </c>
      <c r="C88" s="14" t="s">
        <v>581</v>
      </c>
      <c r="D88" s="33" t="s">
        <v>1192</v>
      </c>
      <c r="E88" s="14" t="s">
        <v>94</v>
      </c>
      <c r="F88" s="14" t="s">
        <v>2305</v>
      </c>
      <c r="G88" s="14" t="s">
        <v>592</v>
      </c>
      <c r="H88" s="14" t="s">
        <v>696</v>
      </c>
      <c r="I88" s="84">
        <v>4</v>
      </c>
      <c r="J88" s="32">
        <f>IFERROR(VLOOKUP(D88,#REF!,3,0),0)+IFERROR(VLOOKUP(D88,#REF!,3,0),0)</f>
        <v>0</v>
      </c>
      <c r="K88" s="32">
        <f>IFERROR(VLOOKUP(D88,#REF!,3,0),0)</f>
        <v>0</v>
      </c>
      <c r="L88" s="32">
        <f>IFERROR(VLOOKUP(D88,'12월'!$A$8:$C$8154,3,0),0)</f>
        <v>0</v>
      </c>
      <c r="M88" s="32">
        <f t="shared" si="3"/>
        <v>0</v>
      </c>
      <c r="N88" s="62" t="str">
        <f>IFERROR(VLOOKUP(D88,#REF!,6,0),"-")</f>
        <v>-</v>
      </c>
      <c r="O88" s="16" t="str">
        <f t="shared" si="4"/>
        <v>O</v>
      </c>
      <c r="P88" s="32">
        <f t="shared" si="5"/>
        <v>0</v>
      </c>
    </row>
    <row r="89" spans="1:16" ht="12.6" customHeight="1">
      <c r="A89" s="13"/>
      <c r="B89" s="14" t="s">
        <v>1071</v>
      </c>
      <c r="C89" s="14" t="s">
        <v>566</v>
      </c>
      <c r="D89" s="14" t="s">
        <v>1704</v>
      </c>
      <c r="E89" s="14" t="s">
        <v>532</v>
      </c>
      <c r="F89" s="14" t="s">
        <v>2306</v>
      </c>
      <c r="G89" s="14" t="s">
        <v>592</v>
      </c>
      <c r="H89" s="14" t="s">
        <v>1077</v>
      </c>
      <c r="I89" s="84">
        <v>4</v>
      </c>
      <c r="J89" s="32">
        <f>IFERROR(VLOOKUP(D89,#REF!,3,0),0)+IFERROR(VLOOKUP(D89,#REF!,3,0),0)</f>
        <v>0</v>
      </c>
      <c r="K89" s="32">
        <f>IFERROR(VLOOKUP(D89,#REF!,3,0),0)</f>
        <v>0</v>
      </c>
      <c r="L89" s="32">
        <f>IFERROR(VLOOKUP(D89,'12월'!$A$8:$C$8154,3,0),0)</f>
        <v>0</v>
      </c>
      <c r="M89" s="32">
        <f t="shared" si="3"/>
        <v>0</v>
      </c>
      <c r="N89" s="62" t="str">
        <f>IFERROR(VLOOKUP(D89,#REF!,6,0),"-")</f>
        <v>-</v>
      </c>
      <c r="O89" s="16" t="str">
        <f t="shared" si="4"/>
        <v>O</v>
      </c>
      <c r="P89" s="32">
        <f t="shared" si="5"/>
        <v>0</v>
      </c>
    </row>
    <row r="90" spans="1:16" ht="12.6" customHeight="1">
      <c r="A90" s="13"/>
      <c r="B90" s="14" t="s">
        <v>1111</v>
      </c>
      <c r="C90" s="14" t="s">
        <v>554</v>
      </c>
      <c r="D90" s="14" t="s">
        <v>1759</v>
      </c>
      <c r="E90" s="14" t="s">
        <v>381</v>
      </c>
      <c r="F90" s="14" t="s">
        <v>2307</v>
      </c>
      <c r="G90" s="14" t="s">
        <v>592</v>
      </c>
      <c r="H90" s="14" t="s">
        <v>1112</v>
      </c>
      <c r="I90" s="84">
        <v>4</v>
      </c>
      <c r="J90" s="32">
        <f>IFERROR(VLOOKUP(D90,#REF!,3,0),0)+IFERROR(VLOOKUP(D90,#REF!,3,0),0)</f>
        <v>0</v>
      </c>
      <c r="K90" s="32">
        <f>IFERROR(VLOOKUP(D90,#REF!,3,0),0)</f>
        <v>0</v>
      </c>
      <c r="L90" s="32">
        <f>IFERROR(VLOOKUP(D90,'12월'!$A$8:$C$8154,3,0),0)</f>
        <v>0</v>
      </c>
      <c r="M90" s="32">
        <f t="shared" si="3"/>
        <v>0</v>
      </c>
      <c r="N90" s="62" t="str">
        <f>IFERROR(VLOOKUP(D90,#REF!,6,0),"-")</f>
        <v>-</v>
      </c>
      <c r="O90" s="16" t="str">
        <f t="shared" si="4"/>
        <v>O</v>
      </c>
      <c r="P90" s="32">
        <f t="shared" si="5"/>
        <v>0</v>
      </c>
    </row>
    <row r="91" spans="1:16" ht="12.6" customHeight="1">
      <c r="A91" s="13"/>
      <c r="B91" s="14" t="s">
        <v>715</v>
      </c>
      <c r="C91" s="14" t="s">
        <v>565</v>
      </c>
      <c r="D91" s="33" t="s">
        <v>1213</v>
      </c>
      <c r="E91" s="14" t="s">
        <v>76</v>
      </c>
      <c r="F91" s="14" t="s">
        <v>2308</v>
      </c>
      <c r="G91" s="14" t="s">
        <v>592</v>
      </c>
      <c r="H91" s="14" t="s">
        <v>719</v>
      </c>
      <c r="I91" s="84">
        <v>4</v>
      </c>
      <c r="J91" s="32">
        <f>IFERROR(VLOOKUP(D91,#REF!,3,0),0)+IFERROR(VLOOKUP(D91,#REF!,3,0),0)</f>
        <v>0</v>
      </c>
      <c r="K91" s="32">
        <f>IFERROR(VLOOKUP(D91,#REF!,3,0),0)</f>
        <v>0</v>
      </c>
      <c r="L91" s="32">
        <f>IFERROR(VLOOKUP(D91,'12월'!$A$8:$C$8154,3,0),0)</f>
        <v>0</v>
      </c>
      <c r="M91" s="32">
        <f t="shared" si="3"/>
        <v>0</v>
      </c>
      <c r="N91" s="62" t="str">
        <f>IFERROR(VLOOKUP(D91,#REF!,6,0),"-")</f>
        <v>-</v>
      </c>
      <c r="O91" s="16" t="str">
        <f t="shared" si="4"/>
        <v>O</v>
      </c>
      <c r="P91" s="32">
        <f t="shared" si="5"/>
        <v>0</v>
      </c>
    </row>
    <row r="92" spans="1:16" ht="12.6" customHeight="1">
      <c r="A92" s="13"/>
      <c r="B92" s="14" t="s">
        <v>1015</v>
      </c>
      <c r="C92" s="14" t="s">
        <v>573</v>
      </c>
      <c r="D92" s="14" t="s">
        <v>1629</v>
      </c>
      <c r="E92" s="14" t="s">
        <v>8</v>
      </c>
      <c r="F92" s="14" t="s">
        <v>2309</v>
      </c>
      <c r="G92" s="14" t="s">
        <v>592</v>
      </c>
      <c r="H92" s="14" t="s">
        <v>668</v>
      </c>
      <c r="I92" s="84">
        <v>4</v>
      </c>
      <c r="J92" s="32">
        <f>IFERROR(VLOOKUP(D92,#REF!,3,0),0)+IFERROR(VLOOKUP(D92,#REF!,3,0),0)</f>
        <v>0</v>
      </c>
      <c r="K92" s="32">
        <f>IFERROR(VLOOKUP(D92,#REF!,3,0),0)</f>
        <v>0</v>
      </c>
      <c r="L92" s="32">
        <f>IFERROR(VLOOKUP(D92,'12월'!$A$8:$C$8154,3,0),0)</f>
        <v>0</v>
      </c>
      <c r="M92" s="32">
        <f t="shared" si="3"/>
        <v>0</v>
      </c>
      <c r="N92" s="62" t="str">
        <f>IFERROR(VLOOKUP(D92,#REF!,6,0),"-")</f>
        <v>-</v>
      </c>
      <c r="O92" s="16" t="str">
        <f t="shared" si="4"/>
        <v>O</v>
      </c>
      <c r="P92" s="32">
        <f t="shared" si="5"/>
        <v>0</v>
      </c>
    </row>
    <row r="93" spans="1:16" ht="12.6" customHeight="1">
      <c r="A93" s="13"/>
      <c r="B93" s="14" t="s">
        <v>798</v>
      </c>
      <c r="C93" s="14" t="s">
        <v>578</v>
      </c>
      <c r="D93" s="33" t="s">
        <v>1300</v>
      </c>
      <c r="E93" s="14" t="s">
        <v>346</v>
      </c>
      <c r="F93" s="14" t="s">
        <v>2310</v>
      </c>
      <c r="G93" s="14" t="s">
        <v>592</v>
      </c>
      <c r="H93" s="14" t="s">
        <v>801</v>
      </c>
      <c r="I93" s="84">
        <v>4</v>
      </c>
      <c r="J93" s="32">
        <f>IFERROR(VLOOKUP(D93,#REF!,3,0),0)+IFERROR(VLOOKUP(D93,#REF!,3,0),0)</f>
        <v>0</v>
      </c>
      <c r="K93" s="32">
        <f>IFERROR(VLOOKUP(D93,#REF!,3,0),0)</f>
        <v>0</v>
      </c>
      <c r="L93" s="32">
        <f>IFERROR(VLOOKUP(D93,'12월'!$A$8:$C$8154,3,0),0)</f>
        <v>0</v>
      </c>
      <c r="M93" s="32">
        <f t="shared" si="3"/>
        <v>0</v>
      </c>
      <c r="N93" s="62" t="str">
        <f>IFERROR(VLOOKUP(D93,#REF!,6,0),"-")</f>
        <v>-</v>
      </c>
      <c r="O93" s="16" t="str">
        <f t="shared" si="4"/>
        <v>O</v>
      </c>
      <c r="P93" s="32">
        <f t="shared" si="5"/>
        <v>0</v>
      </c>
    </row>
    <row r="94" spans="1:16" ht="12.6" customHeight="1">
      <c r="A94" s="13"/>
      <c r="B94" s="14" t="s">
        <v>1015</v>
      </c>
      <c r="C94" s="14" t="s">
        <v>573</v>
      </c>
      <c r="D94" s="14" t="s">
        <v>1630</v>
      </c>
      <c r="E94" s="14" t="s">
        <v>9</v>
      </c>
      <c r="F94" s="14" t="s">
        <v>2311</v>
      </c>
      <c r="G94" s="14" t="s">
        <v>592</v>
      </c>
      <c r="H94" s="14" t="s">
        <v>1026</v>
      </c>
      <c r="I94" s="84">
        <v>4</v>
      </c>
      <c r="J94" s="32">
        <f>IFERROR(VLOOKUP(D94,#REF!,3,0),0)+IFERROR(VLOOKUP(D94,#REF!,3,0),0)</f>
        <v>0</v>
      </c>
      <c r="K94" s="32">
        <f>IFERROR(VLOOKUP(D94,#REF!,3,0),0)</f>
        <v>0</v>
      </c>
      <c r="L94" s="32">
        <f>IFERROR(VLOOKUP(D94,'12월'!$A$8:$C$8154,3,0),0)</f>
        <v>0</v>
      </c>
      <c r="M94" s="32">
        <f t="shared" si="3"/>
        <v>0</v>
      </c>
      <c r="N94" s="62" t="str">
        <f>IFERROR(VLOOKUP(D94,#REF!,6,0),"-")</f>
        <v>-</v>
      </c>
      <c r="O94" s="16" t="str">
        <f t="shared" si="4"/>
        <v>O</v>
      </c>
      <c r="P94" s="32">
        <f t="shared" si="5"/>
        <v>0</v>
      </c>
    </row>
    <row r="95" spans="1:16" ht="12.6" customHeight="1">
      <c r="A95" s="13"/>
      <c r="B95" s="14" t="s">
        <v>1015</v>
      </c>
      <c r="C95" s="14" t="s">
        <v>573</v>
      </c>
      <c r="D95" s="14" t="s">
        <v>1631</v>
      </c>
      <c r="E95" s="14" t="s">
        <v>133</v>
      </c>
      <c r="F95" s="14" t="s">
        <v>2312</v>
      </c>
      <c r="G95" s="14" t="s">
        <v>592</v>
      </c>
      <c r="H95" s="14" t="s">
        <v>1026</v>
      </c>
      <c r="I95" s="84">
        <v>4</v>
      </c>
      <c r="J95" s="32">
        <f>IFERROR(VLOOKUP(D95,#REF!,3,0),0)+IFERROR(VLOOKUP(D95,#REF!,3,0),0)</f>
        <v>0</v>
      </c>
      <c r="K95" s="32">
        <f>IFERROR(VLOOKUP(D95,#REF!,3,0),0)</f>
        <v>0</v>
      </c>
      <c r="L95" s="32">
        <f>IFERROR(VLOOKUP(D95,'12월'!$A$8:$C$8154,3,0),0)</f>
        <v>0</v>
      </c>
      <c r="M95" s="32">
        <f t="shared" si="3"/>
        <v>0</v>
      </c>
      <c r="N95" s="62" t="str">
        <f>IFERROR(VLOOKUP(D95,#REF!,6,0),"-")</f>
        <v>-</v>
      </c>
      <c r="O95" s="16" t="str">
        <f t="shared" si="4"/>
        <v>O</v>
      </c>
      <c r="P95" s="32">
        <f t="shared" si="5"/>
        <v>0</v>
      </c>
    </row>
    <row r="96" spans="1:16" ht="12.6" customHeight="1">
      <c r="A96" s="13"/>
      <c r="B96" s="14" t="s">
        <v>1015</v>
      </c>
      <c r="C96" s="14" t="s">
        <v>573</v>
      </c>
      <c r="D96" s="14" t="s">
        <v>1632</v>
      </c>
      <c r="E96" s="14" t="s">
        <v>134</v>
      </c>
      <c r="F96" s="14" t="s">
        <v>2281</v>
      </c>
      <c r="G96" s="14" t="s">
        <v>592</v>
      </c>
      <c r="H96" s="14" t="s">
        <v>1027</v>
      </c>
      <c r="I96" s="84">
        <v>4</v>
      </c>
      <c r="J96" s="32">
        <f>IFERROR(VLOOKUP(D96,#REF!,3,0),0)+IFERROR(VLOOKUP(D96,#REF!,3,0),0)</f>
        <v>0</v>
      </c>
      <c r="K96" s="32">
        <f>IFERROR(VLOOKUP(D96,#REF!,3,0),0)</f>
        <v>0</v>
      </c>
      <c r="L96" s="32">
        <f>IFERROR(VLOOKUP(D96,'12월'!$A$8:$C$8154,3,0),0)</f>
        <v>0</v>
      </c>
      <c r="M96" s="32">
        <f t="shared" si="3"/>
        <v>0</v>
      </c>
      <c r="N96" s="62" t="str">
        <f>IFERROR(VLOOKUP(D96,#REF!,6,0),"-")</f>
        <v>-</v>
      </c>
      <c r="O96" s="16" t="str">
        <f t="shared" si="4"/>
        <v>O</v>
      </c>
      <c r="P96" s="32">
        <f t="shared" si="5"/>
        <v>0</v>
      </c>
    </row>
    <row r="97" spans="1:16" ht="12.6" customHeight="1">
      <c r="A97" s="13"/>
      <c r="B97" s="14" t="s">
        <v>957</v>
      </c>
      <c r="C97" s="14" t="s">
        <v>571</v>
      </c>
      <c r="D97" s="14" t="s">
        <v>1518</v>
      </c>
      <c r="E97" s="14" t="s">
        <v>199</v>
      </c>
      <c r="F97" s="14" t="s">
        <v>2297</v>
      </c>
      <c r="G97" s="14" t="s">
        <v>592</v>
      </c>
      <c r="H97" s="14" t="s">
        <v>960</v>
      </c>
      <c r="I97" s="84">
        <v>4</v>
      </c>
      <c r="J97" s="32">
        <f>IFERROR(VLOOKUP(D97,#REF!,3,0),0)+IFERROR(VLOOKUP(D97,#REF!,3,0),0)</f>
        <v>0</v>
      </c>
      <c r="K97" s="32">
        <f>IFERROR(VLOOKUP(D97,#REF!,3,0),0)</f>
        <v>0</v>
      </c>
      <c r="L97" s="32">
        <f>IFERROR(VLOOKUP(D97,'12월'!$A$8:$C$8154,3,0),0)</f>
        <v>0</v>
      </c>
      <c r="M97" s="32">
        <f t="shared" si="3"/>
        <v>0</v>
      </c>
      <c r="N97" s="62" t="str">
        <f>IFERROR(VLOOKUP(D97,#REF!,6,0),"-")</f>
        <v>-</v>
      </c>
      <c r="O97" s="16" t="str">
        <f t="shared" si="4"/>
        <v>O</v>
      </c>
      <c r="P97" s="32">
        <f t="shared" si="5"/>
        <v>0</v>
      </c>
    </row>
    <row r="98" spans="1:16" ht="12.6" customHeight="1">
      <c r="A98" s="13"/>
      <c r="B98" s="14" t="s">
        <v>957</v>
      </c>
      <c r="C98" s="14" t="s">
        <v>571</v>
      </c>
      <c r="D98" s="14" t="s">
        <v>1519</v>
      </c>
      <c r="E98" s="14" t="s">
        <v>197</v>
      </c>
      <c r="F98" s="14" t="s">
        <v>2313</v>
      </c>
      <c r="G98" s="14" t="s">
        <v>592</v>
      </c>
      <c r="H98" s="14" t="s">
        <v>960</v>
      </c>
      <c r="I98" s="84">
        <v>4</v>
      </c>
      <c r="J98" s="32">
        <f>IFERROR(VLOOKUP(D98,#REF!,3,0),0)+IFERROR(VLOOKUP(D98,#REF!,3,0),0)</f>
        <v>0</v>
      </c>
      <c r="K98" s="32">
        <f>IFERROR(VLOOKUP(D98,#REF!,3,0),0)</f>
        <v>0</v>
      </c>
      <c r="L98" s="32">
        <f>IFERROR(VLOOKUP(D98,'12월'!$A$8:$C$8154,3,0),0)</f>
        <v>0</v>
      </c>
      <c r="M98" s="32">
        <f t="shared" si="3"/>
        <v>0</v>
      </c>
      <c r="N98" s="62" t="str">
        <f>IFERROR(VLOOKUP(D98,#REF!,6,0),"-")</f>
        <v>-</v>
      </c>
      <c r="O98" s="16" t="str">
        <f t="shared" si="4"/>
        <v>O</v>
      </c>
      <c r="P98" s="32">
        <f t="shared" si="5"/>
        <v>0</v>
      </c>
    </row>
    <row r="99" spans="1:16" ht="12.6" customHeight="1">
      <c r="A99" s="13"/>
      <c r="B99" s="14" t="s">
        <v>895</v>
      </c>
      <c r="C99" s="14" t="s">
        <v>557</v>
      </c>
      <c r="D99" s="14" t="s">
        <v>1426</v>
      </c>
      <c r="E99" s="14" t="s">
        <v>472</v>
      </c>
      <c r="F99" s="14" t="s">
        <v>2299</v>
      </c>
      <c r="G99" s="14" t="s">
        <v>592</v>
      </c>
      <c r="H99" s="14" t="s">
        <v>898</v>
      </c>
      <c r="I99" s="84">
        <v>4</v>
      </c>
      <c r="J99" s="32">
        <f>IFERROR(VLOOKUP(D99,#REF!,3,0),0)+IFERROR(VLOOKUP(D99,#REF!,3,0),0)</f>
        <v>0</v>
      </c>
      <c r="K99" s="32">
        <f>IFERROR(VLOOKUP(D99,#REF!,3,0),0)</f>
        <v>0</v>
      </c>
      <c r="L99" s="32">
        <f>IFERROR(VLOOKUP(D99,'12월'!$A$8:$C$8154,3,0),0)</f>
        <v>0</v>
      </c>
      <c r="M99" s="32">
        <f t="shared" si="3"/>
        <v>0</v>
      </c>
      <c r="N99" s="62" t="str">
        <f>IFERROR(VLOOKUP(D99,#REF!,6,0),"-")</f>
        <v>-</v>
      </c>
      <c r="O99" s="16" t="str">
        <f t="shared" si="4"/>
        <v>O</v>
      </c>
      <c r="P99" s="32">
        <f t="shared" si="5"/>
        <v>0</v>
      </c>
    </row>
    <row r="100" spans="1:16" ht="12.6" customHeight="1">
      <c r="A100" s="13"/>
      <c r="B100" s="14" t="s">
        <v>895</v>
      </c>
      <c r="C100" s="14" t="s">
        <v>557</v>
      </c>
      <c r="D100" s="14" t="s">
        <v>1427</v>
      </c>
      <c r="E100" s="14" t="s">
        <v>471</v>
      </c>
      <c r="F100" s="14" t="s">
        <v>2314</v>
      </c>
      <c r="G100" s="14" t="s">
        <v>592</v>
      </c>
      <c r="H100" s="14" t="s">
        <v>898</v>
      </c>
      <c r="I100" s="84">
        <v>4</v>
      </c>
      <c r="J100" s="32">
        <f>IFERROR(VLOOKUP(D100,#REF!,3,0),0)+IFERROR(VLOOKUP(D100,#REF!,3,0),0)</f>
        <v>0</v>
      </c>
      <c r="K100" s="32">
        <f>IFERROR(VLOOKUP(D100,#REF!,3,0),0)</f>
        <v>0</v>
      </c>
      <c r="L100" s="32">
        <f>IFERROR(VLOOKUP(D100,'12월'!$A$8:$C$8154,3,0),0)</f>
        <v>0</v>
      </c>
      <c r="M100" s="32">
        <f t="shared" si="3"/>
        <v>0</v>
      </c>
      <c r="N100" s="62" t="str">
        <f>IFERROR(VLOOKUP(D100,#REF!,6,0),"-")</f>
        <v>-</v>
      </c>
      <c r="O100" s="16" t="str">
        <f t="shared" si="4"/>
        <v>O</v>
      </c>
      <c r="P100" s="32">
        <f t="shared" si="5"/>
        <v>0</v>
      </c>
    </row>
    <row r="101" spans="1:16" ht="12.6" customHeight="1">
      <c r="A101" s="13"/>
      <c r="B101" s="14" t="s">
        <v>788</v>
      </c>
      <c r="C101" s="14" t="s">
        <v>584</v>
      </c>
      <c r="D101" s="33" t="s">
        <v>1285</v>
      </c>
      <c r="E101" s="14" t="s">
        <v>331</v>
      </c>
      <c r="F101" s="14" t="s">
        <v>2315</v>
      </c>
      <c r="G101" s="14" t="s">
        <v>592</v>
      </c>
      <c r="H101" s="14" t="s">
        <v>789</v>
      </c>
      <c r="I101" s="84">
        <v>4</v>
      </c>
      <c r="J101" s="32">
        <f>IFERROR(VLOOKUP(D101,#REF!,3,0),0)+IFERROR(VLOOKUP(D101,#REF!,3,0),0)</f>
        <v>0</v>
      </c>
      <c r="K101" s="32">
        <f>IFERROR(VLOOKUP(D101,#REF!,3,0),0)</f>
        <v>0</v>
      </c>
      <c r="L101" s="32">
        <f>IFERROR(VLOOKUP(D101,'12월'!$A$8:$C$8154,3,0),0)</f>
        <v>0</v>
      </c>
      <c r="M101" s="32">
        <f t="shared" si="3"/>
        <v>0</v>
      </c>
      <c r="N101" s="62" t="str">
        <f>IFERROR(VLOOKUP(D101,#REF!,6,0),"-")</f>
        <v>-</v>
      </c>
      <c r="O101" s="16" t="str">
        <f t="shared" si="4"/>
        <v>O</v>
      </c>
      <c r="P101" s="32">
        <f t="shared" si="5"/>
        <v>0</v>
      </c>
    </row>
    <row r="102" spans="1:16" ht="12.6" customHeight="1">
      <c r="A102" s="13"/>
      <c r="B102" s="14" t="s">
        <v>1055</v>
      </c>
      <c r="C102" s="14" t="s">
        <v>555</v>
      </c>
      <c r="D102" s="14" t="s">
        <v>1680</v>
      </c>
      <c r="E102" s="14" t="s">
        <v>507</v>
      </c>
      <c r="F102" s="14" t="s">
        <v>2316</v>
      </c>
      <c r="G102" s="14" t="s">
        <v>592</v>
      </c>
      <c r="H102" s="14" t="s">
        <v>789</v>
      </c>
      <c r="I102" s="84">
        <v>4</v>
      </c>
      <c r="J102" s="32">
        <f>IFERROR(VLOOKUP(D102,#REF!,3,0),0)+IFERROR(VLOOKUP(D102,#REF!,3,0),0)</f>
        <v>0</v>
      </c>
      <c r="K102" s="32">
        <f>IFERROR(VLOOKUP(D102,#REF!,3,0),0)</f>
        <v>0</v>
      </c>
      <c r="L102" s="32">
        <f>IFERROR(VLOOKUP(D102,'12월'!$A$8:$C$8154,3,0),0)</f>
        <v>0</v>
      </c>
      <c r="M102" s="32">
        <f t="shared" si="3"/>
        <v>0</v>
      </c>
      <c r="N102" s="62" t="str">
        <f>IFERROR(VLOOKUP(D102,#REF!,6,0),"-")</f>
        <v>-</v>
      </c>
      <c r="O102" s="16" t="str">
        <f t="shared" si="4"/>
        <v>O</v>
      </c>
      <c r="P102" s="32">
        <f t="shared" si="5"/>
        <v>0</v>
      </c>
    </row>
    <row r="103" spans="1:16" ht="12.6" customHeight="1">
      <c r="A103" s="13"/>
      <c r="B103" s="14" t="s">
        <v>835</v>
      </c>
      <c r="C103" s="14" t="s">
        <v>569</v>
      </c>
      <c r="D103" s="14" t="s">
        <v>1359</v>
      </c>
      <c r="E103" s="14" t="s">
        <v>380</v>
      </c>
      <c r="F103" s="14" t="s">
        <v>2317</v>
      </c>
      <c r="G103" s="14" t="s">
        <v>592</v>
      </c>
      <c r="H103" s="14" t="s">
        <v>842</v>
      </c>
      <c r="I103" s="84">
        <v>4</v>
      </c>
      <c r="J103" s="32">
        <f>IFERROR(VLOOKUP(D103,#REF!,3,0),0)+IFERROR(VLOOKUP(D103,#REF!,3,0),0)</f>
        <v>0</v>
      </c>
      <c r="K103" s="32">
        <f>IFERROR(VLOOKUP(D103,#REF!,3,0),0)</f>
        <v>0</v>
      </c>
      <c r="L103" s="32">
        <f>IFERROR(VLOOKUP(D103,'12월'!$A$8:$C$8154,3,0),0)</f>
        <v>0</v>
      </c>
      <c r="M103" s="32">
        <f t="shared" si="3"/>
        <v>0</v>
      </c>
      <c r="N103" s="62" t="str">
        <f>IFERROR(VLOOKUP(D103,#REF!,6,0),"-")</f>
        <v>-</v>
      </c>
      <c r="O103" s="16" t="str">
        <f t="shared" si="4"/>
        <v>O</v>
      </c>
      <c r="P103" s="32">
        <f t="shared" si="5"/>
        <v>0</v>
      </c>
    </row>
    <row r="104" spans="1:16" ht="12.6" customHeight="1">
      <c r="A104" s="13"/>
      <c r="B104" s="14" t="s">
        <v>1088</v>
      </c>
      <c r="C104" s="14" t="s">
        <v>564</v>
      </c>
      <c r="D104" s="14" t="s">
        <v>1726</v>
      </c>
      <c r="E104" s="14" t="s">
        <v>27</v>
      </c>
      <c r="F104" s="14" t="s">
        <v>2318</v>
      </c>
      <c r="G104" s="14" t="s">
        <v>592</v>
      </c>
      <c r="H104" s="14" t="s">
        <v>1175</v>
      </c>
      <c r="I104" s="84">
        <v>4</v>
      </c>
      <c r="J104" s="32">
        <f>IFERROR(VLOOKUP(D104,#REF!,3,0),0)+IFERROR(VLOOKUP(D104,#REF!,3,0),0)</f>
        <v>0</v>
      </c>
      <c r="K104" s="32">
        <f>IFERROR(VLOOKUP(D104,#REF!,3,0),0)</f>
        <v>0</v>
      </c>
      <c r="L104" s="32">
        <f>IFERROR(VLOOKUP(D104,'12월'!$A$8:$C$8154,3,0),0)</f>
        <v>0</v>
      </c>
      <c r="M104" s="32">
        <f t="shared" si="3"/>
        <v>0</v>
      </c>
      <c r="N104" s="62" t="str">
        <f>IFERROR(VLOOKUP(D104,#REF!,6,0),"-")</f>
        <v>-</v>
      </c>
      <c r="O104" s="16" t="str">
        <f t="shared" si="4"/>
        <v>O</v>
      </c>
      <c r="P104" s="32">
        <f t="shared" si="5"/>
        <v>0</v>
      </c>
    </row>
    <row r="105" spans="1:16" ht="12.6" customHeight="1">
      <c r="A105" s="13"/>
      <c r="B105" s="14" t="s">
        <v>1088</v>
      </c>
      <c r="C105" s="14" t="s">
        <v>564</v>
      </c>
      <c r="D105" s="14" t="s">
        <v>1727</v>
      </c>
      <c r="E105" s="14" t="s">
        <v>405</v>
      </c>
      <c r="F105" s="14" t="s">
        <v>2319</v>
      </c>
      <c r="G105" s="14" t="s">
        <v>593</v>
      </c>
      <c r="H105" s="14" t="s">
        <v>1093</v>
      </c>
      <c r="I105" s="84">
        <v>4</v>
      </c>
      <c r="J105" s="32">
        <f>IFERROR(VLOOKUP(D105,#REF!,3,0),0)+IFERROR(VLOOKUP(D105,#REF!,3,0),0)</f>
        <v>0</v>
      </c>
      <c r="K105" s="32">
        <f>IFERROR(VLOOKUP(D105,#REF!,3,0),0)</f>
        <v>0</v>
      </c>
      <c r="L105" s="32">
        <f>IFERROR(VLOOKUP(D105,'12월'!$A$8:$C$8154,3,0),0)</f>
        <v>0</v>
      </c>
      <c r="M105" s="32">
        <f t="shared" si="3"/>
        <v>0</v>
      </c>
      <c r="N105" s="62" t="str">
        <f>IFERROR(VLOOKUP(D105,#REF!,6,0),"-")</f>
        <v>-</v>
      </c>
      <c r="O105" s="16" t="str">
        <f t="shared" si="4"/>
        <v>O</v>
      </c>
      <c r="P105" s="32">
        <f t="shared" si="5"/>
        <v>0</v>
      </c>
    </row>
    <row r="106" spans="1:16" ht="12.6" customHeight="1">
      <c r="A106" s="13"/>
      <c r="B106" s="14" t="s">
        <v>957</v>
      </c>
      <c r="C106" s="14" t="s">
        <v>571</v>
      </c>
      <c r="D106" s="14" t="s">
        <v>1520</v>
      </c>
      <c r="E106" s="14" t="s">
        <v>198</v>
      </c>
      <c r="F106" s="14" t="s">
        <v>2320</v>
      </c>
      <c r="G106" s="14" t="s">
        <v>592</v>
      </c>
      <c r="H106" s="14" t="s">
        <v>961</v>
      </c>
      <c r="I106" s="84">
        <v>4</v>
      </c>
      <c r="J106" s="32">
        <f>IFERROR(VLOOKUP(D106,#REF!,3,0),0)+IFERROR(VLOOKUP(D106,#REF!,3,0),0)</f>
        <v>0</v>
      </c>
      <c r="K106" s="32">
        <f>IFERROR(VLOOKUP(D106,#REF!,3,0),0)</f>
        <v>0</v>
      </c>
      <c r="L106" s="32">
        <f>IFERROR(VLOOKUP(D106,'12월'!$A$8:$C$8154,3,0),0)</f>
        <v>0</v>
      </c>
      <c r="M106" s="32">
        <f t="shared" si="3"/>
        <v>0</v>
      </c>
      <c r="N106" s="62" t="str">
        <f>IFERROR(VLOOKUP(D106,#REF!,6,0),"-")</f>
        <v>-</v>
      </c>
      <c r="O106" s="16" t="str">
        <f t="shared" si="4"/>
        <v>O</v>
      </c>
      <c r="P106" s="32">
        <f t="shared" si="5"/>
        <v>0</v>
      </c>
    </row>
    <row r="107" spans="1:16" ht="12.6" customHeight="1">
      <c r="A107" s="13"/>
      <c r="B107" s="14" t="s">
        <v>761</v>
      </c>
      <c r="C107" s="14" t="s">
        <v>553</v>
      </c>
      <c r="D107" s="33" t="s">
        <v>1260</v>
      </c>
      <c r="E107" s="14" t="s">
        <v>339</v>
      </c>
      <c r="F107" s="14" t="s">
        <v>2321</v>
      </c>
      <c r="G107" s="14" t="s">
        <v>592</v>
      </c>
      <c r="H107" s="14" t="s">
        <v>765</v>
      </c>
      <c r="I107" s="84">
        <v>4</v>
      </c>
      <c r="J107" s="32">
        <f>IFERROR(VLOOKUP(D107,#REF!,3,0),0)+IFERROR(VLOOKUP(D107,#REF!,3,0),0)</f>
        <v>0</v>
      </c>
      <c r="K107" s="32">
        <f>IFERROR(VLOOKUP(D107,#REF!,3,0),0)</f>
        <v>0</v>
      </c>
      <c r="L107" s="32">
        <f>IFERROR(VLOOKUP(D107,'12월'!$A$8:$C$8154,3,0),0)</f>
        <v>0</v>
      </c>
      <c r="M107" s="32">
        <f t="shared" si="3"/>
        <v>0</v>
      </c>
      <c r="N107" s="62" t="str">
        <f>IFERROR(VLOOKUP(D107,#REF!,6,0),"-")</f>
        <v>-</v>
      </c>
      <c r="O107" s="16" t="str">
        <f t="shared" si="4"/>
        <v>O</v>
      </c>
      <c r="P107" s="32">
        <f t="shared" si="5"/>
        <v>0</v>
      </c>
    </row>
    <row r="108" spans="1:16" ht="12.6" customHeight="1">
      <c r="A108" s="13"/>
      <c r="B108" s="14" t="s">
        <v>1121</v>
      </c>
      <c r="C108" s="14" t="s">
        <v>580</v>
      </c>
      <c r="D108" s="14" t="s">
        <v>1778</v>
      </c>
      <c r="E108" s="14" t="s">
        <v>391</v>
      </c>
      <c r="F108" s="14" t="s">
        <v>2322</v>
      </c>
      <c r="G108" s="14" t="s">
        <v>592</v>
      </c>
      <c r="H108" s="14" t="s">
        <v>1126</v>
      </c>
      <c r="I108" s="84">
        <v>4</v>
      </c>
      <c r="J108" s="32">
        <f>IFERROR(VLOOKUP(D108,#REF!,3,0),0)+IFERROR(VLOOKUP(D108,#REF!,3,0),0)</f>
        <v>0</v>
      </c>
      <c r="K108" s="32">
        <f>IFERROR(VLOOKUP(D108,#REF!,3,0),0)</f>
        <v>0</v>
      </c>
      <c r="L108" s="32">
        <f>IFERROR(VLOOKUP(D108,'12월'!$A$8:$C$8154,3,0),0)</f>
        <v>0</v>
      </c>
      <c r="M108" s="32">
        <f t="shared" si="3"/>
        <v>0</v>
      </c>
      <c r="N108" s="62" t="str">
        <f>IFERROR(VLOOKUP(D108,#REF!,6,0),"-")</f>
        <v>-</v>
      </c>
      <c r="O108" s="16" t="str">
        <f t="shared" si="4"/>
        <v>O</v>
      </c>
      <c r="P108" s="32">
        <f t="shared" si="5"/>
        <v>0</v>
      </c>
    </row>
    <row r="109" spans="1:16" ht="12.6" customHeight="1">
      <c r="A109" s="13"/>
      <c r="B109" s="14" t="s">
        <v>957</v>
      </c>
      <c r="C109" s="14" t="s">
        <v>571</v>
      </c>
      <c r="D109" s="14" t="s">
        <v>1521</v>
      </c>
      <c r="E109" s="14" t="s">
        <v>193</v>
      </c>
      <c r="F109" s="14" t="s">
        <v>2323</v>
      </c>
      <c r="G109" s="14" t="s">
        <v>592</v>
      </c>
      <c r="H109" s="14" t="s">
        <v>962</v>
      </c>
      <c r="I109" s="84">
        <v>4</v>
      </c>
      <c r="J109" s="32">
        <f>IFERROR(VLOOKUP(D109,#REF!,3,0),0)+IFERROR(VLOOKUP(D109,#REF!,3,0),0)</f>
        <v>0</v>
      </c>
      <c r="K109" s="32">
        <f>IFERROR(VLOOKUP(D109,#REF!,3,0),0)</f>
        <v>0</v>
      </c>
      <c r="L109" s="32">
        <f>IFERROR(VLOOKUP(D109,'12월'!$A$8:$C$8154,3,0),0)</f>
        <v>0</v>
      </c>
      <c r="M109" s="32">
        <f t="shared" si="3"/>
        <v>0</v>
      </c>
      <c r="N109" s="62" t="str">
        <f>IFERROR(VLOOKUP(D109,#REF!,6,0),"-")</f>
        <v>-</v>
      </c>
      <c r="O109" s="16" t="str">
        <f t="shared" si="4"/>
        <v>O</v>
      </c>
      <c r="P109" s="32">
        <f t="shared" si="5"/>
        <v>0</v>
      </c>
    </row>
    <row r="110" spans="1:16" ht="12.6" customHeight="1">
      <c r="A110" s="13"/>
      <c r="B110" s="14" t="s">
        <v>867</v>
      </c>
      <c r="C110" s="14" t="s">
        <v>585</v>
      </c>
      <c r="D110" s="14" t="s">
        <v>1390</v>
      </c>
      <c r="E110" s="14" t="s">
        <v>157</v>
      </c>
      <c r="F110" s="14" t="s">
        <v>2324</v>
      </c>
      <c r="G110" s="14" t="s">
        <v>592</v>
      </c>
      <c r="H110" s="14" t="s">
        <v>869</v>
      </c>
      <c r="I110" s="84">
        <v>4</v>
      </c>
      <c r="J110" s="32">
        <f>IFERROR(VLOOKUP(D110,#REF!,3,0),0)+IFERROR(VLOOKUP(D110,#REF!,3,0),0)</f>
        <v>0</v>
      </c>
      <c r="K110" s="32">
        <f>IFERROR(VLOOKUP(D110,#REF!,3,0),0)</f>
        <v>0</v>
      </c>
      <c r="L110" s="32">
        <f>IFERROR(VLOOKUP(D110,'12월'!$A$8:$C$8154,3,0),0)</f>
        <v>0</v>
      </c>
      <c r="M110" s="32">
        <f t="shared" si="3"/>
        <v>0</v>
      </c>
      <c r="N110" s="62" t="str">
        <f>IFERROR(VLOOKUP(D110,#REF!,6,0),"-")</f>
        <v>-</v>
      </c>
      <c r="O110" s="16" t="str">
        <f t="shared" si="4"/>
        <v>O</v>
      </c>
      <c r="P110" s="32">
        <f t="shared" si="5"/>
        <v>0</v>
      </c>
    </row>
    <row r="111" spans="1:16" ht="12.6" customHeight="1">
      <c r="A111" s="13"/>
      <c r="B111" s="14" t="s">
        <v>1121</v>
      </c>
      <c r="C111" s="14" t="s">
        <v>580</v>
      </c>
      <c r="D111" s="14" t="s">
        <v>1779</v>
      </c>
      <c r="E111" s="14" t="s">
        <v>392</v>
      </c>
      <c r="F111" s="14" t="s">
        <v>2325</v>
      </c>
      <c r="G111" s="14" t="s">
        <v>593</v>
      </c>
      <c r="H111" s="14" t="s">
        <v>869</v>
      </c>
      <c r="I111" s="84">
        <v>4</v>
      </c>
      <c r="J111" s="32">
        <f>IFERROR(VLOOKUP(D111,#REF!,3,0),0)+IFERROR(VLOOKUP(D111,#REF!,3,0),0)</f>
        <v>0</v>
      </c>
      <c r="K111" s="32">
        <f>IFERROR(VLOOKUP(D111,#REF!,3,0),0)</f>
        <v>0</v>
      </c>
      <c r="L111" s="32">
        <f>IFERROR(VLOOKUP(D111,'12월'!$A$8:$C$8154,3,0),0)</f>
        <v>0</v>
      </c>
      <c r="M111" s="32">
        <f t="shared" si="3"/>
        <v>0</v>
      </c>
      <c r="N111" s="62" t="str">
        <f>IFERROR(VLOOKUP(D111,#REF!,6,0),"-")</f>
        <v>-</v>
      </c>
      <c r="O111" s="16" t="str">
        <f t="shared" si="4"/>
        <v>O</v>
      </c>
      <c r="P111" s="32">
        <f t="shared" si="5"/>
        <v>0</v>
      </c>
    </row>
    <row r="112" spans="1:16" ht="12.6" customHeight="1">
      <c r="A112" s="13"/>
      <c r="B112" s="14" t="s">
        <v>924</v>
      </c>
      <c r="C112" s="14" t="s">
        <v>556</v>
      </c>
      <c r="D112" s="14" t="s">
        <v>1474</v>
      </c>
      <c r="E112" s="14" t="s">
        <v>260</v>
      </c>
      <c r="F112" s="14" t="s">
        <v>2326</v>
      </c>
      <c r="G112" s="14" t="s">
        <v>592</v>
      </c>
      <c r="H112" s="14" t="s">
        <v>926</v>
      </c>
      <c r="I112" s="84">
        <v>4</v>
      </c>
      <c r="J112" s="32">
        <f>IFERROR(VLOOKUP(D112,#REF!,3,0),0)+IFERROR(VLOOKUP(D112,#REF!,3,0),0)</f>
        <v>0</v>
      </c>
      <c r="K112" s="32">
        <f>IFERROR(VLOOKUP(D112,#REF!,3,0),0)</f>
        <v>0</v>
      </c>
      <c r="L112" s="32">
        <f>IFERROR(VLOOKUP(D112,'12월'!$A$8:$C$8154,3,0),0)</f>
        <v>0</v>
      </c>
      <c r="M112" s="32">
        <f t="shared" si="3"/>
        <v>0</v>
      </c>
      <c r="N112" s="62" t="str">
        <f>IFERROR(VLOOKUP(D112,#REF!,6,0),"-")</f>
        <v>-</v>
      </c>
      <c r="O112" s="16" t="str">
        <f t="shared" si="4"/>
        <v>O</v>
      </c>
      <c r="P112" s="32">
        <f t="shared" si="5"/>
        <v>0</v>
      </c>
    </row>
    <row r="113" spans="1:16" ht="12.6" customHeight="1">
      <c r="A113" s="13"/>
      <c r="B113" s="14" t="s">
        <v>1148</v>
      </c>
      <c r="C113" s="14" t="s">
        <v>586</v>
      </c>
      <c r="D113" s="14" t="s">
        <v>1824</v>
      </c>
      <c r="E113" s="14" t="s">
        <v>462</v>
      </c>
      <c r="F113" s="14" t="s">
        <v>2327</v>
      </c>
      <c r="G113" s="14" t="s">
        <v>592</v>
      </c>
      <c r="H113" s="14" t="s">
        <v>1149</v>
      </c>
      <c r="I113" s="84">
        <v>4</v>
      </c>
      <c r="J113" s="32">
        <f>IFERROR(VLOOKUP(D113,#REF!,3,0),0)+IFERROR(VLOOKUP(D113,#REF!,3,0),0)</f>
        <v>0</v>
      </c>
      <c r="K113" s="32">
        <f>IFERROR(VLOOKUP(D113,#REF!,3,0),0)</f>
        <v>0</v>
      </c>
      <c r="L113" s="32">
        <f>IFERROR(VLOOKUP(D113,'12월'!$A$8:$C$8154,3,0),0)</f>
        <v>0</v>
      </c>
      <c r="M113" s="32">
        <f t="shared" si="3"/>
        <v>0</v>
      </c>
      <c r="N113" s="62" t="str">
        <f>IFERROR(VLOOKUP(D113,#REF!,6,0),"-")</f>
        <v>-</v>
      </c>
      <c r="O113" s="16" t="str">
        <f t="shared" si="4"/>
        <v>O</v>
      </c>
      <c r="P113" s="32">
        <f t="shared" si="5"/>
        <v>0</v>
      </c>
    </row>
    <row r="114" spans="1:16" ht="12.6" customHeight="1">
      <c r="A114" s="13"/>
      <c r="B114" s="14" t="s">
        <v>907</v>
      </c>
      <c r="C114" s="14" t="s">
        <v>568</v>
      </c>
      <c r="D114" s="14" t="s">
        <v>1444</v>
      </c>
      <c r="E114" s="14" t="s">
        <v>156</v>
      </c>
      <c r="F114" s="14" t="s">
        <v>2328</v>
      </c>
      <c r="G114" s="14" t="s">
        <v>592</v>
      </c>
      <c r="H114" s="14" t="s">
        <v>909</v>
      </c>
      <c r="I114" s="84">
        <v>4</v>
      </c>
      <c r="J114" s="32">
        <f>IFERROR(VLOOKUP(D114,#REF!,3,0),0)+IFERROR(VLOOKUP(D114,#REF!,3,0),0)</f>
        <v>0</v>
      </c>
      <c r="K114" s="32">
        <f>IFERROR(VLOOKUP(D114,#REF!,3,0),0)</f>
        <v>0</v>
      </c>
      <c r="L114" s="32">
        <f>IFERROR(VLOOKUP(D114,'12월'!$A$8:$C$8154,3,0),0)</f>
        <v>0</v>
      </c>
      <c r="M114" s="32">
        <f t="shared" si="3"/>
        <v>0</v>
      </c>
      <c r="N114" s="62" t="str">
        <f>IFERROR(VLOOKUP(D114,#REF!,6,0),"-")</f>
        <v>-</v>
      </c>
      <c r="O114" s="16" t="str">
        <f t="shared" si="4"/>
        <v>O</v>
      </c>
      <c r="P114" s="32">
        <f t="shared" si="5"/>
        <v>0</v>
      </c>
    </row>
    <row r="115" spans="1:16" ht="12.6" customHeight="1">
      <c r="A115" s="13"/>
      <c r="B115" s="14" t="s">
        <v>1139</v>
      </c>
      <c r="C115" s="14" t="s">
        <v>560</v>
      </c>
      <c r="D115" s="14" t="s">
        <v>1807</v>
      </c>
      <c r="E115" s="14" t="s">
        <v>289</v>
      </c>
      <c r="F115" s="14" t="s">
        <v>2329</v>
      </c>
      <c r="G115" s="14" t="s">
        <v>592</v>
      </c>
      <c r="H115" s="14" t="s">
        <v>1143</v>
      </c>
      <c r="I115" s="84">
        <v>4</v>
      </c>
      <c r="J115" s="32">
        <f>IFERROR(VLOOKUP(D115,#REF!,3,0),0)+IFERROR(VLOOKUP(D115,#REF!,3,0),0)</f>
        <v>0</v>
      </c>
      <c r="K115" s="32">
        <f>IFERROR(VLOOKUP(D115,#REF!,3,0),0)</f>
        <v>0</v>
      </c>
      <c r="L115" s="32">
        <f>IFERROR(VLOOKUP(D115,'12월'!$A$8:$C$8154,3,0),0)</f>
        <v>0</v>
      </c>
      <c r="M115" s="32">
        <f t="shared" si="3"/>
        <v>0</v>
      </c>
      <c r="N115" s="62" t="str">
        <f>IFERROR(VLOOKUP(D115,#REF!,6,0),"-")</f>
        <v>-</v>
      </c>
      <c r="O115" s="16" t="str">
        <f t="shared" si="4"/>
        <v>O</v>
      </c>
      <c r="P115" s="32">
        <f t="shared" si="5"/>
        <v>0</v>
      </c>
    </row>
    <row r="116" spans="1:16" ht="12.6" customHeight="1">
      <c r="A116" s="13"/>
      <c r="B116" s="14" t="s">
        <v>1015</v>
      </c>
      <c r="C116" s="14" t="s">
        <v>573</v>
      </c>
      <c r="D116" s="14" t="s">
        <v>1633</v>
      </c>
      <c r="E116" s="14" t="s">
        <v>286</v>
      </c>
      <c r="F116" s="14" t="s">
        <v>2330</v>
      </c>
      <c r="G116" s="14" t="s">
        <v>592</v>
      </c>
      <c r="H116" s="14" t="s">
        <v>1028</v>
      </c>
      <c r="I116" s="84">
        <v>4</v>
      </c>
      <c r="J116" s="32">
        <f>IFERROR(VLOOKUP(D116,#REF!,3,0),0)+IFERROR(VLOOKUP(D116,#REF!,3,0),0)</f>
        <v>0</v>
      </c>
      <c r="K116" s="32">
        <f>IFERROR(VLOOKUP(D116,#REF!,3,0),0)</f>
        <v>0</v>
      </c>
      <c r="L116" s="32">
        <f>IFERROR(VLOOKUP(D116,'12월'!$A$8:$C$8154,3,0),0)</f>
        <v>0</v>
      </c>
      <c r="M116" s="32">
        <f t="shared" si="3"/>
        <v>0</v>
      </c>
      <c r="N116" s="62" t="str">
        <f>IFERROR(VLOOKUP(D116,#REF!,6,0),"-")</f>
        <v>-</v>
      </c>
      <c r="O116" s="16" t="str">
        <f t="shared" si="4"/>
        <v>O</v>
      </c>
      <c r="P116" s="32">
        <f t="shared" si="5"/>
        <v>0</v>
      </c>
    </row>
    <row r="117" spans="1:16" ht="12.6" customHeight="1">
      <c r="A117" s="13"/>
      <c r="B117" s="14" t="s">
        <v>835</v>
      </c>
      <c r="C117" s="14" t="s">
        <v>569</v>
      </c>
      <c r="D117" s="14" t="s">
        <v>1360</v>
      </c>
      <c r="E117" s="14" t="s">
        <v>75</v>
      </c>
      <c r="F117" s="14" t="s">
        <v>2331</v>
      </c>
      <c r="G117" s="14" t="s">
        <v>592</v>
      </c>
      <c r="H117" s="14" t="s">
        <v>843</v>
      </c>
      <c r="I117" s="84">
        <v>4</v>
      </c>
      <c r="J117" s="32">
        <f>IFERROR(VLOOKUP(D117,#REF!,3,0),0)+IFERROR(VLOOKUP(D117,#REF!,3,0),0)</f>
        <v>0</v>
      </c>
      <c r="K117" s="32">
        <f>IFERROR(VLOOKUP(D117,#REF!,3,0),0)</f>
        <v>0</v>
      </c>
      <c r="L117" s="32">
        <f>IFERROR(VLOOKUP(D117,'12월'!$A$8:$C$8154,3,0),0)</f>
        <v>0</v>
      </c>
      <c r="M117" s="32">
        <f t="shared" si="3"/>
        <v>0</v>
      </c>
      <c r="N117" s="62" t="str">
        <f>IFERROR(VLOOKUP(D117,#REF!,6,0),"-")</f>
        <v>-</v>
      </c>
      <c r="O117" s="16" t="str">
        <f t="shared" si="4"/>
        <v>O</v>
      </c>
      <c r="P117" s="32">
        <f t="shared" si="5"/>
        <v>0</v>
      </c>
    </row>
    <row r="118" spans="1:16" ht="12.6" customHeight="1">
      <c r="A118" s="13"/>
      <c r="B118" s="14" t="s">
        <v>827</v>
      </c>
      <c r="C118" s="14" t="s">
        <v>562</v>
      </c>
      <c r="D118" s="14" t="s">
        <v>1341</v>
      </c>
      <c r="E118" s="14" t="s">
        <v>38</v>
      </c>
      <c r="F118" s="14" t="s">
        <v>2332</v>
      </c>
      <c r="G118" s="14" t="s">
        <v>592</v>
      </c>
      <c r="H118" s="14" t="s">
        <v>831</v>
      </c>
      <c r="I118" s="84">
        <v>4</v>
      </c>
      <c r="J118" s="32">
        <f>IFERROR(VLOOKUP(D118,#REF!,3,0),0)+IFERROR(VLOOKUP(D118,#REF!,3,0),0)</f>
        <v>0</v>
      </c>
      <c r="K118" s="32">
        <f>IFERROR(VLOOKUP(D118,#REF!,3,0),0)</f>
        <v>0</v>
      </c>
      <c r="L118" s="32">
        <f>IFERROR(VLOOKUP(D118,'12월'!$A$8:$C$8154,3,0),0)</f>
        <v>0</v>
      </c>
      <c r="M118" s="32">
        <f t="shared" si="3"/>
        <v>0</v>
      </c>
      <c r="N118" s="62" t="str">
        <f>IFERROR(VLOOKUP(D118,#REF!,6,0),"-")</f>
        <v>-</v>
      </c>
      <c r="O118" s="16" t="str">
        <f t="shared" si="4"/>
        <v>O</v>
      </c>
      <c r="P118" s="32">
        <f t="shared" si="5"/>
        <v>0</v>
      </c>
    </row>
    <row r="119" spans="1:16" ht="12.6" customHeight="1">
      <c r="A119" s="13"/>
      <c r="B119" s="14" t="s">
        <v>1000</v>
      </c>
      <c r="C119" s="14" t="s">
        <v>558</v>
      </c>
      <c r="D119" s="14" t="s">
        <v>1595</v>
      </c>
      <c r="E119" s="48" t="s">
        <v>59</v>
      </c>
      <c r="F119" s="14" t="s">
        <v>2333</v>
      </c>
      <c r="G119" s="14" t="s">
        <v>592</v>
      </c>
      <c r="H119" s="14" t="s">
        <v>1001</v>
      </c>
      <c r="I119" s="84">
        <v>4</v>
      </c>
      <c r="J119" s="32">
        <f>IFERROR(VLOOKUP(D119,#REF!,3,0),0)+IFERROR(VLOOKUP(D119,#REF!,3,0),0)</f>
        <v>0</v>
      </c>
      <c r="K119" s="32">
        <f>IFERROR(VLOOKUP(D119,#REF!,3,0),0)</f>
        <v>0</v>
      </c>
      <c r="L119" s="32">
        <f>IFERROR(VLOOKUP(D119,'12월'!$A$8:$C$8154,3,0),0)</f>
        <v>0</v>
      </c>
      <c r="M119" s="32">
        <f t="shared" si="3"/>
        <v>0</v>
      </c>
      <c r="N119" s="62" t="str">
        <f>IFERROR(VLOOKUP(D119,#REF!,6,0),"-")</f>
        <v>-</v>
      </c>
      <c r="O119" s="16" t="str">
        <f t="shared" si="4"/>
        <v>O</v>
      </c>
      <c r="P119" s="32">
        <f t="shared" si="5"/>
        <v>0</v>
      </c>
    </row>
    <row r="120" spans="1:16" ht="12.6" customHeight="1">
      <c r="A120" s="13"/>
      <c r="B120" s="14" t="s">
        <v>867</v>
      </c>
      <c r="C120" s="14" t="s">
        <v>585</v>
      </c>
      <c r="D120" s="14" t="s">
        <v>1389</v>
      </c>
      <c r="E120" s="14" t="s">
        <v>489</v>
      </c>
      <c r="F120" s="14" t="s">
        <v>2334</v>
      </c>
      <c r="G120" s="14" t="s">
        <v>592</v>
      </c>
      <c r="H120" s="14" t="s">
        <v>868</v>
      </c>
      <c r="I120" s="84">
        <v>4</v>
      </c>
      <c r="J120" s="32">
        <f>IFERROR(VLOOKUP(D120,#REF!,3,0),0)+IFERROR(VLOOKUP(D120,#REF!,3,0),0)</f>
        <v>0</v>
      </c>
      <c r="K120" s="32">
        <f>IFERROR(VLOOKUP(D120,#REF!,3,0),0)</f>
        <v>0</v>
      </c>
      <c r="L120" s="32">
        <f>IFERROR(VLOOKUP(D120,'12월'!$A$8:$C$8154,3,0),0)</f>
        <v>0</v>
      </c>
      <c r="M120" s="32">
        <f t="shared" si="3"/>
        <v>0</v>
      </c>
      <c r="N120" s="62" t="str">
        <f>IFERROR(VLOOKUP(D120,#REF!,6,0),"-")</f>
        <v>-</v>
      </c>
      <c r="O120" s="16" t="str">
        <f t="shared" si="4"/>
        <v>O</v>
      </c>
      <c r="P120" s="32">
        <f t="shared" si="5"/>
        <v>0</v>
      </c>
    </row>
    <row r="121" spans="1:16" ht="12.6" customHeight="1">
      <c r="A121" s="13"/>
      <c r="B121" s="14" t="s">
        <v>1132</v>
      </c>
      <c r="C121" s="14" t="s">
        <v>576</v>
      </c>
      <c r="D121" s="14" t="s">
        <v>1786</v>
      </c>
      <c r="E121" s="14" t="s">
        <v>314</v>
      </c>
      <c r="F121" s="14" t="s">
        <v>2335</v>
      </c>
      <c r="G121" s="14" t="s">
        <v>592</v>
      </c>
      <c r="H121" s="14" t="s">
        <v>1133</v>
      </c>
      <c r="I121" s="84">
        <v>4</v>
      </c>
      <c r="J121" s="32">
        <f>IFERROR(VLOOKUP(D121,#REF!,3,0),0)+IFERROR(VLOOKUP(D121,#REF!,3,0),0)</f>
        <v>0</v>
      </c>
      <c r="K121" s="32">
        <f>IFERROR(VLOOKUP(D121,#REF!,3,0),0)</f>
        <v>0</v>
      </c>
      <c r="L121" s="32">
        <f>IFERROR(VLOOKUP(D121,'12월'!$A$8:$C$8154,3,0),0)</f>
        <v>0</v>
      </c>
      <c r="M121" s="32">
        <f t="shared" si="3"/>
        <v>0</v>
      </c>
      <c r="N121" s="62" t="str">
        <f>IFERROR(VLOOKUP(D121,#REF!,6,0),"-")</f>
        <v>-</v>
      </c>
      <c r="O121" s="16" t="str">
        <f t="shared" si="4"/>
        <v>O</v>
      </c>
      <c r="P121" s="32">
        <f t="shared" si="5"/>
        <v>0</v>
      </c>
    </row>
    <row r="122" spans="1:16" ht="12.6" customHeight="1">
      <c r="A122" s="13"/>
      <c r="B122" s="14" t="s">
        <v>957</v>
      </c>
      <c r="C122" s="14" t="s">
        <v>571</v>
      </c>
      <c r="D122" s="14" t="s">
        <v>1522</v>
      </c>
      <c r="E122" s="14" t="s">
        <v>194</v>
      </c>
      <c r="F122" s="14" t="s">
        <v>2336</v>
      </c>
      <c r="G122" s="14" t="s">
        <v>592</v>
      </c>
      <c r="H122" s="14" t="s">
        <v>963</v>
      </c>
      <c r="I122" s="84">
        <v>4</v>
      </c>
      <c r="J122" s="32">
        <f>IFERROR(VLOOKUP(D122,#REF!,3,0),0)+IFERROR(VLOOKUP(D122,#REF!,3,0),0)</f>
        <v>0</v>
      </c>
      <c r="K122" s="32">
        <f>IFERROR(VLOOKUP(D122,#REF!,3,0),0)</f>
        <v>0</v>
      </c>
      <c r="L122" s="32">
        <f>IFERROR(VLOOKUP(D122,'12월'!$A$8:$C$8154,3,0),0)</f>
        <v>0</v>
      </c>
      <c r="M122" s="32">
        <f t="shared" si="3"/>
        <v>0</v>
      </c>
      <c r="N122" s="62" t="str">
        <f>IFERROR(VLOOKUP(D122,#REF!,6,0),"-")</f>
        <v>-</v>
      </c>
      <c r="O122" s="16" t="str">
        <f t="shared" si="4"/>
        <v>O</v>
      </c>
      <c r="P122" s="32">
        <f t="shared" si="5"/>
        <v>0</v>
      </c>
    </row>
    <row r="123" spans="1:16" ht="12.6" customHeight="1">
      <c r="A123" s="13"/>
      <c r="B123" s="14" t="s">
        <v>924</v>
      </c>
      <c r="C123" s="14" t="s">
        <v>556</v>
      </c>
      <c r="D123" s="14" t="s">
        <v>1475</v>
      </c>
      <c r="E123" s="14" t="s">
        <v>196</v>
      </c>
      <c r="F123" s="14" t="s">
        <v>2337</v>
      </c>
      <c r="G123" s="14" t="s">
        <v>592</v>
      </c>
      <c r="H123" s="14" t="s">
        <v>927</v>
      </c>
      <c r="I123" s="84">
        <v>4</v>
      </c>
      <c r="J123" s="32">
        <f>IFERROR(VLOOKUP(D123,#REF!,3,0),0)+IFERROR(VLOOKUP(D123,#REF!,3,0),0)</f>
        <v>0</v>
      </c>
      <c r="K123" s="32">
        <f>IFERROR(VLOOKUP(D123,#REF!,3,0),0)</f>
        <v>0</v>
      </c>
      <c r="L123" s="32">
        <f>IFERROR(VLOOKUP(D123,'12월'!$A$8:$C$8154,3,0),0)</f>
        <v>0</v>
      </c>
      <c r="M123" s="32">
        <f t="shared" si="3"/>
        <v>0</v>
      </c>
      <c r="N123" s="62" t="str">
        <f>IFERROR(VLOOKUP(D123,#REF!,6,0),"-")</f>
        <v>-</v>
      </c>
      <c r="O123" s="16" t="str">
        <f t="shared" si="4"/>
        <v>O</v>
      </c>
      <c r="P123" s="32">
        <f t="shared" si="5"/>
        <v>0</v>
      </c>
    </row>
    <row r="124" spans="1:16" ht="12.6" customHeight="1">
      <c r="A124" s="13"/>
      <c r="B124" s="14" t="s">
        <v>943</v>
      </c>
      <c r="C124" s="14" t="s">
        <v>561</v>
      </c>
      <c r="D124" s="14" t="s">
        <v>1497</v>
      </c>
      <c r="E124" s="14" t="s">
        <v>279</v>
      </c>
      <c r="F124" s="14" t="s">
        <v>2338</v>
      </c>
      <c r="G124" s="14" t="s">
        <v>592</v>
      </c>
      <c r="H124" s="14" t="s">
        <v>947</v>
      </c>
      <c r="I124" s="84">
        <v>4</v>
      </c>
      <c r="J124" s="32">
        <f>IFERROR(VLOOKUP(D124,#REF!,3,0),0)+IFERROR(VLOOKUP(D124,#REF!,3,0),0)</f>
        <v>0</v>
      </c>
      <c r="K124" s="32">
        <f>IFERROR(VLOOKUP(D124,#REF!,3,0),0)</f>
        <v>0</v>
      </c>
      <c r="L124" s="32">
        <f>IFERROR(VLOOKUP(D124,'12월'!$A$8:$C$8154,3,0),0)</f>
        <v>0</v>
      </c>
      <c r="M124" s="32">
        <f t="shared" si="3"/>
        <v>0</v>
      </c>
      <c r="N124" s="62" t="str">
        <f>IFERROR(VLOOKUP(D124,#REF!,6,0),"-")</f>
        <v>-</v>
      </c>
      <c r="O124" s="16" t="str">
        <f t="shared" si="4"/>
        <v>O</v>
      </c>
      <c r="P124" s="32">
        <f t="shared" si="5"/>
        <v>0</v>
      </c>
    </row>
    <row r="125" spans="1:16" ht="12.6" customHeight="1">
      <c r="A125" s="13"/>
      <c r="B125" s="14" t="s">
        <v>715</v>
      </c>
      <c r="C125" s="14" t="s">
        <v>565</v>
      </c>
      <c r="D125" s="33" t="s">
        <v>1214</v>
      </c>
      <c r="E125" s="14" t="s">
        <v>53</v>
      </c>
      <c r="F125" s="14" t="s">
        <v>2339</v>
      </c>
      <c r="G125" s="14" t="s">
        <v>593</v>
      </c>
      <c r="H125" s="14" t="s">
        <v>720</v>
      </c>
      <c r="I125" s="84">
        <v>4</v>
      </c>
      <c r="J125" s="32">
        <f>IFERROR(VLOOKUP(D125,#REF!,3,0),0)+IFERROR(VLOOKUP(D125,#REF!,3,0),0)</f>
        <v>0</v>
      </c>
      <c r="K125" s="32">
        <f>IFERROR(VLOOKUP(D125,#REF!,3,0),0)</f>
        <v>0</v>
      </c>
      <c r="L125" s="32">
        <f>IFERROR(VLOOKUP(D125,'12월'!$A$8:$C$8154,3,0),0)</f>
        <v>0</v>
      </c>
      <c r="M125" s="32">
        <f t="shared" si="3"/>
        <v>0</v>
      </c>
      <c r="N125" s="62" t="str">
        <f>IFERROR(VLOOKUP(D125,#REF!,6,0),"-")</f>
        <v>-</v>
      </c>
      <c r="O125" s="16" t="str">
        <f t="shared" si="4"/>
        <v>O</v>
      </c>
      <c r="P125" s="32">
        <f t="shared" si="5"/>
        <v>0</v>
      </c>
    </row>
    <row r="126" spans="1:16" ht="12.6" customHeight="1">
      <c r="A126" s="13"/>
      <c r="B126" s="14" t="s">
        <v>1000</v>
      </c>
      <c r="C126" s="14" t="s">
        <v>558</v>
      </c>
      <c r="D126" s="14" t="s">
        <v>1598</v>
      </c>
      <c r="E126" s="48" t="s">
        <v>469</v>
      </c>
      <c r="F126" s="14" t="s">
        <v>2340</v>
      </c>
      <c r="G126" s="14" t="s">
        <v>592</v>
      </c>
      <c r="H126" s="14" t="s">
        <v>1004</v>
      </c>
      <c r="I126" s="84">
        <v>4</v>
      </c>
      <c r="J126" s="32">
        <f>IFERROR(VLOOKUP(D126,#REF!,3,0),0)+IFERROR(VLOOKUP(D126,#REF!,3,0),0)</f>
        <v>0</v>
      </c>
      <c r="K126" s="32">
        <f>IFERROR(VLOOKUP(D126,#REF!,3,0),0)</f>
        <v>0</v>
      </c>
      <c r="L126" s="32">
        <f>IFERROR(VLOOKUP(D126,'12월'!$A$8:$C$8154,3,0),0)</f>
        <v>0</v>
      </c>
      <c r="M126" s="32">
        <f t="shared" si="3"/>
        <v>0</v>
      </c>
      <c r="N126" s="62" t="str">
        <f>IFERROR(VLOOKUP(D126,#REF!,6,0),"-")</f>
        <v>-</v>
      </c>
      <c r="O126" s="16" t="str">
        <f t="shared" si="4"/>
        <v>O</v>
      </c>
      <c r="P126" s="32">
        <f t="shared" si="5"/>
        <v>0</v>
      </c>
    </row>
    <row r="127" spans="1:16" ht="12.6" customHeight="1">
      <c r="A127" s="13"/>
      <c r="B127" s="14" t="s">
        <v>874</v>
      </c>
      <c r="C127" s="14" t="s">
        <v>570</v>
      </c>
      <c r="D127" s="14" t="s">
        <v>1398</v>
      </c>
      <c r="E127" s="14" t="s">
        <v>51</v>
      </c>
      <c r="F127" s="14" t="s">
        <v>2341</v>
      </c>
      <c r="G127" s="14" t="s">
        <v>592</v>
      </c>
      <c r="H127" s="14" t="s">
        <v>876</v>
      </c>
      <c r="I127" s="84">
        <v>4</v>
      </c>
      <c r="J127" s="32">
        <f>IFERROR(VLOOKUP(D127,#REF!,3,0),0)+IFERROR(VLOOKUP(D127,#REF!,3,0),0)</f>
        <v>0</v>
      </c>
      <c r="K127" s="32">
        <f>IFERROR(VLOOKUP(D127,#REF!,3,0),0)</f>
        <v>0</v>
      </c>
      <c r="L127" s="32">
        <f>IFERROR(VLOOKUP(D127,'12월'!$A$8:$C$8154,3,0),0)</f>
        <v>0</v>
      </c>
      <c r="M127" s="32">
        <f t="shared" si="3"/>
        <v>0</v>
      </c>
      <c r="N127" s="62" t="str">
        <f>IFERROR(VLOOKUP(D127,#REF!,6,0),"-")</f>
        <v>-</v>
      </c>
      <c r="O127" s="16" t="str">
        <f t="shared" si="4"/>
        <v>O</v>
      </c>
      <c r="P127" s="32">
        <f t="shared" si="5"/>
        <v>0</v>
      </c>
    </row>
    <row r="128" spans="1:16" ht="12.6" customHeight="1">
      <c r="A128" s="13"/>
      <c r="B128" s="14" t="s">
        <v>1015</v>
      </c>
      <c r="C128" s="14" t="s">
        <v>573</v>
      </c>
      <c r="D128" s="14" t="s">
        <v>1634</v>
      </c>
      <c r="E128" s="14" t="s">
        <v>287</v>
      </c>
      <c r="F128" s="14" t="s">
        <v>2342</v>
      </c>
      <c r="G128" s="14" t="s">
        <v>592</v>
      </c>
      <c r="H128" s="14" t="s">
        <v>1029</v>
      </c>
      <c r="I128" s="84">
        <v>4</v>
      </c>
      <c r="J128" s="32">
        <f>IFERROR(VLOOKUP(D128,#REF!,3,0),0)+IFERROR(VLOOKUP(D128,#REF!,3,0),0)</f>
        <v>0</v>
      </c>
      <c r="K128" s="32">
        <f>IFERROR(VLOOKUP(D128,#REF!,3,0),0)</f>
        <v>0</v>
      </c>
      <c r="L128" s="32">
        <f>IFERROR(VLOOKUP(D128,'12월'!$A$8:$C$8154,3,0),0)</f>
        <v>0</v>
      </c>
      <c r="M128" s="32">
        <f t="shared" si="3"/>
        <v>0</v>
      </c>
      <c r="N128" s="62" t="str">
        <f>IFERROR(VLOOKUP(D128,#REF!,6,0),"-")</f>
        <v>-</v>
      </c>
      <c r="O128" s="16" t="str">
        <f t="shared" si="4"/>
        <v>O</v>
      </c>
      <c r="P128" s="32">
        <f t="shared" si="5"/>
        <v>0</v>
      </c>
    </row>
    <row r="129" spans="1:16" ht="12.6" customHeight="1">
      <c r="A129" s="13"/>
      <c r="B129" s="14" t="s">
        <v>1042</v>
      </c>
      <c r="C129" s="14" t="s">
        <v>567</v>
      </c>
      <c r="D129" s="14" t="s">
        <v>1659</v>
      </c>
      <c r="E129" s="14" t="s">
        <v>327</v>
      </c>
      <c r="F129" s="14" t="s">
        <v>2343</v>
      </c>
      <c r="G129" s="14" t="s">
        <v>592</v>
      </c>
      <c r="H129" s="14" t="s">
        <v>1047</v>
      </c>
      <c r="I129" s="84">
        <v>4</v>
      </c>
      <c r="J129" s="32">
        <f>IFERROR(VLOOKUP(D129,#REF!,3,0),0)+IFERROR(VLOOKUP(D129,#REF!,3,0),0)</f>
        <v>0</v>
      </c>
      <c r="K129" s="32">
        <f>IFERROR(VLOOKUP(D129,#REF!,3,0),0)</f>
        <v>0</v>
      </c>
      <c r="L129" s="32">
        <f>IFERROR(VLOOKUP(D129,'12월'!$A$8:$C$8154,3,0),0)</f>
        <v>0</v>
      </c>
      <c r="M129" s="32">
        <f t="shared" si="3"/>
        <v>0</v>
      </c>
      <c r="N129" s="62" t="str">
        <f>IFERROR(VLOOKUP(D129,#REF!,6,0),"-")</f>
        <v>-</v>
      </c>
      <c r="O129" s="16" t="str">
        <f t="shared" si="4"/>
        <v>O</v>
      </c>
      <c r="P129" s="32">
        <f t="shared" si="5"/>
        <v>0</v>
      </c>
    </row>
    <row r="130" spans="1:16" ht="12.6" customHeight="1">
      <c r="A130" s="13"/>
      <c r="B130" s="14" t="s">
        <v>1088</v>
      </c>
      <c r="C130" s="14" t="s">
        <v>564</v>
      </c>
      <c r="D130" s="14" t="s">
        <v>1728</v>
      </c>
      <c r="E130" s="14" t="s">
        <v>406</v>
      </c>
      <c r="F130" s="14" t="s">
        <v>2344</v>
      </c>
      <c r="G130" s="14" t="s">
        <v>592</v>
      </c>
      <c r="H130" s="14" t="s">
        <v>1094</v>
      </c>
      <c r="I130" s="84">
        <v>4</v>
      </c>
      <c r="J130" s="32">
        <f>IFERROR(VLOOKUP(D130,#REF!,3,0),0)+IFERROR(VLOOKUP(D130,#REF!,3,0),0)</f>
        <v>0</v>
      </c>
      <c r="K130" s="32">
        <f>IFERROR(VLOOKUP(D130,#REF!,3,0),0)</f>
        <v>0</v>
      </c>
      <c r="L130" s="32">
        <f>IFERROR(VLOOKUP(D130,'12월'!$A$8:$C$8154,3,0),0)</f>
        <v>0</v>
      </c>
      <c r="M130" s="32">
        <f t="shared" si="3"/>
        <v>0</v>
      </c>
      <c r="N130" s="62" t="str">
        <f>IFERROR(VLOOKUP(D130,#REF!,6,0),"-")</f>
        <v>-</v>
      </c>
      <c r="O130" s="16" t="str">
        <f t="shared" si="4"/>
        <v>O</v>
      </c>
      <c r="P130" s="32">
        <f t="shared" si="5"/>
        <v>0</v>
      </c>
    </row>
    <row r="131" spans="1:16" ht="12.6" customHeight="1">
      <c r="A131" s="13"/>
      <c r="B131" s="14" t="s">
        <v>798</v>
      </c>
      <c r="C131" s="14" t="s">
        <v>578</v>
      </c>
      <c r="D131" s="33" t="s">
        <v>1301</v>
      </c>
      <c r="E131" s="14" t="s">
        <v>111</v>
      </c>
      <c r="F131" s="14" t="s">
        <v>2345</v>
      </c>
      <c r="G131" s="14" t="s">
        <v>593</v>
      </c>
      <c r="H131" s="14" t="s">
        <v>802</v>
      </c>
      <c r="I131" s="84">
        <v>4</v>
      </c>
      <c r="J131" s="32">
        <f>IFERROR(VLOOKUP(D131,#REF!,3,0),0)+IFERROR(VLOOKUP(D131,#REF!,3,0),0)</f>
        <v>0</v>
      </c>
      <c r="K131" s="32">
        <f>IFERROR(VLOOKUP(D131,#REF!,3,0),0)</f>
        <v>0</v>
      </c>
      <c r="L131" s="32">
        <f>IFERROR(VLOOKUP(D131,'12월'!$A$8:$C$8154,3,0),0)</f>
        <v>0</v>
      </c>
      <c r="M131" s="32">
        <f t="shared" si="3"/>
        <v>0</v>
      </c>
      <c r="N131" s="62" t="str">
        <f>IFERROR(VLOOKUP(D131,#REF!,6,0),"-")</f>
        <v>-</v>
      </c>
      <c r="O131" s="16" t="str">
        <f t="shared" si="4"/>
        <v>O</v>
      </c>
      <c r="P131" s="32">
        <f t="shared" si="5"/>
        <v>0</v>
      </c>
    </row>
    <row r="132" spans="1:16" ht="12.6" customHeight="1">
      <c r="A132" s="13"/>
      <c r="B132" s="32" t="s">
        <v>835</v>
      </c>
      <c r="C132" s="32" t="s">
        <v>569</v>
      </c>
      <c r="D132" s="32" t="s">
        <v>1361</v>
      </c>
      <c r="E132" s="32" t="s">
        <v>423</v>
      </c>
      <c r="F132" s="32" t="s">
        <v>2346</v>
      </c>
      <c r="G132" s="32" t="s">
        <v>592</v>
      </c>
      <c r="H132" s="32" t="s">
        <v>844</v>
      </c>
      <c r="I132" s="84">
        <v>4</v>
      </c>
      <c r="J132" s="32">
        <f>IFERROR(VLOOKUP(D132,#REF!,3,0),0)+IFERROR(VLOOKUP(D132,#REF!,3,0),0)</f>
        <v>0</v>
      </c>
      <c r="K132" s="32">
        <f>IFERROR(VLOOKUP(D132,#REF!,3,0),0)</f>
        <v>0</v>
      </c>
      <c r="L132" s="32">
        <f>IFERROR(VLOOKUP(D132,'12월'!$A$8:$C$8154,3,0),0)</f>
        <v>0</v>
      </c>
      <c r="M132" s="32">
        <f t="shared" si="3"/>
        <v>0</v>
      </c>
      <c r="N132" s="62" t="str">
        <f>IFERROR(VLOOKUP(D132,#REF!,6,0),"-")</f>
        <v>-</v>
      </c>
      <c r="O132" s="16" t="str">
        <f t="shared" si="4"/>
        <v>O</v>
      </c>
      <c r="P132" s="32">
        <f t="shared" si="5"/>
        <v>0</v>
      </c>
    </row>
    <row r="133" spans="1:16" ht="12.6" customHeight="1">
      <c r="A133" s="32"/>
      <c r="B133" s="14" t="s">
        <v>835</v>
      </c>
      <c r="C133" s="14" t="s">
        <v>569</v>
      </c>
      <c r="D133" s="14" t="s">
        <v>1362</v>
      </c>
      <c r="E133" s="14" t="s">
        <v>425</v>
      </c>
      <c r="F133" s="14" t="s">
        <v>2347</v>
      </c>
      <c r="G133" s="14" t="s">
        <v>592</v>
      </c>
      <c r="H133" s="14" t="s">
        <v>845</v>
      </c>
      <c r="I133" s="84">
        <v>4</v>
      </c>
      <c r="J133" s="32">
        <f>IFERROR(VLOOKUP(D133,#REF!,3,0),0)+IFERROR(VLOOKUP(D133,#REF!,3,0),0)</f>
        <v>0</v>
      </c>
      <c r="K133" s="32">
        <f>IFERROR(VLOOKUP(D133,#REF!,3,0),0)</f>
        <v>0</v>
      </c>
      <c r="L133" s="32">
        <f>IFERROR(VLOOKUP(D133,'12월'!$A$8:$C$8154,3,0),0)</f>
        <v>0</v>
      </c>
      <c r="M133" s="32">
        <f t="shared" si="3"/>
        <v>0</v>
      </c>
      <c r="N133" s="62" t="str">
        <f>IFERROR(VLOOKUP(D133,#REF!,6,0),"-")</f>
        <v>-</v>
      </c>
      <c r="O133" s="16" t="str">
        <f t="shared" si="4"/>
        <v>O</v>
      </c>
      <c r="P133" s="32">
        <f t="shared" si="5"/>
        <v>0</v>
      </c>
    </row>
    <row r="134" spans="1:16" ht="12.6" customHeight="1">
      <c r="A134" s="13"/>
      <c r="B134" s="14" t="s">
        <v>907</v>
      </c>
      <c r="C134" s="14" t="s">
        <v>568</v>
      </c>
      <c r="D134" s="14" t="s">
        <v>1445</v>
      </c>
      <c r="E134" s="14" t="s">
        <v>101</v>
      </c>
      <c r="F134" s="14" t="s">
        <v>2348</v>
      </c>
      <c r="G134" s="14" t="s">
        <v>592</v>
      </c>
      <c r="H134" s="14" t="s">
        <v>910</v>
      </c>
      <c r="I134" s="84">
        <v>4</v>
      </c>
      <c r="J134" s="32">
        <f>IFERROR(VLOOKUP(D134,#REF!,3,0),0)+IFERROR(VLOOKUP(D134,#REF!,3,0),0)</f>
        <v>0</v>
      </c>
      <c r="K134" s="32">
        <f>IFERROR(VLOOKUP(D134,#REF!,3,0),0)</f>
        <v>0</v>
      </c>
      <c r="L134" s="32">
        <f>IFERROR(VLOOKUP(D134,'12월'!$A$8:$C$8154,3,0),0)</f>
        <v>0</v>
      </c>
      <c r="M134" s="32">
        <f t="shared" si="3"/>
        <v>0</v>
      </c>
      <c r="N134" s="62" t="str">
        <f>IFERROR(VLOOKUP(D134,#REF!,6,0),"-")</f>
        <v>-</v>
      </c>
      <c r="O134" s="16" t="str">
        <f t="shared" si="4"/>
        <v>O</v>
      </c>
      <c r="P134" s="32">
        <f t="shared" si="5"/>
        <v>0</v>
      </c>
    </row>
    <row r="135" spans="1:16" ht="12.6" customHeight="1">
      <c r="A135" s="13"/>
      <c r="B135" s="14" t="s">
        <v>679</v>
      </c>
      <c r="C135" s="14" t="s">
        <v>583</v>
      </c>
      <c r="D135" s="33" t="s">
        <v>1184</v>
      </c>
      <c r="E135" s="14" t="s">
        <v>173</v>
      </c>
      <c r="F135" s="14" t="s">
        <v>2349</v>
      </c>
      <c r="G135" s="14" t="s">
        <v>592</v>
      </c>
      <c r="H135" s="14" t="s">
        <v>683</v>
      </c>
      <c r="I135" s="84">
        <v>4</v>
      </c>
      <c r="J135" s="32">
        <f>IFERROR(VLOOKUP(D135,#REF!,3,0),0)+IFERROR(VLOOKUP(D135,#REF!,3,0),0)</f>
        <v>0</v>
      </c>
      <c r="K135" s="32">
        <f>IFERROR(VLOOKUP(D135,#REF!,3,0),0)</f>
        <v>0</v>
      </c>
      <c r="L135" s="32">
        <f>IFERROR(VLOOKUP(D135,'12월'!$A$8:$C$8154,3,0),0)</f>
        <v>0</v>
      </c>
      <c r="M135" s="32">
        <f t="shared" si="3"/>
        <v>0</v>
      </c>
      <c r="N135" s="62" t="str">
        <f>IFERROR(VLOOKUP(D135,#REF!,6,0),"-")</f>
        <v>-</v>
      </c>
      <c r="O135" s="16" t="str">
        <f t="shared" si="4"/>
        <v>O</v>
      </c>
      <c r="P135" s="32">
        <f t="shared" si="5"/>
        <v>0</v>
      </c>
    </row>
    <row r="136" spans="1:16" ht="12.6" customHeight="1">
      <c r="A136" s="13"/>
      <c r="B136" s="14" t="s">
        <v>874</v>
      </c>
      <c r="C136" s="14" t="s">
        <v>570</v>
      </c>
      <c r="D136" s="14" t="s">
        <v>1399</v>
      </c>
      <c r="E136" s="14" t="s">
        <v>49</v>
      </c>
      <c r="F136" s="14" t="s">
        <v>2350</v>
      </c>
      <c r="G136" s="14" t="s">
        <v>592</v>
      </c>
      <c r="H136" s="14" t="s">
        <v>877</v>
      </c>
      <c r="I136" s="84">
        <v>4</v>
      </c>
      <c r="J136" s="32">
        <f>IFERROR(VLOOKUP(D136,#REF!,3,0),0)+IFERROR(VLOOKUP(D136,#REF!,3,0),0)</f>
        <v>0</v>
      </c>
      <c r="K136" s="32">
        <f>IFERROR(VLOOKUP(D136,#REF!,3,0),0)</f>
        <v>0</v>
      </c>
      <c r="L136" s="32">
        <f>IFERROR(VLOOKUP(D136,'12월'!$A$8:$C$8154,3,0),0)</f>
        <v>0</v>
      </c>
      <c r="M136" s="32">
        <f t="shared" si="3"/>
        <v>0</v>
      </c>
      <c r="N136" s="62" t="str">
        <f>IFERROR(VLOOKUP(D136,#REF!,6,0),"-")</f>
        <v>-</v>
      </c>
      <c r="O136" s="16" t="str">
        <f t="shared" si="4"/>
        <v>O</v>
      </c>
      <c r="P136" s="32">
        <f t="shared" si="5"/>
        <v>0</v>
      </c>
    </row>
    <row r="137" spans="1:16" ht="12.6" customHeight="1">
      <c r="A137" s="13"/>
      <c r="B137" s="14" t="s">
        <v>731</v>
      </c>
      <c r="C137" s="14" t="s">
        <v>575</v>
      </c>
      <c r="D137" s="33" t="s">
        <v>1232</v>
      </c>
      <c r="E137" s="14" t="s">
        <v>42</v>
      </c>
      <c r="F137" s="14" t="s">
        <v>2351</v>
      </c>
      <c r="G137" s="14" t="s">
        <v>592</v>
      </c>
      <c r="H137" s="14" t="s">
        <v>734</v>
      </c>
      <c r="I137" s="84">
        <v>4</v>
      </c>
      <c r="J137" s="32">
        <f>IFERROR(VLOOKUP(D137,#REF!,3,0),0)+IFERROR(VLOOKUP(D137,#REF!,3,0),0)</f>
        <v>0</v>
      </c>
      <c r="K137" s="32">
        <f>IFERROR(VLOOKUP(D137,#REF!,3,0),0)</f>
        <v>0</v>
      </c>
      <c r="L137" s="32">
        <f>IFERROR(VLOOKUP(D137,'12월'!$A$8:$C$8154,3,0),0)</f>
        <v>0</v>
      </c>
      <c r="M137" s="32">
        <f t="shared" si="3"/>
        <v>0</v>
      </c>
      <c r="N137" s="62" t="str">
        <f>IFERROR(VLOOKUP(D137,#REF!,6,0),"-")</f>
        <v>-</v>
      </c>
      <c r="O137" s="16" t="str">
        <f t="shared" si="4"/>
        <v>O</v>
      </c>
      <c r="P137" s="32">
        <f t="shared" si="5"/>
        <v>0</v>
      </c>
    </row>
    <row r="138" spans="1:16" ht="12.6" customHeight="1">
      <c r="A138" s="13"/>
      <c r="B138" s="14" t="s">
        <v>798</v>
      </c>
      <c r="C138" s="14" t="s">
        <v>578</v>
      </c>
      <c r="D138" s="33" t="s">
        <v>1302</v>
      </c>
      <c r="E138" s="14" t="s">
        <v>545</v>
      </c>
      <c r="F138" s="14" t="s">
        <v>2352</v>
      </c>
      <c r="G138" s="14" t="s">
        <v>592</v>
      </c>
      <c r="H138" s="14" t="s">
        <v>803</v>
      </c>
      <c r="I138" s="84">
        <v>4</v>
      </c>
      <c r="J138" s="32">
        <f>IFERROR(VLOOKUP(D138,#REF!,3,0),0)+IFERROR(VLOOKUP(D138,#REF!,3,0),0)</f>
        <v>0</v>
      </c>
      <c r="K138" s="32">
        <f>IFERROR(VLOOKUP(D138,#REF!,3,0),0)</f>
        <v>0</v>
      </c>
      <c r="L138" s="32">
        <f>IFERROR(VLOOKUP(D138,'12월'!$A$8:$C$8154,3,0),0)</f>
        <v>0</v>
      </c>
      <c r="M138" s="32">
        <f t="shared" ref="M138:M201" si="6">(J138+K138)/I138</f>
        <v>0</v>
      </c>
      <c r="N138" s="62" t="str">
        <f>IFERROR(VLOOKUP(D138,#REF!,6,0),"-")</f>
        <v>-</v>
      </c>
      <c r="O138" s="16" t="str">
        <f t="shared" ref="O138:O201" si="7">+IF(M138&lt;500000,"O"," ")</f>
        <v>O</v>
      </c>
      <c r="P138" s="32">
        <f t="shared" ref="P138:P201" si="8">+J138+K138+L138</f>
        <v>0</v>
      </c>
    </row>
    <row r="139" spans="1:16" ht="12.6" customHeight="1">
      <c r="A139" s="13"/>
      <c r="B139" s="14" t="s">
        <v>798</v>
      </c>
      <c r="C139" s="14" t="s">
        <v>578</v>
      </c>
      <c r="D139" s="33" t="s">
        <v>1303</v>
      </c>
      <c r="E139" s="14" t="s">
        <v>326</v>
      </c>
      <c r="F139" s="14" t="s">
        <v>2353</v>
      </c>
      <c r="G139" s="14" t="s">
        <v>592</v>
      </c>
      <c r="H139" s="14" t="s">
        <v>803</v>
      </c>
      <c r="I139" s="84">
        <v>4</v>
      </c>
      <c r="J139" s="32">
        <f>IFERROR(VLOOKUP(D139,#REF!,3,0),0)+IFERROR(VLOOKUP(D139,#REF!,3,0),0)</f>
        <v>0</v>
      </c>
      <c r="K139" s="32">
        <f>IFERROR(VLOOKUP(D139,#REF!,3,0),0)</f>
        <v>0</v>
      </c>
      <c r="L139" s="32">
        <f>IFERROR(VLOOKUP(D139,'12월'!$A$8:$C$8154,3,0),0)</f>
        <v>0</v>
      </c>
      <c r="M139" s="32">
        <f t="shared" si="6"/>
        <v>0</v>
      </c>
      <c r="N139" s="62" t="str">
        <f>IFERROR(VLOOKUP(D139,#REF!,6,0),"-")</f>
        <v>-</v>
      </c>
      <c r="O139" s="16" t="str">
        <f t="shared" si="7"/>
        <v>O</v>
      </c>
      <c r="P139" s="32">
        <f t="shared" si="8"/>
        <v>0</v>
      </c>
    </row>
    <row r="140" spans="1:16" ht="12.6" customHeight="1">
      <c r="A140" s="13"/>
      <c r="B140" s="14" t="s">
        <v>867</v>
      </c>
      <c r="C140" s="14" t="s">
        <v>585</v>
      </c>
      <c r="D140" s="14" t="s">
        <v>1391</v>
      </c>
      <c r="E140" s="14" t="s">
        <v>488</v>
      </c>
      <c r="F140" s="14" t="s">
        <v>2354</v>
      </c>
      <c r="G140" s="14" t="s">
        <v>592</v>
      </c>
      <c r="H140" s="14" t="s">
        <v>870</v>
      </c>
      <c r="I140" s="84">
        <v>4</v>
      </c>
      <c r="J140" s="32">
        <f>IFERROR(VLOOKUP(D140,#REF!,3,0),0)+IFERROR(VLOOKUP(D140,#REF!,3,0),0)</f>
        <v>0</v>
      </c>
      <c r="K140" s="32">
        <f>IFERROR(VLOOKUP(D140,#REF!,3,0),0)</f>
        <v>0</v>
      </c>
      <c r="L140" s="32">
        <f>IFERROR(VLOOKUP(D140,'12월'!$A$8:$C$8154,3,0),0)</f>
        <v>0</v>
      </c>
      <c r="M140" s="32">
        <f t="shared" si="6"/>
        <v>0</v>
      </c>
      <c r="N140" s="62" t="str">
        <f>IFERROR(VLOOKUP(D140,#REF!,6,0),"-")</f>
        <v>-</v>
      </c>
      <c r="O140" s="16" t="str">
        <f t="shared" si="7"/>
        <v>O</v>
      </c>
      <c r="P140" s="32">
        <f t="shared" si="8"/>
        <v>0</v>
      </c>
    </row>
    <row r="141" spans="1:16" ht="12.6" customHeight="1">
      <c r="A141" s="13"/>
      <c r="B141" s="14" t="s">
        <v>1148</v>
      </c>
      <c r="C141" s="14" t="s">
        <v>586</v>
      </c>
      <c r="D141" s="14" t="s">
        <v>1825</v>
      </c>
      <c r="E141" s="14" t="s">
        <v>463</v>
      </c>
      <c r="F141" s="14" t="s">
        <v>2355</v>
      </c>
      <c r="G141" s="14" t="s">
        <v>592</v>
      </c>
      <c r="H141" s="14" t="s">
        <v>870</v>
      </c>
      <c r="I141" s="84">
        <v>4</v>
      </c>
      <c r="J141" s="32">
        <f>IFERROR(VLOOKUP(D141,#REF!,3,0),0)+IFERROR(VLOOKUP(D141,#REF!,3,0),0)</f>
        <v>0</v>
      </c>
      <c r="K141" s="32">
        <f>IFERROR(VLOOKUP(D141,#REF!,3,0),0)</f>
        <v>0</v>
      </c>
      <c r="L141" s="32">
        <f>IFERROR(VLOOKUP(D141,'12월'!$A$8:$C$8154,3,0),0)</f>
        <v>0</v>
      </c>
      <c r="M141" s="32">
        <f t="shared" si="6"/>
        <v>0</v>
      </c>
      <c r="N141" s="62" t="str">
        <f>IFERROR(VLOOKUP(D141,#REF!,6,0),"-")</f>
        <v>-</v>
      </c>
      <c r="O141" s="16" t="str">
        <f t="shared" si="7"/>
        <v>O</v>
      </c>
      <c r="P141" s="32">
        <f t="shared" si="8"/>
        <v>0</v>
      </c>
    </row>
    <row r="142" spans="1:16" ht="12.6" customHeight="1">
      <c r="A142" s="13"/>
      <c r="B142" s="14" t="s">
        <v>1055</v>
      </c>
      <c r="C142" s="14" t="s">
        <v>555</v>
      </c>
      <c r="D142" s="69" t="s">
        <v>1681</v>
      </c>
      <c r="E142" s="14" t="s">
        <v>508</v>
      </c>
      <c r="F142" s="14" t="s">
        <v>2356</v>
      </c>
      <c r="G142" s="14" t="s">
        <v>592</v>
      </c>
      <c r="H142" s="14" t="s">
        <v>1059</v>
      </c>
      <c r="I142" s="84">
        <v>4</v>
      </c>
      <c r="J142" s="32">
        <f>IFERROR(VLOOKUP(D142,#REF!,3,0),0)+IFERROR(VLOOKUP(D142,#REF!,3,0),0)</f>
        <v>0</v>
      </c>
      <c r="K142" s="32">
        <f>IFERROR(VLOOKUP(D142,#REF!,3,0),0)</f>
        <v>0</v>
      </c>
      <c r="L142" s="32">
        <f>IFERROR(VLOOKUP(D142,'12월'!$A$8:$C$8154,3,0),0)</f>
        <v>0</v>
      </c>
      <c r="M142" s="32">
        <f t="shared" si="6"/>
        <v>0</v>
      </c>
      <c r="N142" s="62" t="str">
        <f>IFERROR(VLOOKUP(D142,#REF!,6,0),"-")</f>
        <v>-</v>
      </c>
      <c r="O142" s="16" t="str">
        <f t="shared" si="7"/>
        <v>O</v>
      </c>
      <c r="P142" s="32">
        <f t="shared" si="8"/>
        <v>0</v>
      </c>
    </row>
    <row r="143" spans="1:16" ht="12.6" customHeight="1">
      <c r="A143" s="13"/>
      <c r="B143" s="14" t="s">
        <v>679</v>
      </c>
      <c r="C143" s="14" t="s">
        <v>583</v>
      </c>
      <c r="D143" s="33" t="s">
        <v>1185</v>
      </c>
      <c r="E143" s="14" t="s">
        <v>172</v>
      </c>
      <c r="F143" s="14" t="s">
        <v>2357</v>
      </c>
      <c r="G143" s="14" t="s">
        <v>592</v>
      </c>
      <c r="H143" s="14" t="s">
        <v>684</v>
      </c>
      <c r="I143" s="84">
        <v>4</v>
      </c>
      <c r="J143" s="32">
        <f>IFERROR(VLOOKUP(D143,#REF!,3,0),0)+IFERROR(VLOOKUP(D143,#REF!,3,0),0)</f>
        <v>0</v>
      </c>
      <c r="K143" s="32">
        <f>IFERROR(VLOOKUP(D143,#REF!,3,0),0)</f>
        <v>0</v>
      </c>
      <c r="L143" s="32">
        <f>IFERROR(VLOOKUP(D143,'12월'!$A$8:$C$8154,3,0),0)</f>
        <v>0</v>
      </c>
      <c r="M143" s="32">
        <f t="shared" si="6"/>
        <v>0</v>
      </c>
      <c r="N143" s="62" t="str">
        <f>IFERROR(VLOOKUP(D143,#REF!,6,0),"-")</f>
        <v>-</v>
      </c>
      <c r="O143" s="16" t="str">
        <f t="shared" si="7"/>
        <v>O</v>
      </c>
      <c r="P143" s="32">
        <f t="shared" si="8"/>
        <v>0</v>
      </c>
    </row>
    <row r="144" spans="1:16" ht="12.6" customHeight="1">
      <c r="A144" s="13"/>
      <c r="B144" s="14" t="s">
        <v>957</v>
      </c>
      <c r="C144" s="14" t="s">
        <v>571</v>
      </c>
      <c r="D144" s="14" t="s">
        <v>1523</v>
      </c>
      <c r="E144" s="14" t="s">
        <v>190</v>
      </c>
      <c r="F144" s="14" t="s">
        <v>2358</v>
      </c>
      <c r="G144" s="14" t="s">
        <v>592</v>
      </c>
      <c r="H144" s="14" t="s">
        <v>964</v>
      </c>
      <c r="I144" s="84">
        <v>4</v>
      </c>
      <c r="J144" s="32">
        <f>IFERROR(VLOOKUP(D144,#REF!,3,0),0)+IFERROR(VLOOKUP(D144,#REF!,3,0),0)</f>
        <v>0</v>
      </c>
      <c r="K144" s="32">
        <f>IFERROR(VLOOKUP(D144,#REF!,3,0),0)</f>
        <v>0</v>
      </c>
      <c r="L144" s="32">
        <f>IFERROR(VLOOKUP(D144,'12월'!$A$8:$C$8154,3,0),0)</f>
        <v>0</v>
      </c>
      <c r="M144" s="32">
        <f t="shared" si="6"/>
        <v>0</v>
      </c>
      <c r="N144" s="62" t="str">
        <f>IFERROR(VLOOKUP(D144,#REF!,6,0),"-")</f>
        <v>-</v>
      </c>
      <c r="O144" s="16" t="str">
        <f t="shared" si="7"/>
        <v>O</v>
      </c>
      <c r="P144" s="32">
        <f t="shared" si="8"/>
        <v>0</v>
      </c>
    </row>
    <row r="145" spans="1:16" ht="12.6" customHeight="1">
      <c r="A145" s="13"/>
      <c r="B145" s="14" t="s">
        <v>874</v>
      </c>
      <c r="C145" s="14" t="s">
        <v>570</v>
      </c>
      <c r="D145" s="14" t="s">
        <v>1400</v>
      </c>
      <c r="E145" s="14" t="s">
        <v>50</v>
      </c>
      <c r="F145" s="14" t="s">
        <v>2359</v>
      </c>
      <c r="G145" s="14" t="s">
        <v>592</v>
      </c>
      <c r="H145" s="14" t="s">
        <v>878</v>
      </c>
      <c r="I145" s="84">
        <v>4</v>
      </c>
      <c r="J145" s="32">
        <f>IFERROR(VLOOKUP(D145,#REF!,3,0),0)+IFERROR(VLOOKUP(D145,#REF!,3,0),0)</f>
        <v>0</v>
      </c>
      <c r="K145" s="32">
        <f>IFERROR(VLOOKUP(D145,#REF!,3,0),0)</f>
        <v>0</v>
      </c>
      <c r="L145" s="32">
        <f>IFERROR(VLOOKUP(D145,'12월'!$A$8:$C$8154,3,0),0)</f>
        <v>0</v>
      </c>
      <c r="M145" s="32">
        <f t="shared" si="6"/>
        <v>0</v>
      </c>
      <c r="N145" s="62" t="str">
        <f>IFERROR(VLOOKUP(D145,#REF!,6,0),"-")</f>
        <v>-</v>
      </c>
      <c r="O145" s="16" t="str">
        <f t="shared" si="7"/>
        <v>O</v>
      </c>
      <c r="P145" s="32">
        <f t="shared" si="8"/>
        <v>0</v>
      </c>
    </row>
    <row r="146" spans="1:16" ht="12.6" customHeight="1">
      <c r="A146" s="13"/>
      <c r="B146" s="14" t="s">
        <v>979</v>
      </c>
      <c r="C146" s="14" t="s">
        <v>563</v>
      </c>
      <c r="D146" s="14" t="s">
        <v>1558</v>
      </c>
      <c r="E146" s="14" t="s">
        <v>265</v>
      </c>
      <c r="F146" s="14" t="s">
        <v>2360</v>
      </c>
      <c r="G146" s="14" t="s">
        <v>592</v>
      </c>
      <c r="H146" s="14" t="s">
        <v>982</v>
      </c>
      <c r="I146" s="84">
        <v>4</v>
      </c>
      <c r="J146" s="32">
        <f>IFERROR(VLOOKUP(D146,#REF!,3,0),0)+IFERROR(VLOOKUP(D146,#REF!,3,0),0)</f>
        <v>0</v>
      </c>
      <c r="K146" s="32">
        <f>IFERROR(VLOOKUP(D146,#REF!,3,0),0)</f>
        <v>0</v>
      </c>
      <c r="L146" s="32">
        <f>IFERROR(VLOOKUP(D146,'12월'!$A$8:$C$8154,3,0),0)</f>
        <v>0</v>
      </c>
      <c r="M146" s="32">
        <f t="shared" si="6"/>
        <v>0</v>
      </c>
      <c r="N146" s="62" t="str">
        <f>IFERROR(VLOOKUP(D146,#REF!,6,0),"-")</f>
        <v>-</v>
      </c>
      <c r="O146" s="16" t="str">
        <f t="shared" si="7"/>
        <v>O</v>
      </c>
      <c r="P146" s="32">
        <f t="shared" si="8"/>
        <v>0</v>
      </c>
    </row>
    <row r="147" spans="1:16" ht="12.6" customHeight="1">
      <c r="A147" s="13"/>
      <c r="B147" s="14" t="s">
        <v>2026</v>
      </c>
      <c r="C147" s="14" t="s">
        <v>2121</v>
      </c>
      <c r="D147" s="14" t="s">
        <v>1826</v>
      </c>
      <c r="E147" s="14" t="s">
        <v>445</v>
      </c>
      <c r="F147" s="14" t="s">
        <v>2361</v>
      </c>
      <c r="G147" s="14" t="s">
        <v>592</v>
      </c>
      <c r="H147" s="14" t="s">
        <v>1150</v>
      </c>
      <c r="I147" s="84">
        <v>4</v>
      </c>
      <c r="J147" s="32">
        <f>IFERROR(VLOOKUP(D147,#REF!,3,0),0)+IFERROR(VLOOKUP(D147,#REF!,3,0),0)</f>
        <v>0</v>
      </c>
      <c r="K147" s="32">
        <f>IFERROR(VLOOKUP(D147,#REF!,3,0),0)</f>
        <v>0</v>
      </c>
      <c r="L147" s="32">
        <f>IFERROR(VLOOKUP(D147,'12월'!$A$8:$C$8154,3,0),0)</f>
        <v>0</v>
      </c>
      <c r="M147" s="32">
        <f t="shared" si="6"/>
        <v>0</v>
      </c>
      <c r="N147" s="62" t="str">
        <f>IFERROR(VLOOKUP(D147,#REF!,6,0),"-")</f>
        <v>-</v>
      </c>
      <c r="O147" s="16" t="str">
        <f t="shared" si="7"/>
        <v>O</v>
      </c>
      <c r="P147" s="32">
        <f t="shared" si="8"/>
        <v>0</v>
      </c>
    </row>
    <row r="148" spans="1:16" ht="12.6" customHeight="1">
      <c r="A148" s="13"/>
      <c r="B148" s="64" t="s">
        <v>907</v>
      </c>
      <c r="C148" s="14" t="s">
        <v>568</v>
      </c>
      <c r="D148" s="14" t="s">
        <v>1446</v>
      </c>
      <c r="E148" s="14" t="s">
        <v>216</v>
      </c>
      <c r="F148" s="14" t="s">
        <v>2362</v>
      </c>
      <c r="G148" s="14" t="s">
        <v>592</v>
      </c>
      <c r="H148" s="14" t="s">
        <v>911</v>
      </c>
      <c r="I148" s="84">
        <v>4</v>
      </c>
      <c r="J148" s="32">
        <f>IFERROR(VLOOKUP(D148,#REF!,3,0),0)+IFERROR(VLOOKUP(D148,#REF!,3,0),0)</f>
        <v>0</v>
      </c>
      <c r="K148" s="32">
        <f>IFERROR(VLOOKUP(D148,#REF!,3,0),0)</f>
        <v>0</v>
      </c>
      <c r="L148" s="32">
        <f>IFERROR(VLOOKUP(D148,'12월'!$A$8:$C$8154,3,0),0)</f>
        <v>0</v>
      </c>
      <c r="M148" s="32">
        <f t="shared" si="6"/>
        <v>0</v>
      </c>
      <c r="N148" s="62" t="str">
        <f>IFERROR(VLOOKUP(D148,#REF!,6,0),"-")</f>
        <v>-</v>
      </c>
      <c r="O148" s="16" t="str">
        <f t="shared" si="7"/>
        <v>O</v>
      </c>
      <c r="P148" s="32">
        <f t="shared" si="8"/>
        <v>0</v>
      </c>
    </row>
    <row r="149" spans="1:16" ht="12.6" customHeight="1">
      <c r="A149" s="13"/>
      <c r="B149" s="14" t="s">
        <v>1088</v>
      </c>
      <c r="C149" s="14" t="s">
        <v>564</v>
      </c>
      <c r="D149" s="14" t="s">
        <v>1729</v>
      </c>
      <c r="E149" s="14" t="s">
        <v>407</v>
      </c>
      <c r="F149" s="14" t="s">
        <v>2363</v>
      </c>
      <c r="G149" s="14" t="s">
        <v>592</v>
      </c>
      <c r="H149" s="14" t="s">
        <v>911</v>
      </c>
      <c r="I149" s="84">
        <v>4</v>
      </c>
      <c r="J149" s="32">
        <f>IFERROR(VLOOKUP(D149,#REF!,3,0),0)+IFERROR(VLOOKUP(D149,#REF!,3,0),0)</f>
        <v>0</v>
      </c>
      <c r="K149" s="32">
        <f>IFERROR(VLOOKUP(D149,#REF!,3,0),0)</f>
        <v>0</v>
      </c>
      <c r="L149" s="32">
        <f>IFERROR(VLOOKUP(D149,'12월'!$A$8:$C$8154,3,0),0)</f>
        <v>0</v>
      </c>
      <c r="M149" s="32">
        <f t="shared" si="6"/>
        <v>0</v>
      </c>
      <c r="N149" s="62" t="str">
        <f>IFERROR(VLOOKUP(D149,#REF!,6,0),"-")</f>
        <v>-</v>
      </c>
      <c r="O149" s="16" t="str">
        <f t="shared" si="7"/>
        <v>O</v>
      </c>
      <c r="P149" s="32">
        <f t="shared" si="8"/>
        <v>0</v>
      </c>
    </row>
    <row r="150" spans="1:16" ht="12.6" customHeight="1">
      <c r="A150" s="13"/>
      <c r="B150" s="14" t="s">
        <v>907</v>
      </c>
      <c r="C150" s="14" t="s">
        <v>568</v>
      </c>
      <c r="D150" s="14" t="s">
        <v>1447</v>
      </c>
      <c r="E150" s="14" t="s">
        <v>217</v>
      </c>
      <c r="F150" s="14" t="s">
        <v>2364</v>
      </c>
      <c r="G150" s="14" t="s">
        <v>592</v>
      </c>
      <c r="H150" s="14" t="s">
        <v>912</v>
      </c>
      <c r="I150" s="84">
        <v>4</v>
      </c>
      <c r="J150" s="32">
        <f>IFERROR(VLOOKUP(D150,#REF!,3,0),0)+IFERROR(VLOOKUP(D150,#REF!,3,0),0)</f>
        <v>0</v>
      </c>
      <c r="K150" s="32">
        <f>IFERROR(VLOOKUP(D150,#REF!,3,0),0)</f>
        <v>0</v>
      </c>
      <c r="L150" s="32">
        <f>IFERROR(VLOOKUP(D150,'12월'!$A$8:$C$8154,3,0),0)</f>
        <v>0</v>
      </c>
      <c r="M150" s="32">
        <f t="shared" si="6"/>
        <v>0</v>
      </c>
      <c r="N150" s="62" t="str">
        <f>IFERROR(VLOOKUP(D150,#REF!,6,0),"-")</f>
        <v>-</v>
      </c>
      <c r="O150" s="16" t="str">
        <f t="shared" si="7"/>
        <v>O</v>
      </c>
      <c r="P150" s="32">
        <f t="shared" si="8"/>
        <v>0</v>
      </c>
    </row>
    <row r="151" spans="1:16" ht="12.6" customHeight="1">
      <c r="A151" s="13"/>
      <c r="B151" s="14" t="s">
        <v>895</v>
      </c>
      <c r="C151" s="14" t="s">
        <v>557</v>
      </c>
      <c r="D151" s="14" t="s">
        <v>1428</v>
      </c>
      <c r="E151" s="14" t="s">
        <v>349</v>
      </c>
      <c r="F151" s="14" t="s">
        <v>2365</v>
      </c>
      <c r="G151" s="14" t="s">
        <v>592</v>
      </c>
      <c r="H151" s="14" t="s">
        <v>899</v>
      </c>
      <c r="I151" s="84">
        <v>4</v>
      </c>
      <c r="J151" s="32">
        <f>IFERROR(VLOOKUP(D151,#REF!,3,0),0)+IFERROR(VLOOKUP(D151,#REF!,3,0),0)</f>
        <v>0</v>
      </c>
      <c r="K151" s="32">
        <f>IFERROR(VLOOKUP(D151,#REF!,3,0),0)</f>
        <v>0</v>
      </c>
      <c r="L151" s="32">
        <f>IFERROR(VLOOKUP(D151,'12월'!$A$8:$C$8154,3,0),0)</f>
        <v>0</v>
      </c>
      <c r="M151" s="32">
        <f t="shared" si="6"/>
        <v>0</v>
      </c>
      <c r="N151" s="62" t="str">
        <f>IFERROR(VLOOKUP(D151,#REF!,6,0),"-")</f>
        <v>-</v>
      </c>
      <c r="O151" s="16" t="str">
        <f t="shared" si="7"/>
        <v>O</v>
      </c>
      <c r="P151" s="32">
        <f t="shared" si="8"/>
        <v>0</v>
      </c>
    </row>
    <row r="152" spans="1:16" ht="12.6" customHeight="1">
      <c r="A152" s="13"/>
      <c r="B152" s="14" t="s">
        <v>1139</v>
      </c>
      <c r="C152" s="14" t="s">
        <v>560</v>
      </c>
      <c r="D152" s="14" t="s">
        <v>1808</v>
      </c>
      <c r="E152" s="14" t="s">
        <v>290</v>
      </c>
      <c r="F152" s="14" t="s">
        <v>2366</v>
      </c>
      <c r="G152" s="14" t="s">
        <v>592</v>
      </c>
      <c r="H152" s="14" t="s">
        <v>899</v>
      </c>
      <c r="I152" s="84">
        <v>4</v>
      </c>
      <c r="J152" s="32">
        <f>IFERROR(VLOOKUP(D152,#REF!,3,0),0)+IFERROR(VLOOKUP(D152,#REF!,3,0),0)</f>
        <v>0</v>
      </c>
      <c r="K152" s="32">
        <f>IFERROR(VLOOKUP(D152,#REF!,3,0),0)</f>
        <v>0</v>
      </c>
      <c r="L152" s="32">
        <f>IFERROR(VLOOKUP(D152,'12월'!$A$8:$C$8154,3,0),0)</f>
        <v>0</v>
      </c>
      <c r="M152" s="32">
        <f t="shared" si="6"/>
        <v>0</v>
      </c>
      <c r="N152" s="62" t="str">
        <f>IFERROR(VLOOKUP(D152,#REF!,6,0),"-")</f>
        <v>-</v>
      </c>
      <c r="O152" s="16" t="str">
        <f t="shared" si="7"/>
        <v>O</v>
      </c>
      <c r="P152" s="32">
        <f t="shared" si="8"/>
        <v>0</v>
      </c>
    </row>
    <row r="153" spans="1:16" ht="12.6" customHeight="1">
      <c r="A153" s="13"/>
      <c r="B153" s="14" t="s">
        <v>1139</v>
      </c>
      <c r="C153" s="14" t="s">
        <v>560</v>
      </c>
      <c r="D153" s="14" t="s">
        <v>1809</v>
      </c>
      <c r="E153" s="14" t="s">
        <v>464</v>
      </c>
      <c r="F153" s="14" t="s">
        <v>2367</v>
      </c>
      <c r="G153" s="14" t="s">
        <v>592</v>
      </c>
      <c r="H153" s="14" t="s">
        <v>899</v>
      </c>
      <c r="I153" s="84">
        <v>4</v>
      </c>
      <c r="J153" s="32">
        <f>IFERROR(VLOOKUP(D153,#REF!,3,0),0)+IFERROR(VLOOKUP(D153,#REF!,3,0),0)</f>
        <v>0</v>
      </c>
      <c r="K153" s="32">
        <f>IFERROR(VLOOKUP(D153,#REF!,3,0),0)</f>
        <v>0</v>
      </c>
      <c r="L153" s="32">
        <f>IFERROR(VLOOKUP(D153,'12월'!$A$8:$C$8154,3,0),0)</f>
        <v>0</v>
      </c>
      <c r="M153" s="32">
        <f t="shared" si="6"/>
        <v>0</v>
      </c>
      <c r="N153" s="62" t="str">
        <f>IFERROR(VLOOKUP(D153,#REF!,6,0),"-")</f>
        <v>-</v>
      </c>
      <c r="O153" s="16" t="str">
        <f t="shared" si="7"/>
        <v>O</v>
      </c>
      <c r="P153" s="32">
        <f t="shared" si="8"/>
        <v>0</v>
      </c>
    </row>
    <row r="154" spans="1:16" ht="12.6" customHeight="1">
      <c r="A154" s="13"/>
      <c r="B154" s="14" t="s">
        <v>1088</v>
      </c>
      <c r="C154" s="14" t="s">
        <v>564</v>
      </c>
      <c r="D154" s="14" t="s">
        <v>1730</v>
      </c>
      <c r="E154" s="14" t="s">
        <v>386</v>
      </c>
      <c r="F154" s="14" t="s">
        <v>2368</v>
      </c>
      <c r="G154" s="14" t="s">
        <v>592</v>
      </c>
      <c r="H154" s="14" t="s">
        <v>1095</v>
      </c>
      <c r="I154" s="84">
        <v>4</v>
      </c>
      <c r="J154" s="32">
        <f>IFERROR(VLOOKUP(D154,#REF!,3,0),0)+IFERROR(VLOOKUP(D154,#REF!,3,0),0)</f>
        <v>0</v>
      </c>
      <c r="K154" s="32">
        <f>IFERROR(VLOOKUP(D154,#REF!,3,0),0)</f>
        <v>0</v>
      </c>
      <c r="L154" s="32">
        <f>IFERROR(VLOOKUP(D154,'12월'!$A$8:$C$8154,3,0),0)</f>
        <v>0</v>
      </c>
      <c r="M154" s="32">
        <f t="shared" si="6"/>
        <v>0</v>
      </c>
      <c r="N154" s="62" t="str">
        <f>IFERROR(VLOOKUP(D154,#REF!,6,0),"-")</f>
        <v>-</v>
      </c>
      <c r="O154" s="16" t="str">
        <f t="shared" si="7"/>
        <v>O</v>
      </c>
      <c r="P154" s="32">
        <f t="shared" si="8"/>
        <v>0</v>
      </c>
    </row>
    <row r="155" spans="1:16" ht="12.6" customHeight="1">
      <c r="A155" s="13"/>
      <c r="B155" s="14" t="s">
        <v>1055</v>
      </c>
      <c r="C155" s="14" t="s">
        <v>555</v>
      </c>
      <c r="D155" s="14" t="s">
        <v>1683</v>
      </c>
      <c r="E155" s="14" t="s">
        <v>509</v>
      </c>
      <c r="F155" s="14" t="s">
        <v>2369</v>
      </c>
      <c r="G155" s="14" t="s">
        <v>592</v>
      </c>
      <c r="H155" s="14" t="s">
        <v>1060</v>
      </c>
      <c r="I155" s="84">
        <v>4</v>
      </c>
      <c r="J155" s="32">
        <f>IFERROR(VLOOKUP(D155,#REF!,3,0),0)+IFERROR(VLOOKUP(D155,#REF!,3,0),0)</f>
        <v>0</v>
      </c>
      <c r="K155" s="32">
        <f>IFERROR(VLOOKUP(D155,#REF!,3,0),0)</f>
        <v>0</v>
      </c>
      <c r="L155" s="32">
        <f>IFERROR(VLOOKUP(D155,'12월'!$A$8:$C$8154,3,0),0)</f>
        <v>0</v>
      </c>
      <c r="M155" s="32">
        <f t="shared" si="6"/>
        <v>0</v>
      </c>
      <c r="N155" s="62" t="str">
        <f>IFERROR(VLOOKUP(D155,#REF!,6,0),"-")</f>
        <v>-</v>
      </c>
      <c r="O155" s="16" t="str">
        <f t="shared" si="7"/>
        <v>O</v>
      </c>
      <c r="P155" s="32">
        <f t="shared" si="8"/>
        <v>0</v>
      </c>
    </row>
    <row r="156" spans="1:16" ht="12.6" customHeight="1">
      <c r="A156" s="13"/>
      <c r="B156" s="14" t="s">
        <v>874</v>
      </c>
      <c r="C156" s="14" t="s">
        <v>570</v>
      </c>
      <c r="D156" s="14" t="s">
        <v>1401</v>
      </c>
      <c r="E156" s="14" t="s">
        <v>47</v>
      </c>
      <c r="F156" s="14" t="s">
        <v>2370</v>
      </c>
      <c r="G156" s="14" t="s">
        <v>592</v>
      </c>
      <c r="H156" s="14" t="s">
        <v>879</v>
      </c>
      <c r="I156" s="84">
        <v>4</v>
      </c>
      <c r="J156" s="32">
        <f>IFERROR(VLOOKUP(D156,#REF!,3,0),0)+IFERROR(VLOOKUP(D156,#REF!,3,0),0)</f>
        <v>0</v>
      </c>
      <c r="K156" s="32">
        <f>IFERROR(VLOOKUP(D156,#REF!,3,0),0)</f>
        <v>0</v>
      </c>
      <c r="L156" s="32">
        <f>IFERROR(VLOOKUP(D156,'12월'!$A$8:$C$8154,3,0),0)</f>
        <v>0</v>
      </c>
      <c r="M156" s="32">
        <f t="shared" si="6"/>
        <v>0</v>
      </c>
      <c r="N156" s="62" t="str">
        <f>IFERROR(VLOOKUP(D156,#REF!,6,0),"-")</f>
        <v>-</v>
      </c>
      <c r="O156" s="16" t="str">
        <f t="shared" si="7"/>
        <v>O</v>
      </c>
      <c r="P156" s="32">
        <f t="shared" si="8"/>
        <v>0</v>
      </c>
    </row>
    <row r="157" spans="1:16" ht="12.6" customHeight="1">
      <c r="A157" s="13"/>
      <c r="B157" s="14" t="s">
        <v>957</v>
      </c>
      <c r="C157" s="14" t="s">
        <v>571</v>
      </c>
      <c r="D157" s="14" t="s">
        <v>1524</v>
      </c>
      <c r="E157" s="14" t="s">
        <v>420</v>
      </c>
      <c r="F157" s="14" t="s">
        <v>2371</v>
      </c>
      <c r="G157" s="14" t="s">
        <v>592</v>
      </c>
      <c r="H157" s="14" t="s">
        <v>879</v>
      </c>
      <c r="I157" s="84">
        <v>4</v>
      </c>
      <c r="J157" s="32">
        <f>IFERROR(VLOOKUP(D157,#REF!,3,0),0)+IFERROR(VLOOKUP(D157,#REF!,3,0),0)</f>
        <v>0</v>
      </c>
      <c r="K157" s="32">
        <f>IFERROR(VLOOKUP(D157,#REF!,3,0),0)</f>
        <v>0</v>
      </c>
      <c r="L157" s="32">
        <f>IFERROR(VLOOKUP(D157,'12월'!$A$8:$C$8154,3,0),0)</f>
        <v>0</v>
      </c>
      <c r="M157" s="32">
        <f t="shared" si="6"/>
        <v>0</v>
      </c>
      <c r="N157" s="62" t="str">
        <f>IFERROR(VLOOKUP(D157,#REF!,6,0),"-")</f>
        <v>-</v>
      </c>
      <c r="O157" s="16" t="str">
        <f t="shared" si="7"/>
        <v>O</v>
      </c>
      <c r="P157" s="32">
        <f t="shared" si="8"/>
        <v>0</v>
      </c>
    </row>
    <row r="158" spans="1:16" ht="12.6" customHeight="1">
      <c r="A158" s="13"/>
      <c r="B158" s="14" t="s">
        <v>979</v>
      </c>
      <c r="C158" s="14" t="s">
        <v>563</v>
      </c>
      <c r="D158" s="14" t="s">
        <v>1559</v>
      </c>
      <c r="E158" s="14" t="s">
        <v>247</v>
      </c>
      <c r="F158" s="14" t="s">
        <v>2372</v>
      </c>
      <c r="G158" s="14" t="s">
        <v>592</v>
      </c>
      <c r="H158" s="14" t="s">
        <v>879</v>
      </c>
      <c r="I158" s="84">
        <v>4</v>
      </c>
      <c r="J158" s="32">
        <f>IFERROR(VLOOKUP(D158,#REF!,3,0),0)+IFERROR(VLOOKUP(D158,#REF!,3,0),0)</f>
        <v>0</v>
      </c>
      <c r="K158" s="32">
        <f>IFERROR(VLOOKUP(D158,#REF!,3,0),0)</f>
        <v>0</v>
      </c>
      <c r="L158" s="32">
        <f>IFERROR(VLOOKUP(D158,'12월'!$A$8:$C$8154,3,0),0)</f>
        <v>0</v>
      </c>
      <c r="M158" s="32">
        <f t="shared" si="6"/>
        <v>0</v>
      </c>
      <c r="N158" s="62" t="str">
        <f>IFERROR(VLOOKUP(D158,#REF!,6,0),"-")</f>
        <v>-</v>
      </c>
      <c r="O158" s="16" t="str">
        <f t="shared" si="7"/>
        <v>O</v>
      </c>
      <c r="P158" s="32">
        <f t="shared" si="8"/>
        <v>0</v>
      </c>
    </row>
    <row r="159" spans="1:16" ht="12.6" customHeight="1">
      <c r="A159" s="13"/>
      <c r="B159" s="14" t="s">
        <v>1055</v>
      </c>
      <c r="C159" s="14" t="s">
        <v>555</v>
      </c>
      <c r="D159" s="14" t="s">
        <v>1684</v>
      </c>
      <c r="E159" s="14" t="s">
        <v>510</v>
      </c>
      <c r="F159" s="14" t="s">
        <v>2373</v>
      </c>
      <c r="G159" s="14" t="s">
        <v>592</v>
      </c>
      <c r="H159" s="14" t="s">
        <v>1061</v>
      </c>
      <c r="I159" s="84">
        <v>4</v>
      </c>
      <c r="J159" s="32">
        <f>IFERROR(VLOOKUP(D159,#REF!,3,0),0)+IFERROR(VLOOKUP(D159,#REF!,3,0),0)</f>
        <v>0</v>
      </c>
      <c r="K159" s="32">
        <f>IFERROR(VLOOKUP(D159,#REF!,3,0),0)</f>
        <v>0</v>
      </c>
      <c r="L159" s="32">
        <f>IFERROR(VLOOKUP(D159,'12월'!$A$8:$C$8154,3,0),0)</f>
        <v>0</v>
      </c>
      <c r="M159" s="32">
        <f t="shared" si="6"/>
        <v>0</v>
      </c>
      <c r="N159" s="62" t="str">
        <f>IFERROR(VLOOKUP(D159,#REF!,6,0),"-")</f>
        <v>-</v>
      </c>
      <c r="O159" s="16" t="str">
        <f t="shared" si="7"/>
        <v>O</v>
      </c>
      <c r="P159" s="32">
        <f t="shared" si="8"/>
        <v>0</v>
      </c>
    </row>
    <row r="160" spans="1:16" ht="12.6" customHeight="1">
      <c r="A160" s="13"/>
      <c r="B160" s="14" t="s">
        <v>979</v>
      </c>
      <c r="C160" s="14" t="s">
        <v>563</v>
      </c>
      <c r="D160" s="14" t="s">
        <v>1560</v>
      </c>
      <c r="E160" s="14" t="s">
        <v>104</v>
      </c>
      <c r="F160" s="14" t="s">
        <v>2374</v>
      </c>
      <c r="G160" s="14" t="s">
        <v>592</v>
      </c>
      <c r="H160" s="14" t="s">
        <v>983</v>
      </c>
      <c r="I160" s="84">
        <v>4</v>
      </c>
      <c r="J160" s="32">
        <f>IFERROR(VLOOKUP(D160,#REF!,3,0),0)+IFERROR(VLOOKUP(D160,#REF!,3,0),0)</f>
        <v>0</v>
      </c>
      <c r="K160" s="32">
        <f>IFERROR(VLOOKUP(D160,#REF!,3,0),0)</f>
        <v>0</v>
      </c>
      <c r="L160" s="32">
        <f>IFERROR(VLOOKUP(D160,'12월'!$A$8:$C$8154,3,0),0)</f>
        <v>0</v>
      </c>
      <c r="M160" s="32">
        <f t="shared" si="6"/>
        <v>0</v>
      </c>
      <c r="N160" s="62" t="str">
        <f>IFERROR(VLOOKUP(D160,#REF!,6,0),"-")</f>
        <v>-</v>
      </c>
      <c r="O160" s="16" t="str">
        <f t="shared" si="7"/>
        <v>O</v>
      </c>
      <c r="P160" s="32">
        <f t="shared" si="8"/>
        <v>0</v>
      </c>
    </row>
    <row r="161" spans="1:16" ht="12.6" customHeight="1">
      <c r="A161" s="13"/>
      <c r="B161" s="14" t="s">
        <v>835</v>
      </c>
      <c r="C161" s="14" t="s">
        <v>569</v>
      </c>
      <c r="D161" s="14" t="s">
        <v>1363</v>
      </c>
      <c r="E161" s="14" t="s">
        <v>433</v>
      </c>
      <c r="F161" s="14" t="s">
        <v>2375</v>
      </c>
      <c r="G161" s="14" t="s">
        <v>592</v>
      </c>
      <c r="H161" s="14" t="s">
        <v>846</v>
      </c>
      <c r="I161" s="84">
        <v>4</v>
      </c>
      <c r="J161" s="32">
        <f>IFERROR(VLOOKUP(D161,#REF!,3,0),0)+IFERROR(VLOOKUP(D161,#REF!,3,0),0)</f>
        <v>0</v>
      </c>
      <c r="K161" s="32">
        <f>IFERROR(VLOOKUP(D161,#REF!,3,0),0)</f>
        <v>0</v>
      </c>
      <c r="L161" s="32">
        <f>IFERROR(VLOOKUP(D161,'12월'!$A$8:$C$8154,3,0),0)</f>
        <v>0</v>
      </c>
      <c r="M161" s="32">
        <f t="shared" si="6"/>
        <v>0</v>
      </c>
      <c r="N161" s="62" t="str">
        <f>IFERROR(VLOOKUP(D161,#REF!,6,0),"-")</f>
        <v>-</v>
      </c>
      <c r="O161" s="16" t="str">
        <f t="shared" si="7"/>
        <v>O</v>
      </c>
      <c r="P161" s="32">
        <f t="shared" si="8"/>
        <v>0</v>
      </c>
    </row>
    <row r="162" spans="1:16" ht="12.6" customHeight="1">
      <c r="A162" s="13"/>
      <c r="B162" s="14" t="s">
        <v>867</v>
      </c>
      <c r="C162" s="14" t="s">
        <v>585</v>
      </c>
      <c r="D162" s="14" t="s">
        <v>1392</v>
      </c>
      <c r="E162" s="14" t="s">
        <v>122</v>
      </c>
      <c r="F162" s="14" t="s">
        <v>2376</v>
      </c>
      <c r="G162" s="14" t="s">
        <v>592</v>
      </c>
      <c r="H162" s="14" t="s">
        <v>846</v>
      </c>
      <c r="I162" s="84">
        <v>4</v>
      </c>
      <c r="J162" s="32">
        <f>IFERROR(VLOOKUP(D162,#REF!,3,0),0)+IFERROR(VLOOKUP(D162,#REF!,3,0),0)</f>
        <v>0</v>
      </c>
      <c r="K162" s="32">
        <f>IFERROR(VLOOKUP(D162,#REF!,3,0),0)</f>
        <v>0</v>
      </c>
      <c r="L162" s="32">
        <f>IFERROR(VLOOKUP(D162,'12월'!$A$8:$C$8154,3,0),0)</f>
        <v>0</v>
      </c>
      <c r="M162" s="32">
        <f t="shared" si="6"/>
        <v>0</v>
      </c>
      <c r="N162" s="62" t="str">
        <f>IFERROR(VLOOKUP(D162,#REF!,6,0),"-")</f>
        <v>-</v>
      </c>
      <c r="O162" s="16" t="str">
        <f t="shared" si="7"/>
        <v>O</v>
      </c>
      <c r="P162" s="32">
        <f t="shared" si="8"/>
        <v>0</v>
      </c>
    </row>
    <row r="163" spans="1:16" ht="12.6" customHeight="1">
      <c r="A163" s="13"/>
      <c r="B163" s="14" t="s">
        <v>715</v>
      </c>
      <c r="C163" s="14" t="s">
        <v>565</v>
      </c>
      <c r="D163" s="14" t="s">
        <v>1215</v>
      </c>
      <c r="E163" s="14" t="s">
        <v>310</v>
      </c>
      <c r="F163" s="14" t="s">
        <v>2377</v>
      </c>
      <c r="G163" s="14" t="s">
        <v>592</v>
      </c>
      <c r="H163" s="14" t="s">
        <v>721</v>
      </c>
      <c r="I163" s="84">
        <v>4</v>
      </c>
      <c r="J163" s="32">
        <f>IFERROR(VLOOKUP(D163,#REF!,3,0),0)+IFERROR(VLOOKUP(D163,#REF!,3,0),0)</f>
        <v>0</v>
      </c>
      <c r="K163" s="32">
        <f>IFERROR(VLOOKUP(D163,#REF!,3,0),0)</f>
        <v>0</v>
      </c>
      <c r="L163" s="32">
        <f>IFERROR(VLOOKUP(D163,'12월'!$A$8:$C$8154,3,0),0)</f>
        <v>0</v>
      </c>
      <c r="M163" s="32">
        <f t="shared" si="6"/>
        <v>0</v>
      </c>
      <c r="N163" s="62" t="str">
        <f>IFERROR(VLOOKUP(D163,#REF!,6,0),"-")</f>
        <v>-</v>
      </c>
      <c r="O163" s="16" t="str">
        <f t="shared" si="7"/>
        <v>O</v>
      </c>
      <c r="P163" s="32">
        <f t="shared" si="8"/>
        <v>0</v>
      </c>
    </row>
    <row r="164" spans="1:16" ht="12.6" customHeight="1">
      <c r="A164" s="13"/>
      <c r="B164" s="14" t="s">
        <v>1071</v>
      </c>
      <c r="C164" s="14" t="s">
        <v>566</v>
      </c>
      <c r="D164" s="33" t="s">
        <v>1706</v>
      </c>
      <c r="E164" s="14" t="s">
        <v>534</v>
      </c>
      <c r="F164" s="14" t="s">
        <v>2378</v>
      </c>
      <c r="G164" s="14" t="s">
        <v>592</v>
      </c>
      <c r="H164" s="14" t="s">
        <v>721</v>
      </c>
      <c r="I164" s="84">
        <v>4</v>
      </c>
      <c r="J164" s="32">
        <f>IFERROR(VLOOKUP(D164,#REF!,3,0),0)+IFERROR(VLOOKUP(D164,#REF!,3,0),0)</f>
        <v>0</v>
      </c>
      <c r="K164" s="32">
        <f>IFERROR(VLOOKUP(D164,#REF!,3,0),0)</f>
        <v>0</v>
      </c>
      <c r="L164" s="32">
        <f>IFERROR(VLOOKUP(D164,'12월'!$A$8:$C$8154,3,0),0)</f>
        <v>0</v>
      </c>
      <c r="M164" s="32">
        <f t="shared" si="6"/>
        <v>0</v>
      </c>
      <c r="N164" s="62" t="str">
        <f>IFERROR(VLOOKUP(D164,#REF!,6,0),"-")</f>
        <v>-</v>
      </c>
      <c r="O164" s="16" t="str">
        <f t="shared" si="7"/>
        <v>O</v>
      </c>
      <c r="P164" s="32">
        <f t="shared" si="8"/>
        <v>0</v>
      </c>
    </row>
    <row r="165" spans="1:16" ht="12.6" customHeight="1">
      <c r="A165" s="13"/>
      <c r="B165" s="14" t="s">
        <v>761</v>
      </c>
      <c r="C165" s="14" t="s">
        <v>553</v>
      </c>
      <c r="D165" s="14" t="s">
        <v>1261</v>
      </c>
      <c r="E165" s="14" t="s">
        <v>337</v>
      </c>
      <c r="F165" s="14" t="s">
        <v>2379</v>
      </c>
      <c r="G165" s="14" t="s">
        <v>592</v>
      </c>
      <c r="H165" s="14" t="s">
        <v>766</v>
      </c>
      <c r="I165" s="84">
        <v>4</v>
      </c>
      <c r="J165" s="32">
        <f>IFERROR(VLOOKUP(D165,#REF!,3,0),0)+IFERROR(VLOOKUP(D165,#REF!,3,0),0)</f>
        <v>0</v>
      </c>
      <c r="K165" s="32">
        <f>IFERROR(VLOOKUP(D165,#REF!,3,0),0)</f>
        <v>0</v>
      </c>
      <c r="L165" s="32">
        <f>IFERROR(VLOOKUP(D165,'12월'!$A$8:$C$8154,3,0),0)</f>
        <v>0</v>
      </c>
      <c r="M165" s="32">
        <f t="shared" si="6"/>
        <v>0</v>
      </c>
      <c r="N165" s="62" t="str">
        <f>IFERROR(VLOOKUP(D165,#REF!,6,0),"-")</f>
        <v>-</v>
      </c>
      <c r="O165" s="16" t="str">
        <f t="shared" si="7"/>
        <v>O</v>
      </c>
      <c r="P165" s="32">
        <f t="shared" si="8"/>
        <v>0</v>
      </c>
    </row>
    <row r="166" spans="1:16" ht="12.6" customHeight="1">
      <c r="A166" s="13"/>
      <c r="B166" s="14" t="s">
        <v>715</v>
      </c>
      <c r="C166" s="14" t="s">
        <v>565</v>
      </c>
      <c r="D166" s="33" t="s">
        <v>1216</v>
      </c>
      <c r="E166" s="14" t="s">
        <v>171</v>
      </c>
      <c r="F166" s="14" t="s">
        <v>2380</v>
      </c>
      <c r="G166" s="14" t="s">
        <v>592</v>
      </c>
      <c r="H166" s="14" t="s">
        <v>722</v>
      </c>
      <c r="I166" s="84">
        <v>4</v>
      </c>
      <c r="J166" s="32">
        <f>IFERROR(VLOOKUP(D166,#REF!,3,0),0)+IFERROR(VLOOKUP(D166,#REF!,3,0),0)</f>
        <v>0</v>
      </c>
      <c r="K166" s="32">
        <f>IFERROR(VLOOKUP(D166,#REF!,3,0),0)</f>
        <v>0</v>
      </c>
      <c r="L166" s="32">
        <f>IFERROR(VLOOKUP(D166,'12월'!$A$8:$C$8154,3,0),0)</f>
        <v>0</v>
      </c>
      <c r="M166" s="32">
        <f t="shared" si="6"/>
        <v>0</v>
      </c>
      <c r="N166" s="62" t="str">
        <f>IFERROR(VLOOKUP(D166,#REF!,6,0),"-")</f>
        <v>-</v>
      </c>
      <c r="O166" s="16" t="str">
        <f t="shared" si="7"/>
        <v>O</v>
      </c>
      <c r="P166" s="32">
        <f t="shared" si="8"/>
        <v>0</v>
      </c>
    </row>
    <row r="167" spans="1:16" ht="12.6" customHeight="1">
      <c r="A167" s="13"/>
      <c r="B167" s="14" t="s">
        <v>788</v>
      </c>
      <c r="C167" s="14" t="s">
        <v>584</v>
      </c>
      <c r="D167" s="33" t="s">
        <v>1286</v>
      </c>
      <c r="E167" s="14" t="s">
        <v>319</v>
      </c>
      <c r="F167" s="14" t="s">
        <v>2381</v>
      </c>
      <c r="G167" s="14" t="s">
        <v>592</v>
      </c>
      <c r="H167" s="14" t="s">
        <v>722</v>
      </c>
      <c r="I167" s="84">
        <v>4</v>
      </c>
      <c r="J167" s="32">
        <f>IFERROR(VLOOKUP(D167,#REF!,3,0),0)+IFERROR(VLOOKUP(D167,#REF!,3,0),0)</f>
        <v>0</v>
      </c>
      <c r="K167" s="32">
        <f>IFERROR(VLOOKUP(D167,#REF!,3,0),0)</f>
        <v>0</v>
      </c>
      <c r="L167" s="32">
        <f>IFERROR(VLOOKUP(D167,'12월'!$A$8:$C$8154,3,0),0)</f>
        <v>0</v>
      </c>
      <c r="M167" s="32">
        <f t="shared" si="6"/>
        <v>0</v>
      </c>
      <c r="N167" s="62" t="str">
        <f>IFERROR(VLOOKUP(D167,#REF!,6,0),"-")</f>
        <v>-</v>
      </c>
      <c r="O167" s="16" t="str">
        <f t="shared" si="7"/>
        <v>O</v>
      </c>
      <c r="P167" s="32">
        <f t="shared" si="8"/>
        <v>0</v>
      </c>
    </row>
    <row r="168" spans="1:16" ht="12.6" customHeight="1">
      <c r="A168" s="13"/>
      <c r="B168" s="14" t="s">
        <v>715</v>
      </c>
      <c r="C168" s="14" t="s">
        <v>565</v>
      </c>
      <c r="D168" s="33" t="s">
        <v>1217</v>
      </c>
      <c r="E168" s="14" t="s">
        <v>316</v>
      </c>
      <c r="F168" s="14" t="s">
        <v>2382</v>
      </c>
      <c r="G168" s="14" t="s">
        <v>592</v>
      </c>
      <c r="H168" s="14" t="s">
        <v>723</v>
      </c>
      <c r="I168" s="84">
        <v>4</v>
      </c>
      <c r="J168" s="32">
        <f>IFERROR(VLOOKUP(D168,#REF!,3,0),0)+IFERROR(VLOOKUP(D168,#REF!,3,0),0)</f>
        <v>0</v>
      </c>
      <c r="K168" s="32">
        <f>IFERROR(VLOOKUP(D168,#REF!,3,0),0)</f>
        <v>0</v>
      </c>
      <c r="L168" s="32">
        <f>IFERROR(VLOOKUP(D168,'12월'!$A$8:$C$8154,3,0),0)</f>
        <v>0</v>
      </c>
      <c r="M168" s="32">
        <f t="shared" si="6"/>
        <v>0</v>
      </c>
      <c r="N168" s="62" t="str">
        <f>IFERROR(VLOOKUP(D168,#REF!,6,0),"-")</f>
        <v>-</v>
      </c>
      <c r="O168" s="16" t="str">
        <f t="shared" si="7"/>
        <v>O</v>
      </c>
      <c r="P168" s="32">
        <f t="shared" si="8"/>
        <v>0</v>
      </c>
    </row>
    <row r="169" spans="1:16" ht="12.6" customHeight="1">
      <c r="A169" s="13"/>
      <c r="B169" s="14" t="s">
        <v>761</v>
      </c>
      <c r="C169" s="14" t="s">
        <v>553</v>
      </c>
      <c r="D169" s="33" t="s">
        <v>1262</v>
      </c>
      <c r="E169" s="14" t="s">
        <v>621</v>
      </c>
      <c r="F169" s="14" t="s">
        <v>2383</v>
      </c>
      <c r="G169" s="14" t="s">
        <v>592</v>
      </c>
      <c r="H169" s="14" t="s">
        <v>767</v>
      </c>
      <c r="I169" s="84">
        <v>4</v>
      </c>
      <c r="J169" s="32">
        <f>IFERROR(VLOOKUP(D169,#REF!,3,0),0)+IFERROR(VLOOKUP(D169,#REF!,3,0),0)</f>
        <v>0</v>
      </c>
      <c r="K169" s="32">
        <f>IFERROR(VLOOKUP(D169,#REF!,3,0),0)</f>
        <v>0</v>
      </c>
      <c r="L169" s="32">
        <f>IFERROR(VLOOKUP(D169,'12월'!$A$8:$C$8154,3,0),0)</f>
        <v>0</v>
      </c>
      <c r="M169" s="32">
        <f t="shared" si="6"/>
        <v>0</v>
      </c>
      <c r="N169" s="62" t="str">
        <f>IFERROR(VLOOKUP(D169,#REF!,6,0),"-")</f>
        <v>-</v>
      </c>
      <c r="O169" s="16" t="str">
        <f t="shared" si="7"/>
        <v>O</v>
      </c>
      <c r="P169" s="32">
        <f t="shared" si="8"/>
        <v>0</v>
      </c>
    </row>
    <row r="170" spans="1:16" ht="12.6" customHeight="1">
      <c r="A170" s="13"/>
      <c r="B170" s="14" t="s">
        <v>1088</v>
      </c>
      <c r="C170" s="14" t="s">
        <v>564</v>
      </c>
      <c r="D170" s="33" t="s">
        <v>1731</v>
      </c>
      <c r="E170" s="14" t="s">
        <v>387</v>
      </c>
      <c r="F170" s="14" t="s">
        <v>2317</v>
      </c>
      <c r="G170" s="14" t="s">
        <v>592</v>
      </c>
      <c r="H170" s="14" t="s">
        <v>1096</v>
      </c>
      <c r="I170" s="84">
        <v>4</v>
      </c>
      <c r="J170" s="32">
        <f>IFERROR(VLOOKUP(D170,#REF!,3,0),0)+IFERROR(VLOOKUP(D170,#REF!,3,0),0)</f>
        <v>0</v>
      </c>
      <c r="K170" s="32">
        <f>IFERROR(VLOOKUP(D170,#REF!,3,0),0)</f>
        <v>0</v>
      </c>
      <c r="L170" s="32">
        <f>IFERROR(VLOOKUP(D170,'12월'!$A$8:$C$8154,3,0),0)</f>
        <v>0</v>
      </c>
      <c r="M170" s="32">
        <f t="shared" si="6"/>
        <v>0</v>
      </c>
      <c r="N170" s="62" t="str">
        <f>IFERROR(VLOOKUP(D170,#REF!,6,0),"-")</f>
        <v>-</v>
      </c>
      <c r="O170" s="16" t="str">
        <f t="shared" si="7"/>
        <v>O</v>
      </c>
      <c r="P170" s="32">
        <f t="shared" si="8"/>
        <v>0</v>
      </c>
    </row>
    <row r="171" spans="1:16" ht="12.6" customHeight="1">
      <c r="A171" s="13"/>
      <c r="B171" s="14" t="s">
        <v>694</v>
      </c>
      <c r="C171" s="14" t="s">
        <v>581</v>
      </c>
      <c r="D171" s="14" t="s">
        <v>1193</v>
      </c>
      <c r="E171" s="14" t="s">
        <v>93</v>
      </c>
      <c r="F171" s="14" t="s">
        <v>2384</v>
      </c>
      <c r="G171" s="14" t="s">
        <v>592</v>
      </c>
      <c r="H171" s="14" t="s">
        <v>697</v>
      </c>
      <c r="I171" s="84">
        <v>4</v>
      </c>
      <c r="J171" s="32">
        <f>IFERROR(VLOOKUP(D171,#REF!,3,0),0)+IFERROR(VLOOKUP(D171,#REF!,3,0),0)</f>
        <v>0</v>
      </c>
      <c r="K171" s="32">
        <f>IFERROR(VLOOKUP(D171,#REF!,3,0),0)</f>
        <v>0</v>
      </c>
      <c r="L171" s="32">
        <f>IFERROR(VLOOKUP(D171,'12월'!$A$8:$C$8154,3,0),0)</f>
        <v>0</v>
      </c>
      <c r="M171" s="32">
        <f t="shared" si="6"/>
        <v>0</v>
      </c>
      <c r="N171" s="62" t="str">
        <f>IFERROR(VLOOKUP(D171,#REF!,6,0),"-")</f>
        <v>-</v>
      </c>
      <c r="O171" s="16" t="str">
        <f t="shared" si="7"/>
        <v>O</v>
      </c>
      <c r="P171" s="32">
        <f t="shared" si="8"/>
        <v>0</v>
      </c>
    </row>
    <row r="172" spans="1:16" ht="12.6" customHeight="1">
      <c r="A172" s="13"/>
      <c r="B172" s="14" t="s">
        <v>761</v>
      </c>
      <c r="C172" s="14" t="s">
        <v>553</v>
      </c>
      <c r="D172" s="33" t="s">
        <v>1263</v>
      </c>
      <c r="E172" s="14" t="s">
        <v>322</v>
      </c>
      <c r="F172" s="14" t="s">
        <v>2385</v>
      </c>
      <c r="G172" s="14" t="s">
        <v>592</v>
      </c>
      <c r="H172" s="14" t="s">
        <v>768</v>
      </c>
      <c r="I172" s="84">
        <v>4</v>
      </c>
      <c r="J172" s="32">
        <f>IFERROR(VLOOKUP(D172,#REF!,3,0),0)+IFERROR(VLOOKUP(D172,#REF!,3,0),0)</f>
        <v>0</v>
      </c>
      <c r="K172" s="32">
        <f>IFERROR(VLOOKUP(D172,#REF!,3,0),0)</f>
        <v>0</v>
      </c>
      <c r="L172" s="32">
        <f>IFERROR(VLOOKUP(D172,'12월'!$A$8:$C$8154,3,0),0)</f>
        <v>0</v>
      </c>
      <c r="M172" s="32">
        <f t="shared" si="6"/>
        <v>0</v>
      </c>
      <c r="N172" s="62" t="str">
        <f>IFERROR(VLOOKUP(D172,#REF!,6,0),"-")</f>
        <v>-</v>
      </c>
      <c r="O172" s="16" t="str">
        <f t="shared" si="7"/>
        <v>O</v>
      </c>
      <c r="P172" s="32">
        <f t="shared" si="8"/>
        <v>0</v>
      </c>
    </row>
    <row r="173" spans="1:16" ht="12.6" customHeight="1">
      <c r="A173" s="13"/>
      <c r="B173" s="14" t="s">
        <v>1015</v>
      </c>
      <c r="C173" s="14" t="s">
        <v>573</v>
      </c>
      <c r="D173" s="33" t="s">
        <v>1635</v>
      </c>
      <c r="E173" s="14" t="s">
        <v>518</v>
      </c>
      <c r="F173" s="14" t="s">
        <v>2386</v>
      </c>
      <c r="G173" s="14" t="s">
        <v>592</v>
      </c>
      <c r="H173" s="14" t="s">
        <v>1030</v>
      </c>
      <c r="I173" s="84">
        <v>4</v>
      </c>
      <c r="J173" s="32">
        <f>IFERROR(VLOOKUP(D173,#REF!,3,0),0)+IFERROR(VLOOKUP(D173,#REF!,3,0),0)</f>
        <v>0</v>
      </c>
      <c r="K173" s="32">
        <f>IFERROR(VLOOKUP(D173,#REF!,3,0),0)</f>
        <v>0</v>
      </c>
      <c r="L173" s="32">
        <f>IFERROR(VLOOKUP(D173,'12월'!$A$8:$C$8154,3,0),0)</f>
        <v>0</v>
      </c>
      <c r="M173" s="32">
        <f t="shared" si="6"/>
        <v>0</v>
      </c>
      <c r="N173" s="62" t="str">
        <f>IFERROR(VLOOKUP(D173,#REF!,6,0),"-")</f>
        <v>-</v>
      </c>
      <c r="O173" s="16" t="str">
        <f t="shared" si="7"/>
        <v>O</v>
      </c>
      <c r="P173" s="32">
        <f t="shared" si="8"/>
        <v>0</v>
      </c>
    </row>
    <row r="174" spans="1:16" ht="12.6" customHeight="1">
      <c r="A174" s="13"/>
      <c r="B174" s="14" t="s">
        <v>1015</v>
      </c>
      <c r="C174" s="14" t="s">
        <v>573</v>
      </c>
      <c r="D174" s="14" t="s">
        <v>1636</v>
      </c>
      <c r="E174" s="14" t="s">
        <v>519</v>
      </c>
      <c r="F174" s="14" t="s">
        <v>2387</v>
      </c>
      <c r="G174" s="14" t="s">
        <v>592</v>
      </c>
      <c r="H174" s="14" t="s">
        <v>1030</v>
      </c>
      <c r="I174" s="84">
        <v>4</v>
      </c>
      <c r="J174" s="32">
        <f>IFERROR(VLOOKUP(D174,#REF!,3,0),0)+IFERROR(VLOOKUP(D174,#REF!,3,0),0)</f>
        <v>0</v>
      </c>
      <c r="K174" s="32">
        <f>IFERROR(VLOOKUP(D174,#REF!,3,0),0)</f>
        <v>0</v>
      </c>
      <c r="L174" s="32">
        <f>IFERROR(VLOOKUP(D174,'12월'!$A$8:$C$8154,3,0),0)</f>
        <v>0</v>
      </c>
      <c r="M174" s="32">
        <f t="shared" si="6"/>
        <v>0</v>
      </c>
      <c r="N174" s="62" t="str">
        <f>IFERROR(VLOOKUP(D174,#REF!,6,0),"-")</f>
        <v>-</v>
      </c>
      <c r="O174" s="16" t="str">
        <f t="shared" si="7"/>
        <v>O</v>
      </c>
      <c r="P174" s="32">
        <f t="shared" si="8"/>
        <v>0</v>
      </c>
    </row>
    <row r="175" spans="1:16" ht="12.6" customHeight="1">
      <c r="A175" s="13"/>
      <c r="B175" s="14" t="s">
        <v>867</v>
      </c>
      <c r="C175" s="14" t="s">
        <v>585</v>
      </c>
      <c r="D175" s="14" t="s">
        <v>1393</v>
      </c>
      <c r="E175" s="14" t="s">
        <v>35</v>
      </c>
      <c r="F175" s="14" t="s">
        <v>2388</v>
      </c>
      <c r="G175" s="14" t="s">
        <v>593</v>
      </c>
      <c r="H175" s="14" t="s">
        <v>871</v>
      </c>
      <c r="I175" s="84">
        <v>4</v>
      </c>
      <c r="J175" s="32">
        <f>IFERROR(VLOOKUP(D175,#REF!,3,0),0)+IFERROR(VLOOKUP(D175,#REF!,3,0),0)</f>
        <v>0</v>
      </c>
      <c r="K175" s="32">
        <f>IFERROR(VLOOKUP(D175,#REF!,3,0),0)</f>
        <v>0</v>
      </c>
      <c r="L175" s="32">
        <f>IFERROR(VLOOKUP(D175,'12월'!$A$8:$C$8154,3,0),0)</f>
        <v>0</v>
      </c>
      <c r="M175" s="32">
        <f t="shared" si="6"/>
        <v>0</v>
      </c>
      <c r="N175" s="62" t="str">
        <f>IFERROR(VLOOKUP(D175,#REF!,6,0),"-")</f>
        <v>-</v>
      </c>
      <c r="O175" s="16" t="str">
        <f t="shared" si="7"/>
        <v>O</v>
      </c>
      <c r="P175" s="32">
        <f t="shared" si="8"/>
        <v>0</v>
      </c>
    </row>
    <row r="176" spans="1:16" ht="12.6" customHeight="1">
      <c r="A176" s="13"/>
      <c r="B176" s="14" t="s">
        <v>943</v>
      </c>
      <c r="C176" s="14" t="s">
        <v>561</v>
      </c>
      <c r="D176" s="14" t="s">
        <v>1498</v>
      </c>
      <c r="E176" s="14" t="s">
        <v>280</v>
      </c>
      <c r="F176" s="14" t="s">
        <v>2389</v>
      </c>
      <c r="G176" s="14" t="s">
        <v>592</v>
      </c>
      <c r="H176" s="14" t="s">
        <v>871</v>
      </c>
      <c r="I176" s="84">
        <v>4</v>
      </c>
      <c r="J176" s="32">
        <f>IFERROR(VLOOKUP(D176,#REF!,3,0),0)+IFERROR(VLOOKUP(D176,#REF!,3,0),0)</f>
        <v>0</v>
      </c>
      <c r="K176" s="32">
        <f>IFERROR(VLOOKUP(D176,#REF!,3,0),0)</f>
        <v>0</v>
      </c>
      <c r="L176" s="32">
        <f>IFERROR(VLOOKUP(D176,'12월'!$A$8:$C$8154,3,0),0)</f>
        <v>0</v>
      </c>
      <c r="M176" s="32">
        <f t="shared" si="6"/>
        <v>0</v>
      </c>
      <c r="N176" s="62" t="str">
        <f>IFERROR(VLOOKUP(D176,#REF!,6,0),"-")</f>
        <v>-</v>
      </c>
      <c r="O176" s="16" t="str">
        <f t="shared" si="7"/>
        <v>O</v>
      </c>
      <c r="P176" s="32">
        <f t="shared" si="8"/>
        <v>0</v>
      </c>
    </row>
    <row r="177" spans="1:16" ht="12.6" customHeight="1">
      <c r="A177" s="13"/>
      <c r="B177" s="14" t="s">
        <v>1121</v>
      </c>
      <c r="C177" s="14" t="s">
        <v>580</v>
      </c>
      <c r="D177" s="14" t="s">
        <v>1780</v>
      </c>
      <c r="E177" s="14" t="s">
        <v>393</v>
      </c>
      <c r="F177" s="14" t="s">
        <v>2390</v>
      </c>
      <c r="G177" s="14" t="s">
        <v>592</v>
      </c>
      <c r="H177" s="14" t="s">
        <v>1127</v>
      </c>
      <c r="I177" s="84">
        <v>4</v>
      </c>
      <c r="J177" s="32">
        <f>IFERROR(VLOOKUP(D177,#REF!,3,0),0)+IFERROR(VLOOKUP(D177,#REF!,3,0),0)</f>
        <v>0</v>
      </c>
      <c r="K177" s="32">
        <f>IFERROR(VLOOKUP(D177,#REF!,3,0),0)</f>
        <v>0</v>
      </c>
      <c r="L177" s="32">
        <f>IFERROR(VLOOKUP(D177,'12월'!$A$8:$C$8154,3,0),0)</f>
        <v>0</v>
      </c>
      <c r="M177" s="32">
        <f t="shared" si="6"/>
        <v>0</v>
      </c>
      <c r="N177" s="62" t="str">
        <f>IFERROR(VLOOKUP(D177,#REF!,6,0),"-")</f>
        <v>-</v>
      </c>
      <c r="O177" s="16" t="str">
        <f t="shared" si="7"/>
        <v>O</v>
      </c>
      <c r="P177" s="32">
        <f t="shared" si="8"/>
        <v>0</v>
      </c>
    </row>
    <row r="178" spans="1:16" ht="12.6" customHeight="1">
      <c r="A178" s="13"/>
      <c r="B178" s="14" t="s">
        <v>979</v>
      </c>
      <c r="C178" s="14" t="s">
        <v>563</v>
      </c>
      <c r="D178" s="14" t="s">
        <v>1561</v>
      </c>
      <c r="E178" s="14" t="s">
        <v>56</v>
      </c>
      <c r="F178" s="14" t="s">
        <v>2391</v>
      </c>
      <c r="G178" s="14" t="s">
        <v>592</v>
      </c>
      <c r="H178" s="14" t="s">
        <v>984</v>
      </c>
      <c r="I178" s="84">
        <v>4</v>
      </c>
      <c r="J178" s="32">
        <f>IFERROR(VLOOKUP(D178,#REF!,3,0),0)+IFERROR(VLOOKUP(D178,#REF!,3,0),0)</f>
        <v>0</v>
      </c>
      <c r="K178" s="32">
        <f>IFERROR(VLOOKUP(D178,#REF!,3,0),0)</f>
        <v>0</v>
      </c>
      <c r="L178" s="32">
        <f>IFERROR(VLOOKUP(D178,'12월'!$A$8:$C$8154,3,0),0)</f>
        <v>0</v>
      </c>
      <c r="M178" s="32">
        <f t="shared" si="6"/>
        <v>0</v>
      </c>
      <c r="N178" s="62" t="str">
        <f>IFERROR(VLOOKUP(D178,#REF!,6,0),"-")</f>
        <v>-</v>
      </c>
      <c r="O178" s="16" t="str">
        <f t="shared" si="7"/>
        <v>O</v>
      </c>
      <c r="P178" s="32">
        <f t="shared" si="8"/>
        <v>0</v>
      </c>
    </row>
    <row r="179" spans="1:16" ht="12.6" customHeight="1">
      <c r="A179" s="13"/>
      <c r="B179" s="14" t="s">
        <v>827</v>
      </c>
      <c r="C179" s="14" t="s">
        <v>562</v>
      </c>
      <c r="D179" s="14" t="s">
        <v>1342</v>
      </c>
      <c r="E179" s="14" t="s">
        <v>503</v>
      </c>
      <c r="F179" s="14" t="s">
        <v>2392</v>
      </c>
      <c r="G179" s="14" t="s">
        <v>593</v>
      </c>
      <c r="H179" s="14" t="s">
        <v>832</v>
      </c>
      <c r="I179" s="84">
        <v>4</v>
      </c>
      <c r="J179" s="32">
        <f>IFERROR(VLOOKUP(D179,#REF!,3,0),0)+IFERROR(VLOOKUP(D179,#REF!,3,0),0)</f>
        <v>0</v>
      </c>
      <c r="K179" s="32">
        <f>IFERROR(VLOOKUP(D179,#REF!,3,0),0)</f>
        <v>0</v>
      </c>
      <c r="L179" s="32">
        <f>IFERROR(VLOOKUP(D179,'12월'!$A$8:$C$8154,3,0),0)</f>
        <v>0</v>
      </c>
      <c r="M179" s="32">
        <f t="shared" si="6"/>
        <v>0</v>
      </c>
      <c r="N179" s="62" t="str">
        <f>IFERROR(VLOOKUP(D179,#REF!,6,0),"-")</f>
        <v>-</v>
      </c>
      <c r="O179" s="16" t="str">
        <f t="shared" si="7"/>
        <v>O</v>
      </c>
      <c r="P179" s="32">
        <f t="shared" si="8"/>
        <v>0</v>
      </c>
    </row>
    <row r="180" spans="1:16" ht="12.6" customHeight="1">
      <c r="A180" s="13"/>
      <c r="B180" s="14" t="s">
        <v>1015</v>
      </c>
      <c r="C180" s="14" t="s">
        <v>573</v>
      </c>
      <c r="D180" s="14" t="s">
        <v>1637</v>
      </c>
      <c r="E180" s="14" t="s">
        <v>520</v>
      </c>
      <c r="F180" s="14" t="s">
        <v>2393</v>
      </c>
      <c r="G180" s="14" t="s">
        <v>592</v>
      </c>
      <c r="H180" s="14" t="s">
        <v>832</v>
      </c>
      <c r="I180" s="84">
        <v>4</v>
      </c>
      <c r="J180" s="32">
        <f>IFERROR(VLOOKUP(D180,#REF!,3,0),0)+IFERROR(VLOOKUP(D180,#REF!,3,0),0)</f>
        <v>0</v>
      </c>
      <c r="K180" s="32">
        <f>IFERROR(VLOOKUP(D180,#REF!,3,0),0)</f>
        <v>0</v>
      </c>
      <c r="L180" s="32">
        <f>IFERROR(VLOOKUP(D180,'12월'!$A$8:$C$8154,3,0),0)</f>
        <v>0</v>
      </c>
      <c r="M180" s="32">
        <f t="shared" si="6"/>
        <v>0</v>
      </c>
      <c r="N180" s="62" t="str">
        <f>IFERROR(VLOOKUP(D180,#REF!,6,0),"-")</f>
        <v>-</v>
      </c>
      <c r="O180" s="16" t="str">
        <f t="shared" si="7"/>
        <v>O</v>
      </c>
      <c r="P180" s="32">
        <f t="shared" si="8"/>
        <v>0</v>
      </c>
    </row>
    <row r="181" spans="1:16" ht="12.6" customHeight="1">
      <c r="A181" s="13"/>
      <c r="B181" s="14" t="s">
        <v>895</v>
      </c>
      <c r="C181" s="14" t="s">
        <v>557</v>
      </c>
      <c r="D181" s="14" t="s">
        <v>1429</v>
      </c>
      <c r="E181" s="14" t="s">
        <v>121</v>
      </c>
      <c r="F181" s="14" t="s">
        <v>2394</v>
      </c>
      <c r="G181" s="14" t="s">
        <v>592</v>
      </c>
      <c r="H181" s="14" t="s">
        <v>900</v>
      </c>
      <c r="I181" s="84">
        <v>4</v>
      </c>
      <c r="J181" s="32">
        <f>IFERROR(VLOOKUP(D181,#REF!,3,0),0)+IFERROR(VLOOKUP(D181,#REF!,3,0),0)</f>
        <v>0</v>
      </c>
      <c r="K181" s="32">
        <f>IFERROR(VLOOKUP(D181,#REF!,3,0),0)</f>
        <v>0</v>
      </c>
      <c r="L181" s="32">
        <f>IFERROR(VLOOKUP(D181,'12월'!$A$8:$C$8154,3,0),0)</f>
        <v>0</v>
      </c>
      <c r="M181" s="32">
        <f t="shared" si="6"/>
        <v>0</v>
      </c>
      <c r="N181" s="62" t="str">
        <f>IFERROR(VLOOKUP(D181,#REF!,6,0),"-")</f>
        <v>-</v>
      </c>
      <c r="O181" s="16" t="str">
        <f t="shared" si="7"/>
        <v>O</v>
      </c>
      <c r="P181" s="32">
        <f t="shared" si="8"/>
        <v>0</v>
      </c>
    </row>
    <row r="182" spans="1:16" ht="12.6" customHeight="1">
      <c r="A182" s="13"/>
      <c r="B182" s="14" t="s">
        <v>907</v>
      </c>
      <c r="C182" s="14" t="s">
        <v>568</v>
      </c>
      <c r="D182" s="14" t="s">
        <v>1448</v>
      </c>
      <c r="E182" s="14" t="s">
        <v>476</v>
      </c>
      <c r="F182" s="14" t="s">
        <v>2395</v>
      </c>
      <c r="G182" s="14" t="s">
        <v>592</v>
      </c>
      <c r="H182" s="14" t="s">
        <v>759</v>
      </c>
      <c r="I182" s="84">
        <v>4</v>
      </c>
      <c r="J182" s="32">
        <f>IFERROR(VLOOKUP(D182,#REF!,3,0),0)+IFERROR(VLOOKUP(D182,#REF!,3,0),0)</f>
        <v>0</v>
      </c>
      <c r="K182" s="32">
        <f>IFERROR(VLOOKUP(D182,#REF!,3,0),0)</f>
        <v>0</v>
      </c>
      <c r="L182" s="32">
        <f>IFERROR(VLOOKUP(D182,'12월'!$A$8:$C$8154,3,0),0)</f>
        <v>0</v>
      </c>
      <c r="M182" s="32">
        <f t="shared" si="6"/>
        <v>0</v>
      </c>
      <c r="N182" s="62" t="str">
        <f>IFERROR(VLOOKUP(D182,#REF!,6,0),"-")</f>
        <v>-</v>
      </c>
      <c r="O182" s="16" t="str">
        <f t="shared" si="7"/>
        <v>O</v>
      </c>
      <c r="P182" s="32">
        <f t="shared" si="8"/>
        <v>0</v>
      </c>
    </row>
    <row r="183" spans="1:16" ht="12.6" customHeight="1">
      <c r="A183" s="13"/>
      <c r="B183" s="14" t="s">
        <v>749</v>
      </c>
      <c r="C183" s="14" t="s">
        <v>582</v>
      </c>
      <c r="D183" s="14" t="s">
        <v>1246</v>
      </c>
      <c r="E183" s="14" t="s">
        <v>356</v>
      </c>
      <c r="F183" s="14" t="s">
        <v>2396</v>
      </c>
      <c r="G183" s="14" t="s">
        <v>592</v>
      </c>
      <c r="H183" s="14" t="s">
        <v>1247</v>
      </c>
      <c r="I183" s="84">
        <v>4</v>
      </c>
      <c r="J183" s="32">
        <f>IFERROR(VLOOKUP(D183,#REF!,3,0),0)+IFERROR(VLOOKUP(D183,#REF!,3,0),0)</f>
        <v>0</v>
      </c>
      <c r="K183" s="32">
        <f>IFERROR(VLOOKUP(D183,#REF!,3,0),0)</f>
        <v>0</v>
      </c>
      <c r="L183" s="32">
        <f>IFERROR(VLOOKUP(D183,'12월'!$A$8:$C$8154,3,0),0)</f>
        <v>0</v>
      </c>
      <c r="M183" s="32">
        <f t="shared" si="6"/>
        <v>0</v>
      </c>
      <c r="N183" s="62" t="str">
        <f>IFERROR(VLOOKUP(D183,#REF!,6,0),"-")</f>
        <v>-</v>
      </c>
      <c r="O183" s="16" t="str">
        <f t="shared" si="7"/>
        <v>O</v>
      </c>
      <c r="P183" s="32">
        <f t="shared" si="8"/>
        <v>0</v>
      </c>
    </row>
    <row r="184" spans="1:16" ht="12.6" customHeight="1">
      <c r="A184" s="13"/>
      <c r="B184" s="14" t="s">
        <v>1042</v>
      </c>
      <c r="C184" s="14" t="s">
        <v>567</v>
      </c>
      <c r="D184" s="33" t="s">
        <v>1660</v>
      </c>
      <c r="E184" s="14" t="s">
        <v>438</v>
      </c>
      <c r="F184" s="14" t="s">
        <v>2397</v>
      </c>
      <c r="G184" s="14" t="s">
        <v>592</v>
      </c>
      <c r="H184" s="14" t="s">
        <v>1247</v>
      </c>
      <c r="I184" s="84">
        <v>4</v>
      </c>
      <c r="J184" s="32">
        <f>IFERROR(VLOOKUP(D184,#REF!,3,0),0)+IFERROR(VLOOKUP(D184,#REF!,3,0),0)</f>
        <v>0</v>
      </c>
      <c r="K184" s="32">
        <f>IFERROR(VLOOKUP(D184,#REF!,3,0),0)</f>
        <v>0</v>
      </c>
      <c r="L184" s="32">
        <f>IFERROR(VLOOKUP(D184,'12월'!$A$8:$C$8154,3,0),0)</f>
        <v>0</v>
      </c>
      <c r="M184" s="32">
        <f t="shared" si="6"/>
        <v>0</v>
      </c>
      <c r="N184" s="62" t="str">
        <f>IFERROR(VLOOKUP(D184,#REF!,6,0),"-")</f>
        <v>-</v>
      </c>
      <c r="O184" s="16" t="str">
        <f t="shared" si="7"/>
        <v>O</v>
      </c>
      <c r="P184" s="32">
        <f t="shared" si="8"/>
        <v>0</v>
      </c>
    </row>
    <row r="185" spans="1:16" ht="12.6" customHeight="1">
      <c r="A185" s="13"/>
      <c r="B185" s="14" t="s">
        <v>1015</v>
      </c>
      <c r="C185" s="14" t="s">
        <v>573</v>
      </c>
      <c r="D185" s="14" t="s">
        <v>1638</v>
      </c>
      <c r="E185" s="14" t="s">
        <v>521</v>
      </c>
      <c r="F185" s="14" t="s">
        <v>2398</v>
      </c>
      <c r="G185" s="14" t="s">
        <v>592</v>
      </c>
      <c r="H185" s="14" t="s">
        <v>1031</v>
      </c>
      <c r="I185" s="84">
        <v>4</v>
      </c>
      <c r="J185" s="32">
        <f>IFERROR(VLOOKUP(D185,#REF!,3,0),0)+IFERROR(VLOOKUP(D185,#REF!,3,0),0)</f>
        <v>0</v>
      </c>
      <c r="K185" s="32">
        <f>IFERROR(VLOOKUP(D185,#REF!,3,0),0)</f>
        <v>0</v>
      </c>
      <c r="L185" s="32">
        <f>IFERROR(VLOOKUP(D185,'12월'!$A$8:$C$8154,3,0),0)</f>
        <v>0</v>
      </c>
      <c r="M185" s="32">
        <f t="shared" si="6"/>
        <v>0</v>
      </c>
      <c r="N185" s="62" t="str">
        <f>IFERROR(VLOOKUP(D185,#REF!,6,0),"-")</f>
        <v>-</v>
      </c>
      <c r="O185" s="16" t="str">
        <f t="shared" si="7"/>
        <v>O</v>
      </c>
      <c r="P185" s="32">
        <f t="shared" si="8"/>
        <v>0</v>
      </c>
    </row>
    <row r="186" spans="1:16" ht="12.6" customHeight="1">
      <c r="A186" s="13"/>
      <c r="B186" s="14" t="s">
        <v>1071</v>
      </c>
      <c r="C186" s="14" t="s">
        <v>566</v>
      </c>
      <c r="D186" s="14" t="s">
        <v>1707</v>
      </c>
      <c r="E186" s="14" t="s">
        <v>515</v>
      </c>
      <c r="F186" s="14" t="s">
        <v>2399</v>
      </c>
      <c r="G186" s="14" t="s">
        <v>592</v>
      </c>
      <c r="H186" s="14" t="s">
        <v>1078</v>
      </c>
      <c r="I186" s="84">
        <v>4</v>
      </c>
      <c r="J186" s="32">
        <f>IFERROR(VLOOKUP(D186,#REF!,3,0),0)+IFERROR(VLOOKUP(D186,#REF!,3,0),0)</f>
        <v>0</v>
      </c>
      <c r="K186" s="32">
        <f>IFERROR(VLOOKUP(D186,#REF!,3,0),0)</f>
        <v>0</v>
      </c>
      <c r="L186" s="32">
        <f>IFERROR(VLOOKUP(D186,'12월'!$A$8:$C$8154,3,0),0)</f>
        <v>0</v>
      </c>
      <c r="M186" s="32">
        <f t="shared" si="6"/>
        <v>0</v>
      </c>
      <c r="N186" s="62" t="str">
        <f>IFERROR(VLOOKUP(D186,#REF!,6,0),"-")</f>
        <v>-</v>
      </c>
      <c r="O186" s="16" t="str">
        <f t="shared" si="7"/>
        <v>O</v>
      </c>
      <c r="P186" s="32">
        <f t="shared" si="8"/>
        <v>0</v>
      </c>
    </row>
    <row r="187" spans="1:16" ht="12.6" customHeight="1">
      <c r="A187" s="13"/>
      <c r="B187" s="14" t="s">
        <v>1055</v>
      </c>
      <c r="C187" s="14" t="s">
        <v>555</v>
      </c>
      <c r="D187" s="14" t="s">
        <v>1685</v>
      </c>
      <c r="E187" s="14" t="s">
        <v>495</v>
      </c>
      <c r="F187" s="14" t="s">
        <v>2400</v>
      </c>
      <c r="G187" s="14" t="s">
        <v>592</v>
      </c>
      <c r="H187" s="14" t="s">
        <v>1062</v>
      </c>
      <c r="I187" s="84">
        <v>4</v>
      </c>
      <c r="J187" s="32">
        <f>IFERROR(VLOOKUP(D187,#REF!,3,0),0)+IFERROR(VLOOKUP(D187,#REF!,3,0),0)</f>
        <v>0</v>
      </c>
      <c r="K187" s="32">
        <f>IFERROR(VLOOKUP(D187,#REF!,3,0),0)</f>
        <v>0</v>
      </c>
      <c r="L187" s="32">
        <f>IFERROR(VLOOKUP(D187,'12월'!$A$8:$C$8154,3,0),0)</f>
        <v>0</v>
      </c>
      <c r="M187" s="32">
        <f t="shared" si="6"/>
        <v>0</v>
      </c>
      <c r="N187" s="62" t="str">
        <f>IFERROR(VLOOKUP(D187,#REF!,6,0),"-")</f>
        <v>-</v>
      </c>
      <c r="O187" s="16" t="str">
        <f t="shared" si="7"/>
        <v>O</v>
      </c>
      <c r="P187" s="32">
        <f t="shared" si="8"/>
        <v>0</v>
      </c>
    </row>
    <row r="188" spans="1:16" ht="12.6" customHeight="1">
      <c r="A188" s="13"/>
      <c r="B188" s="14" t="s">
        <v>874</v>
      </c>
      <c r="C188" s="14" t="s">
        <v>570</v>
      </c>
      <c r="D188" s="14" t="s">
        <v>1402</v>
      </c>
      <c r="E188" s="14" t="s">
        <v>46</v>
      </c>
      <c r="F188" s="14" t="s">
        <v>2401</v>
      </c>
      <c r="G188" s="14" t="s">
        <v>592</v>
      </c>
      <c r="H188" s="14" t="s">
        <v>880</v>
      </c>
      <c r="I188" s="84">
        <v>4</v>
      </c>
      <c r="J188" s="32">
        <f>IFERROR(VLOOKUP(D188,#REF!,3,0),0)+IFERROR(VLOOKUP(D188,#REF!,3,0),0)</f>
        <v>0</v>
      </c>
      <c r="K188" s="32">
        <f>IFERROR(VLOOKUP(D188,#REF!,3,0),0)</f>
        <v>0</v>
      </c>
      <c r="L188" s="32">
        <f>IFERROR(VLOOKUP(D188,'12월'!$A$8:$C$8154,3,0),0)</f>
        <v>0</v>
      </c>
      <c r="M188" s="32">
        <f t="shared" si="6"/>
        <v>0</v>
      </c>
      <c r="N188" s="62" t="str">
        <f>IFERROR(VLOOKUP(D188,#REF!,6,0),"-")</f>
        <v>-</v>
      </c>
      <c r="O188" s="16" t="str">
        <f t="shared" si="7"/>
        <v>O</v>
      </c>
      <c r="P188" s="32">
        <f t="shared" si="8"/>
        <v>0</v>
      </c>
    </row>
    <row r="189" spans="1:16" ht="12.6" customHeight="1">
      <c r="A189" s="13"/>
      <c r="B189" s="14" t="s">
        <v>924</v>
      </c>
      <c r="C189" s="14" t="s">
        <v>556</v>
      </c>
      <c r="D189" s="14" t="s">
        <v>1476</v>
      </c>
      <c r="E189" s="14" t="s">
        <v>526</v>
      </c>
      <c r="F189" s="14" t="s">
        <v>2402</v>
      </c>
      <c r="G189" s="14" t="s">
        <v>592</v>
      </c>
      <c r="H189" s="14" t="s">
        <v>928</v>
      </c>
      <c r="I189" s="84">
        <v>4</v>
      </c>
      <c r="J189" s="32">
        <f>IFERROR(VLOOKUP(D189,#REF!,3,0),0)+IFERROR(VLOOKUP(D189,#REF!,3,0),0)</f>
        <v>0</v>
      </c>
      <c r="K189" s="32">
        <f>IFERROR(VLOOKUP(D189,#REF!,3,0),0)</f>
        <v>0</v>
      </c>
      <c r="L189" s="32">
        <f>IFERROR(VLOOKUP(D189,'12월'!$A$8:$C$8154,3,0),0)</f>
        <v>0</v>
      </c>
      <c r="M189" s="32">
        <f t="shared" si="6"/>
        <v>0</v>
      </c>
      <c r="N189" s="62" t="str">
        <f>IFERROR(VLOOKUP(D189,#REF!,6,0),"-")</f>
        <v>-</v>
      </c>
      <c r="O189" s="16" t="str">
        <f t="shared" si="7"/>
        <v>O</v>
      </c>
      <c r="P189" s="32">
        <f t="shared" si="8"/>
        <v>0</v>
      </c>
    </row>
    <row r="190" spans="1:16" ht="12.6" customHeight="1">
      <c r="A190" s="13"/>
      <c r="B190" s="14" t="s">
        <v>679</v>
      </c>
      <c r="C190" s="14" t="s">
        <v>583</v>
      </c>
      <c r="D190" s="14" t="s">
        <v>1186</v>
      </c>
      <c r="E190" s="14" t="s">
        <v>174</v>
      </c>
      <c r="F190" s="14" t="s">
        <v>2403</v>
      </c>
      <c r="G190" s="14" t="s">
        <v>592</v>
      </c>
      <c r="H190" s="14" t="s">
        <v>685</v>
      </c>
      <c r="I190" s="84">
        <v>4</v>
      </c>
      <c r="J190" s="32">
        <f>IFERROR(VLOOKUP(D190,#REF!,3,0),0)+IFERROR(VLOOKUP(D190,#REF!,3,0),0)</f>
        <v>0</v>
      </c>
      <c r="K190" s="32">
        <f>IFERROR(VLOOKUP(D190,#REF!,3,0),0)</f>
        <v>0</v>
      </c>
      <c r="L190" s="32">
        <f>IFERROR(VLOOKUP(D190,'12월'!$A$8:$C$8154,3,0),0)</f>
        <v>0</v>
      </c>
      <c r="M190" s="32">
        <f t="shared" si="6"/>
        <v>0</v>
      </c>
      <c r="N190" s="62" t="str">
        <f>IFERROR(VLOOKUP(D190,#REF!,6,0),"-")</f>
        <v>-</v>
      </c>
      <c r="O190" s="16" t="str">
        <f t="shared" si="7"/>
        <v>O</v>
      </c>
      <c r="P190" s="32">
        <f t="shared" si="8"/>
        <v>0</v>
      </c>
    </row>
    <row r="191" spans="1:16" ht="12.6" customHeight="1">
      <c r="A191" s="13"/>
      <c r="B191" s="14" t="s">
        <v>761</v>
      </c>
      <c r="C191" s="14" t="s">
        <v>553</v>
      </c>
      <c r="D191" s="33" t="s">
        <v>1264</v>
      </c>
      <c r="E191" s="14" t="s">
        <v>323</v>
      </c>
      <c r="F191" s="14" t="s">
        <v>2404</v>
      </c>
      <c r="G191" s="14" t="s">
        <v>592</v>
      </c>
      <c r="H191" s="14" t="s">
        <v>685</v>
      </c>
      <c r="I191" s="84">
        <v>4</v>
      </c>
      <c r="J191" s="32">
        <f>IFERROR(VLOOKUP(D191,#REF!,3,0),0)+IFERROR(VLOOKUP(D191,#REF!,3,0),0)</f>
        <v>0</v>
      </c>
      <c r="K191" s="32">
        <f>IFERROR(VLOOKUP(D191,#REF!,3,0),0)</f>
        <v>0</v>
      </c>
      <c r="L191" s="32">
        <f>IFERROR(VLOOKUP(D191,'12월'!$A$8:$C$8154,3,0),0)</f>
        <v>0</v>
      </c>
      <c r="M191" s="32">
        <f t="shared" si="6"/>
        <v>0</v>
      </c>
      <c r="N191" s="62" t="str">
        <f>IFERROR(VLOOKUP(D191,#REF!,6,0),"-")</f>
        <v>-</v>
      </c>
      <c r="O191" s="16" t="str">
        <f t="shared" si="7"/>
        <v>O</v>
      </c>
      <c r="P191" s="32">
        <f t="shared" si="8"/>
        <v>0</v>
      </c>
    </row>
    <row r="192" spans="1:16" ht="12.6" customHeight="1">
      <c r="A192" s="13"/>
      <c r="B192" s="14" t="s">
        <v>749</v>
      </c>
      <c r="C192" s="14" t="s">
        <v>582</v>
      </c>
      <c r="D192" s="33" t="s">
        <v>1248</v>
      </c>
      <c r="E192" s="14" t="s">
        <v>357</v>
      </c>
      <c r="F192" s="14" t="s">
        <v>2405</v>
      </c>
      <c r="G192" s="14" t="s">
        <v>592</v>
      </c>
      <c r="H192" s="30" t="s">
        <v>3369</v>
      </c>
      <c r="I192" s="84">
        <v>4</v>
      </c>
      <c r="J192" s="32">
        <f>IFERROR(VLOOKUP(D192,#REF!,3,0),0)+IFERROR(VLOOKUP(D192,#REF!,3,0),0)</f>
        <v>0</v>
      </c>
      <c r="K192" s="32">
        <f>IFERROR(VLOOKUP(D192,#REF!,3,0),0)</f>
        <v>0</v>
      </c>
      <c r="L192" s="32">
        <f>IFERROR(VLOOKUP(D192,'12월'!$A$8:$C$8154,3,0),0)</f>
        <v>0</v>
      </c>
      <c r="M192" s="32">
        <f t="shared" si="6"/>
        <v>0</v>
      </c>
      <c r="N192" s="62" t="str">
        <f>IFERROR(VLOOKUP(D192,#REF!,6,0),"-")</f>
        <v>-</v>
      </c>
      <c r="O192" s="16" t="str">
        <f t="shared" si="7"/>
        <v>O</v>
      </c>
      <c r="P192" s="32">
        <f t="shared" si="8"/>
        <v>0</v>
      </c>
    </row>
    <row r="193" spans="1:16" ht="12.6" customHeight="1">
      <c r="A193" s="13"/>
      <c r="B193" s="14" t="s">
        <v>835</v>
      </c>
      <c r="C193" s="14" t="s">
        <v>569</v>
      </c>
      <c r="D193" s="33" t="s">
        <v>1364</v>
      </c>
      <c r="E193" s="14" t="s">
        <v>421</v>
      </c>
      <c r="F193" s="14" t="s">
        <v>2406</v>
      </c>
      <c r="G193" s="14" t="s">
        <v>592</v>
      </c>
      <c r="H193" s="14" t="s">
        <v>847</v>
      </c>
      <c r="I193" s="84">
        <v>4</v>
      </c>
      <c r="J193" s="32">
        <f>IFERROR(VLOOKUP(D193,#REF!,3,0),0)+IFERROR(VLOOKUP(D193,#REF!,3,0),0)</f>
        <v>0</v>
      </c>
      <c r="K193" s="32">
        <f>IFERROR(VLOOKUP(D193,#REF!,3,0),0)</f>
        <v>0</v>
      </c>
      <c r="L193" s="32">
        <f>IFERROR(VLOOKUP(D193,'12월'!$A$8:$C$8154,3,0),0)</f>
        <v>0</v>
      </c>
      <c r="M193" s="32">
        <f t="shared" si="6"/>
        <v>0</v>
      </c>
      <c r="N193" s="62" t="str">
        <f>IFERROR(VLOOKUP(D193,#REF!,6,0),"-")</f>
        <v>-</v>
      </c>
      <c r="O193" s="16" t="str">
        <f t="shared" si="7"/>
        <v>O</v>
      </c>
      <c r="P193" s="32">
        <f t="shared" si="8"/>
        <v>0</v>
      </c>
    </row>
    <row r="194" spans="1:16" ht="12.6" customHeight="1">
      <c r="A194" s="13"/>
      <c r="B194" s="14" t="s">
        <v>715</v>
      </c>
      <c r="C194" s="14" t="s">
        <v>565</v>
      </c>
      <c r="D194" s="14" t="s">
        <v>1218</v>
      </c>
      <c r="E194" s="14" t="s">
        <v>439</v>
      </c>
      <c r="F194" s="14" t="s">
        <v>2407</v>
      </c>
      <c r="G194" s="14" t="s">
        <v>592</v>
      </c>
      <c r="H194" s="14" t="s">
        <v>724</v>
      </c>
      <c r="I194" s="84">
        <v>4</v>
      </c>
      <c r="J194" s="32">
        <f>IFERROR(VLOOKUP(D194,#REF!,3,0),0)+IFERROR(VLOOKUP(D194,#REF!,3,0),0)</f>
        <v>0</v>
      </c>
      <c r="K194" s="32">
        <f>IFERROR(VLOOKUP(D194,#REF!,3,0),0)</f>
        <v>0</v>
      </c>
      <c r="L194" s="32">
        <f>IFERROR(VLOOKUP(D194,'12월'!$A$8:$C$8154,3,0),0)</f>
        <v>0</v>
      </c>
      <c r="M194" s="32">
        <f t="shared" si="6"/>
        <v>0</v>
      </c>
      <c r="N194" s="62" t="str">
        <f>IFERROR(VLOOKUP(D194,#REF!,6,0),"-")</f>
        <v>-</v>
      </c>
      <c r="O194" s="16" t="str">
        <f t="shared" si="7"/>
        <v>O</v>
      </c>
      <c r="P194" s="32">
        <f t="shared" si="8"/>
        <v>0</v>
      </c>
    </row>
    <row r="195" spans="1:16" ht="12.6" customHeight="1">
      <c r="A195" s="13"/>
      <c r="B195" s="14" t="s">
        <v>874</v>
      </c>
      <c r="C195" s="14" t="s">
        <v>570</v>
      </c>
      <c r="D195" s="33" t="s">
        <v>1403</v>
      </c>
      <c r="E195" s="14" t="s">
        <v>48</v>
      </c>
      <c r="F195" s="14" t="s">
        <v>2408</v>
      </c>
      <c r="G195" s="14" t="s">
        <v>592</v>
      </c>
      <c r="H195" s="14" t="s">
        <v>724</v>
      </c>
      <c r="I195" s="84">
        <v>4</v>
      </c>
      <c r="J195" s="32">
        <f>IFERROR(VLOOKUP(D195,#REF!,3,0),0)+IFERROR(VLOOKUP(D195,#REF!,3,0),0)</f>
        <v>0</v>
      </c>
      <c r="K195" s="32">
        <f>IFERROR(VLOOKUP(D195,#REF!,3,0),0)</f>
        <v>0</v>
      </c>
      <c r="L195" s="32">
        <f>IFERROR(VLOOKUP(D195,'12월'!$A$8:$C$8154,3,0),0)</f>
        <v>0</v>
      </c>
      <c r="M195" s="32">
        <f t="shared" si="6"/>
        <v>0</v>
      </c>
      <c r="N195" s="62" t="str">
        <f>IFERROR(VLOOKUP(D195,#REF!,6,0),"-")</f>
        <v>-</v>
      </c>
      <c r="O195" s="16" t="str">
        <f t="shared" si="7"/>
        <v>O</v>
      </c>
      <c r="P195" s="32">
        <f t="shared" si="8"/>
        <v>0</v>
      </c>
    </row>
    <row r="196" spans="1:16" ht="12.6" customHeight="1">
      <c r="A196" s="13"/>
      <c r="B196" s="14" t="s">
        <v>1042</v>
      </c>
      <c r="C196" s="14" t="s">
        <v>567</v>
      </c>
      <c r="D196" s="14" t="s">
        <v>1661</v>
      </c>
      <c r="E196" s="14" t="s">
        <v>80</v>
      </c>
      <c r="F196" s="14" t="s">
        <v>2409</v>
      </c>
      <c r="G196" s="14" t="s">
        <v>593</v>
      </c>
      <c r="H196" s="14" t="s">
        <v>724</v>
      </c>
      <c r="I196" s="84">
        <v>4</v>
      </c>
      <c r="J196" s="32">
        <f>IFERROR(VLOOKUP(D196,#REF!,3,0),0)+IFERROR(VLOOKUP(D196,#REF!,3,0),0)</f>
        <v>0</v>
      </c>
      <c r="K196" s="32">
        <f>IFERROR(VLOOKUP(D196,#REF!,3,0),0)</f>
        <v>0</v>
      </c>
      <c r="L196" s="32">
        <f>IFERROR(VLOOKUP(D196,'12월'!$A$8:$C$8154,3,0),0)</f>
        <v>0</v>
      </c>
      <c r="M196" s="32">
        <f t="shared" si="6"/>
        <v>0</v>
      </c>
      <c r="N196" s="62" t="str">
        <f>IFERROR(VLOOKUP(D196,#REF!,6,0),"-")</f>
        <v>-</v>
      </c>
      <c r="O196" s="16" t="str">
        <f t="shared" si="7"/>
        <v>O</v>
      </c>
      <c r="P196" s="32">
        <f t="shared" si="8"/>
        <v>0</v>
      </c>
    </row>
    <row r="197" spans="1:16" ht="12.6" customHeight="1">
      <c r="A197" s="13"/>
      <c r="B197" s="14" t="s">
        <v>1042</v>
      </c>
      <c r="C197" s="14" t="s">
        <v>567</v>
      </c>
      <c r="D197" s="14" t="s">
        <v>1662</v>
      </c>
      <c r="E197" s="14" t="s">
        <v>200</v>
      </c>
      <c r="F197" s="14" t="s">
        <v>2410</v>
      </c>
      <c r="G197" s="14" t="s">
        <v>592</v>
      </c>
      <c r="H197" s="14" t="s">
        <v>724</v>
      </c>
      <c r="I197" s="84">
        <v>4</v>
      </c>
      <c r="J197" s="32">
        <f>IFERROR(VLOOKUP(D197,#REF!,3,0),0)+IFERROR(VLOOKUP(D197,#REF!,3,0),0)</f>
        <v>0</v>
      </c>
      <c r="K197" s="32">
        <f>IFERROR(VLOOKUP(D197,#REF!,3,0),0)</f>
        <v>0</v>
      </c>
      <c r="L197" s="32">
        <f>IFERROR(VLOOKUP(D197,'12월'!$A$8:$C$8154,3,0),0)</f>
        <v>0</v>
      </c>
      <c r="M197" s="32">
        <f t="shared" si="6"/>
        <v>0</v>
      </c>
      <c r="N197" s="62" t="str">
        <f>IFERROR(VLOOKUP(D197,#REF!,6,0),"-")</f>
        <v>-</v>
      </c>
      <c r="O197" s="16" t="str">
        <f t="shared" si="7"/>
        <v>O</v>
      </c>
      <c r="P197" s="32">
        <f t="shared" si="8"/>
        <v>0</v>
      </c>
    </row>
    <row r="198" spans="1:16" ht="12.6" customHeight="1">
      <c r="A198" s="13"/>
      <c r="B198" s="14" t="s">
        <v>1071</v>
      </c>
      <c r="C198" s="14" t="s">
        <v>566</v>
      </c>
      <c r="D198" s="14" t="s">
        <v>1708</v>
      </c>
      <c r="E198" s="14" t="s">
        <v>516</v>
      </c>
      <c r="F198" s="14" t="s">
        <v>2411</v>
      </c>
      <c r="G198" s="14" t="s">
        <v>592</v>
      </c>
      <c r="H198" s="14" t="s">
        <v>1079</v>
      </c>
      <c r="I198" s="84">
        <v>4</v>
      </c>
      <c r="J198" s="32">
        <f>IFERROR(VLOOKUP(D198,#REF!,3,0),0)+IFERROR(VLOOKUP(D198,#REF!,3,0),0)</f>
        <v>0</v>
      </c>
      <c r="K198" s="32">
        <f>IFERROR(VLOOKUP(D198,#REF!,3,0),0)</f>
        <v>0</v>
      </c>
      <c r="L198" s="32">
        <f>IFERROR(VLOOKUP(D198,'12월'!$A$8:$C$8154,3,0),0)</f>
        <v>0</v>
      </c>
      <c r="M198" s="32">
        <f t="shared" si="6"/>
        <v>0</v>
      </c>
      <c r="N198" s="62" t="str">
        <f>IFERROR(VLOOKUP(D198,#REF!,6,0),"-")</f>
        <v>-</v>
      </c>
      <c r="O198" s="16" t="str">
        <f t="shared" si="7"/>
        <v>O</v>
      </c>
      <c r="P198" s="32">
        <f t="shared" si="8"/>
        <v>0</v>
      </c>
    </row>
    <row r="199" spans="1:16" ht="12.6" customHeight="1">
      <c r="A199" s="13"/>
      <c r="B199" s="14" t="s">
        <v>2026</v>
      </c>
      <c r="C199" s="14" t="s">
        <v>2121</v>
      </c>
      <c r="D199" s="14" t="s">
        <v>1365</v>
      </c>
      <c r="E199" s="14" t="s">
        <v>500</v>
      </c>
      <c r="F199" s="14" t="s">
        <v>2412</v>
      </c>
      <c r="G199" s="14" t="s">
        <v>592</v>
      </c>
      <c r="H199" s="59" t="s">
        <v>848</v>
      </c>
      <c r="I199" s="84">
        <v>4</v>
      </c>
      <c r="J199" s="32">
        <f>IFERROR(VLOOKUP(D199,#REF!,3,0),0)+IFERROR(VLOOKUP(D199,#REF!,3,0),0)</f>
        <v>0</v>
      </c>
      <c r="K199" s="32">
        <f>IFERROR(VLOOKUP(D199,#REF!,3,0),0)</f>
        <v>0</v>
      </c>
      <c r="L199" s="32">
        <f>IFERROR(VLOOKUP(D199,'12월'!$A$8:$C$8154,3,0),0)</f>
        <v>0</v>
      </c>
      <c r="M199" s="32">
        <f t="shared" si="6"/>
        <v>0</v>
      </c>
      <c r="N199" s="62" t="str">
        <f>IFERROR(VLOOKUP(D199,#REF!,6,0),"-")</f>
        <v>-</v>
      </c>
      <c r="O199" s="16" t="str">
        <f t="shared" si="7"/>
        <v>O</v>
      </c>
      <c r="P199" s="32">
        <f t="shared" si="8"/>
        <v>0</v>
      </c>
    </row>
    <row r="200" spans="1:16" ht="12.6" customHeight="1">
      <c r="A200" s="13"/>
      <c r="B200" s="64" t="s">
        <v>1071</v>
      </c>
      <c r="C200" s="59" t="s">
        <v>566</v>
      </c>
      <c r="D200" s="59" t="s">
        <v>1709</v>
      </c>
      <c r="E200" s="59" t="s">
        <v>517</v>
      </c>
      <c r="F200" s="59" t="s">
        <v>2413</v>
      </c>
      <c r="G200" s="59" t="s">
        <v>592</v>
      </c>
      <c r="H200" s="14" t="s">
        <v>1080</v>
      </c>
      <c r="I200" s="84">
        <v>4</v>
      </c>
      <c r="J200" s="32">
        <f>IFERROR(VLOOKUP(D200,#REF!,3,0),0)+IFERROR(VLOOKUP(D200,#REF!,3,0),0)</f>
        <v>0</v>
      </c>
      <c r="K200" s="32">
        <f>IFERROR(VLOOKUP(D200,#REF!,3,0),0)</f>
        <v>0</v>
      </c>
      <c r="L200" s="32">
        <f>IFERROR(VLOOKUP(D200,'12월'!$A$8:$C$8154,3,0),0)</f>
        <v>0</v>
      </c>
      <c r="M200" s="32">
        <f t="shared" si="6"/>
        <v>0</v>
      </c>
      <c r="N200" s="62" t="str">
        <f>IFERROR(VLOOKUP(D200,#REF!,6,0),"-")</f>
        <v>-</v>
      </c>
      <c r="O200" s="16" t="str">
        <f t="shared" si="7"/>
        <v>O</v>
      </c>
      <c r="P200" s="32">
        <f t="shared" si="8"/>
        <v>0</v>
      </c>
    </row>
    <row r="201" spans="1:16" ht="12.6" customHeight="1">
      <c r="A201" s="63"/>
      <c r="B201" s="14" t="s">
        <v>979</v>
      </c>
      <c r="C201" s="14" t="s">
        <v>563</v>
      </c>
      <c r="D201" s="14" t="s">
        <v>1562</v>
      </c>
      <c r="E201" s="14" t="s">
        <v>57</v>
      </c>
      <c r="F201" s="14" t="s">
        <v>2414</v>
      </c>
      <c r="G201" s="14" t="s">
        <v>592</v>
      </c>
      <c r="H201" s="14" t="s">
        <v>985</v>
      </c>
      <c r="I201" s="84">
        <v>4</v>
      </c>
      <c r="J201" s="32">
        <f>IFERROR(VLOOKUP(D201,#REF!,3,0),0)+IFERROR(VLOOKUP(D201,#REF!,3,0),0)</f>
        <v>0</v>
      </c>
      <c r="K201" s="32">
        <f>IFERROR(VLOOKUP(D201,#REF!,3,0),0)</f>
        <v>0</v>
      </c>
      <c r="L201" s="32">
        <f>IFERROR(VLOOKUP(D201,'12월'!$A$8:$C$8154,3,0),0)</f>
        <v>0</v>
      </c>
      <c r="M201" s="32">
        <f t="shared" si="6"/>
        <v>0</v>
      </c>
      <c r="N201" s="62" t="str">
        <f>IFERROR(VLOOKUP(D201,#REF!,6,0),"-")</f>
        <v>-</v>
      </c>
      <c r="O201" s="16" t="str">
        <f t="shared" si="7"/>
        <v>O</v>
      </c>
      <c r="P201" s="32">
        <f t="shared" si="8"/>
        <v>0</v>
      </c>
    </row>
    <row r="202" spans="1:16" ht="12.6" customHeight="1">
      <c r="A202" s="13"/>
      <c r="B202" s="14" t="s">
        <v>979</v>
      </c>
      <c r="C202" s="14" t="s">
        <v>563</v>
      </c>
      <c r="D202" s="14" t="s">
        <v>1564</v>
      </c>
      <c r="E202" s="14" t="s">
        <v>210</v>
      </c>
      <c r="F202" s="14" t="s">
        <v>2415</v>
      </c>
      <c r="G202" s="14" t="s">
        <v>592</v>
      </c>
      <c r="H202" s="14" t="s">
        <v>985</v>
      </c>
      <c r="I202" s="84">
        <v>4</v>
      </c>
      <c r="J202" s="32">
        <f>IFERROR(VLOOKUP(D202,#REF!,3,0),0)+IFERROR(VLOOKUP(D202,#REF!,3,0),0)</f>
        <v>0</v>
      </c>
      <c r="K202" s="32">
        <f>IFERROR(VLOOKUP(D202,#REF!,3,0),0)</f>
        <v>0</v>
      </c>
      <c r="L202" s="32">
        <f>IFERROR(VLOOKUP(D202,'12월'!$A$8:$C$8154,3,0),0)</f>
        <v>0</v>
      </c>
      <c r="M202" s="32">
        <f t="shared" ref="M202:M265" si="9">(J202+K202)/I202</f>
        <v>0</v>
      </c>
      <c r="N202" s="62" t="str">
        <f>IFERROR(VLOOKUP(D202,#REF!,6,0),"-")</f>
        <v>-</v>
      </c>
      <c r="O202" s="16" t="str">
        <f t="shared" ref="O202:O265" si="10">+IF(M202&lt;500000,"O"," ")</f>
        <v>O</v>
      </c>
      <c r="P202" s="32">
        <f t="shared" ref="P202:P265" si="11">+J202+K202+L202</f>
        <v>0</v>
      </c>
    </row>
    <row r="203" spans="1:16" ht="12.6" customHeight="1">
      <c r="A203" s="13"/>
      <c r="B203" s="14" t="s">
        <v>1071</v>
      </c>
      <c r="C203" s="14" t="s">
        <v>566</v>
      </c>
      <c r="D203" s="14" t="s">
        <v>1710</v>
      </c>
      <c r="E203" s="14" t="s">
        <v>501</v>
      </c>
      <c r="F203" s="14" t="s">
        <v>2416</v>
      </c>
      <c r="G203" s="14" t="s">
        <v>592</v>
      </c>
      <c r="H203" s="14" t="s">
        <v>985</v>
      </c>
      <c r="I203" s="84">
        <v>4</v>
      </c>
      <c r="J203" s="32">
        <f>IFERROR(VLOOKUP(D203,#REF!,3,0),0)+IFERROR(VLOOKUP(D203,#REF!,3,0),0)</f>
        <v>0</v>
      </c>
      <c r="K203" s="32">
        <f>IFERROR(VLOOKUP(D203,#REF!,3,0),0)</f>
        <v>0</v>
      </c>
      <c r="L203" s="32">
        <f>IFERROR(VLOOKUP(D203,'12월'!$A$8:$C$8154,3,0),0)</f>
        <v>0</v>
      </c>
      <c r="M203" s="32">
        <f t="shared" si="9"/>
        <v>0</v>
      </c>
      <c r="N203" s="62" t="str">
        <f>IFERROR(VLOOKUP(D203,#REF!,6,0),"-")</f>
        <v>-</v>
      </c>
      <c r="O203" s="16" t="str">
        <f t="shared" si="10"/>
        <v>O</v>
      </c>
      <c r="P203" s="32">
        <f t="shared" si="11"/>
        <v>0</v>
      </c>
    </row>
    <row r="204" spans="1:16" ht="12.6" customHeight="1">
      <c r="A204" s="13"/>
      <c r="B204" s="14" t="s">
        <v>1015</v>
      </c>
      <c r="C204" s="14" t="s">
        <v>573</v>
      </c>
      <c r="D204" s="14" t="s">
        <v>1639</v>
      </c>
      <c r="E204" s="14" t="s">
        <v>303</v>
      </c>
      <c r="F204" s="14" t="s">
        <v>2417</v>
      </c>
      <c r="G204" s="14" t="s">
        <v>593</v>
      </c>
      <c r="H204" s="14" t="s">
        <v>804</v>
      </c>
      <c r="I204" s="84">
        <v>4</v>
      </c>
      <c r="J204" s="32">
        <f>IFERROR(VLOOKUP(D204,#REF!,3,0),0)+IFERROR(VLOOKUP(D204,#REF!,3,0),0)</f>
        <v>0</v>
      </c>
      <c r="K204" s="32">
        <f>IFERROR(VLOOKUP(D204,#REF!,3,0),0)</f>
        <v>0</v>
      </c>
      <c r="L204" s="32">
        <f>IFERROR(VLOOKUP(D204,'12월'!$A$8:$C$8154,3,0),0)</f>
        <v>0</v>
      </c>
      <c r="M204" s="32">
        <f t="shared" si="9"/>
        <v>0</v>
      </c>
      <c r="N204" s="62" t="str">
        <f>IFERROR(VLOOKUP(D204,#REF!,6,0),"-")</f>
        <v>-</v>
      </c>
      <c r="O204" s="16" t="str">
        <f t="shared" si="10"/>
        <v>O</v>
      </c>
      <c r="P204" s="32">
        <f t="shared" si="11"/>
        <v>0</v>
      </c>
    </row>
    <row r="205" spans="1:16" ht="12.6" customHeight="1">
      <c r="A205" s="13"/>
      <c r="B205" s="14" t="s">
        <v>798</v>
      </c>
      <c r="C205" s="14" t="s">
        <v>578</v>
      </c>
      <c r="D205" s="14" t="s">
        <v>1304</v>
      </c>
      <c r="E205" s="14" t="s">
        <v>151</v>
      </c>
      <c r="F205" s="14" t="s">
        <v>2418</v>
      </c>
      <c r="G205" s="14" t="s">
        <v>592</v>
      </c>
      <c r="H205" s="14" t="s">
        <v>805</v>
      </c>
      <c r="I205" s="84">
        <v>4</v>
      </c>
      <c r="J205" s="32">
        <f>IFERROR(VLOOKUP(D205,#REF!,3,0),0)+IFERROR(VLOOKUP(D205,#REF!,3,0),0)</f>
        <v>0</v>
      </c>
      <c r="K205" s="32">
        <f>IFERROR(VLOOKUP(D205,#REF!,3,0),0)</f>
        <v>0</v>
      </c>
      <c r="L205" s="32">
        <f>IFERROR(VLOOKUP(D205,'12월'!$A$8:$C$8154,3,0),0)</f>
        <v>0</v>
      </c>
      <c r="M205" s="32">
        <f t="shared" si="9"/>
        <v>0</v>
      </c>
      <c r="N205" s="62" t="str">
        <f>IFERROR(VLOOKUP(D205,#REF!,6,0),"-")</f>
        <v>-</v>
      </c>
      <c r="O205" s="16" t="str">
        <f t="shared" si="10"/>
        <v>O</v>
      </c>
      <c r="P205" s="32">
        <f t="shared" si="11"/>
        <v>0</v>
      </c>
    </row>
    <row r="206" spans="1:16" ht="12.6" customHeight="1">
      <c r="A206" s="13"/>
      <c r="B206" s="14" t="s">
        <v>731</v>
      </c>
      <c r="C206" s="14" t="s">
        <v>575</v>
      </c>
      <c r="D206" s="14" t="s">
        <v>1233</v>
      </c>
      <c r="E206" s="14" t="s">
        <v>24</v>
      </c>
      <c r="F206" s="14" t="s">
        <v>2419</v>
      </c>
      <c r="G206" s="14" t="s">
        <v>592</v>
      </c>
      <c r="H206" s="14" t="s">
        <v>735</v>
      </c>
      <c r="I206" s="84">
        <v>4</v>
      </c>
      <c r="J206" s="32">
        <f>IFERROR(VLOOKUP(D206,#REF!,3,0),0)+IFERROR(VLOOKUP(D206,#REF!,3,0),0)</f>
        <v>0</v>
      </c>
      <c r="K206" s="32">
        <f>IFERROR(VLOOKUP(D206,#REF!,3,0),0)</f>
        <v>0</v>
      </c>
      <c r="L206" s="32">
        <f>IFERROR(VLOOKUP(D206,'12월'!$A$8:$C$8154,3,0),0)</f>
        <v>0</v>
      </c>
      <c r="M206" s="32">
        <f t="shared" si="9"/>
        <v>0</v>
      </c>
      <c r="N206" s="62" t="str">
        <f>IFERROR(VLOOKUP(D206,#REF!,6,0),"-")</f>
        <v>-</v>
      </c>
      <c r="O206" s="16" t="str">
        <f t="shared" si="10"/>
        <v>O</v>
      </c>
      <c r="P206" s="32">
        <f t="shared" si="11"/>
        <v>0</v>
      </c>
    </row>
    <row r="207" spans="1:16" ht="12.6" customHeight="1">
      <c r="A207" s="13"/>
      <c r="B207" s="14" t="s">
        <v>694</v>
      </c>
      <c r="C207" s="14" t="s">
        <v>581</v>
      </c>
      <c r="D207" s="33" t="s">
        <v>1194</v>
      </c>
      <c r="E207" s="14" t="s">
        <v>77</v>
      </c>
      <c r="F207" s="14" t="s">
        <v>2420</v>
      </c>
      <c r="G207" s="14" t="s">
        <v>592</v>
      </c>
      <c r="H207" s="14" t="s">
        <v>698</v>
      </c>
      <c r="I207" s="84">
        <v>4</v>
      </c>
      <c r="J207" s="32">
        <f>IFERROR(VLOOKUP(D207,#REF!,3,0),0)+IFERROR(VLOOKUP(D207,#REF!,3,0),0)</f>
        <v>0</v>
      </c>
      <c r="K207" s="32">
        <f>IFERROR(VLOOKUP(D207,#REF!,3,0),0)</f>
        <v>0</v>
      </c>
      <c r="L207" s="32">
        <f>IFERROR(VLOOKUP(D207,'12월'!$A$8:$C$8154,3,0),0)</f>
        <v>0</v>
      </c>
      <c r="M207" s="32">
        <f t="shared" si="9"/>
        <v>0</v>
      </c>
      <c r="N207" s="62" t="str">
        <f>IFERROR(VLOOKUP(D207,#REF!,6,0),"-")</f>
        <v>-</v>
      </c>
      <c r="O207" s="16" t="str">
        <f t="shared" si="10"/>
        <v>O</v>
      </c>
      <c r="P207" s="32">
        <f t="shared" si="11"/>
        <v>0</v>
      </c>
    </row>
    <row r="208" spans="1:16" ht="12.6" customHeight="1">
      <c r="A208" s="13"/>
      <c r="B208" s="14" t="s">
        <v>694</v>
      </c>
      <c r="C208" s="14" t="s">
        <v>581</v>
      </c>
      <c r="D208" s="33" t="s">
        <v>1195</v>
      </c>
      <c r="E208" s="14" t="s">
        <v>67</v>
      </c>
      <c r="F208" s="14" t="s">
        <v>2421</v>
      </c>
      <c r="G208" s="14" t="s">
        <v>592</v>
      </c>
      <c r="H208" s="14" t="s">
        <v>698</v>
      </c>
      <c r="I208" s="84">
        <v>4</v>
      </c>
      <c r="J208" s="32">
        <f>IFERROR(VLOOKUP(D208,#REF!,3,0),0)+IFERROR(VLOOKUP(D208,#REF!,3,0),0)</f>
        <v>0</v>
      </c>
      <c r="K208" s="32">
        <f>IFERROR(VLOOKUP(D208,#REF!,3,0),0)</f>
        <v>0</v>
      </c>
      <c r="L208" s="32">
        <f>IFERROR(VLOOKUP(D208,'12월'!$A$8:$C$8154,3,0),0)</f>
        <v>0</v>
      </c>
      <c r="M208" s="32">
        <f t="shared" si="9"/>
        <v>0</v>
      </c>
      <c r="N208" s="62" t="str">
        <f>IFERROR(VLOOKUP(D208,#REF!,6,0),"-")</f>
        <v>-</v>
      </c>
      <c r="O208" s="16" t="str">
        <f t="shared" si="10"/>
        <v>O</v>
      </c>
      <c r="P208" s="32">
        <f t="shared" si="11"/>
        <v>0</v>
      </c>
    </row>
    <row r="209" spans="1:16" ht="12.6" customHeight="1">
      <c r="A209" s="13"/>
      <c r="B209" s="14" t="s">
        <v>1148</v>
      </c>
      <c r="C209" s="14" t="s">
        <v>586</v>
      </c>
      <c r="D209" s="33" t="s">
        <v>1827</v>
      </c>
      <c r="E209" s="14" t="s">
        <v>446</v>
      </c>
      <c r="F209" s="14" t="s">
        <v>2422</v>
      </c>
      <c r="G209" s="14" t="s">
        <v>592</v>
      </c>
      <c r="H209" s="14" t="s">
        <v>1151</v>
      </c>
      <c r="I209" s="84">
        <v>4</v>
      </c>
      <c r="J209" s="32">
        <f>IFERROR(VLOOKUP(D209,#REF!,3,0),0)+IFERROR(VLOOKUP(D209,#REF!,3,0),0)</f>
        <v>0</v>
      </c>
      <c r="K209" s="32">
        <f>IFERROR(VLOOKUP(D209,#REF!,3,0),0)</f>
        <v>0</v>
      </c>
      <c r="L209" s="32">
        <f>IFERROR(VLOOKUP(D209,'12월'!$A$8:$C$8154,3,0),0)</f>
        <v>0</v>
      </c>
      <c r="M209" s="32">
        <f t="shared" si="9"/>
        <v>0</v>
      </c>
      <c r="N209" s="62" t="str">
        <f>IFERROR(VLOOKUP(D209,#REF!,6,0),"-")</f>
        <v>-</v>
      </c>
      <c r="O209" s="16" t="str">
        <f t="shared" si="10"/>
        <v>O</v>
      </c>
      <c r="P209" s="32">
        <f t="shared" si="11"/>
        <v>0</v>
      </c>
    </row>
    <row r="210" spans="1:16" ht="12.6" customHeight="1">
      <c r="A210" s="13"/>
      <c r="B210" s="14" t="s">
        <v>798</v>
      </c>
      <c r="C210" s="14" t="s">
        <v>578</v>
      </c>
      <c r="D210" s="33" t="s">
        <v>1305</v>
      </c>
      <c r="E210" s="14" t="s">
        <v>158</v>
      </c>
      <c r="F210" s="14" t="s">
        <v>3160</v>
      </c>
      <c r="G210" s="14" t="s">
        <v>592</v>
      </c>
      <c r="H210" s="71" t="s">
        <v>3370</v>
      </c>
      <c r="I210" s="84">
        <v>4</v>
      </c>
      <c r="J210" s="32">
        <f>IFERROR(VLOOKUP(D210,#REF!,3,0),0)+IFERROR(VLOOKUP(D210,#REF!,3,0),0)</f>
        <v>0</v>
      </c>
      <c r="K210" s="32">
        <f>IFERROR(VLOOKUP(D210,#REF!,3,0),0)</f>
        <v>0</v>
      </c>
      <c r="L210" s="32">
        <f>IFERROR(VLOOKUP(D210,'12월'!$A$8:$C$8154,3,0),0)</f>
        <v>0</v>
      </c>
      <c r="M210" s="32">
        <f t="shared" si="9"/>
        <v>0</v>
      </c>
      <c r="N210" s="62" t="str">
        <f>IFERROR(VLOOKUP(D210,#REF!,6,0),"-")</f>
        <v>-</v>
      </c>
      <c r="O210" s="16" t="str">
        <f t="shared" si="10"/>
        <v>O</v>
      </c>
      <c r="P210" s="32">
        <f t="shared" si="11"/>
        <v>0</v>
      </c>
    </row>
    <row r="211" spans="1:16" ht="12.6" customHeight="1">
      <c r="A211" s="13"/>
      <c r="B211" s="14" t="s">
        <v>1132</v>
      </c>
      <c r="C211" s="14" t="s">
        <v>576</v>
      </c>
      <c r="D211" s="14" t="s">
        <v>1787</v>
      </c>
      <c r="E211" s="14" t="s">
        <v>435</v>
      </c>
      <c r="F211" s="14" t="s">
        <v>2423</v>
      </c>
      <c r="G211" s="14" t="s">
        <v>592</v>
      </c>
      <c r="H211" s="14" t="s">
        <v>1134</v>
      </c>
      <c r="I211" s="84">
        <v>4</v>
      </c>
      <c r="J211" s="32">
        <f>IFERROR(VLOOKUP(D211,#REF!,3,0),0)+IFERROR(VLOOKUP(D211,#REF!,3,0),0)</f>
        <v>0</v>
      </c>
      <c r="K211" s="32">
        <f>IFERROR(VLOOKUP(D211,#REF!,3,0),0)</f>
        <v>0</v>
      </c>
      <c r="L211" s="32">
        <f>IFERROR(VLOOKUP(D211,'12월'!$A$8:$C$8154,3,0),0)</f>
        <v>0</v>
      </c>
      <c r="M211" s="32">
        <f t="shared" si="9"/>
        <v>0</v>
      </c>
      <c r="N211" s="62" t="str">
        <f>IFERROR(VLOOKUP(D211,#REF!,6,0),"-")</f>
        <v>-</v>
      </c>
      <c r="O211" s="16" t="str">
        <f t="shared" si="10"/>
        <v>O</v>
      </c>
      <c r="P211" s="32">
        <f t="shared" si="11"/>
        <v>0</v>
      </c>
    </row>
    <row r="212" spans="1:16" ht="12.6" customHeight="1">
      <c r="A212" s="13"/>
      <c r="B212" s="71" t="s">
        <v>1132</v>
      </c>
      <c r="C212" s="72" t="s">
        <v>576</v>
      </c>
      <c r="D212" s="71" t="s">
        <v>1788</v>
      </c>
      <c r="E212" s="72" t="s">
        <v>429</v>
      </c>
      <c r="F212" s="72" t="s">
        <v>2424</v>
      </c>
      <c r="G212" s="72" t="s">
        <v>593</v>
      </c>
      <c r="H212" s="14" t="s">
        <v>1134</v>
      </c>
      <c r="I212" s="84">
        <v>4</v>
      </c>
      <c r="J212" s="32">
        <f>IFERROR(VLOOKUP(D212,#REF!,3,0),0)+IFERROR(VLOOKUP(D212,#REF!,3,0),0)</f>
        <v>0</v>
      </c>
      <c r="K212" s="32">
        <f>IFERROR(VLOOKUP(D212,#REF!,3,0),0)</f>
        <v>0</v>
      </c>
      <c r="L212" s="32">
        <f>IFERROR(VLOOKUP(D212,'12월'!$A$8:$C$8154,3,0),0)</f>
        <v>0</v>
      </c>
      <c r="M212" s="32">
        <f t="shared" si="9"/>
        <v>0</v>
      </c>
      <c r="N212" s="62" t="str">
        <f>IFERROR(VLOOKUP(D212,#REF!,6,0),"-")</f>
        <v>-</v>
      </c>
      <c r="O212" s="16" t="str">
        <f t="shared" si="10"/>
        <v>O</v>
      </c>
      <c r="P212" s="32">
        <f t="shared" si="11"/>
        <v>0</v>
      </c>
    </row>
    <row r="213" spans="1:16" ht="12.6" customHeight="1">
      <c r="A213" s="70"/>
      <c r="B213" s="14" t="s">
        <v>924</v>
      </c>
      <c r="C213" s="14" t="s">
        <v>556</v>
      </c>
      <c r="D213" s="14" t="s">
        <v>1477</v>
      </c>
      <c r="E213" s="14" t="s">
        <v>43</v>
      </c>
      <c r="F213" s="14" t="s">
        <v>2425</v>
      </c>
      <c r="G213" s="14" t="s">
        <v>592</v>
      </c>
      <c r="H213" s="14" t="s">
        <v>929</v>
      </c>
      <c r="I213" s="84">
        <v>4</v>
      </c>
      <c r="J213" s="32">
        <f>IFERROR(VLOOKUP(D213,#REF!,3,0),0)+IFERROR(VLOOKUP(D213,#REF!,3,0),0)</f>
        <v>0</v>
      </c>
      <c r="K213" s="32">
        <f>IFERROR(VLOOKUP(D213,#REF!,3,0),0)</f>
        <v>0</v>
      </c>
      <c r="L213" s="32">
        <f>IFERROR(VLOOKUP(D213,'12월'!$A$8:$C$8154,3,0),0)</f>
        <v>0</v>
      </c>
      <c r="M213" s="32">
        <f t="shared" si="9"/>
        <v>0</v>
      </c>
      <c r="N213" s="62" t="str">
        <f>IFERROR(VLOOKUP(D213,#REF!,6,0),"-")</f>
        <v>-</v>
      </c>
      <c r="O213" s="16" t="str">
        <f t="shared" si="10"/>
        <v>O</v>
      </c>
      <c r="P213" s="32">
        <f t="shared" si="11"/>
        <v>0</v>
      </c>
    </row>
    <row r="214" spans="1:16" ht="12.6" customHeight="1">
      <c r="A214" s="13"/>
      <c r="B214" s="14" t="s">
        <v>1071</v>
      </c>
      <c r="C214" s="14" t="s">
        <v>566</v>
      </c>
      <c r="D214" s="14" t="s">
        <v>1711</v>
      </c>
      <c r="E214" s="14" t="s">
        <v>29</v>
      </c>
      <c r="F214" s="14" t="s">
        <v>2426</v>
      </c>
      <c r="G214" s="14" t="s">
        <v>592</v>
      </c>
      <c r="H214" s="14" t="s">
        <v>1081</v>
      </c>
      <c r="I214" s="84">
        <v>4</v>
      </c>
      <c r="J214" s="32">
        <f>IFERROR(VLOOKUP(D214,#REF!,3,0),0)+IFERROR(VLOOKUP(D214,#REF!,3,0),0)</f>
        <v>0</v>
      </c>
      <c r="K214" s="32">
        <f>IFERROR(VLOOKUP(D214,#REF!,3,0),0)</f>
        <v>0</v>
      </c>
      <c r="L214" s="32">
        <f>IFERROR(VLOOKUP(D214,'12월'!$A$8:$C$8154,3,0),0)</f>
        <v>0</v>
      </c>
      <c r="M214" s="32">
        <f t="shared" si="9"/>
        <v>0</v>
      </c>
      <c r="N214" s="62" t="str">
        <f>IFERROR(VLOOKUP(D214,#REF!,6,0),"-")</f>
        <v>-</v>
      </c>
      <c r="O214" s="16" t="str">
        <f t="shared" si="10"/>
        <v>O</v>
      </c>
      <c r="P214" s="32">
        <f t="shared" si="11"/>
        <v>0</v>
      </c>
    </row>
    <row r="215" spans="1:16" ht="12.6" customHeight="1">
      <c r="A215" s="13"/>
      <c r="B215" s="14" t="s">
        <v>1071</v>
      </c>
      <c r="C215" s="14" t="s">
        <v>566</v>
      </c>
      <c r="D215" s="14" t="s">
        <v>1712</v>
      </c>
      <c r="E215" s="14" t="s">
        <v>30</v>
      </c>
      <c r="F215" s="14" t="s">
        <v>2427</v>
      </c>
      <c r="G215" s="14" t="s">
        <v>592</v>
      </c>
      <c r="H215" s="14" t="s">
        <v>1082</v>
      </c>
      <c r="I215" s="84">
        <v>4</v>
      </c>
      <c r="J215" s="32">
        <f>IFERROR(VLOOKUP(D215,#REF!,3,0),0)+IFERROR(VLOOKUP(D215,#REF!,3,0),0)</f>
        <v>0</v>
      </c>
      <c r="K215" s="32">
        <f>IFERROR(VLOOKUP(D215,#REF!,3,0),0)</f>
        <v>0</v>
      </c>
      <c r="L215" s="32">
        <f>IFERROR(VLOOKUP(D215,'12월'!$A$8:$C$8154,3,0),0)</f>
        <v>0</v>
      </c>
      <c r="M215" s="32">
        <f t="shared" si="9"/>
        <v>0</v>
      </c>
      <c r="N215" s="62" t="str">
        <f>IFERROR(VLOOKUP(D215,#REF!,6,0),"-")</f>
        <v>-</v>
      </c>
      <c r="O215" s="16" t="str">
        <f t="shared" si="10"/>
        <v>O</v>
      </c>
      <c r="P215" s="32">
        <f t="shared" si="11"/>
        <v>0</v>
      </c>
    </row>
    <row r="216" spans="1:16" ht="12.6" customHeight="1">
      <c r="A216" s="13"/>
      <c r="B216" s="14" t="s">
        <v>907</v>
      </c>
      <c r="C216" s="14" t="s">
        <v>568</v>
      </c>
      <c r="D216" s="14" t="s">
        <v>1449</v>
      </c>
      <c r="E216" s="14" t="s">
        <v>473</v>
      </c>
      <c r="F216" s="14" t="s">
        <v>2428</v>
      </c>
      <c r="G216" s="14" t="s">
        <v>593</v>
      </c>
      <c r="H216" s="14" t="s">
        <v>913</v>
      </c>
      <c r="I216" s="84">
        <v>4</v>
      </c>
      <c r="J216" s="32">
        <f>IFERROR(VLOOKUP(D216,#REF!,3,0),0)+IFERROR(VLOOKUP(D216,#REF!,3,0),0)</f>
        <v>0</v>
      </c>
      <c r="K216" s="32">
        <f>IFERROR(VLOOKUP(D216,#REF!,3,0),0)</f>
        <v>0</v>
      </c>
      <c r="L216" s="32">
        <f>IFERROR(VLOOKUP(D216,'12월'!$A$8:$C$8154,3,0),0)</f>
        <v>0</v>
      </c>
      <c r="M216" s="32">
        <f t="shared" si="9"/>
        <v>0</v>
      </c>
      <c r="N216" s="62" t="str">
        <f>IFERROR(VLOOKUP(D216,#REF!,6,0),"-")</f>
        <v>-</v>
      </c>
      <c r="O216" s="16" t="str">
        <f t="shared" si="10"/>
        <v>O</v>
      </c>
      <c r="P216" s="32">
        <f t="shared" si="11"/>
        <v>0</v>
      </c>
    </row>
    <row r="217" spans="1:16" ht="12.6" customHeight="1">
      <c r="A217" s="13"/>
      <c r="B217" s="14" t="s">
        <v>773</v>
      </c>
      <c r="C217" s="14" t="s">
        <v>574</v>
      </c>
      <c r="D217" s="14" t="s">
        <v>1269</v>
      </c>
      <c r="E217" s="14" t="s">
        <v>363</v>
      </c>
      <c r="F217" s="14" t="s">
        <v>2429</v>
      </c>
      <c r="G217" s="14" t="s">
        <v>592</v>
      </c>
      <c r="H217" s="14" t="s">
        <v>774</v>
      </c>
      <c r="I217" s="84">
        <v>4</v>
      </c>
      <c r="J217" s="32">
        <f>IFERROR(VLOOKUP(D217,#REF!,3,0),0)+IFERROR(VLOOKUP(D217,#REF!,3,0),0)</f>
        <v>0</v>
      </c>
      <c r="K217" s="32">
        <f>IFERROR(VLOOKUP(D217,#REF!,3,0),0)</f>
        <v>0</v>
      </c>
      <c r="L217" s="32">
        <f>IFERROR(VLOOKUP(D217,'12월'!$A$8:$C$8154,3,0),0)</f>
        <v>0</v>
      </c>
      <c r="M217" s="32">
        <f t="shared" si="9"/>
        <v>0</v>
      </c>
      <c r="N217" s="62" t="str">
        <f>IFERROR(VLOOKUP(D217,#REF!,6,0),"-")</f>
        <v>-</v>
      </c>
      <c r="O217" s="16" t="str">
        <f t="shared" si="10"/>
        <v>O</v>
      </c>
      <c r="P217" s="32">
        <f t="shared" si="11"/>
        <v>0</v>
      </c>
    </row>
    <row r="218" spans="1:16" ht="12.6" customHeight="1">
      <c r="A218" s="13"/>
      <c r="B218" s="14" t="s">
        <v>1015</v>
      </c>
      <c r="C218" s="14" t="s">
        <v>573</v>
      </c>
      <c r="D218" s="14" t="s">
        <v>1640</v>
      </c>
      <c r="E218" s="14" t="s">
        <v>5</v>
      </c>
      <c r="F218" s="14" t="s">
        <v>2430</v>
      </c>
      <c r="G218" s="14" t="s">
        <v>592</v>
      </c>
      <c r="H218" s="14" t="s">
        <v>1032</v>
      </c>
      <c r="I218" s="84">
        <v>4</v>
      </c>
      <c r="J218" s="32">
        <f>IFERROR(VLOOKUP(D218,#REF!,3,0),0)+IFERROR(VLOOKUP(D218,#REF!,3,0),0)</f>
        <v>0</v>
      </c>
      <c r="K218" s="32">
        <f>IFERROR(VLOOKUP(D218,#REF!,3,0),0)</f>
        <v>0</v>
      </c>
      <c r="L218" s="32">
        <f>IFERROR(VLOOKUP(D218,'12월'!$A$8:$C$8154,3,0),0)</f>
        <v>0</v>
      </c>
      <c r="M218" s="32">
        <f t="shared" si="9"/>
        <v>0</v>
      </c>
      <c r="N218" s="62" t="str">
        <f>IFERROR(VLOOKUP(D218,#REF!,6,0),"-")</f>
        <v>-</v>
      </c>
      <c r="O218" s="16" t="str">
        <f t="shared" si="10"/>
        <v>O</v>
      </c>
      <c r="P218" s="32">
        <f t="shared" si="11"/>
        <v>0</v>
      </c>
    </row>
    <row r="219" spans="1:16" ht="12.6" customHeight="1">
      <c r="A219" s="13"/>
      <c r="B219" s="14" t="s">
        <v>895</v>
      </c>
      <c r="C219" s="14" t="s">
        <v>557</v>
      </c>
      <c r="D219" s="33" t="s">
        <v>1430</v>
      </c>
      <c r="E219" s="14" t="s">
        <v>502</v>
      </c>
      <c r="F219" s="14" t="s">
        <v>2284</v>
      </c>
      <c r="G219" s="14" t="s">
        <v>592</v>
      </c>
      <c r="H219" s="14" t="s">
        <v>901</v>
      </c>
      <c r="I219" s="84">
        <v>4</v>
      </c>
      <c r="J219" s="32">
        <f>IFERROR(VLOOKUP(D219,#REF!,3,0),0)+IFERROR(VLOOKUP(D219,#REF!,3,0),0)</f>
        <v>0</v>
      </c>
      <c r="K219" s="32">
        <f>IFERROR(VLOOKUP(D219,#REF!,3,0),0)</f>
        <v>0</v>
      </c>
      <c r="L219" s="32">
        <f>IFERROR(VLOOKUP(D219,'12월'!$A$8:$C$8154,3,0),0)</f>
        <v>0</v>
      </c>
      <c r="M219" s="32">
        <f t="shared" si="9"/>
        <v>0</v>
      </c>
      <c r="N219" s="62" t="str">
        <f>IFERROR(VLOOKUP(D219,#REF!,6,0),"-")</f>
        <v>-</v>
      </c>
      <c r="O219" s="16" t="str">
        <f t="shared" si="10"/>
        <v>O</v>
      </c>
      <c r="P219" s="32">
        <f t="shared" si="11"/>
        <v>0</v>
      </c>
    </row>
    <row r="220" spans="1:16" ht="12.6" customHeight="1">
      <c r="A220" s="13"/>
      <c r="B220" s="14" t="s">
        <v>907</v>
      </c>
      <c r="C220" s="14" t="s">
        <v>568</v>
      </c>
      <c r="D220" s="14" t="s">
        <v>1450</v>
      </c>
      <c r="E220" s="14" t="s">
        <v>440</v>
      </c>
      <c r="F220" s="14" t="s">
        <v>2431</v>
      </c>
      <c r="G220" s="14" t="s">
        <v>592</v>
      </c>
      <c r="H220" s="14" t="s">
        <v>914</v>
      </c>
      <c r="I220" s="84">
        <v>4</v>
      </c>
      <c r="J220" s="32">
        <f>IFERROR(VLOOKUP(D220,#REF!,3,0),0)+IFERROR(VLOOKUP(D220,#REF!,3,0),0)</f>
        <v>0</v>
      </c>
      <c r="K220" s="32">
        <f>IFERROR(VLOOKUP(D220,#REF!,3,0),0)</f>
        <v>0</v>
      </c>
      <c r="L220" s="32">
        <f>IFERROR(VLOOKUP(D220,'12월'!$A$8:$C$8154,3,0),0)</f>
        <v>0</v>
      </c>
      <c r="M220" s="32">
        <f t="shared" si="9"/>
        <v>0</v>
      </c>
      <c r="N220" s="62" t="str">
        <f>IFERROR(VLOOKUP(D220,#REF!,6,0),"-")</f>
        <v>-</v>
      </c>
      <c r="O220" s="16" t="str">
        <f t="shared" si="10"/>
        <v>O</v>
      </c>
      <c r="P220" s="32">
        <f t="shared" si="11"/>
        <v>0</v>
      </c>
    </row>
    <row r="221" spans="1:16" ht="12.6" customHeight="1">
      <c r="A221" s="13"/>
      <c r="B221" s="14" t="s">
        <v>943</v>
      </c>
      <c r="C221" s="14" t="s">
        <v>561</v>
      </c>
      <c r="D221" s="14" t="s">
        <v>1499</v>
      </c>
      <c r="E221" s="14" t="s">
        <v>262</v>
      </c>
      <c r="F221" s="14" t="s">
        <v>2432</v>
      </c>
      <c r="G221" s="14" t="s">
        <v>592</v>
      </c>
      <c r="H221" s="14" t="s">
        <v>948</v>
      </c>
      <c r="I221" s="84">
        <v>4</v>
      </c>
      <c r="J221" s="32">
        <f>IFERROR(VLOOKUP(D221,#REF!,3,0),0)+IFERROR(VLOOKUP(D221,#REF!,3,0),0)</f>
        <v>0</v>
      </c>
      <c r="K221" s="32">
        <f>IFERROR(VLOOKUP(D221,#REF!,3,0),0)</f>
        <v>0</v>
      </c>
      <c r="L221" s="32">
        <f>IFERROR(VLOOKUP(D221,'12월'!$A$8:$C$8154,3,0),0)</f>
        <v>0</v>
      </c>
      <c r="M221" s="32">
        <f t="shared" si="9"/>
        <v>0</v>
      </c>
      <c r="N221" s="62" t="str">
        <f>IFERROR(VLOOKUP(D221,#REF!,6,0),"-")</f>
        <v>-</v>
      </c>
      <c r="O221" s="16" t="str">
        <f t="shared" si="10"/>
        <v>O</v>
      </c>
      <c r="P221" s="32">
        <f t="shared" si="11"/>
        <v>0</v>
      </c>
    </row>
    <row r="222" spans="1:16" ht="12.6" customHeight="1">
      <c r="A222" s="13"/>
      <c r="B222" s="14" t="s">
        <v>1055</v>
      </c>
      <c r="C222" s="14" t="s">
        <v>555</v>
      </c>
      <c r="D222" s="14" t="s">
        <v>1686</v>
      </c>
      <c r="E222" s="14" t="s">
        <v>537</v>
      </c>
      <c r="F222" s="14" t="s">
        <v>2433</v>
      </c>
      <c r="G222" s="14" t="s">
        <v>592</v>
      </c>
      <c r="H222" s="14" t="s">
        <v>1063</v>
      </c>
      <c r="I222" s="84">
        <v>4</v>
      </c>
      <c r="J222" s="32">
        <f>IFERROR(VLOOKUP(D222,#REF!,3,0),0)+IFERROR(VLOOKUP(D222,#REF!,3,0),0)</f>
        <v>0</v>
      </c>
      <c r="K222" s="32">
        <f>IFERROR(VLOOKUP(D222,#REF!,3,0),0)</f>
        <v>0</v>
      </c>
      <c r="L222" s="32">
        <f>IFERROR(VLOOKUP(D222,'12월'!$A$8:$C$8154,3,0),0)</f>
        <v>0</v>
      </c>
      <c r="M222" s="32">
        <f t="shared" si="9"/>
        <v>0</v>
      </c>
      <c r="N222" s="62" t="str">
        <f>IFERROR(VLOOKUP(D222,#REF!,6,0),"-")</f>
        <v>-</v>
      </c>
      <c r="O222" s="16" t="str">
        <f t="shared" si="10"/>
        <v>O</v>
      </c>
      <c r="P222" s="32">
        <f t="shared" si="11"/>
        <v>0</v>
      </c>
    </row>
    <row r="223" spans="1:16" ht="12.6" customHeight="1">
      <c r="A223" s="13"/>
      <c r="B223" s="14" t="s">
        <v>874</v>
      </c>
      <c r="C223" s="14" t="s">
        <v>570</v>
      </c>
      <c r="D223" s="14" t="s">
        <v>1404</v>
      </c>
      <c r="E223" s="14" t="s">
        <v>73</v>
      </c>
      <c r="F223" s="14" t="s">
        <v>2434</v>
      </c>
      <c r="G223" s="14" t="s">
        <v>592</v>
      </c>
      <c r="H223" s="14" t="s">
        <v>881</v>
      </c>
      <c r="I223" s="84">
        <v>4</v>
      </c>
      <c r="J223" s="32">
        <f>IFERROR(VLOOKUP(D223,#REF!,3,0),0)+IFERROR(VLOOKUP(D223,#REF!,3,0),0)</f>
        <v>0</v>
      </c>
      <c r="K223" s="32">
        <f>IFERROR(VLOOKUP(D223,#REF!,3,0),0)</f>
        <v>0</v>
      </c>
      <c r="L223" s="32">
        <f>IFERROR(VLOOKUP(D223,'12월'!$A$8:$C$8154,3,0),0)</f>
        <v>0</v>
      </c>
      <c r="M223" s="32">
        <f t="shared" si="9"/>
        <v>0</v>
      </c>
      <c r="N223" s="62" t="str">
        <f>IFERROR(VLOOKUP(D223,#REF!,6,0),"-")</f>
        <v>-</v>
      </c>
      <c r="O223" s="16" t="str">
        <f t="shared" si="10"/>
        <v>O</v>
      </c>
      <c r="P223" s="32">
        <f t="shared" si="11"/>
        <v>0</v>
      </c>
    </row>
    <row r="224" spans="1:16" ht="12.6" customHeight="1">
      <c r="A224" s="13"/>
      <c r="B224" s="14" t="s">
        <v>874</v>
      </c>
      <c r="C224" s="14" t="s">
        <v>570</v>
      </c>
      <c r="D224" s="14" t="s">
        <v>1405</v>
      </c>
      <c r="E224" s="14" t="s">
        <v>484</v>
      </c>
      <c r="F224" s="14" t="s">
        <v>2435</v>
      </c>
      <c r="G224" s="14" t="s">
        <v>592</v>
      </c>
      <c r="H224" s="14" t="s">
        <v>882</v>
      </c>
      <c r="I224" s="84">
        <v>4</v>
      </c>
      <c r="J224" s="32">
        <f>IFERROR(VLOOKUP(D224,#REF!,3,0),0)+IFERROR(VLOOKUP(D224,#REF!,3,0),0)</f>
        <v>0</v>
      </c>
      <c r="K224" s="32">
        <f>IFERROR(VLOOKUP(D224,#REF!,3,0),0)</f>
        <v>0</v>
      </c>
      <c r="L224" s="32">
        <f>IFERROR(VLOOKUP(D224,'12월'!$A$8:$C$8154,3,0),0)</f>
        <v>0</v>
      </c>
      <c r="M224" s="32">
        <f t="shared" si="9"/>
        <v>0</v>
      </c>
      <c r="N224" s="62" t="str">
        <f>IFERROR(VLOOKUP(D224,#REF!,6,0),"-")</f>
        <v>-</v>
      </c>
      <c r="O224" s="16" t="str">
        <f t="shared" si="10"/>
        <v>O</v>
      </c>
      <c r="P224" s="32">
        <f t="shared" si="11"/>
        <v>0</v>
      </c>
    </row>
    <row r="225" spans="1:16" ht="12.6" customHeight="1">
      <c r="A225" s="13"/>
      <c r="B225" s="14" t="s">
        <v>874</v>
      </c>
      <c r="C225" s="14" t="s">
        <v>570</v>
      </c>
      <c r="D225" s="14" t="s">
        <v>1406</v>
      </c>
      <c r="E225" s="14" t="s">
        <v>72</v>
      </c>
      <c r="F225" s="14" t="s">
        <v>2436</v>
      </c>
      <c r="G225" s="14" t="s">
        <v>592</v>
      </c>
      <c r="H225" s="14" t="s">
        <v>882</v>
      </c>
      <c r="I225" s="84">
        <v>4</v>
      </c>
      <c r="J225" s="32">
        <f>IFERROR(VLOOKUP(D225,#REF!,3,0),0)+IFERROR(VLOOKUP(D225,#REF!,3,0),0)</f>
        <v>0</v>
      </c>
      <c r="K225" s="32">
        <f>IFERROR(VLOOKUP(D225,#REF!,3,0),0)</f>
        <v>0</v>
      </c>
      <c r="L225" s="32">
        <f>IFERROR(VLOOKUP(D225,'12월'!$A$8:$C$8154,3,0),0)</f>
        <v>0</v>
      </c>
      <c r="M225" s="32">
        <f t="shared" si="9"/>
        <v>0</v>
      </c>
      <c r="N225" s="62" t="str">
        <f>IFERROR(VLOOKUP(D225,#REF!,6,0),"-")</f>
        <v>-</v>
      </c>
      <c r="O225" s="16" t="str">
        <f t="shared" si="10"/>
        <v>O</v>
      </c>
      <c r="P225" s="32">
        <f t="shared" si="11"/>
        <v>0</v>
      </c>
    </row>
    <row r="226" spans="1:16" ht="12.6" customHeight="1">
      <c r="A226" s="13"/>
      <c r="B226" s="14" t="s">
        <v>924</v>
      </c>
      <c r="C226" s="14" t="s">
        <v>556</v>
      </c>
      <c r="D226" s="14" t="s">
        <v>1478</v>
      </c>
      <c r="E226" s="14" t="s">
        <v>44</v>
      </c>
      <c r="F226" s="14" t="s">
        <v>2437</v>
      </c>
      <c r="G226" s="14" t="s">
        <v>592</v>
      </c>
      <c r="H226" s="14" t="s">
        <v>930</v>
      </c>
      <c r="I226" s="84">
        <v>4</v>
      </c>
      <c r="J226" s="32">
        <f>IFERROR(VLOOKUP(D226,#REF!,3,0),0)+IFERROR(VLOOKUP(D226,#REF!,3,0),0)</f>
        <v>0</v>
      </c>
      <c r="K226" s="32">
        <f>IFERROR(VLOOKUP(D226,#REF!,3,0),0)</f>
        <v>0</v>
      </c>
      <c r="L226" s="32">
        <f>IFERROR(VLOOKUP(D226,'12월'!$A$8:$C$8154,3,0),0)</f>
        <v>0</v>
      </c>
      <c r="M226" s="32">
        <f t="shared" si="9"/>
        <v>0</v>
      </c>
      <c r="N226" s="62" t="str">
        <f>IFERROR(VLOOKUP(D226,#REF!,6,0),"-")</f>
        <v>-</v>
      </c>
      <c r="O226" s="16" t="str">
        <f t="shared" si="10"/>
        <v>O</v>
      </c>
      <c r="P226" s="32">
        <f t="shared" si="11"/>
        <v>0</v>
      </c>
    </row>
    <row r="227" spans="1:16" ht="12.6" customHeight="1">
      <c r="A227" s="13"/>
      <c r="B227" s="14" t="s">
        <v>895</v>
      </c>
      <c r="C227" s="14" t="s">
        <v>557</v>
      </c>
      <c r="D227" s="14" t="s">
        <v>1431</v>
      </c>
      <c r="E227" s="14" t="s">
        <v>370</v>
      </c>
      <c r="F227" s="14" t="s">
        <v>2438</v>
      </c>
      <c r="G227" s="14" t="s">
        <v>592</v>
      </c>
      <c r="H227" s="14" t="s">
        <v>902</v>
      </c>
      <c r="I227" s="84">
        <v>4</v>
      </c>
      <c r="J227" s="32">
        <f>IFERROR(VLOOKUP(D227,#REF!,3,0),0)+IFERROR(VLOOKUP(D227,#REF!,3,0),0)</f>
        <v>0</v>
      </c>
      <c r="K227" s="32">
        <f>IFERROR(VLOOKUP(D227,#REF!,3,0),0)</f>
        <v>0</v>
      </c>
      <c r="L227" s="32">
        <f>IFERROR(VLOOKUP(D227,'12월'!$A$8:$C$8154,3,0),0)</f>
        <v>0</v>
      </c>
      <c r="M227" s="32">
        <f t="shared" si="9"/>
        <v>0</v>
      </c>
      <c r="N227" s="62" t="str">
        <f>IFERROR(VLOOKUP(D227,#REF!,6,0),"-")</f>
        <v>-</v>
      </c>
      <c r="O227" s="16" t="str">
        <f t="shared" si="10"/>
        <v>O</v>
      </c>
      <c r="P227" s="32">
        <f t="shared" si="11"/>
        <v>0</v>
      </c>
    </row>
    <row r="228" spans="1:16" ht="12.6" customHeight="1">
      <c r="A228" s="13"/>
      <c r="B228" s="14" t="s">
        <v>1042</v>
      </c>
      <c r="C228" s="14" t="s">
        <v>567</v>
      </c>
      <c r="D228" s="14" t="s">
        <v>1663</v>
      </c>
      <c r="E228" s="14" t="s">
        <v>81</v>
      </c>
      <c r="F228" s="14" t="s">
        <v>2439</v>
      </c>
      <c r="G228" s="14" t="s">
        <v>592</v>
      </c>
      <c r="H228" s="14" t="s">
        <v>902</v>
      </c>
      <c r="I228" s="84">
        <v>4</v>
      </c>
      <c r="J228" s="32">
        <f>IFERROR(VLOOKUP(D228,#REF!,3,0),0)+IFERROR(VLOOKUP(D228,#REF!,3,0),0)</f>
        <v>0</v>
      </c>
      <c r="K228" s="32">
        <f>IFERROR(VLOOKUP(D228,#REF!,3,0),0)</f>
        <v>0</v>
      </c>
      <c r="L228" s="32">
        <f>IFERROR(VLOOKUP(D228,'12월'!$A$8:$C$8154,3,0),0)</f>
        <v>0</v>
      </c>
      <c r="M228" s="32">
        <f t="shared" si="9"/>
        <v>0</v>
      </c>
      <c r="N228" s="62" t="str">
        <f>IFERROR(VLOOKUP(D228,#REF!,6,0),"-")</f>
        <v>-</v>
      </c>
      <c r="O228" s="16" t="str">
        <f t="shared" si="10"/>
        <v>O</v>
      </c>
      <c r="P228" s="32">
        <f t="shared" si="11"/>
        <v>0</v>
      </c>
    </row>
    <row r="229" spans="1:16" ht="12.6" customHeight="1">
      <c r="A229" s="13"/>
      <c r="B229" s="14" t="s">
        <v>761</v>
      </c>
      <c r="C229" s="14" t="s">
        <v>553</v>
      </c>
      <c r="D229" s="14" t="s">
        <v>1265</v>
      </c>
      <c r="E229" s="14" t="s">
        <v>321</v>
      </c>
      <c r="F229" s="14" t="s">
        <v>2440</v>
      </c>
      <c r="G229" s="14" t="s">
        <v>592</v>
      </c>
      <c r="H229" s="14" t="s">
        <v>769</v>
      </c>
      <c r="I229" s="84">
        <v>4</v>
      </c>
      <c r="J229" s="32">
        <f>IFERROR(VLOOKUP(D229,#REF!,3,0),0)+IFERROR(VLOOKUP(D229,#REF!,3,0),0)</f>
        <v>0</v>
      </c>
      <c r="K229" s="32">
        <f>IFERROR(VLOOKUP(D229,#REF!,3,0),0)</f>
        <v>0</v>
      </c>
      <c r="L229" s="32">
        <f>IFERROR(VLOOKUP(D229,'12월'!$A$8:$C$8154,3,0),0)</f>
        <v>0</v>
      </c>
      <c r="M229" s="32">
        <f t="shared" si="9"/>
        <v>0</v>
      </c>
      <c r="N229" s="62" t="str">
        <f>IFERROR(VLOOKUP(D229,#REF!,6,0),"-")</f>
        <v>-</v>
      </c>
      <c r="O229" s="16" t="str">
        <f t="shared" si="10"/>
        <v>O</v>
      </c>
      <c r="P229" s="32">
        <f t="shared" si="11"/>
        <v>0</v>
      </c>
    </row>
    <row r="230" spans="1:16" ht="12.6" customHeight="1">
      <c r="A230" s="13"/>
      <c r="B230" s="14" t="s">
        <v>1015</v>
      </c>
      <c r="C230" s="14" t="s">
        <v>573</v>
      </c>
      <c r="D230" s="14" t="s">
        <v>1641</v>
      </c>
      <c r="E230" s="14" t="s">
        <v>6</v>
      </c>
      <c r="F230" s="14" t="s">
        <v>2441</v>
      </c>
      <c r="G230" s="14" t="s">
        <v>592</v>
      </c>
      <c r="H230" s="14" t="s">
        <v>1033</v>
      </c>
      <c r="I230" s="84">
        <v>4</v>
      </c>
      <c r="J230" s="32">
        <f>IFERROR(VLOOKUP(D230,#REF!,3,0),0)+IFERROR(VLOOKUP(D230,#REF!,3,0),0)</f>
        <v>0</v>
      </c>
      <c r="K230" s="32">
        <f>IFERROR(VLOOKUP(D230,#REF!,3,0),0)</f>
        <v>0</v>
      </c>
      <c r="L230" s="32">
        <f>IFERROR(VLOOKUP(D230,'12월'!$A$8:$C$8154,3,0),0)</f>
        <v>0</v>
      </c>
      <c r="M230" s="32">
        <f t="shared" si="9"/>
        <v>0</v>
      </c>
      <c r="N230" s="62" t="str">
        <f>IFERROR(VLOOKUP(D230,#REF!,6,0),"-")</f>
        <v>-</v>
      </c>
      <c r="O230" s="16" t="str">
        <f t="shared" si="10"/>
        <v>O</v>
      </c>
      <c r="P230" s="32">
        <f t="shared" si="11"/>
        <v>0</v>
      </c>
    </row>
    <row r="231" spans="1:16" ht="12.6" customHeight="1">
      <c r="A231" s="13"/>
      <c r="B231" s="14" t="s">
        <v>1000</v>
      </c>
      <c r="C231" s="14" t="s">
        <v>558</v>
      </c>
      <c r="D231" s="33" t="s">
        <v>1599</v>
      </c>
      <c r="E231" s="14" t="s">
        <v>110</v>
      </c>
      <c r="F231" s="14" t="s">
        <v>2442</v>
      </c>
      <c r="G231" s="14" t="s">
        <v>592</v>
      </c>
      <c r="H231" s="14" t="s">
        <v>1005</v>
      </c>
      <c r="I231" s="84">
        <v>4</v>
      </c>
      <c r="J231" s="32">
        <f>IFERROR(VLOOKUP(D231,#REF!,3,0),0)+IFERROR(VLOOKUP(D231,#REF!,3,0),0)</f>
        <v>0</v>
      </c>
      <c r="K231" s="32">
        <f>IFERROR(VLOOKUP(D231,#REF!,3,0),0)</f>
        <v>0</v>
      </c>
      <c r="L231" s="32">
        <f>IFERROR(VLOOKUP(D231,'12월'!$A$8:$C$8154,3,0),0)</f>
        <v>0</v>
      </c>
      <c r="M231" s="32">
        <f t="shared" si="9"/>
        <v>0</v>
      </c>
      <c r="N231" s="62" t="str">
        <f>IFERROR(VLOOKUP(D231,#REF!,6,0),"-")</f>
        <v>-</v>
      </c>
      <c r="O231" s="16" t="str">
        <f t="shared" si="10"/>
        <v>O</v>
      </c>
      <c r="P231" s="32">
        <f t="shared" si="11"/>
        <v>0</v>
      </c>
    </row>
    <row r="232" spans="1:16" ht="12.6" customHeight="1">
      <c r="A232" s="13"/>
      <c r="B232" s="14" t="s">
        <v>957</v>
      </c>
      <c r="C232" s="14" t="s">
        <v>571</v>
      </c>
      <c r="D232" s="14" t="s">
        <v>1525</v>
      </c>
      <c r="E232" s="14" t="s">
        <v>239</v>
      </c>
      <c r="F232" s="14" t="s">
        <v>2443</v>
      </c>
      <c r="G232" s="14" t="s">
        <v>592</v>
      </c>
      <c r="H232" s="14" t="s">
        <v>965</v>
      </c>
      <c r="I232" s="84">
        <v>4</v>
      </c>
      <c r="J232" s="32">
        <f>IFERROR(VLOOKUP(D232,#REF!,3,0),0)+IFERROR(VLOOKUP(D232,#REF!,3,0),0)</f>
        <v>0</v>
      </c>
      <c r="K232" s="32">
        <f>IFERROR(VLOOKUP(D232,#REF!,3,0),0)</f>
        <v>0</v>
      </c>
      <c r="L232" s="32">
        <f>IFERROR(VLOOKUP(D232,'12월'!$A$8:$C$8154,3,0),0)</f>
        <v>0</v>
      </c>
      <c r="M232" s="32">
        <f t="shared" si="9"/>
        <v>0</v>
      </c>
      <c r="N232" s="62" t="str">
        <f>IFERROR(VLOOKUP(D232,#REF!,6,0),"-")</f>
        <v>-</v>
      </c>
      <c r="O232" s="16" t="str">
        <f t="shared" si="10"/>
        <v>O</v>
      </c>
      <c r="P232" s="32">
        <f t="shared" si="11"/>
        <v>0</v>
      </c>
    </row>
    <row r="233" spans="1:16" ht="12.6" customHeight="1">
      <c r="A233" s="13"/>
      <c r="B233" s="14" t="s">
        <v>1071</v>
      </c>
      <c r="C233" s="14" t="s">
        <v>566</v>
      </c>
      <c r="D233" s="14" t="s">
        <v>1713</v>
      </c>
      <c r="E233" s="48" t="s">
        <v>31</v>
      </c>
      <c r="F233" s="14" t="s">
        <v>2444</v>
      </c>
      <c r="G233" s="14" t="s">
        <v>592</v>
      </c>
      <c r="H233" s="14" t="s">
        <v>1083</v>
      </c>
      <c r="I233" s="84">
        <v>4</v>
      </c>
      <c r="J233" s="32">
        <f>IFERROR(VLOOKUP(D233,#REF!,3,0),0)+IFERROR(VLOOKUP(D233,#REF!,3,0),0)</f>
        <v>0</v>
      </c>
      <c r="K233" s="32">
        <f>IFERROR(VLOOKUP(D233,#REF!,3,0),0)</f>
        <v>0</v>
      </c>
      <c r="L233" s="32">
        <f>IFERROR(VLOOKUP(D233,'12월'!$A$8:$C$8154,3,0),0)</f>
        <v>0</v>
      </c>
      <c r="M233" s="32">
        <f t="shared" si="9"/>
        <v>0</v>
      </c>
      <c r="N233" s="62" t="str">
        <f>IFERROR(VLOOKUP(D233,#REF!,6,0),"-")</f>
        <v>-</v>
      </c>
      <c r="O233" s="16" t="str">
        <f t="shared" si="10"/>
        <v>O</v>
      </c>
      <c r="P233" s="32">
        <f t="shared" si="11"/>
        <v>0</v>
      </c>
    </row>
    <row r="234" spans="1:16" ht="12.6" customHeight="1">
      <c r="A234" s="13"/>
      <c r="B234" s="14" t="s">
        <v>874</v>
      </c>
      <c r="C234" s="14" t="s">
        <v>570</v>
      </c>
      <c r="D234" s="14" t="s">
        <v>1407</v>
      </c>
      <c r="E234" s="14" t="s">
        <v>543</v>
      </c>
      <c r="F234" s="14" t="s">
        <v>2445</v>
      </c>
      <c r="G234" s="14" t="s">
        <v>592</v>
      </c>
      <c r="H234" s="14" t="s">
        <v>883</v>
      </c>
      <c r="I234" s="84">
        <v>4</v>
      </c>
      <c r="J234" s="32">
        <f>IFERROR(VLOOKUP(D234,#REF!,3,0),0)+IFERROR(VLOOKUP(D234,#REF!,3,0),0)</f>
        <v>0</v>
      </c>
      <c r="K234" s="32">
        <f>IFERROR(VLOOKUP(D234,#REF!,3,0),0)</f>
        <v>0</v>
      </c>
      <c r="L234" s="32">
        <f>IFERROR(VLOOKUP(D234,'12월'!$A$8:$C$8154,3,0),0)</f>
        <v>0</v>
      </c>
      <c r="M234" s="32">
        <f t="shared" si="9"/>
        <v>0</v>
      </c>
      <c r="N234" s="62" t="str">
        <f>IFERROR(VLOOKUP(D234,#REF!,6,0),"-")</f>
        <v>-</v>
      </c>
      <c r="O234" s="16" t="str">
        <f t="shared" si="10"/>
        <v>O</v>
      </c>
      <c r="P234" s="32">
        <f t="shared" si="11"/>
        <v>0</v>
      </c>
    </row>
    <row r="235" spans="1:16" ht="12.6" customHeight="1">
      <c r="A235" s="13"/>
      <c r="B235" s="14" t="s">
        <v>694</v>
      </c>
      <c r="C235" s="14" t="s">
        <v>581</v>
      </c>
      <c r="D235" s="14" t="s">
        <v>1196</v>
      </c>
      <c r="E235" s="14" t="s">
        <v>52</v>
      </c>
      <c r="F235" s="14" t="s">
        <v>2446</v>
      </c>
      <c r="G235" s="14" t="s">
        <v>592</v>
      </c>
      <c r="H235" s="32" t="s">
        <v>699</v>
      </c>
      <c r="I235" s="84">
        <v>4</v>
      </c>
      <c r="J235" s="32">
        <f>IFERROR(VLOOKUP(D235,#REF!,3,0),0)+IFERROR(VLOOKUP(D235,#REF!,3,0),0)</f>
        <v>0</v>
      </c>
      <c r="K235" s="32">
        <f>IFERROR(VLOOKUP(D235,#REF!,3,0),0)</f>
        <v>0</v>
      </c>
      <c r="L235" s="32">
        <f>IFERROR(VLOOKUP(D235,'12월'!$A$8:$C$8154,3,0),0)</f>
        <v>0</v>
      </c>
      <c r="M235" s="32">
        <f t="shared" si="9"/>
        <v>0</v>
      </c>
      <c r="N235" s="62" t="str">
        <f>IFERROR(VLOOKUP(D235,#REF!,6,0),"-")</f>
        <v>-</v>
      </c>
      <c r="O235" s="16" t="str">
        <f t="shared" si="10"/>
        <v>O</v>
      </c>
      <c r="P235" s="32">
        <f t="shared" si="11"/>
        <v>0</v>
      </c>
    </row>
    <row r="236" spans="1:16" ht="12.6" customHeight="1">
      <c r="A236" s="13"/>
      <c r="B236" s="14" t="s">
        <v>895</v>
      </c>
      <c r="C236" s="14" t="s">
        <v>557</v>
      </c>
      <c r="D236" s="14" t="s">
        <v>1432</v>
      </c>
      <c r="E236" s="14" t="s">
        <v>525</v>
      </c>
      <c r="F236" s="14" t="s">
        <v>2445</v>
      </c>
      <c r="G236" s="14" t="s">
        <v>592</v>
      </c>
      <c r="H236" s="14" t="s">
        <v>903</v>
      </c>
      <c r="I236" s="84">
        <v>4</v>
      </c>
      <c r="J236" s="32">
        <f>IFERROR(VLOOKUP(D236,#REF!,3,0),0)+IFERROR(VLOOKUP(D236,#REF!,3,0),0)</f>
        <v>0</v>
      </c>
      <c r="K236" s="32">
        <f>IFERROR(VLOOKUP(D236,#REF!,3,0),0)</f>
        <v>0</v>
      </c>
      <c r="L236" s="32">
        <f>IFERROR(VLOOKUP(D236,'12월'!$A$8:$C$8154,3,0),0)</f>
        <v>0</v>
      </c>
      <c r="M236" s="32">
        <f t="shared" si="9"/>
        <v>0</v>
      </c>
      <c r="N236" s="62" t="str">
        <f>IFERROR(VLOOKUP(D236,#REF!,6,0),"-")</f>
        <v>-</v>
      </c>
      <c r="O236" s="16" t="str">
        <f t="shared" si="10"/>
        <v>O</v>
      </c>
      <c r="P236" s="32">
        <f t="shared" si="11"/>
        <v>0</v>
      </c>
    </row>
    <row r="237" spans="1:16" ht="12.6" customHeight="1">
      <c r="A237" s="13"/>
      <c r="B237" s="32" t="s">
        <v>943</v>
      </c>
      <c r="C237" s="32" t="s">
        <v>561</v>
      </c>
      <c r="D237" s="2" t="s">
        <v>1500</v>
      </c>
      <c r="E237" s="32" t="s">
        <v>263</v>
      </c>
      <c r="F237" s="32" t="s">
        <v>2447</v>
      </c>
      <c r="G237" s="32" t="s">
        <v>592</v>
      </c>
      <c r="H237" s="14" t="s">
        <v>903</v>
      </c>
      <c r="I237" s="84">
        <v>4</v>
      </c>
      <c r="J237" s="32">
        <f>IFERROR(VLOOKUP(D237,#REF!,3,0),0)+IFERROR(VLOOKUP(D237,#REF!,3,0),0)</f>
        <v>0</v>
      </c>
      <c r="K237" s="32">
        <f>IFERROR(VLOOKUP(D237,#REF!,3,0),0)</f>
        <v>0</v>
      </c>
      <c r="L237" s="32">
        <f>IFERROR(VLOOKUP(D237,'12월'!$A$8:$C$8154,3,0),0)</f>
        <v>0</v>
      </c>
      <c r="M237" s="32">
        <f t="shared" si="9"/>
        <v>0</v>
      </c>
      <c r="N237" s="62" t="str">
        <f>IFERROR(VLOOKUP(D237,#REF!,6,0),"-")</f>
        <v>-</v>
      </c>
      <c r="O237" s="16" t="str">
        <f t="shared" si="10"/>
        <v>O</v>
      </c>
      <c r="P237" s="32">
        <f t="shared" si="11"/>
        <v>0</v>
      </c>
    </row>
    <row r="238" spans="1:16" ht="12.6" customHeight="1">
      <c r="A238" s="32"/>
      <c r="B238" s="14" t="s">
        <v>907</v>
      </c>
      <c r="C238" s="14" t="s">
        <v>568</v>
      </c>
      <c r="D238" s="14" t="s">
        <v>1451</v>
      </c>
      <c r="E238" s="14" t="s">
        <v>441</v>
      </c>
      <c r="F238" s="14" t="s">
        <v>2448</v>
      </c>
      <c r="G238" s="14" t="s">
        <v>592</v>
      </c>
      <c r="H238" s="14" t="s">
        <v>915</v>
      </c>
      <c r="I238" s="84">
        <v>4</v>
      </c>
      <c r="J238" s="32">
        <f>IFERROR(VLOOKUP(D238,#REF!,3,0),0)+IFERROR(VLOOKUP(D238,#REF!,3,0),0)</f>
        <v>0</v>
      </c>
      <c r="K238" s="32">
        <f>IFERROR(VLOOKUP(D238,#REF!,3,0),0)</f>
        <v>0</v>
      </c>
      <c r="L238" s="32">
        <f>IFERROR(VLOOKUP(D238,'12월'!$A$8:$C$8154,3,0),0)</f>
        <v>0</v>
      </c>
      <c r="M238" s="32">
        <f t="shared" si="9"/>
        <v>0</v>
      </c>
      <c r="N238" s="62" t="str">
        <f>IFERROR(VLOOKUP(D238,#REF!,6,0),"-")</f>
        <v>-</v>
      </c>
      <c r="O238" s="16" t="str">
        <f t="shared" si="10"/>
        <v>O</v>
      </c>
      <c r="P238" s="32">
        <f t="shared" si="11"/>
        <v>0</v>
      </c>
    </row>
    <row r="239" spans="1:16" ht="12.6" customHeight="1">
      <c r="A239" s="13"/>
      <c r="B239" s="14" t="s">
        <v>1088</v>
      </c>
      <c r="C239" s="14" t="s">
        <v>564</v>
      </c>
      <c r="D239" s="14" t="s">
        <v>1732</v>
      </c>
      <c r="E239" s="14" t="s">
        <v>431</v>
      </c>
      <c r="F239" s="14" t="s">
        <v>2449</v>
      </c>
      <c r="G239" s="14" t="s">
        <v>592</v>
      </c>
      <c r="H239" s="14" t="s">
        <v>1097</v>
      </c>
      <c r="I239" s="84">
        <v>4</v>
      </c>
      <c r="J239" s="32">
        <f>IFERROR(VLOOKUP(D239,#REF!,3,0),0)+IFERROR(VLOOKUP(D239,#REF!,3,0),0)</f>
        <v>0</v>
      </c>
      <c r="K239" s="32">
        <f>IFERROR(VLOOKUP(D239,#REF!,3,0),0)</f>
        <v>0</v>
      </c>
      <c r="L239" s="32">
        <f>IFERROR(VLOOKUP(D239,'12월'!$A$8:$C$8154,3,0),0)</f>
        <v>0</v>
      </c>
      <c r="M239" s="32">
        <f t="shared" si="9"/>
        <v>0</v>
      </c>
      <c r="N239" s="62" t="str">
        <f>IFERROR(VLOOKUP(D239,#REF!,6,0),"-")</f>
        <v>-</v>
      </c>
      <c r="O239" s="16" t="str">
        <f t="shared" si="10"/>
        <v>O</v>
      </c>
      <c r="P239" s="32">
        <f t="shared" si="11"/>
        <v>0</v>
      </c>
    </row>
    <row r="240" spans="1:16" ht="12.6" customHeight="1">
      <c r="A240" s="13"/>
      <c r="B240" s="14" t="s">
        <v>874</v>
      </c>
      <c r="C240" s="14" t="s">
        <v>570</v>
      </c>
      <c r="D240" s="14" t="s">
        <v>1408</v>
      </c>
      <c r="E240" s="14" t="s">
        <v>483</v>
      </c>
      <c r="F240" s="14" t="s">
        <v>2450</v>
      </c>
      <c r="G240" s="14" t="s">
        <v>592</v>
      </c>
      <c r="H240" s="14" t="s">
        <v>884</v>
      </c>
      <c r="I240" s="84">
        <v>4</v>
      </c>
      <c r="J240" s="32">
        <f>IFERROR(VLOOKUP(D240,#REF!,3,0),0)+IFERROR(VLOOKUP(D240,#REF!,3,0),0)</f>
        <v>0</v>
      </c>
      <c r="K240" s="32">
        <f>IFERROR(VLOOKUP(D240,#REF!,3,0),0)</f>
        <v>0</v>
      </c>
      <c r="L240" s="32">
        <f>IFERROR(VLOOKUP(D240,'12월'!$A$8:$C$8154,3,0),0)</f>
        <v>0</v>
      </c>
      <c r="M240" s="32">
        <f t="shared" si="9"/>
        <v>0</v>
      </c>
      <c r="N240" s="62" t="str">
        <f>IFERROR(VLOOKUP(D240,#REF!,6,0),"-")</f>
        <v>-</v>
      </c>
      <c r="O240" s="16" t="str">
        <f t="shared" si="10"/>
        <v>O</v>
      </c>
      <c r="P240" s="32">
        <f t="shared" si="11"/>
        <v>0</v>
      </c>
    </row>
    <row r="241" spans="1:16" ht="12.6" customHeight="1">
      <c r="A241" s="13"/>
      <c r="B241" s="14" t="s">
        <v>1000</v>
      </c>
      <c r="C241" s="14" t="s">
        <v>558</v>
      </c>
      <c r="D241" s="14" t="s">
        <v>1600</v>
      </c>
      <c r="E241" s="14" t="s">
        <v>540</v>
      </c>
      <c r="F241" s="14" t="s">
        <v>2451</v>
      </c>
      <c r="G241" s="14" t="s">
        <v>592</v>
      </c>
      <c r="H241" s="14" t="s">
        <v>1006</v>
      </c>
      <c r="I241" s="84">
        <v>4</v>
      </c>
      <c r="J241" s="32">
        <f>IFERROR(VLOOKUP(D241,#REF!,3,0),0)+IFERROR(VLOOKUP(D241,#REF!,3,0),0)</f>
        <v>0</v>
      </c>
      <c r="K241" s="32">
        <f>IFERROR(VLOOKUP(D241,#REF!,3,0),0)</f>
        <v>0</v>
      </c>
      <c r="L241" s="32">
        <f>IFERROR(VLOOKUP(D241,'12월'!$A$8:$C$8154,3,0),0)</f>
        <v>0</v>
      </c>
      <c r="M241" s="32">
        <f t="shared" si="9"/>
        <v>0</v>
      </c>
      <c r="N241" s="62" t="str">
        <f>IFERROR(VLOOKUP(D241,#REF!,6,0),"-")</f>
        <v>-</v>
      </c>
      <c r="O241" s="16" t="str">
        <f t="shared" si="10"/>
        <v>O</v>
      </c>
      <c r="P241" s="32">
        <f t="shared" si="11"/>
        <v>0</v>
      </c>
    </row>
    <row r="242" spans="1:16" ht="12.6" customHeight="1">
      <c r="A242" s="13"/>
      <c r="B242" s="14" t="s">
        <v>679</v>
      </c>
      <c r="C242" s="14" t="s">
        <v>583</v>
      </c>
      <c r="D242" s="14" t="s">
        <v>1190</v>
      </c>
      <c r="E242" s="14" t="s">
        <v>96</v>
      </c>
      <c r="F242" s="14" t="s">
        <v>2452</v>
      </c>
      <c r="G242" s="14" t="s">
        <v>592</v>
      </c>
      <c r="H242" s="14" t="s">
        <v>692</v>
      </c>
      <c r="I242" s="84">
        <v>4</v>
      </c>
      <c r="J242" s="32">
        <f>IFERROR(VLOOKUP(D242,#REF!,3,0),0)+IFERROR(VLOOKUP(D242,#REF!,3,0),0)</f>
        <v>0</v>
      </c>
      <c r="K242" s="32">
        <f>IFERROR(VLOOKUP(D242,#REF!,3,0),0)</f>
        <v>0</v>
      </c>
      <c r="L242" s="32">
        <f>IFERROR(VLOOKUP(D242,'12월'!$A$8:$C$8154,3,0),0)</f>
        <v>0</v>
      </c>
      <c r="M242" s="32">
        <f t="shared" si="9"/>
        <v>0</v>
      </c>
      <c r="N242" s="62" t="str">
        <f>IFERROR(VLOOKUP(D242,#REF!,6,0),"-")</f>
        <v>-</v>
      </c>
      <c r="O242" s="16" t="str">
        <f t="shared" si="10"/>
        <v>O</v>
      </c>
      <c r="P242" s="32">
        <f t="shared" si="11"/>
        <v>0</v>
      </c>
    </row>
    <row r="243" spans="1:16" ht="12.6" customHeight="1">
      <c r="A243" s="13"/>
      <c r="B243" s="14" t="s">
        <v>835</v>
      </c>
      <c r="C243" s="14" t="s">
        <v>569</v>
      </c>
      <c r="D243" s="14" t="s">
        <v>1366</v>
      </c>
      <c r="E243" s="48" t="s">
        <v>420</v>
      </c>
      <c r="F243" s="14" t="s">
        <v>2453</v>
      </c>
      <c r="G243" s="14" t="s">
        <v>592</v>
      </c>
      <c r="H243" s="14" t="s">
        <v>849</v>
      </c>
      <c r="I243" s="84">
        <v>4</v>
      </c>
      <c r="J243" s="32">
        <f>IFERROR(VLOOKUP(D243,#REF!,3,0),0)+IFERROR(VLOOKUP(D243,#REF!,3,0),0)</f>
        <v>0</v>
      </c>
      <c r="K243" s="32">
        <f>IFERROR(VLOOKUP(D243,#REF!,3,0),0)</f>
        <v>0</v>
      </c>
      <c r="L243" s="32">
        <f>IFERROR(VLOOKUP(D243,'12월'!$A$8:$C$8154,3,0),0)</f>
        <v>0</v>
      </c>
      <c r="M243" s="32">
        <f t="shared" si="9"/>
        <v>0</v>
      </c>
      <c r="N243" s="62" t="str">
        <f>IFERROR(VLOOKUP(D243,#REF!,6,0),"-")</f>
        <v>-</v>
      </c>
      <c r="O243" s="16" t="str">
        <f t="shared" si="10"/>
        <v>O</v>
      </c>
      <c r="P243" s="32">
        <f t="shared" si="11"/>
        <v>0</v>
      </c>
    </row>
    <row r="244" spans="1:16" ht="12.6" customHeight="1">
      <c r="A244" s="13"/>
      <c r="B244" s="14" t="s">
        <v>924</v>
      </c>
      <c r="C244" s="14" t="s">
        <v>556</v>
      </c>
      <c r="D244" s="33" t="s">
        <v>1479</v>
      </c>
      <c r="E244" s="14" t="s">
        <v>226</v>
      </c>
      <c r="F244" s="14" t="s">
        <v>2454</v>
      </c>
      <c r="G244" s="14" t="s">
        <v>592</v>
      </c>
      <c r="H244" s="14" t="s">
        <v>931</v>
      </c>
      <c r="I244" s="84">
        <v>4</v>
      </c>
      <c r="J244" s="32">
        <f>IFERROR(VLOOKUP(D244,#REF!,3,0),0)+IFERROR(VLOOKUP(D244,#REF!,3,0),0)</f>
        <v>0</v>
      </c>
      <c r="K244" s="32">
        <f>IFERROR(VLOOKUP(D244,#REF!,3,0),0)</f>
        <v>0</v>
      </c>
      <c r="L244" s="32">
        <f>IFERROR(VLOOKUP(D244,'12월'!$A$8:$C$8154,3,0),0)</f>
        <v>0</v>
      </c>
      <c r="M244" s="32">
        <f t="shared" si="9"/>
        <v>0</v>
      </c>
      <c r="N244" s="62" t="str">
        <f>IFERROR(VLOOKUP(D244,#REF!,6,0),"-")</f>
        <v>-</v>
      </c>
      <c r="O244" s="16" t="str">
        <f t="shared" si="10"/>
        <v>O</v>
      </c>
      <c r="P244" s="32">
        <f t="shared" si="11"/>
        <v>0</v>
      </c>
    </row>
    <row r="245" spans="1:16" ht="12.6" customHeight="1">
      <c r="A245" s="13"/>
      <c r="B245" s="14" t="s">
        <v>1000</v>
      </c>
      <c r="C245" s="14" t="s">
        <v>558</v>
      </c>
      <c r="D245" s="14" t="s">
        <v>1601</v>
      </c>
      <c r="E245" s="14" t="s">
        <v>541</v>
      </c>
      <c r="F245" s="14" t="s">
        <v>2455</v>
      </c>
      <c r="G245" s="14" t="s">
        <v>592</v>
      </c>
      <c r="H245" s="14" t="s">
        <v>1007</v>
      </c>
      <c r="I245" s="84">
        <v>4</v>
      </c>
      <c r="J245" s="32">
        <f>IFERROR(VLOOKUP(D245,#REF!,3,0),0)+IFERROR(VLOOKUP(D245,#REF!,3,0),0)</f>
        <v>0</v>
      </c>
      <c r="K245" s="32">
        <f>IFERROR(VLOOKUP(D245,#REF!,3,0),0)</f>
        <v>0</v>
      </c>
      <c r="L245" s="32">
        <f>IFERROR(VLOOKUP(D245,'12월'!$A$8:$C$8154,3,0),0)</f>
        <v>0</v>
      </c>
      <c r="M245" s="32">
        <f t="shared" si="9"/>
        <v>0</v>
      </c>
      <c r="N245" s="62" t="str">
        <f>IFERROR(VLOOKUP(D245,#REF!,6,0),"-")</f>
        <v>-</v>
      </c>
      <c r="O245" s="16" t="str">
        <f t="shared" si="10"/>
        <v>O</v>
      </c>
      <c r="P245" s="32">
        <f t="shared" si="11"/>
        <v>0</v>
      </c>
    </row>
    <row r="246" spans="1:16" ht="12.6" customHeight="1">
      <c r="A246" s="13"/>
      <c r="B246" s="14" t="s">
        <v>761</v>
      </c>
      <c r="C246" s="14" t="s">
        <v>553</v>
      </c>
      <c r="D246" s="14" t="s">
        <v>1266</v>
      </c>
      <c r="E246" s="14" t="s">
        <v>320</v>
      </c>
      <c r="F246" s="14" t="s">
        <v>2456</v>
      </c>
      <c r="G246" s="14" t="s">
        <v>592</v>
      </c>
      <c r="H246" s="14" t="s">
        <v>770</v>
      </c>
      <c r="I246" s="84">
        <v>4</v>
      </c>
      <c r="J246" s="32">
        <f>IFERROR(VLOOKUP(D246,#REF!,3,0),0)+IFERROR(VLOOKUP(D246,#REF!,3,0),0)</f>
        <v>0</v>
      </c>
      <c r="K246" s="32">
        <f>IFERROR(VLOOKUP(D246,#REF!,3,0),0)</f>
        <v>0</v>
      </c>
      <c r="L246" s="32">
        <f>IFERROR(VLOOKUP(D246,'12월'!$A$8:$C$8154,3,0),0)</f>
        <v>0</v>
      </c>
      <c r="M246" s="32">
        <f t="shared" si="9"/>
        <v>0</v>
      </c>
      <c r="N246" s="62" t="str">
        <f>IFERROR(VLOOKUP(D246,#REF!,6,0),"-")</f>
        <v>-</v>
      </c>
      <c r="O246" s="16" t="str">
        <f t="shared" si="10"/>
        <v>O</v>
      </c>
      <c r="P246" s="32">
        <f t="shared" si="11"/>
        <v>0</v>
      </c>
    </row>
    <row r="247" spans="1:16" ht="12.6" customHeight="1">
      <c r="A247" s="13"/>
      <c r="B247" s="14" t="s">
        <v>924</v>
      </c>
      <c r="C247" s="14" t="s">
        <v>556</v>
      </c>
      <c r="D247" s="14" t="s">
        <v>1480</v>
      </c>
      <c r="E247" s="48" t="s">
        <v>227</v>
      </c>
      <c r="F247" s="14" t="s">
        <v>2457</v>
      </c>
      <c r="G247" s="14" t="s">
        <v>592</v>
      </c>
      <c r="H247" s="14" t="s">
        <v>932</v>
      </c>
      <c r="I247" s="84">
        <v>4</v>
      </c>
      <c r="J247" s="32">
        <f>IFERROR(VLOOKUP(D247,#REF!,3,0),0)+IFERROR(VLOOKUP(D247,#REF!,3,0),0)</f>
        <v>0</v>
      </c>
      <c r="K247" s="32">
        <f>IFERROR(VLOOKUP(D247,#REF!,3,0),0)</f>
        <v>0</v>
      </c>
      <c r="L247" s="32">
        <f>IFERROR(VLOOKUP(D247,'12월'!$A$8:$C$8154,3,0),0)</f>
        <v>0</v>
      </c>
      <c r="M247" s="32">
        <f t="shared" si="9"/>
        <v>0</v>
      </c>
      <c r="N247" s="62" t="str">
        <f>IFERROR(VLOOKUP(D247,#REF!,6,0),"-")</f>
        <v>-</v>
      </c>
      <c r="O247" s="16" t="str">
        <f t="shared" si="10"/>
        <v>O</v>
      </c>
      <c r="P247" s="32">
        <f t="shared" si="11"/>
        <v>0</v>
      </c>
    </row>
    <row r="248" spans="1:16" ht="12.6" customHeight="1">
      <c r="A248" s="13"/>
      <c r="B248" s="14" t="s">
        <v>1000</v>
      </c>
      <c r="C248" s="14" t="s">
        <v>558</v>
      </c>
      <c r="D248" s="33" t="s">
        <v>1602</v>
      </c>
      <c r="E248" s="14" t="s">
        <v>125</v>
      </c>
      <c r="F248" s="14" t="s">
        <v>2458</v>
      </c>
      <c r="G248" s="14" t="s">
        <v>592</v>
      </c>
      <c r="H248" s="14" t="s">
        <v>1008</v>
      </c>
      <c r="I248" s="84">
        <v>4</v>
      </c>
      <c r="J248" s="32">
        <f>IFERROR(VLOOKUP(D248,#REF!,3,0),0)+IFERROR(VLOOKUP(D248,#REF!,3,0),0)</f>
        <v>0</v>
      </c>
      <c r="K248" s="32">
        <f>IFERROR(VLOOKUP(D248,#REF!,3,0),0)</f>
        <v>0</v>
      </c>
      <c r="L248" s="32">
        <f>IFERROR(VLOOKUP(D248,'12월'!$A$8:$C$8154,3,0),0)</f>
        <v>0</v>
      </c>
      <c r="M248" s="32">
        <f t="shared" si="9"/>
        <v>0</v>
      </c>
      <c r="N248" s="62" t="str">
        <f>IFERROR(VLOOKUP(D248,#REF!,6,0),"-")</f>
        <v>-</v>
      </c>
      <c r="O248" s="16" t="str">
        <f t="shared" si="10"/>
        <v>O</v>
      </c>
      <c r="P248" s="32">
        <f t="shared" si="11"/>
        <v>0</v>
      </c>
    </row>
    <row r="249" spans="1:16" ht="12.6" customHeight="1">
      <c r="A249" s="13"/>
      <c r="B249" s="14" t="s">
        <v>1111</v>
      </c>
      <c r="C249" s="14" t="s">
        <v>554</v>
      </c>
      <c r="D249" s="14" t="s">
        <v>1760</v>
      </c>
      <c r="E249" s="14" t="s">
        <v>382</v>
      </c>
      <c r="F249" s="14" t="s">
        <v>2459</v>
      </c>
      <c r="G249" s="14" t="s">
        <v>592</v>
      </c>
      <c r="H249" s="14" t="s">
        <v>1113</v>
      </c>
      <c r="I249" s="84">
        <v>4</v>
      </c>
      <c r="J249" s="32">
        <f>IFERROR(VLOOKUP(D249,#REF!,3,0),0)+IFERROR(VLOOKUP(D249,#REF!,3,0),0)</f>
        <v>0</v>
      </c>
      <c r="K249" s="32">
        <f>IFERROR(VLOOKUP(D249,#REF!,3,0),0)</f>
        <v>0</v>
      </c>
      <c r="L249" s="32">
        <f>IFERROR(VLOOKUP(D249,'12월'!$A$8:$C$8154,3,0),0)</f>
        <v>0</v>
      </c>
      <c r="M249" s="32">
        <f t="shared" si="9"/>
        <v>0</v>
      </c>
      <c r="N249" s="62" t="str">
        <f>IFERROR(VLOOKUP(D249,#REF!,6,0),"-")</f>
        <v>-</v>
      </c>
      <c r="O249" s="16" t="str">
        <f t="shared" si="10"/>
        <v>O</v>
      </c>
      <c r="P249" s="32">
        <f t="shared" si="11"/>
        <v>0</v>
      </c>
    </row>
    <row r="250" spans="1:16" ht="12.6" customHeight="1">
      <c r="A250" s="13"/>
      <c r="B250" s="14" t="s">
        <v>1042</v>
      </c>
      <c r="C250" s="14" t="s">
        <v>567</v>
      </c>
      <c r="D250" s="14" t="s">
        <v>1664</v>
      </c>
      <c r="E250" s="48" t="s">
        <v>141</v>
      </c>
      <c r="F250" s="14" t="s">
        <v>2460</v>
      </c>
      <c r="G250" s="14" t="s">
        <v>592</v>
      </c>
      <c r="H250" s="14" t="s">
        <v>1048</v>
      </c>
      <c r="I250" s="84">
        <v>4</v>
      </c>
      <c r="J250" s="32">
        <f>IFERROR(VLOOKUP(D250,#REF!,3,0),0)+IFERROR(VLOOKUP(D250,#REF!,3,0),0)</f>
        <v>0</v>
      </c>
      <c r="K250" s="32">
        <f>IFERROR(VLOOKUP(D250,#REF!,3,0),0)</f>
        <v>0</v>
      </c>
      <c r="L250" s="32">
        <f>IFERROR(VLOOKUP(D250,'12월'!$A$8:$C$8154,3,0),0)</f>
        <v>0</v>
      </c>
      <c r="M250" s="32">
        <f t="shared" si="9"/>
        <v>0</v>
      </c>
      <c r="N250" s="62" t="str">
        <f>IFERROR(VLOOKUP(D250,#REF!,6,0),"-")</f>
        <v>-</v>
      </c>
      <c r="O250" s="16" t="str">
        <f t="shared" si="10"/>
        <v>O</v>
      </c>
      <c r="P250" s="32">
        <f t="shared" si="11"/>
        <v>0</v>
      </c>
    </row>
    <row r="251" spans="1:16" ht="12.6" customHeight="1">
      <c r="A251" s="13"/>
      <c r="B251" s="14" t="s">
        <v>835</v>
      </c>
      <c r="C251" s="14" t="s">
        <v>569</v>
      </c>
      <c r="D251" s="14" t="s">
        <v>1367</v>
      </c>
      <c r="E251" s="14" t="s">
        <v>432</v>
      </c>
      <c r="F251" s="14" t="s">
        <v>2435</v>
      </c>
      <c r="G251" s="14" t="s">
        <v>592</v>
      </c>
      <c r="H251" s="14" t="s">
        <v>850</v>
      </c>
      <c r="I251" s="84">
        <v>4</v>
      </c>
      <c r="J251" s="32">
        <f>IFERROR(VLOOKUP(D251,#REF!,3,0),0)+IFERROR(VLOOKUP(D251,#REF!,3,0),0)</f>
        <v>0</v>
      </c>
      <c r="K251" s="32">
        <f>IFERROR(VLOOKUP(D251,#REF!,3,0),0)</f>
        <v>0</v>
      </c>
      <c r="L251" s="32">
        <f>IFERROR(VLOOKUP(D251,'12월'!$A$8:$C$8154,3,0),0)</f>
        <v>0</v>
      </c>
      <c r="M251" s="32">
        <f t="shared" si="9"/>
        <v>0</v>
      </c>
      <c r="N251" s="62" t="str">
        <f>IFERROR(VLOOKUP(D251,#REF!,6,0),"-")</f>
        <v>-</v>
      </c>
      <c r="O251" s="16" t="str">
        <f t="shared" si="10"/>
        <v>O</v>
      </c>
      <c r="P251" s="32">
        <f t="shared" si="11"/>
        <v>0</v>
      </c>
    </row>
    <row r="252" spans="1:16" ht="12.6" customHeight="1">
      <c r="A252" s="13"/>
      <c r="B252" s="14" t="s">
        <v>924</v>
      </c>
      <c r="C252" s="14" t="s">
        <v>556</v>
      </c>
      <c r="D252" s="14" t="s">
        <v>1481</v>
      </c>
      <c r="E252" s="14" t="s">
        <v>188</v>
      </c>
      <c r="F252" s="14" t="s">
        <v>2461</v>
      </c>
      <c r="G252" s="14" t="s">
        <v>592</v>
      </c>
      <c r="H252" s="14" t="s">
        <v>933</v>
      </c>
      <c r="I252" s="84">
        <v>4</v>
      </c>
      <c r="J252" s="32">
        <f>IFERROR(VLOOKUP(D252,#REF!,3,0),0)+IFERROR(VLOOKUP(D252,#REF!,3,0),0)</f>
        <v>0</v>
      </c>
      <c r="K252" s="32">
        <f>IFERROR(VLOOKUP(D252,#REF!,3,0),0)</f>
        <v>0</v>
      </c>
      <c r="L252" s="32">
        <f>IFERROR(VLOOKUP(D252,'12월'!$A$8:$C$8154,3,0),0)</f>
        <v>0</v>
      </c>
      <c r="M252" s="32">
        <f t="shared" si="9"/>
        <v>0</v>
      </c>
      <c r="N252" s="62" t="str">
        <f>IFERROR(VLOOKUP(D252,#REF!,6,0),"-")</f>
        <v>-</v>
      </c>
      <c r="O252" s="16" t="str">
        <f t="shared" si="10"/>
        <v>O</v>
      </c>
      <c r="P252" s="32">
        <f t="shared" si="11"/>
        <v>0</v>
      </c>
    </row>
    <row r="253" spans="1:16" ht="12.6" customHeight="1">
      <c r="A253" s="13"/>
      <c r="B253" s="14" t="s">
        <v>2026</v>
      </c>
      <c r="C253" s="14" t="s">
        <v>2121</v>
      </c>
      <c r="D253" s="14" t="s">
        <v>1565</v>
      </c>
      <c r="E253" s="14" t="s">
        <v>180</v>
      </c>
      <c r="F253" s="14" t="s">
        <v>2462</v>
      </c>
      <c r="G253" s="14" t="s">
        <v>592</v>
      </c>
      <c r="H253" s="59" t="s">
        <v>986</v>
      </c>
      <c r="I253" s="84">
        <v>4</v>
      </c>
      <c r="J253" s="32">
        <f>IFERROR(VLOOKUP(D253,#REF!,3,0),0)+IFERROR(VLOOKUP(D253,#REF!,3,0),0)</f>
        <v>0</v>
      </c>
      <c r="K253" s="32">
        <f>IFERROR(VLOOKUP(D253,#REF!,3,0),0)</f>
        <v>0</v>
      </c>
      <c r="L253" s="32">
        <f>IFERROR(VLOOKUP(D253,'12월'!$A$8:$C$8154,3,0),0)</f>
        <v>0</v>
      </c>
      <c r="M253" s="32">
        <f t="shared" si="9"/>
        <v>0</v>
      </c>
      <c r="N253" s="62" t="str">
        <f>IFERROR(VLOOKUP(D253,#REF!,6,0),"-")</f>
        <v>-</v>
      </c>
      <c r="O253" s="16" t="str">
        <f t="shared" si="10"/>
        <v>O</v>
      </c>
      <c r="P253" s="32">
        <f t="shared" si="11"/>
        <v>0</v>
      </c>
    </row>
    <row r="254" spans="1:16" ht="12.6" customHeight="1">
      <c r="A254" s="13"/>
      <c r="B254" s="14" t="s">
        <v>874</v>
      </c>
      <c r="C254" s="14" t="s">
        <v>570</v>
      </c>
      <c r="D254" s="14" t="s">
        <v>1409</v>
      </c>
      <c r="E254" s="14" t="s">
        <v>332</v>
      </c>
      <c r="F254" s="14" t="s">
        <v>2463</v>
      </c>
      <c r="G254" s="14" t="s">
        <v>592</v>
      </c>
      <c r="H254" s="14" t="s">
        <v>885</v>
      </c>
      <c r="I254" s="84">
        <v>4</v>
      </c>
      <c r="J254" s="32">
        <f>IFERROR(VLOOKUP(D254,#REF!,3,0),0)+IFERROR(VLOOKUP(D254,#REF!,3,0),0)</f>
        <v>0</v>
      </c>
      <c r="K254" s="32">
        <f>IFERROR(VLOOKUP(D254,#REF!,3,0),0)</f>
        <v>0</v>
      </c>
      <c r="L254" s="32">
        <f>IFERROR(VLOOKUP(D254,'12월'!$A$8:$C$8154,3,0),0)</f>
        <v>0</v>
      </c>
      <c r="M254" s="32">
        <f t="shared" si="9"/>
        <v>0</v>
      </c>
      <c r="N254" s="62" t="str">
        <f>IFERROR(VLOOKUP(D254,#REF!,6,0),"-")</f>
        <v>-</v>
      </c>
      <c r="O254" s="16" t="str">
        <f t="shared" si="10"/>
        <v>O</v>
      </c>
      <c r="P254" s="32">
        <f t="shared" si="11"/>
        <v>0</v>
      </c>
    </row>
    <row r="255" spans="1:16" ht="12.6" customHeight="1">
      <c r="A255" s="13"/>
      <c r="B255" s="64" t="s">
        <v>907</v>
      </c>
      <c r="C255" s="59" t="s">
        <v>568</v>
      </c>
      <c r="D255" s="59" t="s">
        <v>1452</v>
      </c>
      <c r="E255" s="59" t="s">
        <v>177</v>
      </c>
      <c r="F255" s="59" t="s">
        <v>2464</v>
      </c>
      <c r="G255" s="59" t="s">
        <v>592</v>
      </c>
      <c r="H255" s="14" t="s">
        <v>885</v>
      </c>
      <c r="I255" s="84">
        <v>4</v>
      </c>
      <c r="J255" s="32">
        <f>IFERROR(VLOOKUP(D255,#REF!,3,0),0)+IFERROR(VLOOKUP(D255,#REF!,3,0),0)</f>
        <v>0</v>
      </c>
      <c r="K255" s="32">
        <f>IFERROR(VLOOKUP(D255,#REF!,3,0),0)</f>
        <v>0</v>
      </c>
      <c r="L255" s="32">
        <f>IFERROR(VLOOKUP(D255,'12월'!$A$8:$C$8154,3,0),0)</f>
        <v>0</v>
      </c>
      <c r="M255" s="32">
        <f t="shared" si="9"/>
        <v>0</v>
      </c>
      <c r="N255" s="62" t="str">
        <f>IFERROR(VLOOKUP(D255,#REF!,6,0),"-")</f>
        <v>-</v>
      </c>
      <c r="O255" s="16" t="str">
        <f t="shared" si="10"/>
        <v>O</v>
      </c>
      <c r="P255" s="32">
        <f t="shared" si="11"/>
        <v>0</v>
      </c>
    </row>
    <row r="256" spans="1:16" ht="12.6" customHeight="1">
      <c r="A256" s="63"/>
      <c r="B256" s="14" t="s">
        <v>907</v>
      </c>
      <c r="C256" s="14" t="s">
        <v>568</v>
      </c>
      <c r="D256" s="14" t="s">
        <v>1453</v>
      </c>
      <c r="E256" s="14" t="s">
        <v>64</v>
      </c>
      <c r="F256" s="14" t="s">
        <v>2465</v>
      </c>
      <c r="G256" s="14" t="s">
        <v>592</v>
      </c>
      <c r="H256" s="14" t="s">
        <v>885</v>
      </c>
      <c r="I256" s="84">
        <v>4</v>
      </c>
      <c r="J256" s="32">
        <f>IFERROR(VLOOKUP(D256,#REF!,3,0),0)+IFERROR(VLOOKUP(D256,#REF!,3,0),0)</f>
        <v>0</v>
      </c>
      <c r="K256" s="32">
        <f>IFERROR(VLOOKUP(D256,#REF!,3,0),0)</f>
        <v>0</v>
      </c>
      <c r="L256" s="32">
        <f>IFERROR(VLOOKUP(D256,'12월'!$A$8:$C$8154,3,0),0)</f>
        <v>0</v>
      </c>
      <c r="M256" s="32">
        <f t="shared" si="9"/>
        <v>0</v>
      </c>
      <c r="N256" s="62" t="str">
        <f>IFERROR(VLOOKUP(D256,#REF!,6,0),"-")</f>
        <v>-</v>
      </c>
      <c r="O256" s="16" t="str">
        <f t="shared" si="10"/>
        <v>O</v>
      </c>
      <c r="P256" s="32">
        <f t="shared" si="11"/>
        <v>0</v>
      </c>
    </row>
    <row r="257" spans="1:16" ht="12.6" customHeight="1">
      <c r="A257" s="13"/>
      <c r="B257" s="14" t="s">
        <v>907</v>
      </c>
      <c r="C257" s="14" t="s">
        <v>568</v>
      </c>
      <c r="D257" s="14" t="s">
        <v>1454</v>
      </c>
      <c r="E257" s="14" t="s">
        <v>253</v>
      </c>
      <c r="F257" s="14" t="s">
        <v>2466</v>
      </c>
      <c r="G257" s="14" t="s">
        <v>592</v>
      </c>
      <c r="H257" s="14" t="s">
        <v>885</v>
      </c>
      <c r="I257" s="84">
        <v>4</v>
      </c>
      <c r="J257" s="32">
        <f>IFERROR(VLOOKUP(D257,#REF!,3,0),0)+IFERROR(VLOOKUP(D257,#REF!,3,0),0)</f>
        <v>0</v>
      </c>
      <c r="K257" s="32">
        <f>IFERROR(VLOOKUP(D257,#REF!,3,0),0)</f>
        <v>0</v>
      </c>
      <c r="L257" s="32">
        <f>IFERROR(VLOOKUP(D257,'12월'!$A$8:$C$8154,3,0),0)</f>
        <v>0</v>
      </c>
      <c r="M257" s="32">
        <f t="shared" si="9"/>
        <v>0</v>
      </c>
      <c r="N257" s="62" t="str">
        <f>IFERROR(VLOOKUP(D257,#REF!,6,0),"-")</f>
        <v>-</v>
      </c>
      <c r="O257" s="16" t="str">
        <f t="shared" si="10"/>
        <v>O</v>
      </c>
      <c r="P257" s="32">
        <f t="shared" si="11"/>
        <v>0</v>
      </c>
    </row>
    <row r="258" spans="1:16" ht="12.6" customHeight="1">
      <c r="A258" s="13"/>
      <c r="B258" s="14" t="s">
        <v>1071</v>
      </c>
      <c r="C258" s="14" t="s">
        <v>566</v>
      </c>
      <c r="D258" s="14" t="s">
        <v>1714</v>
      </c>
      <c r="E258" s="14" t="s">
        <v>85</v>
      </c>
      <c r="F258" s="14" t="s">
        <v>2467</v>
      </c>
      <c r="G258" s="14" t="s">
        <v>592</v>
      </c>
      <c r="H258" s="14" t="s">
        <v>885</v>
      </c>
      <c r="I258" s="84">
        <v>4</v>
      </c>
      <c r="J258" s="32">
        <f>IFERROR(VLOOKUP(D258,#REF!,3,0),0)+IFERROR(VLOOKUP(D258,#REF!,3,0),0)</f>
        <v>0</v>
      </c>
      <c r="K258" s="32">
        <f>IFERROR(VLOOKUP(D258,#REF!,3,0),0)</f>
        <v>0</v>
      </c>
      <c r="L258" s="32">
        <f>IFERROR(VLOOKUP(D258,'12월'!$A$8:$C$8154,3,0),0)</f>
        <v>0</v>
      </c>
      <c r="M258" s="32">
        <f t="shared" si="9"/>
        <v>0</v>
      </c>
      <c r="N258" s="62" t="str">
        <f>IFERROR(VLOOKUP(D258,#REF!,6,0),"-")</f>
        <v>-</v>
      </c>
      <c r="O258" s="16" t="str">
        <f t="shared" si="10"/>
        <v>O</v>
      </c>
      <c r="P258" s="32">
        <f t="shared" si="11"/>
        <v>0</v>
      </c>
    </row>
    <row r="259" spans="1:16" ht="12.6" customHeight="1">
      <c r="A259" s="13"/>
      <c r="B259" s="14" t="s">
        <v>1015</v>
      </c>
      <c r="C259" s="14" t="s">
        <v>573</v>
      </c>
      <c r="D259" s="14" t="s">
        <v>1642</v>
      </c>
      <c r="E259" s="14" t="s">
        <v>7</v>
      </c>
      <c r="F259" s="14" t="s">
        <v>2468</v>
      </c>
      <c r="G259" s="14" t="s">
        <v>592</v>
      </c>
      <c r="H259" s="14" t="s">
        <v>1034</v>
      </c>
      <c r="I259" s="84">
        <v>4</v>
      </c>
      <c r="J259" s="32">
        <f>IFERROR(VLOOKUP(D259,#REF!,3,0),0)+IFERROR(VLOOKUP(D259,#REF!,3,0),0)</f>
        <v>0</v>
      </c>
      <c r="K259" s="32">
        <f>IFERROR(VLOOKUP(D259,#REF!,3,0),0)</f>
        <v>0</v>
      </c>
      <c r="L259" s="32">
        <f>IFERROR(VLOOKUP(D259,'12월'!$A$8:$C$8154,3,0),0)</f>
        <v>0</v>
      </c>
      <c r="M259" s="32">
        <f t="shared" si="9"/>
        <v>0</v>
      </c>
      <c r="N259" s="62" t="str">
        <f>IFERROR(VLOOKUP(D259,#REF!,6,0),"-")</f>
        <v>-</v>
      </c>
      <c r="O259" s="16" t="str">
        <f t="shared" si="10"/>
        <v>O</v>
      </c>
      <c r="P259" s="32">
        <f t="shared" si="11"/>
        <v>0</v>
      </c>
    </row>
    <row r="260" spans="1:16" ht="12.6" customHeight="1">
      <c r="A260" s="13"/>
      <c r="B260" s="14" t="s">
        <v>1015</v>
      </c>
      <c r="C260" s="14" t="s">
        <v>573</v>
      </c>
      <c r="D260" s="14" t="s">
        <v>1643</v>
      </c>
      <c r="E260" s="14" t="s">
        <v>112</v>
      </c>
      <c r="F260" s="14" t="s">
        <v>2469</v>
      </c>
      <c r="G260" s="14" t="s">
        <v>593</v>
      </c>
      <c r="H260" s="14" t="s">
        <v>1034</v>
      </c>
      <c r="I260" s="84">
        <v>4</v>
      </c>
      <c r="J260" s="32">
        <f>IFERROR(VLOOKUP(D260,#REF!,3,0),0)+IFERROR(VLOOKUP(D260,#REF!,3,0),0)</f>
        <v>0</v>
      </c>
      <c r="K260" s="32">
        <f>IFERROR(VLOOKUP(D260,#REF!,3,0),0)</f>
        <v>0</v>
      </c>
      <c r="L260" s="32">
        <f>IFERROR(VLOOKUP(D260,'12월'!$A$8:$C$8154,3,0),0)</f>
        <v>0</v>
      </c>
      <c r="M260" s="32">
        <f t="shared" si="9"/>
        <v>0</v>
      </c>
      <c r="N260" s="62" t="str">
        <f>IFERROR(VLOOKUP(D260,#REF!,6,0),"-")</f>
        <v>-</v>
      </c>
      <c r="O260" s="16" t="str">
        <f t="shared" si="10"/>
        <v>O</v>
      </c>
      <c r="P260" s="32">
        <f t="shared" si="11"/>
        <v>0</v>
      </c>
    </row>
    <row r="261" spans="1:16" ht="12.6" customHeight="1">
      <c r="A261" s="13"/>
      <c r="B261" s="14" t="s">
        <v>694</v>
      </c>
      <c r="C261" s="14" t="s">
        <v>581</v>
      </c>
      <c r="D261" s="14" t="s">
        <v>1197</v>
      </c>
      <c r="E261" s="14" t="s">
        <v>161</v>
      </c>
      <c r="F261" s="14" t="s">
        <v>2422</v>
      </c>
      <c r="G261" s="14" t="s">
        <v>592</v>
      </c>
      <c r="H261" s="14" t="s">
        <v>700</v>
      </c>
      <c r="I261" s="84">
        <v>4</v>
      </c>
      <c r="J261" s="32">
        <f>IFERROR(VLOOKUP(D261,#REF!,3,0),0)+IFERROR(VLOOKUP(D261,#REF!,3,0),0)</f>
        <v>0</v>
      </c>
      <c r="K261" s="32">
        <f>IFERROR(VLOOKUP(D261,#REF!,3,0),0)</f>
        <v>0</v>
      </c>
      <c r="L261" s="32">
        <f>IFERROR(VLOOKUP(D261,'12월'!$A$8:$C$8154,3,0),0)</f>
        <v>0</v>
      </c>
      <c r="M261" s="32">
        <f t="shared" si="9"/>
        <v>0</v>
      </c>
      <c r="N261" s="62" t="str">
        <f>IFERROR(VLOOKUP(D261,#REF!,6,0),"-")</f>
        <v>-</v>
      </c>
      <c r="O261" s="16" t="str">
        <f t="shared" si="10"/>
        <v>O</v>
      </c>
      <c r="P261" s="32">
        <f t="shared" si="11"/>
        <v>0</v>
      </c>
    </row>
    <row r="262" spans="1:16" ht="12.6" customHeight="1">
      <c r="A262" s="13"/>
      <c r="B262" s="14" t="s">
        <v>731</v>
      </c>
      <c r="C262" s="14" t="s">
        <v>575</v>
      </c>
      <c r="D262" s="14" t="s">
        <v>1234</v>
      </c>
      <c r="E262" s="14" t="s">
        <v>21</v>
      </c>
      <c r="F262" s="14" t="s">
        <v>2470</v>
      </c>
      <c r="G262" s="14" t="s">
        <v>592</v>
      </c>
      <c r="H262" s="14" t="s">
        <v>700</v>
      </c>
      <c r="I262" s="84">
        <v>4</v>
      </c>
      <c r="J262" s="32">
        <f>IFERROR(VLOOKUP(D262,#REF!,3,0),0)+IFERROR(VLOOKUP(D262,#REF!,3,0),0)</f>
        <v>0</v>
      </c>
      <c r="K262" s="32">
        <f>IFERROR(VLOOKUP(D262,#REF!,3,0),0)</f>
        <v>0</v>
      </c>
      <c r="L262" s="32">
        <f>IFERROR(VLOOKUP(D262,'12월'!$A$8:$C$8154,3,0),0)</f>
        <v>0</v>
      </c>
      <c r="M262" s="32">
        <f t="shared" si="9"/>
        <v>0</v>
      </c>
      <c r="N262" s="62" t="str">
        <f>IFERROR(VLOOKUP(D262,#REF!,6,0),"-")</f>
        <v>-</v>
      </c>
      <c r="O262" s="16" t="str">
        <f t="shared" si="10"/>
        <v>O</v>
      </c>
      <c r="P262" s="32">
        <f t="shared" si="11"/>
        <v>0</v>
      </c>
    </row>
    <row r="263" spans="1:16" ht="12.6" customHeight="1">
      <c r="A263" s="13"/>
      <c r="B263" s="14" t="s">
        <v>794</v>
      </c>
      <c r="C263" s="14" t="s">
        <v>579</v>
      </c>
      <c r="D263" s="33" t="s">
        <v>1295</v>
      </c>
      <c r="E263" s="14" t="s">
        <v>305</v>
      </c>
      <c r="F263" s="14" t="s">
        <v>2471</v>
      </c>
      <c r="G263" s="14" t="s">
        <v>592</v>
      </c>
      <c r="H263" s="14" t="s">
        <v>700</v>
      </c>
      <c r="I263" s="84">
        <v>4</v>
      </c>
      <c r="J263" s="32">
        <f>IFERROR(VLOOKUP(D263,#REF!,3,0),0)+IFERROR(VLOOKUP(D263,#REF!,3,0),0)</f>
        <v>0</v>
      </c>
      <c r="K263" s="32">
        <f>IFERROR(VLOOKUP(D263,#REF!,3,0),0)</f>
        <v>0</v>
      </c>
      <c r="L263" s="32">
        <f>IFERROR(VLOOKUP(D263,'12월'!$A$8:$C$8154,3,0),0)</f>
        <v>0</v>
      </c>
      <c r="M263" s="32">
        <f t="shared" si="9"/>
        <v>0</v>
      </c>
      <c r="N263" s="62" t="str">
        <f>IFERROR(VLOOKUP(D263,#REF!,6,0),"-")</f>
        <v>-</v>
      </c>
      <c r="O263" s="16" t="str">
        <f t="shared" si="10"/>
        <v>O</v>
      </c>
      <c r="P263" s="32">
        <f t="shared" si="11"/>
        <v>0</v>
      </c>
    </row>
    <row r="264" spans="1:16" ht="12.6" customHeight="1">
      <c r="A264" s="13"/>
      <c r="B264" s="14" t="s">
        <v>827</v>
      </c>
      <c r="C264" s="14" t="s">
        <v>562</v>
      </c>
      <c r="D264" s="33" t="s">
        <v>1343</v>
      </c>
      <c r="E264" s="14" t="s">
        <v>150</v>
      </c>
      <c r="F264" s="14" t="s">
        <v>2472</v>
      </c>
      <c r="G264" s="14" t="s">
        <v>592</v>
      </c>
      <c r="H264" s="14" t="s">
        <v>700</v>
      </c>
      <c r="I264" s="84">
        <v>4</v>
      </c>
      <c r="J264" s="32">
        <f>IFERROR(VLOOKUP(D264,#REF!,3,0),0)+IFERROR(VLOOKUP(D264,#REF!,3,0),0)</f>
        <v>0</v>
      </c>
      <c r="K264" s="32">
        <f>IFERROR(VLOOKUP(D264,#REF!,3,0),0)</f>
        <v>0</v>
      </c>
      <c r="L264" s="32">
        <f>IFERROR(VLOOKUP(D264,'12월'!$A$8:$C$8154,3,0),0)</f>
        <v>0</v>
      </c>
      <c r="M264" s="32">
        <f t="shared" si="9"/>
        <v>0</v>
      </c>
      <c r="N264" s="62" t="str">
        <f>IFERROR(VLOOKUP(D264,#REF!,6,0),"-")</f>
        <v>-</v>
      </c>
      <c r="O264" s="16" t="str">
        <f t="shared" si="10"/>
        <v>O</v>
      </c>
      <c r="P264" s="32">
        <f t="shared" si="11"/>
        <v>0</v>
      </c>
    </row>
    <row r="265" spans="1:16" ht="12.6" customHeight="1">
      <c r="A265" s="13"/>
      <c r="B265" s="14" t="s">
        <v>835</v>
      </c>
      <c r="C265" s="14" t="s">
        <v>569</v>
      </c>
      <c r="D265" s="33" t="s">
        <v>1368</v>
      </c>
      <c r="E265" s="14" t="s">
        <v>342</v>
      </c>
      <c r="F265" s="14" t="s">
        <v>2473</v>
      </c>
      <c r="G265" s="14" t="s">
        <v>592</v>
      </c>
      <c r="H265" s="14" t="s">
        <v>700</v>
      </c>
      <c r="I265" s="84">
        <v>4</v>
      </c>
      <c r="J265" s="32">
        <f>IFERROR(VLOOKUP(D265,#REF!,3,0),0)+IFERROR(VLOOKUP(D265,#REF!,3,0),0)</f>
        <v>0</v>
      </c>
      <c r="K265" s="32">
        <f>IFERROR(VLOOKUP(D265,#REF!,3,0),0)</f>
        <v>0</v>
      </c>
      <c r="L265" s="32">
        <f>IFERROR(VLOOKUP(D265,'12월'!$A$8:$C$8154,3,0),0)</f>
        <v>0</v>
      </c>
      <c r="M265" s="32">
        <f t="shared" si="9"/>
        <v>0</v>
      </c>
      <c r="N265" s="62" t="str">
        <f>IFERROR(VLOOKUP(D265,#REF!,6,0),"-")</f>
        <v>-</v>
      </c>
      <c r="O265" s="16" t="str">
        <f t="shared" si="10"/>
        <v>O</v>
      </c>
      <c r="P265" s="32">
        <f t="shared" si="11"/>
        <v>0</v>
      </c>
    </row>
    <row r="266" spans="1:16" ht="12.6" customHeight="1">
      <c r="A266" s="13"/>
      <c r="B266" s="14" t="s">
        <v>979</v>
      </c>
      <c r="C266" s="14" t="s">
        <v>563</v>
      </c>
      <c r="D266" s="14" t="s">
        <v>1566</v>
      </c>
      <c r="E266" s="14" t="s">
        <v>181</v>
      </c>
      <c r="F266" s="14" t="s">
        <v>2474</v>
      </c>
      <c r="G266" s="14" t="s">
        <v>592</v>
      </c>
      <c r="H266" s="14" t="s">
        <v>700</v>
      </c>
      <c r="I266" s="84">
        <v>4</v>
      </c>
      <c r="J266" s="32">
        <f>IFERROR(VLOOKUP(D266,#REF!,3,0),0)+IFERROR(VLOOKUP(D266,#REF!,3,0),0)</f>
        <v>0</v>
      </c>
      <c r="K266" s="32">
        <f>IFERROR(VLOOKUP(D266,#REF!,3,0),0)</f>
        <v>0</v>
      </c>
      <c r="L266" s="32">
        <f>IFERROR(VLOOKUP(D266,'12월'!$A$8:$C$8154,3,0),0)</f>
        <v>0</v>
      </c>
      <c r="M266" s="32">
        <f t="shared" ref="M266:M329" si="12">(J266+K266)/I266</f>
        <v>0</v>
      </c>
      <c r="N266" s="62" t="str">
        <f>IFERROR(VLOOKUP(D266,#REF!,6,0),"-")</f>
        <v>-</v>
      </c>
      <c r="O266" s="16" t="str">
        <f t="shared" ref="O266:O329" si="13">+IF(M266&lt;500000,"O"," ")</f>
        <v>O</v>
      </c>
      <c r="P266" s="32">
        <f t="shared" ref="P266:P329" si="14">+J266+K266+L266</f>
        <v>0</v>
      </c>
    </row>
    <row r="267" spans="1:16" ht="12.6" customHeight="1">
      <c r="A267" s="13"/>
      <c r="B267" s="14" t="s">
        <v>1088</v>
      </c>
      <c r="C267" s="14" t="s">
        <v>564</v>
      </c>
      <c r="D267" s="14" t="s">
        <v>1733</v>
      </c>
      <c r="E267" s="14" t="s">
        <v>252</v>
      </c>
      <c r="F267" s="14" t="s">
        <v>2475</v>
      </c>
      <c r="G267" s="14" t="s">
        <v>592</v>
      </c>
      <c r="H267" s="14" t="s">
        <v>1098</v>
      </c>
      <c r="I267" s="84">
        <v>4</v>
      </c>
      <c r="J267" s="32">
        <f>IFERROR(VLOOKUP(D267,#REF!,3,0),0)+IFERROR(VLOOKUP(D267,#REF!,3,0),0)</f>
        <v>0</v>
      </c>
      <c r="K267" s="32">
        <f>IFERROR(VLOOKUP(D267,#REF!,3,0),0)</f>
        <v>0</v>
      </c>
      <c r="L267" s="32">
        <f>IFERROR(VLOOKUP(D267,'12월'!$A$8:$C$8154,3,0),0)</f>
        <v>0</v>
      </c>
      <c r="M267" s="32">
        <f t="shared" si="12"/>
        <v>0</v>
      </c>
      <c r="N267" s="62" t="str">
        <f>IFERROR(VLOOKUP(D267,#REF!,6,0),"-")</f>
        <v>-</v>
      </c>
      <c r="O267" s="16" t="str">
        <f t="shared" si="13"/>
        <v>O</v>
      </c>
      <c r="P267" s="32">
        <f t="shared" si="14"/>
        <v>0</v>
      </c>
    </row>
    <row r="268" spans="1:16" ht="12.6" customHeight="1">
      <c r="A268" s="13"/>
      <c r="B268" s="14" t="s">
        <v>794</v>
      </c>
      <c r="C268" s="14" t="s">
        <v>579</v>
      </c>
      <c r="D268" s="14" t="s">
        <v>1296</v>
      </c>
      <c r="E268" s="14" t="s">
        <v>504</v>
      </c>
      <c r="F268" s="14" t="s">
        <v>2476</v>
      </c>
      <c r="G268" s="14" t="s">
        <v>593</v>
      </c>
      <c r="H268" s="14" t="s">
        <v>797</v>
      </c>
      <c r="I268" s="84">
        <v>4</v>
      </c>
      <c r="J268" s="32">
        <f>IFERROR(VLOOKUP(D268,#REF!,3,0),0)+IFERROR(VLOOKUP(D268,#REF!,3,0),0)</f>
        <v>0</v>
      </c>
      <c r="K268" s="32">
        <f>IFERROR(VLOOKUP(D268,#REF!,3,0),0)</f>
        <v>0</v>
      </c>
      <c r="L268" s="32">
        <f>IFERROR(VLOOKUP(D268,'12월'!$A$8:$C$8154,3,0),0)</f>
        <v>0</v>
      </c>
      <c r="M268" s="32">
        <f t="shared" si="12"/>
        <v>0</v>
      </c>
      <c r="N268" s="62" t="str">
        <f>IFERROR(VLOOKUP(D268,#REF!,6,0),"-")</f>
        <v>-</v>
      </c>
      <c r="O268" s="16" t="str">
        <f t="shared" si="13"/>
        <v>O</v>
      </c>
      <c r="P268" s="32">
        <f t="shared" si="14"/>
        <v>0</v>
      </c>
    </row>
    <row r="269" spans="1:16" ht="12.6" customHeight="1">
      <c r="A269" s="13"/>
      <c r="B269" s="14" t="s">
        <v>798</v>
      </c>
      <c r="C269" s="14" t="s">
        <v>578</v>
      </c>
      <c r="D269" s="14" t="s">
        <v>1306</v>
      </c>
      <c r="E269" s="14" t="s">
        <v>325</v>
      </c>
      <c r="F269" s="14" t="s">
        <v>2477</v>
      </c>
      <c r="G269" s="14" t="s">
        <v>592</v>
      </c>
      <c r="H269" s="14" t="s">
        <v>797</v>
      </c>
      <c r="I269" s="84">
        <v>4</v>
      </c>
      <c r="J269" s="32">
        <f>IFERROR(VLOOKUP(D269,#REF!,3,0),0)+IFERROR(VLOOKUP(D269,#REF!,3,0),0)</f>
        <v>0</v>
      </c>
      <c r="K269" s="32">
        <f>IFERROR(VLOOKUP(D269,#REF!,3,0),0)</f>
        <v>0</v>
      </c>
      <c r="L269" s="32">
        <f>IFERROR(VLOOKUP(D269,'12월'!$A$8:$C$8154,3,0),0)</f>
        <v>0</v>
      </c>
      <c r="M269" s="32">
        <f t="shared" si="12"/>
        <v>0</v>
      </c>
      <c r="N269" s="62" t="str">
        <f>IFERROR(VLOOKUP(D269,#REF!,6,0),"-")</f>
        <v>-</v>
      </c>
      <c r="O269" s="16" t="str">
        <f t="shared" si="13"/>
        <v>O</v>
      </c>
      <c r="P269" s="32">
        <f t="shared" si="14"/>
        <v>0</v>
      </c>
    </row>
    <row r="270" spans="1:16" ht="12.6" customHeight="1">
      <c r="A270" s="13"/>
      <c r="B270" s="14" t="s">
        <v>1015</v>
      </c>
      <c r="C270" s="14" t="s">
        <v>573</v>
      </c>
      <c r="D270" s="33" t="s">
        <v>1644</v>
      </c>
      <c r="E270" s="14" t="s">
        <v>113</v>
      </c>
      <c r="F270" s="14" t="s">
        <v>2478</v>
      </c>
      <c r="G270" s="14" t="s">
        <v>592</v>
      </c>
      <c r="H270" s="14" t="s">
        <v>1035</v>
      </c>
      <c r="I270" s="84">
        <v>4</v>
      </c>
      <c r="J270" s="32">
        <f>IFERROR(VLOOKUP(D270,#REF!,3,0),0)+IFERROR(VLOOKUP(D270,#REF!,3,0),0)</f>
        <v>0</v>
      </c>
      <c r="K270" s="32">
        <f>IFERROR(VLOOKUP(D270,#REF!,3,0),0)</f>
        <v>0</v>
      </c>
      <c r="L270" s="32">
        <f>IFERROR(VLOOKUP(D270,'12월'!$A$8:$C$8154,3,0),0)</f>
        <v>0</v>
      </c>
      <c r="M270" s="32">
        <f t="shared" si="12"/>
        <v>0</v>
      </c>
      <c r="N270" s="62" t="str">
        <f>IFERROR(VLOOKUP(D270,#REF!,6,0),"-")</f>
        <v>-</v>
      </c>
      <c r="O270" s="16" t="str">
        <f t="shared" si="13"/>
        <v>O</v>
      </c>
      <c r="P270" s="32">
        <f t="shared" si="14"/>
        <v>0</v>
      </c>
    </row>
    <row r="271" spans="1:16" ht="12.6" customHeight="1">
      <c r="A271" s="13"/>
      <c r="B271" s="14" t="s">
        <v>3152</v>
      </c>
      <c r="C271" s="14" t="s">
        <v>2985</v>
      </c>
      <c r="D271" s="33" t="s">
        <v>1501</v>
      </c>
      <c r="E271" s="14" t="s">
        <v>274</v>
      </c>
      <c r="F271" s="14" t="s">
        <v>2479</v>
      </c>
      <c r="G271" s="14" t="s">
        <v>592</v>
      </c>
      <c r="H271" s="14" t="s">
        <v>949</v>
      </c>
      <c r="I271" s="84">
        <v>4</v>
      </c>
      <c r="J271" s="32">
        <f>IFERROR(VLOOKUP(D271,#REF!,3,0),0)+IFERROR(VLOOKUP(D271,#REF!,3,0),0)</f>
        <v>0</v>
      </c>
      <c r="K271" s="32">
        <f>IFERROR(VLOOKUP(D271,#REF!,3,0),0)</f>
        <v>0</v>
      </c>
      <c r="L271" s="32">
        <f>IFERROR(VLOOKUP(D271,'12월'!$A$8:$C$8154,3,0),0)</f>
        <v>0</v>
      </c>
      <c r="M271" s="32">
        <f t="shared" si="12"/>
        <v>0</v>
      </c>
      <c r="N271" s="62" t="str">
        <f>IFERROR(VLOOKUP(D271,#REF!,6,0),"-")</f>
        <v>-</v>
      </c>
      <c r="O271" s="16" t="str">
        <f t="shared" si="13"/>
        <v>O</v>
      </c>
      <c r="P271" s="32">
        <f t="shared" si="14"/>
        <v>0</v>
      </c>
    </row>
    <row r="272" spans="1:16" ht="12.6" customHeight="1">
      <c r="A272" s="13"/>
      <c r="B272" s="14" t="s">
        <v>1121</v>
      </c>
      <c r="C272" s="14" t="s">
        <v>580</v>
      </c>
      <c r="D272" s="14" t="s">
        <v>1781</v>
      </c>
      <c r="E272" s="14" t="s">
        <v>394</v>
      </c>
      <c r="F272" s="14" t="s">
        <v>2480</v>
      </c>
      <c r="G272" s="14" t="s">
        <v>592</v>
      </c>
      <c r="H272" s="14" t="s">
        <v>1128</v>
      </c>
      <c r="I272" s="84">
        <v>4</v>
      </c>
      <c r="J272" s="32">
        <f>IFERROR(VLOOKUP(D272,#REF!,3,0),0)+IFERROR(VLOOKUP(D272,#REF!,3,0),0)</f>
        <v>0</v>
      </c>
      <c r="K272" s="32">
        <f>IFERROR(VLOOKUP(D272,#REF!,3,0),0)</f>
        <v>0</v>
      </c>
      <c r="L272" s="32">
        <f>IFERROR(VLOOKUP(D272,'12월'!$A$8:$C$8154,3,0),0)</f>
        <v>0</v>
      </c>
      <c r="M272" s="32">
        <f t="shared" si="12"/>
        <v>0</v>
      </c>
      <c r="N272" s="62" t="str">
        <f>IFERROR(VLOOKUP(D272,#REF!,6,0),"-")</f>
        <v>-</v>
      </c>
      <c r="O272" s="16" t="str">
        <f t="shared" si="13"/>
        <v>O</v>
      </c>
      <c r="P272" s="32">
        <f t="shared" si="14"/>
        <v>0</v>
      </c>
    </row>
    <row r="273" spans="1:16" ht="12.6" customHeight="1">
      <c r="A273" s="13"/>
      <c r="B273" s="30" t="s">
        <v>867</v>
      </c>
      <c r="C273" s="14" t="s">
        <v>585</v>
      </c>
      <c r="D273" s="14" t="s">
        <v>1394</v>
      </c>
      <c r="E273" s="14" t="s">
        <v>340</v>
      </c>
      <c r="F273" s="14" t="s">
        <v>2481</v>
      </c>
      <c r="G273" s="14" t="s">
        <v>592</v>
      </c>
      <c r="H273" s="14" t="s">
        <v>872</v>
      </c>
      <c r="I273" s="84">
        <v>4</v>
      </c>
      <c r="J273" s="32">
        <f>IFERROR(VLOOKUP(D273,#REF!,3,0),0)+IFERROR(VLOOKUP(D273,#REF!,3,0),0)</f>
        <v>0</v>
      </c>
      <c r="K273" s="32">
        <f>IFERROR(VLOOKUP(D273,#REF!,3,0),0)</f>
        <v>0</v>
      </c>
      <c r="L273" s="32">
        <f>IFERROR(VLOOKUP(D273,'12월'!$A$8:$C$8154,3,0),0)</f>
        <v>0</v>
      </c>
      <c r="M273" s="32">
        <f t="shared" si="12"/>
        <v>0</v>
      </c>
      <c r="N273" s="62" t="str">
        <f>IFERROR(VLOOKUP(D273,#REF!,6,0),"-")</f>
        <v>-</v>
      </c>
      <c r="O273" s="16" t="str">
        <f t="shared" si="13"/>
        <v>O</v>
      </c>
      <c r="P273" s="32">
        <f t="shared" si="14"/>
        <v>0</v>
      </c>
    </row>
    <row r="274" spans="1:16" ht="12.6" customHeight="1">
      <c r="A274" s="13"/>
      <c r="B274" s="14" t="s">
        <v>957</v>
      </c>
      <c r="C274" s="14" t="s">
        <v>571</v>
      </c>
      <c r="D274" s="14" t="s">
        <v>1526</v>
      </c>
      <c r="E274" s="14" t="s">
        <v>109</v>
      </c>
      <c r="F274" s="14" t="s">
        <v>2482</v>
      </c>
      <c r="G274" s="14" t="s">
        <v>592</v>
      </c>
      <c r="H274" s="14" t="s">
        <v>966</v>
      </c>
      <c r="I274" s="84">
        <v>4</v>
      </c>
      <c r="J274" s="32">
        <f>IFERROR(VLOOKUP(D274,#REF!,3,0),0)+IFERROR(VLOOKUP(D274,#REF!,3,0),0)</f>
        <v>0</v>
      </c>
      <c r="K274" s="32">
        <f>IFERROR(VLOOKUP(D274,#REF!,3,0),0)</f>
        <v>0</v>
      </c>
      <c r="L274" s="32">
        <f>IFERROR(VLOOKUP(D274,'12월'!$A$8:$C$8154,3,0),0)</f>
        <v>0</v>
      </c>
      <c r="M274" s="32">
        <f t="shared" si="12"/>
        <v>0</v>
      </c>
      <c r="N274" s="62" t="str">
        <f>IFERROR(VLOOKUP(D274,#REF!,6,0),"-")</f>
        <v>-</v>
      </c>
      <c r="O274" s="16" t="str">
        <f t="shared" si="13"/>
        <v>O</v>
      </c>
      <c r="P274" s="32">
        <f t="shared" si="14"/>
        <v>0</v>
      </c>
    </row>
    <row r="275" spans="1:16" ht="12.6" customHeight="1">
      <c r="A275" s="13"/>
      <c r="B275" s="14" t="s">
        <v>731</v>
      </c>
      <c r="C275" s="14" t="s">
        <v>575</v>
      </c>
      <c r="D275" s="14" t="s">
        <v>1235</v>
      </c>
      <c r="E275" s="14" t="s">
        <v>22</v>
      </c>
      <c r="F275" s="14" t="s">
        <v>2483</v>
      </c>
      <c r="G275" s="14" t="s">
        <v>592</v>
      </c>
      <c r="H275" s="14" t="s">
        <v>693</v>
      </c>
      <c r="I275" s="84">
        <v>4</v>
      </c>
      <c r="J275" s="32">
        <f>IFERROR(VLOOKUP(D275,#REF!,3,0),0)+IFERROR(VLOOKUP(D275,#REF!,3,0),0)</f>
        <v>0</v>
      </c>
      <c r="K275" s="32">
        <f>IFERROR(VLOOKUP(D275,#REF!,3,0),0)</f>
        <v>0</v>
      </c>
      <c r="L275" s="32">
        <f>IFERROR(VLOOKUP(D275,'12월'!$A$8:$C$8154,3,0),0)</f>
        <v>0</v>
      </c>
      <c r="M275" s="32">
        <f t="shared" si="12"/>
        <v>0</v>
      </c>
      <c r="N275" s="62" t="str">
        <f>IFERROR(VLOOKUP(D275,#REF!,6,0),"-")</f>
        <v>-</v>
      </c>
      <c r="O275" s="16" t="str">
        <f t="shared" si="13"/>
        <v>O</v>
      </c>
      <c r="P275" s="32">
        <f t="shared" si="14"/>
        <v>0</v>
      </c>
    </row>
    <row r="276" spans="1:16" ht="12.6" customHeight="1">
      <c r="A276" s="13"/>
      <c r="B276" s="14" t="s">
        <v>780</v>
      </c>
      <c r="C276" s="14" t="s">
        <v>559</v>
      </c>
      <c r="D276" s="14" t="s">
        <v>1273</v>
      </c>
      <c r="E276" s="14" t="s">
        <v>348</v>
      </c>
      <c r="F276" s="14" t="s">
        <v>2484</v>
      </c>
      <c r="G276" s="14" t="s">
        <v>593</v>
      </c>
      <c r="H276" s="14" t="s">
        <v>693</v>
      </c>
      <c r="I276" s="84">
        <v>4</v>
      </c>
      <c r="J276" s="32">
        <f>IFERROR(VLOOKUP(D276,#REF!,3,0),0)+IFERROR(VLOOKUP(D276,#REF!,3,0),0)</f>
        <v>0</v>
      </c>
      <c r="K276" s="32">
        <f>IFERROR(VLOOKUP(D276,#REF!,3,0),0)</f>
        <v>0</v>
      </c>
      <c r="L276" s="32">
        <f>IFERROR(VLOOKUP(D276,'12월'!$A$8:$C$8154,3,0),0)</f>
        <v>0</v>
      </c>
      <c r="M276" s="32">
        <f t="shared" si="12"/>
        <v>0</v>
      </c>
      <c r="N276" s="62" t="str">
        <f>IFERROR(VLOOKUP(D276,#REF!,6,0),"-")</f>
        <v>-</v>
      </c>
      <c r="O276" s="16" t="str">
        <f t="shared" si="13"/>
        <v>O</v>
      </c>
      <c r="P276" s="32">
        <f t="shared" si="14"/>
        <v>0</v>
      </c>
    </row>
    <row r="277" spans="1:16" ht="12.6" customHeight="1">
      <c r="A277" s="13"/>
      <c r="B277" s="14" t="s">
        <v>780</v>
      </c>
      <c r="C277" s="14" t="s">
        <v>559</v>
      </c>
      <c r="D277" s="33" t="s">
        <v>1274</v>
      </c>
      <c r="E277" s="14" t="s">
        <v>366</v>
      </c>
      <c r="F277" s="14" t="s">
        <v>2485</v>
      </c>
      <c r="G277" s="14" t="s">
        <v>592</v>
      </c>
      <c r="H277" s="14" t="s">
        <v>693</v>
      </c>
      <c r="I277" s="84">
        <v>4</v>
      </c>
      <c r="J277" s="32">
        <f>IFERROR(VLOOKUP(D277,#REF!,3,0),0)+IFERROR(VLOOKUP(D277,#REF!,3,0),0)</f>
        <v>0</v>
      </c>
      <c r="K277" s="32">
        <f>IFERROR(VLOOKUP(D277,#REF!,3,0),0)</f>
        <v>0</v>
      </c>
      <c r="L277" s="32">
        <f>IFERROR(VLOOKUP(D277,'12월'!$A$8:$C$8154,3,0),0)</f>
        <v>0</v>
      </c>
      <c r="M277" s="32">
        <f t="shared" si="12"/>
        <v>0</v>
      </c>
      <c r="N277" s="62" t="str">
        <f>IFERROR(VLOOKUP(D277,#REF!,6,0),"-")</f>
        <v>-</v>
      </c>
      <c r="O277" s="16" t="str">
        <f t="shared" si="13"/>
        <v>O</v>
      </c>
      <c r="P277" s="32">
        <f t="shared" si="14"/>
        <v>0</v>
      </c>
    </row>
    <row r="278" spans="1:16" ht="12.6" customHeight="1">
      <c r="A278" s="13"/>
      <c r="B278" s="14" t="s">
        <v>1111</v>
      </c>
      <c r="C278" s="14" t="s">
        <v>554</v>
      </c>
      <c r="D278" s="33" t="s">
        <v>1761</v>
      </c>
      <c r="E278" s="14" t="s">
        <v>529</v>
      </c>
      <c r="F278" s="14" t="s">
        <v>2486</v>
      </c>
      <c r="G278" s="14" t="s">
        <v>592</v>
      </c>
      <c r="H278" s="14" t="s">
        <v>1114</v>
      </c>
      <c r="I278" s="84">
        <v>4</v>
      </c>
      <c r="J278" s="32">
        <f>IFERROR(VLOOKUP(D278,#REF!,3,0),0)+IFERROR(VLOOKUP(D278,#REF!,3,0),0)</f>
        <v>0</v>
      </c>
      <c r="K278" s="32">
        <f>IFERROR(VLOOKUP(D278,#REF!,3,0),0)</f>
        <v>0</v>
      </c>
      <c r="L278" s="32">
        <f>IFERROR(VLOOKUP(D278,'12월'!$A$8:$C$8154,3,0),0)</f>
        <v>0</v>
      </c>
      <c r="M278" s="32">
        <f t="shared" si="12"/>
        <v>0</v>
      </c>
      <c r="N278" s="62" t="str">
        <f>IFERROR(VLOOKUP(D278,#REF!,6,0),"-")</f>
        <v>-</v>
      </c>
      <c r="O278" s="16" t="str">
        <f t="shared" si="13"/>
        <v>O</v>
      </c>
      <c r="P278" s="32">
        <f t="shared" si="14"/>
        <v>0</v>
      </c>
    </row>
    <row r="279" spans="1:16" ht="12.6" customHeight="1">
      <c r="A279" s="13"/>
      <c r="B279" s="14" t="s">
        <v>773</v>
      </c>
      <c r="C279" s="14" t="s">
        <v>574</v>
      </c>
      <c r="D279" s="33" t="s">
        <v>1734</v>
      </c>
      <c r="E279" s="14" t="s">
        <v>396</v>
      </c>
      <c r="F279" s="14" t="s">
        <v>2487</v>
      </c>
      <c r="G279" s="14" t="s">
        <v>592</v>
      </c>
      <c r="H279" s="14" t="s">
        <v>1099</v>
      </c>
      <c r="I279" s="84">
        <v>4</v>
      </c>
      <c r="J279" s="32">
        <f>IFERROR(VLOOKUP(D279,#REF!,3,0),0)+IFERROR(VLOOKUP(D279,#REF!,3,0),0)</f>
        <v>0</v>
      </c>
      <c r="K279" s="32">
        <f>IFERROR(VLOOKUP(D279,#REF!,3,0),0)</f>
        <v>0</v>
      </c>
      <c r="L279" s="32">
        <f>IFERROR(VLOOKUP(D279,'12월'!$A$8:$C$8154,3,0),0)</f>
        <v>0</v>
      </c>
      <c r="M279" s="32">
        <f t="shared" si="12"/>
        <v>0</v>
      </c>
      <c r="N279" s="62" t="str">
        <f>IFERROR(VLOOKUP(D279,#REF!,6,0),"-")</f>
        <v>-</v>
      </c>
      <c r="O279" s="16" t="str">
        <f t="shared" si="13"/>
        <v>O</v>
      </c>
      <c r="P279" s="32">
        <f t="shared" si="14"/>
        <v>0</v>
      </c>
    </row>
    <row r="280" spans="1:16" ht="12.6" customHeight="1">
      <c r="A280" s="13"/>
      <c r="B280" s="14" t="s">
        <v>780</v>
      </c>
      <c r="C280" s="14" t="s">
        <v>559</v>
      </c>
      <c r="D280" s="14" t="s">
        <v>1275</v>
      </c>
      <c r="E280" s="14" t="s">
        <v>351</v>
      </c>
      <c r="F280" s="14" t="s">
        <v>2427</v>
      </c>
      <c r="G280" s="14" t="s">
        <v>592</v>
      </c>
      <c r="H280" s="14" t="s">
        <v>782</v>
      </c>
      <c r="I280" s="84">
        <v>4</v>
      </c>
      <c r="J280" s="32">
        <f>IFERROR(VLOOKUP(D280,#REF!,3,0),0)+IFERROR(VLOOKUP(D280,#REF!,3,0),0)</f>
        <v>0</v>
      </c>
      <c r="K280" s="32">
        <f>IFERROR(VLOOKUP(D280,#REF!,3,0),0)</f>
        <v>0</v>
      </c>
      <c r="L280" s="32">
        <f>IFERROR(VLOOKUP(D280,'12월'!$A$8:$C$8154,3,0),0)</f>
        <v>0</v>
      </c>
      <c r="M280" s="32">
        <f t="shared" si="12"/>
        <v>0</v>
      </c>
      <c r="N280" s="62" t="str">
        <f>IFERROR(VLOOKUP(D280,#REF!,6,0),"-")</f>
        <v>-</v>
      </c>
      <c r="O280" s="16" t="str">
        <f t="shared" si="13"/>
        <v>O</v>
      </c>
      <c r="P280" s="32">
        <f t="shared" si="14"/>
        <v>0</v>
      </c>
    </row>
    <row r="281" spans="1:16" ht="12.6" customHeight="1">
      <c r="A281" s="13"/>
      <c r="B281" s="14" t="s">
        <v>1088</v>
      </c>
      <c r="C281" s="14" t="s">
        <v>564</v>
      </c>
      <c r="D281" s="14" t="s">
        <v>1735</v>
      </c>
      <c r="E281" s="14" t="s">
        <v>491</v>
      </c>
      <c r="F281" s="14" t="s">
        <v>2488</v>
      </c>
      <c r="G281" s="14" t="s">
        <v>592</v>
      </c>
      <c r="H281" s="14" t="s">
        <v>1100</v>
      </c>
      <c r="I281" s="84">
        <v>4</v>
      </c>
      <c r="J281" s="32">
        <f>IFERROR(VLOOKUP(D281,#REF!,3,0),0)+IFERROR(VLOOKUP(D281,#REF!,3,0),0)</f>
        <v>0</v>
      </c>
      <c r="K281" s="32">
        <f>IFERROR(VLOOKUP(D281,#REF!,3,0),0)</f>
        <v>0</v>
      </c>
      <c r="L281" s="32">
        <f>IFERROR(VLOOKUP(D281,'12월'!$A$8:$C$8154,3,0),0)</f>
        <v>0</v>
      </c>
      <c r="M281" s="32">
        <f t="shared" si="12"/>
        <v>0</v>
      </c>
      <c r="N281" s="62" t="str">
        <f>IFERROR(VLOOKUP(D281,#REF!,6,0),"-")</f>
        <v>-</v>
      </c>
      <c r="O281" s="16" t="str">
        <f t="shared" si="13"/>
        <v>O</v>
      </c>
      <c r="P281" s="32">
        <f t="shared" si="14"/>
        <v>0</v>
      </c>
    </row>
    <row r="282" spans="1:16" ht="12.6" customHeight="1">
      <c r="A282" s="13"/>
      <c r="B282" s="14" t="s">
        <v>943</v>
      </c>
      <c r="C282" s="14" t="s">
        <v>561</v>
      </c>
      <c r="D282" s="33" t="s">
        <v>1502</v>
      </c>
      <c r="E282" s="14" t="s">
        <v>219</v>
      </c>
      <c r="F282" s="14" t="s">
        <v>2489</v>
      </c>
      <c r="G282" s="14" t="s">
        <v>592</v>
      </c>
      <c r="H282" s="14" t="s">
        <v>950</v>
      </c>
      <c r="I282" s="84">
        <v>4</v>
      </c>
      <c r="J282" s="32">
        <f>IFERROR(VLOOKUP(D282,#REF!,3,0),0)+IFERROR(VLOOKUP(D282,#REF!,3,0),0)</f>
        <v>0</v>
      </c>
      <c r="K282" s="32">
        <f>IFERROR(VLOOKUP(D282,#REF!,3,0),0)</f>
        <v>0</v>
      </c>
      <c r="L282" s="32">
        <f>IFERROR(VLOOKUP(D282,'12월'!$A$8:$C$8154,3,0),0)</f>
        <v>0</v>
      </c>
      <c r="M282" s="32">
        <f t="shared" si="12"/>
        <v>0</v>
      </c>
      <c r="N282" s="62" t="str">
        <f>IFERROR(VLOOKUP(D282,#REF!,6,0),"-")</f>
        <v>-</v>
      </c>
      <c r="O282" s="16" t="str">
        <f t="shared" si="13"/>
        <v>O</v>
      </c>
      <c r="P282" s="32">
        <f t="shared" si="14"/>
        <v>0</v>
      </c>
    </row>
    <row r="283" spans="1:16" ht="12.6" customHeight="1">
      <c r="A283" s="13"/>
      <c r="B283" s="14" t="s">
        <v>943</v>
      </c>
      <c r="C283" s="14" t="s">
        <v>561</v>
      </c>
      <c r="D283" s="14" t="s">
        <v>1503</v>
      </c>
      <c r="E283" s="14" t="s">
        <v>220</v>
      </c>
      <c r="F283" s="14" t="s">
        <v>2490</v>
      </c>
      <c r="G283" s="14" t="s">
        <v>592</v>
      </c>
      <c r="H283" s="14" t="s">
        <v>950</v>
      </c>
      <c r="I283" s="84">
        <v>4</v>
      </c>
      <c r="J283" s="32">
        <f>IFERROR(VLOOKUP(D283,#REF!,3,0),0)+IFERROR(VLOOKUP(D283,#REF!,3,0),0)</f>
        <v>0</v>
      </c>
      <c r="K283" s="32">
        <f>IFERROR(VLOOKUP(D283,#REF!,3,0),0)</f>
        <v>0</v>
      </c>
      <c r="L283" s="32">
        <f>IFERROR(VLOOKUP(D283,'12월'!$A$8:$C$8154,3,0),0)</f>
        <v>0</v>
      </c>
      <c r="M283" s="32">
        <f t="shared" si="12"/>
        <v>0</v>
      </c>
      <c r="N283" s="62" t="str">
        <f>IFERROR(VLOOKUP(D283,#REF!,6,0),"-")</f>
        <v>-</v>
      </c>
      <c r="O283" s="16" t="str">
        <f t="shared" si="13"/>
        <v>O</v>
      </c>
      <c r="P283" s="32">
        <f t="shared" si="14"/>
        <v>0</v>
      </c>
    </row>
    <row r="284" spans="1:16" ht="12.6" customHeight="1">
      <c r="A284" s="13"/>
      <c r="B284" s="14" t="s">
        <v>798</v>
      </c>
      <c r="C284" s="14" t="s">
        <v>578</v>
      </c>
      <c r="D284" s="14" t="s">
        <v>1307</v>
      </c>
      <c r="E284" s="14" t="s">
        <v>313</v>
      </c>
      <c r="F284" s="14" t="s">
        <v>2491</v>
      </c>
      <c r="G284" s="14" t="s">
        <v>592</v>
      </c>
      <c r="H284" s="14" t="s">
        <v>806</v>
      </c>
      <c r="I284" s="84">
        <v>4</v>
      </c>
      <c r="J284" s="32">
        <f>IFERROR(VLOOKUP(D284,#REF!,3,0),0)+IFERROR(VLOOKUP(D284,#REF!,3,0),0)</f>
        <v>0</v>
      </c>
      <c r="K284" s="32">
        <f>IFERROR(VLOOKUP(D284,#REF!,3,0),0)</f>
        <v>0</v>
      </c>
      <c r="L284" s="32">
        <f>IFERROR(VLOOKUP(D284,'12월'!$A$8:$C$8154,3,0),0)</f>
        <v>0</v>
      </c>
      <c r="M284" s="32">
        <f t="shared" si="12"/>
        <v>0</v>
      </c>
      <c r="N284" s="62" t="str">
        <f>IFERROR(VLOOKUP(D284,#REF!,6,0),"-")</f>
        <v>-</v>
      </c>
      <c r="O284" s="16" t="str">
        <f t="shared" si="13"/>
        <v>O</v>
      </c>
      <c r="P284" s="32">
        <f t="shared" si="14"/>
        <v>0</v>
      </c>
    </row>
    <row r="285" spans="1:16" ht="12.6" customHeight="1">
      <c r="A285" s="13"/>
      <c r="B285" s="14" t="s">
        <v>1111</v>
      </c>
      <c r="C285" s="14" t="s">
        <v>554</v>
      </c>
      <c r="D285" s="14" t="s">
        <v>1762</v>
      </c>
      <c r="E285" s="14" t="s">
        <v>530</v>
      </c>
      <c r="F285" s="14" t="s">
        <v>2492</v>
      </c>
      <c r="G285" s="14" t="s">
        <v>592</v>
      </c>
      <c r="H285" s="14" t="s">
        <v>1115</v>
      </c>
      <c r="I285" s="84">
        <v>4</v>
      </c>
      <c r="J285" s="32">
        <f>IFERROR(VLOOKUP(D285,#REF!,3,0),0)+IFERROR(VLOOKUP(D285,#REF!,3,0),0)</f>
        <v>0</v>
      </c>
      <c r="K285" s="32">
        <f>IFERROR(VLOOKUP(D285,#REF!,3,0),0)</f>
        <v>0</v>
      </c>
      <c r="L285" s="32">
        <f>IFERROR(VLOOKUP(D285,'12월'!$A$8:$C$8154,3,0),0)</f>
        <v>0</v>
      </c>
      <c r="M285" s="32">
        <f t="shared" si="12"/>
        <v>0</v>
      </c>
      <c r="N285" s="62" t="str">
        <f>IFERROR(VLOOKUP(D285,#REF!,6,0),"-")</f>
        <v>-</v>
      </c>
      <c r="O285" s="16" t="str">
        <f t="shared" si="13"/>
        <v>O</v>
      </c>
      <c r="P285" s="32">
        <f t="shared" si="14"/>
        <v>0</v>
      </c>
    </row>
    <row r="286" spans="1:16" ht="12.6" customHeight="1">
      <c r="A286" s="13"/>
      <c r="B286" s="14" t="s">
        <v>943</v>
      </c>
      <c r="C286" s="14" t="s">
        <v>561</v>
      </c>
      <c r="D286" s="33" t="s">
        <v>1504</v>
      </c>
      <c r="E286" s="14" t="s">
        <v>221</v>
      </c>
      <c r="F286" s="14" t="s">
        <v>2493</v>
      </c>
      <c r="G286" s="14" t="s">
        <v>592</v>
      </c>
      <c r="H286" s="14" t="s">
        <v>951</v>
      </c>
      <c r="I286" s="84">
        <v>4</v>
      </c>
      <c r="J286" s="32">
        <f>IFERROR(VLOOKUP(D286,#REF!,3,0),0)+IFERROR(VLOOKUP(D286,#REF!,3,0),0)</f>
        <v>0</v>
      </c>
      <c r="K286" s="32">
        <f>IFERROR(VLOOKUP(D286,#REF!,3,0),0)</f>
        <v>0</v>
      </c>
      <c r="L286" s="32">
        <f>IFERROR(VLOOKUP(D286,'12월'!$A$8:$C$8154,3,0),0)</f>
        <v>0</v>
      </c>
      <c r="M286" s="32">
        <f t="shared" si="12"/>
        <v>0</v>
      </c>
      <c r="N286" s="62" t="str">
        <f>IFERROR(VLOOKUP(D286,#REF!,6,0),"-")</f>
        <v>-</v>
      </c>
      <c r="O286" s="16" t="str">
        <f t="shared" si="13"/>
        <v>O</v>
      </c>
      <c r="P286" s="32">
        <f t="shared" si="14"/>
        <v>0</v>
      </c>
    </row>
    <row r="287" spans="1:16" ht="12.6" customHeight="1">
      <c r="A287" s="13"/>
      <c r="B287" s="14" t="s">
        <v>715</v>
      </c>
      <c r="C287" s="14" t="s">
        <v>565</v>
      </c>
      <c r="D287" s="14" t="s">
        <v>1219</v>
      </c>
      <c r="E287" s="14" t="s">
        <v>315</v>
      </c>
      <c r="F287" s="14" t="s">
        <v>2494</v>
      </c>
      <c r="G287" s="14" t="s">
        <v>592</v>
      </c>
      <c r="H287" s="14" t="s">
        <v>725</v>
      </c>
      <c r="I287" s="84">
        <v>4</v>
      </c>
      <c r="J287" s="32">
        <f>IFERROR(VLOOKUP(D287,#REF!,3,0),0)+IFERROR(VLOOKUP(D287,#REF!,3,0),0)</f>
        <v>0</v>
      </c>
      <c r="K287" s="32">
        <f>IFERROR(VLOOKUP(D287,#REF!,3,0),0)</f>
        <v>0</v>
      </c>
      <c r="L287" s="32">
        <f>IFERROR(VLOOKUP(D287,'12월'!$A$8:$C$8154,3,0),0)</f>
        <v>0</v>
      </c>
      <c r="M287" s="32">
        <f t="shared" si="12"/>
        <v>0</v>
      </c>
      <c r="N287" s="62" t="str">
        <f>IFERROR(VLOOKUP(D287,#REF!,6,0),"-")</f>
        <v>-</v>
      </c>
      <c r="O287" s="16" t="str">
        <f t="shared" si="13"/>
        <v>O</v>
      </c>
      <c r="P287" s="32">
        <f t="shared" si="14"/>
        <v>0</v>
      </c>
    </row>
    <row r="288" spans="1:16" ht="12.6" customHeight="1">
      <c r="A288" s="13"/>
      <c r="B288" s="14" t="s">
        <v>1121</v>
      </c>
      <c r="C288" s="14" t="s">
        <v>580</v>
      </c>
      <c r="D288" s="14" t="s">
        <v>1782</v>
      </c>
      <c r="E288" s="14" t="s">
        <v>384</v>
      </c>
      <c r="F288" s="14" t="s">
        <v>2495</v>
      </c>
      <c r="G288" s="14" t="s">
        <v>592</v>
      </c>
      <c r="H288" s="14" t="s">
        <v>1129</v>
      </c>
      <c r="I288" s="84">
        <v>4</v>
      </c>
      <c r="J288" s="32">
        <f>IFERROR(VLOOKUP(D288,#REF!,3,0),0)+IFERROR(VLOOKUP(D288,#REF!,3,0),0)</f>
        <v>0</v>
      </c>
      <c r="K288" s="32">
        <f>IFERROR(VLOOKUP(D288,#REF!,3,0),0)</f>
        <v>0</v>
      </c>
      <c r="L288" s="32">
        <f>IFERROR(VLOOKUP(D288,'12월'!$A$8:$C$8154,3,0),0)</f>
        <v>0</v>
      </c>
      <c r="M288" s="32">
        <f t="shared" si="12"/>
        <v>0</v>
      </c>
      <c r="N288" s="62" t="str">
        <f>IFERROR(VLOOKUP(D288,#REF!,6,0),"-")</f>
        <v>-</v>
      </c>
      <c r="O288" s="16" t="str">
        <f t="shared" si="13"/>
        <v>O</v>
      </c>
      <c r="P288" s="32">
        <f t="shared" si="14"/>
        <v>0</v>
      </c>
    </row>
    <row r="289" spans="1:16" ht="12.6" customHeight="1">
      <c r="A289" s="13"/>
      <c r="B289" s="14" t="s">
        <v>694</v>
      </c>
      <c r="C289" s="14" t="s">
        <v>581</v>
      </c>
      <c r="D289" s="33" t="s">
        <v>1198</v>
      </c>
      <c r="E289" s="14" t="s">
        <v>155</v>
      </c>
      <c r="F289" s="14" t="s">
        <v>2496</v>
      </c>
      <c r="G289" s="14" t="s">
        <v>592</v>
      </c>
      <c r="H289" s="14" t="s">
        <v>701</v>
      </c>
      <c r="I289" s="84">
        <v>4</v>
      </c>
      <c r="J289" s="32">
        <f>IFERROR(VLOOKUP(D289,#REF!,3,0),0)+IFERROR(VLOOKUP(D289,#REF!,3,0),0)</f>
        <v>0</v>
      </c>
      <c r="K289" s="32">
        <f>IFERROR(VLOOKUP(D289,#REF!,3,0),0)</f>
        <v>0</v>
      </c>
      <c r="L289" s="32">
        <f>IFERROR(VLOOKUP(D289,'12월'!$A$8:$C$8154,3,0),0)</f>
        <v>0</v>
      </c>
      <c r="M289" s="32">
        <f t="shared" si="12"/>
        <v>0</v>
      </c>
      <c r="N289" s="62" t="str">
        <f>IFERROR(VLOOKUP(D289,#REF!,6,0),"-")</f>
        <v>-</v>
      </c>
      <c r="O289" s="16" t="str">
        <f t="shared" si="13"/>
        <v>O</v>
      </c>
      <c r="P289" s="32">
        <f t="shared" si="14"/>
        <v>0</v>
      </c>
    </row>
    <row r="290" spans="1:16" ht="12.6" customHeight="1">
      <c r="A290" s="13"/>
      <c r="B290" s="14" t="s">
        <v>1132</v>
      </c>
      <c r="C290" s="14" t="s">
        <v>576</v>
      </c>
      <c r="D290" s="14" t="s">
        <v>1789</v>
      </c>
      <c r="E290" s="14" t="s">
        <v>430</v>
      </c>
      <c r="F290" s="14" t="s">
        <v>2497</v>
      </c>
      <c r="G290" s="14" t="s">
        <v>592</v>
      </c>
      <c r="H290" s="14" t="s">
        <v>1135</v>
      </c>
      <c r="I290" s="84">
        <v>4</v>
      </c>
      <c r="J290" s="32">
        <f>IFERROR(VLOOKUP(D290,#REF!,3,0),0)+IFERROR(VLOOKUP(D290,#REF!,3,0),0)</f>
        <v>0</v>
      </c>
      <c r="K290" s="32">
        <f>IFERROR(VLOOKUP(D290,#REF!,3,0),0)</f>
        <v>0</v>
      </c>
      <c r="L290" s="32">
        <f>IFERROR(VLOOKUP(D290,'12월'!$A$8:$C$8154,3,0),0)</f>
        <v>0</v>
      </c>
      <c r="M290" s="32">
        <f t="shared" si="12"/>
        <v>0</v>
      </c>
      <c r="N290" s="62" t="str">
        <f>IFERROR(VLOOKUP(D290,#REF!,6,0),"-")</f>
        <v>-</v>
      </c>
      <c r="O290" s="16" t="str">
        <f t="shared" si="13"/>
        <v>O</v>
      </c>
      <c r="P290" s="32">
        <f t="shared" si="14"/>
        <v>0</v>
      </c>
    </row>
    <row r="291" spans="1:16" ht="12.6" customHeight="1">
      <c r="A291" s="13"/>
      <c r="B291" s="14" t="s">
        <v>867</v>
      </c>
      <c r="C291" s="14" t="s">
        <v>585</v>
      </c>
      <c r="D291" s="33" t="s">
        <v>1395</v>
      </c>
      <c r="E291" s="14" t="s">
        <v>338</v>
      </c>
      <c r="F291" s="14" t="s">
        <v>2498</v>
      </c>
      <c r="G291" s="14" t="s">
        <v>593</v>
      </c>
      <c r="H291" s="14" t="s">
        <v>873</v>
      </c>
      <c r="I291" s="84">
        <v>4</v>
      </c>
      <c r="J291" s="32">
        <f>IFERROR(VLOOKUP(D291,#REF!,3,0),0)+IFERROR(VLOOKUP(D291,#REF!,3,0),0)</f>
        <v>0</v>
      </c>
      <c r="K291" s="32">
        <f>IFERROR(VLOOKUP(D291,#REF!,3,0),0)</f>
        <v>0</v>
      </c>
      <c r="L291" s="32">
        <f>IFERROR(VLOOKUP(D291,'12월'!$A$8:$C$8154,3,0),0)</f>
        <v>0</v>
      </c>
      <c r="M291" s="32">
        <f t="shared" si="12"/>
        <v>0</v>
      </c>
      <c r="N291" s="62" t="str">
        <f>IFERROR(VLOOKUP(D291,#REF!,6,0),"-")</f>
        <v>-</v>
      </c>
      <c r="O291" s="16" t="str">
        <f t="shared" si="13"/>
        <v>O</v>
      </c>
      <c r="P291" s="32">
        <f t="shared" si="14"/>
        <v>0</v>
      </c>
    </row>
    <row r="292" spans="1:16" ht="12.6" customHeight="1">
      <c r="A292" s="13"/>
      <c r="B292" s="14" t="s">
        <v>979</v>
      </c>
      <c r="C292" s="14" t="s">
        <v>563</v>
      </c>
      <c r="D292" s="14" t="s">
        <v>1567</v>
      </c>
      <c r="E292" s="14" t="s">
        <v>254</v>
      </c>
      <c r="F292" s="14" t="s">
        <v>2499</v>
      </c>
      <c r="G292" s="14" t="s">
        <v>592</v>
      </c>
      <c r="H292" s="14" t="s">
        <v>873</v>
      </c>
      <c r="I292" s="84">
        <v>4</v>
      </c>
      <c r="J292" s="32">
        <f>IFERROR(VLOOKUP(D292,#REF!,3,0),0)+IFERROR(VLOOKUP(D292,#REF!,3,0),0)</f>
        <v>0</v>
      </c>
      <c r="K292" s="32">
        <f>IFERROR(VLOOKUP(D292,#REF!,3,0),0)</f>
        <v>0</v>
      </c>
      <c r="L292" s="32">
        <f>IFERROR(VLOOKUP(D292,'12월'!$A$8:$C$8154,3,0),0)</f>
        <v>0</v>
      </c>
      <c r="M292" s="32">
        <f t="shared" si="12"/>
        <v>0</v>
      </c>
      <c r="N292" s="62" t="str">
        <f>IFERROR(VLOOKUP(D292,#REF!,6,0),"-")</f>
        <v>-</v>
      </c>
      <c r="O292" s="16" t="str">
        <f t="shared" si="13"/>
        <v>O</v>
      </c>
      <c r="P292" s="32">
        <f t="shared" si="14"/>
        <v>0</v>
      </c>
    </row>
    <row r="293" spans="1:16" ht="12.6" customHeight="1">
      <c r="A293" s="13"/>
      <c r="B293" s="14" t="s">
        <v>1015</v>
      </c>
      <c r="C293" s="14" t="s">
        <v>573</v>
      </c>
      <c r="D293" s="14" t="s">
        <v>1645</v>
      </c>
      <c r="E293" s="14" t="s">
        <v>233</v>
      </c>
      <c r="F293" s="14" t="s">
        <v>2500</v>
      </c>
      <c r="G293" s="14" t="s">
        <v>592</v>
      </c>
      <c r="H293" s="14" t="s">
        <v>1036</v>
      </c>
      <c r="I293" s="84">
        <v>4</v>
      </c>
      <c r="J293" s="32">
        <f>IFERROR(VLOOKUP(D293,#REF!,3,0),0)+IFERROR(VLOOKUP(D293,#REF!,3,0),0)</f>
        <v>0</v>
      </c>
      <c r="K293" s="32">
        <f>IFERROR(VLOOKUP(D293,#REF!,3,0),0)</f>
        <v>0</v>
      </c>
      <c r="L293" s="32">
        <f>IFERROR(VLOOKUP(D293,'12월'!$A$8:$C$8154,3,0),0)</f>
        <v>0</v>
      </c>
      <c r="M293" s="32">
        <f t="shared" si="12"/>
        <v>0</v>
      </c>
      <c r="N293" s="62" t="str">
        <f>IFERROR(VLOOKUP(D293,#REF!,6,0),"-")</f>
        <v>-</v>
      </c>
      <c r="O293" s="16" t="str">
        <f t="shared" si="13"/>
        <v>O</v>
      </c>
      <c r="P293" s="32">
        <f t="shared" si="14"/>
        <v>0</v>
      </c>
    </row>
    <row r="294" spans="1:16" ht="12.6" customHeight="1">
      <c r="A294" s="13"/>
      <c r="B294" s="14" t="s">
        <v>758</v>
      </c>
      <c r="C294" s="14" t="s">
        <v>552</v>
      </c>
      <c r="D294" s="14" t="s">
        <v>1257</v>
      </c>
      <c r="E294" s="14" t="s">
        <v>371</v>
      </c>
      <c r="F294" s="14" t="s">
        <v>2501</v>
      </c>
      <c r="G294" s="14" t="s">
        <v>592</v>
      </c>
      <c r="H294" s="14" t="s">
        <v>760</v>
      </c>
      <c r="I294" s="84">
        <v>4</v>
      </c>
      <c r="J294" s="32">
        <f>IFERROR(VLOOKUP(D294,#REF!,3,0),0)+IFERROR(VLOOKUP(D294,#REF!,3,0),0)</f>
        <v>0</v>
      </c>
      <c r="K294" s="32">
        <f>IFERROR(VLOOKUP(D294,#REF!,3,0),0)</f>
        <v>0</v>
      </c>
      <c r="L294" s="32">
        <f>IFERROR(VLOOKUP(D294,'12월'!$A$8:$C$8154,3,0),0)</f>
        <v>0</v>
      </c>
      <c r="M294" s="32">
        <f t="shared" si="12"/>
        <v>0</v>
      </c>
      <c r="N294" s="62" t="str">
        <f>IFERROR(VLOOKUP(D294,#REF!,6,0),"-")</f>
        <v>-</v>
      </c>
      <c r="O294" s="16" t="str">
        <f t="shared" si="13"/>
        <v>O</v>
      </c>
      <c r="P294" s="32">
        <f t="shared" si="14"/>
        <v>0</v>
      </c>
    </row>
    <row r="295" spans="1:16" ht="12.6" customHeight="1">
      <c r="A295" s="13"/>
      <c r="B295" s="14" t="s">
        <v>694</v>
      </c>
      <c r="C295" s="14" t="s">
        <v>581</v>
      </c>
      <c r="D295" s="14" t="s">
        <v>1199</v>
      </c>
      <c r="E295" s="14" t="s">
        <v>68</v>
      </c>
      <c r="F295" s="14" t="s">
        <v>2502</v>
      </c>
      <c r="G295" s="14" t="s">
        <v>592</v>
      </c>
      <c r="H295" s="14" t="s">
        <v>702</v>
      </c>
      <c r="I295" s="84">
        <v>4</v>
      </c>
      <c r="J295" s="32">
        <f>IFERROR(VLOOKUP(D295,#REF!,3,0),0)+IFERROR(VLOOKUP(D295,#REF!,3,0),0)</f>
        <v>0</v>
      </c>
      <c r="K295" s="32">
        <f>IFERROR(VLOOKUP(D295,#REF!,3,0),0)</f>
        <v>0</v>
      </c>
      <c r="L295" s="32">
        <f>IFERROR(VLOOKUP(D295,'12월'!$A$8:$C$8154,3,0),0)</f>
        <v>0</v>
      </c>
      <c r="M295" s="32">
        <f t="shared" si="12"/>
        <v>0</v>
      </c>
      <c r="N295" s="62" t="str">
        <f>IFERROR(VLOOKUP(D295,#REF!,6,0),"-")</f>
        <v>-</v>
      </c>
      <c r="O295" s="16" t="str">
        <f t="shared" si="13"/>
        <v>O</v>
      </c>
      <c r="P295" s="32">
        <f t="shared" si="14"/>
        <v>0</v>
      </c>
    </row>
    <row r="296" spans="1:16" ht="12.6" customHeight="1">
      <c r="A296" s="13"/>
      <c r="B296" s="14" t="s">
        <v>1088</v>
      </c>
      <c r="C296" s="14" t="s">
        <v>564</v>
      </c>
      <c r="D296" s="33" t="s">
        <v>1736</v>
      </c>
      <c r="E296" s="14" t="s">
        <v>397</v>
      </c>
      <c r="F296" s="14" t="s">
        <v>2503</v>
      </c>
      <c r="G296" s="14" t="s">
        <v>592</v>
      </c>
      <c r="H296" s="14" t="s">
        <v>1101</v>
      </c>
      <c r="I296" s="84">
        <v>4</v>
      </c>
      <c r="J296" s="32">
        <f>IFERROR(VLOOKUP(D296,#REF!,3,0),0)+IFERROR(VLOOKUP(D296,#REF!,3,0),0)</f>
        <v>0</v>
      </c>
      <c r="K296" s="32">
        <f>IFERROR(VLOOKUP(D296,#REF!,3,0),0)</f>
        <v>0</v>
      </c>
      <c r="L296" s="32">
        <f>IFERROR(VLOOKUP(D296,'12월'!$A$8:$C$8154,3,0),0)</f>
        <v>0</v>
      </c>
      <c r="M296" s="32">
        <f t="shared" si="12"/>
        <v>0</v>
      </c>
      <c r="N296" s="62" t="str">
        <f>IFERROR(VLOOKUP(D296,#REF!,6,0),"-")</f>
        <v>-</v>
      </c>
      <c r="O296" s="16" t="str">
        <f t="shared" si="13"/>
        <v>O</v>
      </c>
      <c r="P296" s="32">
        <f t="shared" si="14"/>
        <v>0</v>
      </c>
    </row>
    <row r="297" spans="1:16" ht="12.6" customHeight="1">
      <c r="A297" s="13"/>
      <c r="B297" s="14" t="s">
        <v>798</v>
      </c>
      <c r="C297" s="14" t="s">
        <v>578</v>
      </c>
      <c r="D297" s="33" t="s">
        <v>1308</v>
      </c>
      <c r="E297" s="14" t="s">
        <v>524</v>
      </c>
      <c r="F297" s="14" t="s">
        <v>2504</v>
      </c>
      <c r="G297" s="14" t="s">
        <v>592</v>
      </c>
      <c r="H297" s="14" t="s">
        <v>807</v>
      </c>
      <c r="I297" s="84">
        <v>4</v>
      </c>
      <c r="J297" s="32">
        <f>IFERROR(VLOOKUP(D297,#REF!,3,0),0)+IFERROR(VLOOKUP(D297,#REF!,3,0),0)</f>
        <v>0</v>
      </c>
      <c r="K297" s="32">
        <f>IFERROR(VLOOKUP(D297,#REF!,3,0),0)</f>
        <v>0</v>
      </c>
      <c r="L297" s="32">
        <f>IFERROR(VLOOKUP(D297,'12월'!$A$8:$C$8154,3,0),0)</f>
        <v>0</v>
      </c>
      <c r="M297" s="32">
        <f t="shared" si="12"/>
        <v>0</v>
      </c>
      <c r="N297" s="62" t="str">
        <f>IFERROR(VLOOKUP(D297,#REF!,6,0),"-")</f>
        <v>-</v>
      </c>
      <c r="O297" s="16" t="str">
        <f t="shared" si="13"/>
        <v>O</v>
      </c>
      <c r="P297" s="32">
        <f t="shared" si="14"/>
        <v>0</v>
      </c>
    </row>
    <row r="298" spans="1:16" ht="12.6" customHeight="1">
      <c r="A298" s="13"/>
      <c r="B298" s="14" t="s">
        <v>731</v>
      </c>
      <c r="C298" s="14" t="s">
        <v>575</v>
      </c>
      <c r="D298" s="14" t="s">
        <v>1236</v>
      </c>
      <c r="E298" s="14" t="s">
        <v>20</v>
      </c>
      <c r="F298" s="14" t="s">
        <v>2505</v>
      </c>
      <c r="G298" s="14" t="s">
        <v>592</v>
      </c>
      <c r="H298" s="14" t="s">
        <v>736</v>
      </c>
      <c r="I298" s="84">
        <v>4</v>
      </c>
      <c r="J298" s="32">
        <f>IFERROR(VLOOKUP(D298,#REF!,3,0),0)+IFERROR(VLOOKUP(D298,#REF!,3,0),0)</f>
        <v>0</v>
      </c>
      <c r="K298" s="32">
        <f>IFERROR(VLOOKUP(D298,#REF!,3,0),0)</f>
        <v>0</v>
      </c>
      <c r="L298" s="32">
        <f>IFERROR(VLOOKUP(D298,'12월'!$A$8:$C$8154,3,0),0)</f>
        <v>0</v>
      </c>
      <c r="M298" s="32">
        <f t="shared" si="12"/>
        <v>0</v>
      </c>
      <c r="N298" s="62" t="str">
        <f>IFERROR(VLOOKUP(D298,#REF!,6,0),"-")</f>
        <v>-</v>
      </c>
      <c r="O298" s="16" t="str">
        <f t="shared" si="13"/>
        <v>O</v>
      </c>
      <c r="P298" s="32">
        <f t="shared" si="14"/>
        <v>0</v>
      </c>
    </row>
    <row r="299" spans="1:16" ht="12.6" customHeight="1">
      <c r="A299" s="13"/>
      <c r="B299" s="14" t="s">
        <v>924</v>
      </c>
      <c r="C299" s="14" t="s">
        <v>556</v>
      </c>
      <c r="D299" s="33" t="s">
        <v>1482</v>
      </c>
      <c r="E299" s="14" t="s">
        <v>204</v>
      </c>
      <c r="F299" s="14" t="s">
        <v>2506</v>
      </c>
      <c r="G299" s="14" t="s">
        <v>592</v>
      </c>
      <c r="H299" s="14" t="s">
        <v>934</v>
      </c>
      <c r="I299" s="84">
        <v>4</v>
      </c>
      <c r="J299" s="32">
        <f>IFERROR(VLOOKUP(D299,#REF!,3,0),0)+IFERROR(VLOOKUP(D299,#REF!,3,0),0)</f>
        <v>0</v>
      </c>
      <c r="K299" s="32">
        <f>IFERROR(VLOOKUP(D299,#REF!,3,0),0)</f>
        <v>0</v>
      </c>
      <c r="L299" s="32">
        <f>IFERROR(VLOOKUP(D299,'12월'!$A$8:$C$8154,3,0),0)</f>
        <v>0</v>
      </c>
      <c r="M299" s="32">
        <f t="shared" si="12"/>
        <v>0</v>
      </c>
      <c r="N299" s="62" t="str">
        <f>IFERROR(VLOOKUP(D299,#REF!,6,0),"-")</f>
        <v>-</v>
      </c>
      <c r="O299" s="16" t="str">
        <f t="shared" si="13"/>
        <v>O</v>
      </c>
      <c r="P299" s="32">
        <f t="shared" si="14"/>
        <v>0</v>
      </c>
    </row>
    <row r="300" spans="1:16" ht="12.6" customHeight="1">
      <c r="A300" s="13"/>
      <c r="B300" s="14" t="s">
        <v>798</v>
      </c>
      <c r="C300" s="14" t="s">
        <v>578</v>
      </c>
      <c r="D300" s="33" t="s">
        <v>1309</v>
      </c>
      <c r="E300" s="14" t="s">
        <v>2</v>
      </c>
      <c r="F300" s="14" t="s">
        <v>2507</v>
      </c>
      <c r="G300" s="14" t="s">
        <v>593</v>
      </c>
      <c r="H300" s="14" t="s">
        <v>808</v>
      </c>
      <c r="I300" s="84">
        <v>4</v>
      </c>
      <c r="J300" s="32">
        <f>IFERROR(VLOOKUP(D300,#REF!,3,0),0)+IFERROR(VLOOKUP(D300,#REF!,3,0),0)</f>
        <v>0</v>
      </c>
      <c r="K300" s="32">
        <f>IFERROR(VLOOKUP(D300,#REF!,3,0),0)</f>
        <v>0</v>
      </c>
      <c r="L300" s="32">
        <f>IFERROR(VLOOKUP(D300,'12월'!$A$8:$C$8154,3,0),0)</f>
        <v>0</v>
      </c>
      <c r="M300" s="32">
        <f t="shared" si="12"/>
        <v>0</v>
      </c>
      <c r="N300" s="62" t="str">
        <f>IFERROR(VLOOKUP(D300,#REF!,6,0),"-")</f>
        <v>-</v>
      </c>
      <c r="O300" s="16" t="str">
        <f t="shared" si="13"/>
        <v>O</v>
      </c>
      <c r="P300" s="32">
        <f t="shared" si="14"/>
        <v>0</v>
      </c>
    </row>
    <row r="301" spans="1:16" ht="12.6" customHeight="1">
      <c r="A301" s="13"/>
      <c r="B301" s="14" t="s">
        <v>979</v>
      </c>
      <c r="C301" s="14" t="s">
        <v>563</v>
      </c>
      <c r="D301" s="14" t="s">
        <v>1568</v>
      </c>
      <c r="E301" s="14" t="s">
        <v>255</v>
      </c>
      <c r="F301" s="14" t="s">
        <v>2508</v>
      </c>
      <c r="G301" s="14" t="s">
        <v>592</v>
      </c>
      <c r="H301" s="14" t="s">
        <v>808</v>
      </c>
      <c r="I301" s="84">
        <v>4</v>
      </c>
      <c r="J301" s="32">
        <f>IFERROR(VLOOKUP(D301,#REF!,3,0),0)+IFERROR(VLOOKUP(D301,#REF!,3,0),0)</f>
        <v>0</v>
      </c>
      <c r="K301" s="32">
        <f>IFERROR(VLOOKUP(D301,#REF!,3,0),0)</f>
        <v>0</v>
      </c>
      <c r="L301" s="32">
        <f>IFERROR(VLOOKUP(D301,'12월'!$A$8:$C$8154,3,0),0)</f>
        <v>0</v>
      </c>
      <c r="M301" s="32">
        <f t="shared" si="12"/>
        <v>0</v>
      </c>
      <c r="N301" s="62" t="str">
        <f>IFERROR(VLOOKUP(D301,#REF!,6,0),"-")</f>
        <v>-</v>
      </c>
      <c r="O301" s="16" t="str">
        <f t="shared" si="13"/>
        <v>O</v>
      </c>
      <c r="P301" s="32">
        <f t="shared" si="14"/>
        <v>0</v>
      </c>
    </row>
    <row r="302" spans="1:16" ht="12.6" customHeight="1">
      <c r="A302" s="13"/>
      <c r="B302" s="14" t="s">
        <v>1121</v>
      </c>
      <c r="C302" s="14" t="s">
        <v>580</v>
      </c>
      <c r="D302" s="33" t="s">
        <v>1783</v>
      </c>
      <c r="E302" s="14" t="s">
        <v>385</v>
      </c>
      <c r="F302" s="14" t="s">
        <v>2509</v>
      </c>
      <c r="G302" s="14" t="s">
        <v>592</v>
      </c>
      <c r="H302" s="14" t="s">
        <v>1130</v>
      </c>
      <c r="I302" s="84">
        <v>4</v>
      </c>
      <c r="J302" s="32">
        <f>IFERROR(VLOOKUP(D302,#REF!,3,0),0)+IFERROR(VLOOKUP(D302,#REF!,3,0),0)</f>
        <v>0</v>
      </c>
      <c r="K302" s="32">
        <f>IFERROR(VLOOKUP(D302,#REF!,3,0),0)</f>
        <v>0</v>
      </c>
      <c r="L302" s="32">
        <f>IFERROR(VLOOKUP(D302,'12월'!$A$8:$C$8154,3,0),0)</f>
        <v>0</v>
      </c>
      <c r="M302" s="32">
        <f t="shared" si="12"/>
        <v>0</v>
      </c>
      <c r="N302" s="62" t="str">
        <f>IFERROR(VLOOKUP(D302,#REF!,6,0),"-")</f>
        <v>-</v>
      </c>
      <c r="O302" s="16" t="str">
        <f t="shared" si="13"/>
        <v>O</v>
      </c>
      <c r="P302" s="32">
        <f t="shared" si="14"/>
        <v>0</v>
      </c>
    </row>
    <row r="303" spans="1:16" ht="12.6" customHeight="1">
      <c r="A303" s="13"/>
      <c r="B303" s="14" t="s">
        <v>2026</v>
      </c>
      <c r="C303" s="14" t="s">
        <v>2121</v>
      </c>
      <c r="D303" s="14" t="s">
        <v>1369</v>
      </c>
      <c r="E303" s="14" t="s">
        <v>395</v>
      </c>
      <c r="F303" s="14" t="s">
        <v>2510</v>
      </c>
      <c r="G303" s="14" t="s">
        <v>593</v>
      </c>
      <c r="H303" s="59" t="s">
        <v>851</v>
      </c>
      <c r="I303" s="84">
        <v>4</v>
      </c>
      <c r="J303" s="32">
        <f>IFERROR(VLOOKUP(D303,#REF!,3,0),0)+IFERROR(VLOOKUP(D303,#REF!,3,0),0)</f>
        <v>0</v>
      </c>
      <c r="K303" s="32">
        <f>IFERROR(VLOOKUP(D303,#REF!,3,0),0)</f>
        <v>0</v>
      </c>
      <c r="L303" s="32">
        <f>IFERROR(VLOOKUP(D303,'12월'!$A$8:$C$8154,3,0),0)</f>
        <v>0</v>
      </c>
      <c r="M303" s="32">
        <f t="shared" si="12"/>
        <v>0</v>
      </c>
      <c r="N303" s="62" t="str">
        <f>IFERROR(VLOOKUP(D303,#REF!,6,0),"-")</f>
        <v>-</v>
      </c>
      <c r="O303" s="16" t="str">
        <f t="shared" si="13"/>
        <v>O</v>
      </c>
      <c r="P303" s="32">
        <f t="shared" si="14"/>
        <v>0</v>
      </c>
    </row>
    <row r="304" spans="1:16" ht="12.6" customHeight="1">
      <c r="A304" s="13"/>
      <c r="B304" s="14" t="s">
        <v>694</v>
      </c>
      <c r="C304" s="14" t="s">
        <v>581</v>
      </c>
      <c r="D304" s="14" t="s">
        <v>1200</v>
      </c>
      <c r="E304" s="14" t="s">
        <v>82</v>
      </c>
      <c r="F304" s="14" t="s">
        <v>2511</v>
      </c>
      <c r="G304" s="14" t="s">
        <v>592</v>
      </c>
      <c r="H304" s="14" t="s">
        <v>703</v>
      </c>
      <c r="I304" s="84">
        <v>4</v>
      </c>
      <c r="J304" s="32">
        <f>IFERROR(VLOOKUP(D304,#REF!,3,0),0)+IFERROR(VLOOKUP(D304,#REF!,3,0),0)</f>
        <v>0</v>
      </c>
      <c r="K304" s="32">
        <f>IFERROR(VLOOKUP(D304,#REF!,3,0),0)</f>
        <v>0</v>
      </c>
      <c r="L304" s="32">
        <f>IFERROR(VLOOKUP(D304,'12월'!$A$8:$C$8154,3,0),0)</f>
        <v>0</v>
      </c>
      <c r="M304" s="32">
        <f t="shared" si="12"/>
        <v>0</v>
      </c>
      <c r="N304" s="62" t="str">
        <f>IFERROR(VLOOKUP(D304,#REF!,6,0),"-")</f>
        <v>-</v>
      </c>
      <c r="O304" s="16" t="str">
        <f t="shared" si="13"/>
        <v>O</v>
      </c>
      <c r="P304" s="32">
        <f t="shared" si="14"/>
        <v>0</v>
      </c>
    </row>
    <row r="305" spans="1:16" ht="12.6" customHeight="1">
      <c r="A305" s="13"/>
      <c r="B305" s="64" t="s">
        <v>924</v>
      </c>
      <c r="C305" s="59" t="s">
        <v>556</v>
      </c>
      <c r="D305" s="59" t="s">
        <v>1483</v>
      </c>
      <c r="E305" s="59" t="s">
        <v>318</v>
      </c>
      <c r="F305" s="59" t="s">
        <v>2297</v>
      </c>
      <c r="G305" s="59" t="s">
        <v>592</v>
      </c>
      <c r="H305" s="14" t="s">
        <v>935</v>
      </c>
      <c r="I305" s="84">
        <v>4</v>
      </c>
      <c r="J305" s="32">
        <f>IFERROR(VLOOKUP(D305,#REF!,3,0),0)+IFERROR(VLOOKUP(D305,#REF!,3,0),0)</f>
        <v>0</v>
      </c>
      <c r="K305" s="32">
        <f>IFERROR(VLOOKUP(D305,#REF!,3,0),0)</f>
        <v>0</v>
      </c>
      <c r="L305" s="32">
        <f>IFERROR(VLOOKUP(D305,'12월'!$A$8:$C$8154,3,0),0)</f>
        <v>0</v>
      </c>
      <c r="M305" s="32">
        <f t="shared" si="12"/>
        <v>0</v>
      </c>
      <c r="N305" s="62" t="str">
        <f>IFERROR(VLOOKUP(D305,#REF!,6,0),"-")</f>
        <v>-</v>
      </c>
      <c r="O305" s="16" t="str">
        <f t="shared" si="13"/>
        <v>O</v>
      </c>
      <c r="P305" s="32">
        <f t="shared" si="14"/>
        <v>0</v>
      </c>
    </row>
    <row r="306" spans="1:16" ht="12.6" customHeight="1">
      <c r="A306" s="63"/>
      <c r="B306" s="14" t="s">
        <v>924</v>
      </c>
      <c r="C306" s="14" t="s">
        <v>556</v>
      </c>
      <c r="D306" s="33" t="s">
        <v>1484</v>
      </c>
      <c r="E306" s="14" t="s">
        <v>205</v>
      </c>
      <c r="F306" s="14" t="s">
        <v>2512</v>
      </c>
      <c r="G306" s="14" t="s">
        <v>592</v>
      </c>
      <c r="H306" s="14" t="s">
        <v>936</v>
      </c>
      <c r="I306" s="84">
        <v>4</v>
      </c>
      <c r="J306" s="32">
        <f>IFERROR(VLOOKUP(D306,#REF!,3,0),0)+IFERROR(VLOOKUP(D306,#REF!,3,0),0)</f>
        <v>0</v>
      </c>
      <c r="K306" s="32">
        <f>IFERROR(VLOOKUP(D306,#REF!,3,0),0)</f>
        <v>0</v>
      </c>
      <c r="L306" s="32">
        <f>IFERROR(VLOOKUP(D306,'12월'!$A$8:$C$8154,3,0),0)</f>
        <v>0</v>
      </c>
      <c r="M306" s="32">
        <f t="shared" si="12"/>
        <v>0</v>
      </c>
      <c r="N306" s="62" t="str">
        <f>IFERROR(VLOOKUP(D306,#REF!,6,0),"-")</f>
        <v>-</v>
      </c>
      <c r="O306" s="16" t="str">
        <f t="shared" si="13"/>
        <v>O</v>
      </c>
      <c r="P306" s="32">
        <f t="shared" si="14"/>
        <v>0</v>
      </c>
    </row>
    <row r="307" spans="1:16" ht="12.6" customHeight="1">
      <c r="A307" s="13"/>
      <c r="B307" s="14" t="s">
        <v>957</v>
      </c>
      <c r="C307" s="14" t="s">
        <v>571</v>
      </c>
      <c r="D307" s="14" t="s">
        <v>1527</v>
      </c>
      <c r="E307" s="14" t="s">
        <v>282</v>
      </c>
      <c r="F307" s="14" t="s">
        <v>2513</v>
      </c>
      <c r="G307" s="14" t="s">
        <v>592</v>
      </c>
      <c r="H307" s="14" t="s">
        <v>936</v>
      </c>
      <c r="I307" s="84">
        <v>4</v>
      </c>
      <c r="J307" s="32">
        <f>IFERROR(VLOOKUP(D307,#REF!,3,0),0)+IFERROR(VLOOKUP(D307,#REF!,3,0),0)</f>
        <v>0</v>
      </c>
      <c r="K307" s="32">
        <f>IFERROR(VLOOKUP(D307,#REF!,3,0),0)</f>
        <v>0</v>
      </c>
      <c r="L307" s="32">
        <f>IFERROR(VLOOKUP(D307,'12월'!$A$8:$C$8154,3,0),0)</f>
        <v>0</v>
      </c>
      <c r="M307" s="32">
        <f t="shared" si="12"/>
        <v>0</v>
      </c>
      <c r="N307" s="62" t="str">
        <f>IFERROR(VLOOKUP(D307,#REF!,6,0),"-")</f>
        <v>-</v>
      </c>
      <c r="O307" s="16" t="str">
        <f t="shared" si="13"/>
        <v>O</v>
      </c>
      <c r="P307" s="32">
        <f t="shared" si="14"/>
        <v>0</v>
      </c>
    </row>
    <row r="308" spans="1:16" ht="12.6" customHeight="1">
      <c r="A308" s="13"/>
      <c r="B308" s="14" t="s">
        <v>1071</v>
      </c>
      <c r="C308" s="14" t="s">
        <v>566</v>
      </c>
      <c r="D308" s="14" t="s">
        <v>1715</v>
      </c>
      <c r="E308" s="14" t="s">
        <v>86</v>
      </c>
      <c r="F308" s="14" t="s">
        <v>2514</v>
      </c>
      <c r="G308" s="14" t="s">
        <v>592</v>
      </c>
      <c r="H308" s="14" t="s">
        <v>936</v>
      </c>
      <c r="I308" s="84">
        <v>4</v>
      </c>
      <c r="J308" s="32">
        <f>IFERROR(VLOOKUP(D308,#REF!,3,0),0)+IFERROR(VLOOKUP(D308,#REF!,3,0),0)</f>
        <v>0</v>
      </c>
      <c r="K308" s="32">
        <f>IFERROR(VLOOKUP(D308,#REF!,3,0),0)</f>
        <v>0</v>
      </c>
      <c r="L308" s="32">
        <f>IFERROR(VLOOKUP(D308,'12월'!$A$8:$C$8154,3,0),0)</f>
        <v>0</v>
      </c>
      <c r="M308" s="32">
        <f t="shared" si="12"/>
        <v>0</v>
      </c>
      <c r="N308" s="62" t="str">
        <f>IFERROR(VLOOKUP(D308,#REF!,6,0),"-")</f>
        <v>-</v>
      </c>
      <c r="O308" s="16" t="str">
        <f t="shared" si="13"/>
        <v>O</v>
      </c>
      <c r="P308" s="32">
        <f t="shared" si="14"/>
        <v>0</v>
      </c>
    </row>
    <row r="309" spans="1:16" ht="12.6" customHeight="1">
      <c r="A309" s="13"/>
      <c r="B309" s="14" t="s">
        <v>1071</v>
      </c>
      <c r="C309" s="14" t="s">
        <v>566</v>
      </c>
      <c r="D309" s="14" t="s">
        <v>1716</v>
      </c>
      <c r="E309" s="14" t="s">
        <v>416</v>
      </c>
      <c r="F309" s="14" t="s">
        <v>2515</v>
      </c>
      <c r="G309" s="14" t="s">
        <v>592</v>
      </c>
      <c r="H309" s="14" t="s">
        <v>1084</v>
      </c>
      <c r="I309" s="84">
        <v>4</v>
      </c>
      <c r="J309" s="32">
        <f>IFERROR(VLOOKUP(D309,#REF!,3,0),0)+IFERROR(VLOOKUP(D309,#REF!,3,0),0)</f>
        <v>0</v>
      </c>
      <c r="K309" s="32">
        <f>IFERROR(VLOOKUP(D309,#REF!,3,0),0)</f>
        <v>0</v>
      </c>
      <c r="L309" s="32">
        <f>IFERROR(VLOOKUP(D309,'12월'!$A$8:$C$8154,3,0),0)</f>
        <v>0</v>
      </c>
      <c r="M309" s="32">
        <f t="shared" si="12"/>
        <v>0</v>
      </c>
      <c r="N309" s="62" t="str">
        <f>IFERROR(VLOOKUP(D309,#REF!,6,0),"-")</f>
        <v>-</v>
      </c>
      <c r="O309" s="16" t="str">
        <f t="shared" si="13"/>
        <v>O</v>
      </c>
      <c r="P309" s="32">
        <f t="shared" si="14"/>
        <v>0</v>
      </c>
    </row>
    <row r="310" spans="1:16" ht="12.6" customHeight="1">
      <c r="A310" s="13"/>
      <c r="B310" s="14" t="s">
        <v>821</v>
      </c>
      <c r="C310" s="14" t="s">
        <v>577</v>
      </c>
      <c r="D310" s="14" t="s">
        <v>1327</v>
      </c>
      <c r="E310" s="14" t="s">
        <v>26</v>
      </c>
      <c r="F310" s="14" t="s">
        <v>2516</v>
      </c>
      <c r="G310" s="14" t="s">
        <v>592</v>
      </c>
      <c r="H310" s="14" t="s">
        <v>823</v>
      </c>
      <c r="I310" s="84">
        <v>4</v>
      </c>
      <c r="J310" s="32">
        <f>IFERROR(VLOOKUP(D310,#REF!,3,0),0)+IFERROR(VLOOKUP(D310,#REF!,3,0),0)</f>
        <v>0</v>
      </c>
      <c r="K310" s="32">
        <f>IFERROR(VLOOKUP(D310,#REF!,3,0),0)</f>
        <v>0</v>
      </c>
      <c r="L310" s="32">
        <f>IFERROR(VLOOKUP(D310,'12월'!$A$8:$C$8154,3,0),0)</f>
        <v>0</v>
      </c>
      <c r="M310" s="32">
        <f t="shared" si="12"/>
        <v>0</v>
      </c>
      <c r="N310" s="62" t="str">
        <f>IFERROR(VLOOKUP(D310,#REF!,6,0),"-")</f>
        <v>-</v>
      </c>
      <c r="O310" s="16" t="str">
        <f t="shared" si="13"/>
        <v>O</v>
      </c>
      <c r="P310" s="32">
        <f t="shared" si="14"/>
        <v>0</v>
      </c>
    </row>
    <row r="311" spans="1:16" ht="12.6" customHeight="1">
      <c r="A311" s="13"/>
      <c r="B311" s="14" t="s">
        <v>1148</v>
      </c>
      <c r="C311" s="14" t="s">
        <v>586</v>
      </c>
      <c r="D311" s="14" t="s">
        <v>1828</v>
      </c>
      <c r="E311" s="14" t="s">
        <v>33</v>
      </c>
      <c r="F311" s="14" t="s">
        <v>2517</v>
      </c>
      <c r="G311" s="14" t="s">
        <v>592</v>
      </c>
      <c r="H311" s="14" t="s">
        <v>1152</v>
      </c>
      <c r="I311" s="84">
        <v>4</v>
      </c>
      <c r="J311" s="32">
        <f>IFERROR(VLOOKUP(D311,#REF!,3,0),0)+IFERROR(VLOOKUP(D311,#REF!,3,0),0)</f>
        <v>0</v>
      </c>
      <c r="K311" s="32">
        <f>IFERROR(VLOOKUP(D311,#REF!,3,0),0)</f>
        <v>0</v>
      </c>
      <c r="L311" s="32">
        <f>IFERROR(VLOOKUP(D311,'12월'!$A$8:$C$8154,3,0),0)</f>
        <v>0</v>
      </c>
      <c r="M311" s="32">
        <f t="shared" si="12"/>
        <v>0</v>
      </c>
      <c r="N311" s="62" t="str">
        <f>IFERROR(VLOOKUP(D311,#REF!,6,0),"-")</f>
        <v>-</v>
      </c>
      <c r="O311" s="16" t="str">
        <f t="shared" si="13"/>
        <v>O</v>
      </c>
      <c r="P311" s="32">
        <f t="shared" si="14"/>
        <v>0</v>
      </c>
    </row>
    <row r="312" spans="1:16" ht="12.6" customHeight="1">
      <c r="A312" s="13"/>
      <c r="B312" s="14" t="s">
        <v>907</v>
      </c>
      <c r="C312" s="14" t="s">
        <v>568</v>
      </c>
      <c r="D312" s="14" t="s">
        <v>1455</v>
      </c>
      <c r="E312" s="14" t="s">
        <v>160</v>
      </c>
      <c r="F312" s="14" t="s">
        <v>2518</v>
      </c>
      <c r="G312" s="14" t="s">
        <v>592</v>
      </c>
      <c r="H312" s="14" t="s">
        <v>1157</v>
      </c>
      <c r="I312" s="84">
        <v>4</v>
      </c>
      <c r="J312" s="32">
        <f>IFERROR(VLOOKUP(D312,#REF!,3,0),0)+IFERROR(VLOOKUP(D312,#REF!,3,0),0)</f>
        <v>0</v>
      </c>
      <c r="K312" s="32">
        <f>IFERROR(VLOOKUP(D312,#REF!,3,0),0)</f>
        <v>0</v>
      </c>
      <c r="L312" s="32">
        <f>IFERROR(VLOOKUP(D312,'12월'!$A$8:$C$8154,3,0),0)</f>
        <v>0</v>
      </c>
      <c r="M312" s="32">
        <f t="shared" si="12"/>
        <v>0</v>
      </c>
      <c r="N312" s="62" t="str">
        <f>IFERROR(VLOOKUP(D312,#REF!,6,0),"-")</f>
        <v>-</v>
      </c>
      <c r="O312" s="16" t="str">
        <f t="shared" si="13"/>
        <v>O</v>
      </c>
      <c r="P312" s="32">
        <f t="shared" si="14"/>
        <v>0</v>
      </c>
    </row>
    <row r="313" spans="1:16" ht="12.6" customHeight="1">
      <c r="A313" s="13"/>
      <c r="B313" s="14" t="s">
        <v>895</v>
      </c>
      <c r="C313" s="14" t="s">
        <v>557</v>
      </c>
      <c r="D313" s="14" t="s">
        <v>1433</v>
      </c>
      <c r="E313" s="14" t="s">
        <v>248</v>
      </c>
      <c r="F313" s="14" t="s">
        <v>2519</v>
      </c>
      <c r="G313" s="14" t="s">
        <v>592</v>
      </c>
      <c r="H313" s="14" t="s">
        <v>904</v>
      </c>
      <c r="I313" s="84">
        <v>4</v>
      </c>
      <c r="J313" s="32">
        <f>IFERROR(VLOOKUP(D313,#REF!,3,0),0)+IFERROR(VLOOKUP(D313,#REF!,3,0),0)</f>
        <v>0</v>
      </c>
      <c r="K313" s="32">
        <f>IFERROR(VLOOKUP(D313,#REF!,3,0),0)</f>
        <v>0</v>
      </c>
      <c r="L313" s="32">
        <f>IFERROR(VLOOKUP(D313,'12월'!$A$8:$C$8154,3,0),0)</f>
        <v>0</v>
      </c>
      <c r="M313" s="32">
        <f t="shared" si="12"/>
        <v>0</v>
      </c>
      <c r="N313" s="62" t="str">
        <f>IFERROR(VLOOKUP(D313,#REF!,6,0),"-")</f>
        <v>-</v>
      </c>
      <c r="O313" s="16" t="str">
        <f t="shared" si="13"/>
        <v>O</v>
      </c>
      <c r="P313" s="32">
        <f t="shared" si="14"/>
        <v>0</v>
      </c>
    </row>
    <row r="314" spans="1:16" ht="12.6" customHeight="1">
      <c r="A314" s="13"/>
      <c r="B314" s="14" t="s">
        <v>943</v>
      </c>
      <c r="C314" s="14" t="s">
        <v>561</v>
      </c>
      <c r="D314" s="14" t="s">
        <v>1505</v>
      </c>
      <c r="E314" s="14" t="s">
        <v>105</v>
      </c>
      <c r="F314" s="14" t="s">
        <v>2520</v>
      </c>
      <c r="G314" s="14" t="s">
        <v>592</v>
      </c>
      <c r="H314" s="14" t="s">
        <v>904</v>
      </c>
      <c r="I314" s="84">
        <v>4</v>
      </c>
      <c r="J314" s="32">
        <f>IFERROR(VLOOKUP(D314,#REF!,3,0),0)+IFERROR(VLOOKUP(D314,#REF!,3,0),0)</f>
        <v>0</v>
      </c>
      <c r="K314" s="32">
        <f>IFERROR(VLOOKUP(D314,#REF!,3,0),0)</f>
        <v>0</v>
      </c>
      <c r="L314" s="32">
        <f>IFERROR(VLOOKUP(D314,'12월'!$A$8:$C$8154,3,0),0)</f>
        <v>0</v>
      </c>
      <c r="M314" s="32">
        <f t="shared" si="12"/>
        <v>0</v>
      </c>
      <c r="N314" s="62" t="str">
        <f>IFERROR(VLOOKUP(D314,#REF!,6,0),"-")</f>
        <v>-</v>
      </c>
      <c r="O314" s="16" t="str">
        <f t="shared" si="13"/>
        <v>O</v>
      </c>
      <c r="P314" s="32">
        <f t="shared" si="14"/>
        <v>0</v>
      </c>
    </row>
    <row r="315" spans="1:16" ht="12.6" customHeight="1">
      <c r="A315" s="13"/>
      <c r="B315" s="14" t="s">
        <v>1139</v>
      </c>
      <c r="C315" s="14" t="s">
        <v>560</v>
      </c>
      <c r="D315" s="14" t="s">
        <v>1810</v>
      </c>
      <c r="E315" s="14" t="s">
        <v>460</v>
      </c>
      <c r="F315" s="14" t="s">
        <v>2521</v>
      </c>
      <c r="G315" s="14" t="s">
        <v>592</v>
      </c>
      <c r="H315" s="14" t="s">
        <v>904</v>
      </c>
      <c r="I315" s="84">
        <v>4</v>
      </c>
      <c r="J315" s="32">
        <f>IFERROR(VLOOKUP(D315,#REF!,3,0),0)+IFERROR(VLOOKUP(D315,#REF!,3,0),0)</f>
        <v>0</v>
      </c>
      <c r="K315" s="32">
        <f>IFERROR(VLOOKUP(D315,#REF!,3,0),0)</f>
        <v>0</v>
      </c>
      <c r="L315" s="32">
        <f>IFERROR(VLOOKUP(D315,'12월'!$A$8:$C$8154,3,0),0)</f>
        <v>0</v>
      </c>
      <c r="M315" s="32">
        <f t="shared" si="12"/>
        <v>0</v>
      </c>
      <c r="N315" s="62" t="str">
        <f>IFERROR(VLOOKUP(D315,#REF!,6,0),"-")</f>
        <v>-</v>
      </c>
      <c r="O315" s="16" t="str">
        <f t="shared" si="13"/>
        <v>O</v>
      </c>
      <c r="P315" s="32">
        <f t="shared" si="14"/>
        <v>0</v>
      </c>
    </row>
    <row r="316" spans="1:16" ht="12.6" customHeight="1">
      <c r="A316" s="13"/>
      <c r="B316" s="14" t="s">
        <v>924</v>
      </c>
      <c r="C316" s="14" t="s">
        <v>556</v>
      </c>
      <c r="D316" s="14" t="s">
        <v>1485</v>
      </c>
      <c r="E316" s="14" t="s">
        <v>206</v>
      </c>
      <c r="F316" s="14" t="s">
        <v>2522</v>
      </c>
      <c r="G316" s="14" t="s">
        <v>592</v>
      </c>
      <c r="H316" s="14" t="s">
        <v>937</v>
      </c>
      <c r="I316" s="84">
        <v>4</v>
      </c>
      <c r="J316" s="32">
        <f>IFERROR(VLOOKUP(D316,#REF!,3,0),0)+IFERROR(VLOOKUP(D316,#REF!,3,0),0)</f>
        <v>0</v>
      </c>
      <c r="K316" s="32">
        <f>IFERROR(VLOOKUP(D316,#REF!,3,0),0)</f>
        <v>0</v>
      </c>
      <c r="L316" s="32">
        <f>IFERROR(VLOOKUP(D316,'12월'!$A$8:$C$8154,3,0),0)</f>
        <v>0</v>
      </c>
      <c r="M316" s="32">
        <f t="shared" si="12"/>
        <v>0</v>
      </c>
      <c r="N316" s="62" t="str">
        <f>IFERROR(VLOOKUP(D316,#REF!,6,0),"-")</f>
        <v>-</v>
      </c>
      <c r="O316" s="16" t="str">
        <f t="shared" si="13"/>
        <v>O</v>
      </c>
      <c r="P316" s="32">
        <f t="shared" si="14"/>
        <v>0</v>
      </c>
    </row>
    <row r="317" spans="1:16" ht="12.6" customHeight="1">
      <c r="A317" s="13"/>
      <c r="B317" s="14" t="s">
        <v>924</v>
      </c>
      <c r="C317" s="14" t="s">
        <v>556</v>
      </c>
      <c r="D317" s="14" t="s">
        <v>1486</v>
      </c>
      <c r="E317" s="14" t="s">
        <v>211</v>
      </c>
      <c r="F317" s="14" t="s">
        <v>2523</v>
      </c>
      <c r="G317" s="14" t="s">
        <v>592</v>
      </c>
      <c r="H317" s="14" t="s">
        <v>937</v>
      </c>
      <c r="I317" s="84">
        <v>4</v>
      </c>
      <c r="J317" s="32">
        <f>IFERROR(VLOOKUP(D317,#REF!,3,0),0)+IFERROR(VLOOKUP(D317,#REF!,3,0),0)</f>
        <v>0</v>
      </c>
      <c r="K317" s="32">
        <f>IFERROR(VLOOKUP(D317,#REF!,3,0),0)</f>
        <v>0</v>
      </c>
      <c r="L317" s="32">
        <f>IFERROR(VLOOKUP(D317,'12월'!$A$8:$C$8154,3,0),0)</f>
        <v>0</v>
      </c>
      <c r="M317" s="32">
        <f t="shared" si="12"/>
        <v>0</v>
      </c>
      <c r="N317" s="62" t="str">
        <f>IFERROR(VLOOKUP(D317,#REF!,6,0),"-")</f>
        <v>-</v>
      </c>
      <c r="O317" s="16" t="str">
        <f t="shared" si="13"/>
        <v>O</v>
      </c>
      <c r="P317" s="32">
        <f t="shared" si="14"/>
        <v>0</v>
      </c>
    </row>
    <row r="318" spans="1:16" ht="12.6" customHeight="1">
      <c r="A318" s="13"/>
      <c r="B318" s="14" t="s">
        <v>1132</v>
      </c>
      <c r="C318" s="14" t="s">
        <v>576</v>
      </c>
      <c r="D318" s="14" t="s">
        <v>1790</v>
      </c>
      <c r="E318" s="14" t="s">
        <v>411</v>
      </c>
      <c r="F318" s="14" t="s">
        <v>2524</v>
      </c>
      <c r="G318" s="14" t="s">
        <v>592</v>
      </c>
      <c r="H318" s="14" t="s">
        <v>937</v>
      </c>
      <c r="I318" s="84">
        <v>4</v>
      </c>
      <c r="J318" s="32">
        <f>IFERROR(VLOOKUP(D318,#REF!,3,0),0)+IFERROR(VLOOKUP(D318,#REF!,3,0),0)</f>
        <v>0</v>
      </c>
      <c r="K318" s="32">
        <f>IFERROR(VLOOKUP(D318,#REF!,3,0),0)</f>
        <v>0</v>
      </c>
      <c r="L318" s="32">
        <f>IFERROR(VLOOKUP(D318,'12월'!$A$8:$C$8154,3,0),0)</f>
        <v>0</v>
      </c>
      <c r="M318" s="32">
        <f t="shared" si="12"/>
        <v>0</v>
      </c>
      <c r="N318" s="62" t="str">
        <f>IFERROR(VLOOKUP(D318,#REF!,6,0),"-")</f>
        <v>-</v>
      </c>
      <c r="O318" s="16" t="str">
        <f t="shared" si="13"/>
        <v>O</v>
      </c>
      <c r="P318" s="32">
        <f t="shared" si="14"/>
        <v>0</v>
      </c>
    </row>
    <row r="319" spans="1:16" ht="12.6" customHeight="1">
      <c r="A319" s="13"/>
      <c r="B319" s="14" t="s">
        <v>798</v>
      </c>
      <c r="C319" s="14" t="s">
        <v>578</v>
      </c>
      <c r="D319" s="14" t="s">
        <v>1310</v>
      </c>
      <c r="E319" s="14" t="s">
        <v>343</v>
      </c>
      <c r="F319" s="14" t="s">
        <v>2525</v>
      </c>
      <c r="G319" s="14" t="s">
        <v>592</v>
      </c>
      <c r="H319" s="14" t="s">
        <v>809</v>
      </c>
      <c r="I319" s="84">
        <v>4</v>
      </c>
      <c r="J319" s="32">
        <f>IFERROR(VLOOKUP(D319,#REF!,3,0),0)+IFERROR(VLOOKUP(D319,#REF!,3,0),0)</f>
        <v>0</v>
      </c>
      <c r="K319" s="32">
        <f>IFERROR(VLOOKUP(D319,#REF!,3,0),0)</f>
        <v>0</v>
      </c>
      <c r="L319" s="32">
        <f>IFERROR(VLOOKUP(D319,'12월'!$A$8:$C$8154,3,0),0)</f>
        <v>0</v>
      </c>
      <c r="M319" s="32">
        <f t="shared" si="12"/>
        <v>0</v>
      </c>
      <c r="N319" s="62" t="str">
        <f>IFERROR(VLOOKUP(D319,#REF!,6,0),"-")</f>
        <v>-</v>
      </c>
      <c r="O319" s="16" t="str">
        <f t="shared" si="13"/>
        <v>O</v>
      </c>
      <c r="P319" s="32">
        <f t="shared" si="14"/>
        <v>0</v>
      </c>
    </row>
    <row r="320" spans="1:16" ht="12.6" customHeight="1">
      <c r="A320" s="13"/>
      <c r="B320" s="14" t="s">
        <v>1088</v>
      </c>
      <c r="C320" s="14" t="s">
        <v>564</v>
      </c>
      <c r="D320" s="14" t="s">
        <v>1737</v>
      </c>
      <c r="E320" s="14" t="s">
        <v>389</v>
      </c>
      <c r="F320" s="14" t="s">
        <v>2526</v>
      </c>
      <c r="G320" s="14" t="s">
        <v>592</v>
      </c>
      <c r="H320" s="14" t="s">
        <v>809</v>
      </c>
      <c r="I320" s="84">
        <v>4</v>
      </c>
      <c r="J320" s="32">
        <f>IFERROR(VLOOKUP(D320,#REF!,3,0),0)+IFERROR(VLOOKUP(D320,#REF!,3,0),0)</f>
        <v>0</v>
      </c>
      <c r="K320" s="32">
        <f>IFERROR(VLOOKUP(D320,#REF!,3,0),0)</f>
        <v>0</v>
      </c>
      <c r="L320" s="32">
        <f>IFERROR(VLOOKUP(D320,'12월'!$A$8:$C$8154,3,0),0)</f>
        <v>0</v>
      </c>
      <c r="M320" s="32">
        <f t="shared" si="12"/>
        <v>0</v>
      </c>
      <c r="N320" s="62" t="str">
        <f>IFERROR(VLOOKUP(D320,#REF!,6,0),"-")</f>
        <v>-</v>
      </c>
      <c r="O320" s="16" t="str">
        <f t="shared" si="13"/>
        <v>O</v>
      </c>
      <c r="P320" s="32">
        <f t="shared" si="14"/>
        <v>0</v>
      </c>
    </row>
    <row r="321" spans="1:16" ht="12.6" customHeight="1">
      <c r="A321" s="13"/>
      <c r="B321" s="14" t="s">
        <v>749</v>
      </c>
      <c r="C321" s="14" t="s">
        <v>582</v>
      </c>
      <c r="D321" s="33" t="s">
        <v>1249</v>
      </c>
      <c r="E321" s="14" t="s">
        <v>358</v>
      </c>
      <c r="F321" s="14" t="s">
        <v>2527</v>
      </c>
      <c r="G321" s="14" t="s">
        <v>592</v>
      </c>
      <c r="H321" s="14" t="s">
        <v>750</v>
      </c>
      <c r="I321" s="84">
        <v>4</v>
      </c>
      <c r="J321" s="32">
        <f>IFERROR(VLOOKUP(D321,#REF!,3,0),0)+IFERROR(VLOOKUP(D321,#REF!,3,0),0)</f>
        <v>0</v>
      </c>
      <c r="K321" s="32">
        <f>IFERROR(VLOOKUP(D321,#REF!,3,0),0)</f>
        <v>0</v>
      </c>
      <c r="L321" s="32">
        <f>IFERROR(VLOOKUP(D321,'12월'!$A$8:$C$8154,3,0),0)</f>
        <v>0</v>
      </c>
      <c r="M321" s="32">
        <f t="shared" si="12"/>
        <v>0</v>
      </c>
      <c r="N321" s="62" t="str">
        <f>IFERROR(VLOOKUP(D321,#REF!,6,0),"-")</f>
        <v>-</v>
      </c>
      <c r="O321" s="16" t="str">
        <f t="shared" si="13"/>
        <v>O</v>
      </c>
      <c r="P321" s="32">
        <f t="shared" si="14"/>
        <v>0</v>
      </c>
    </row>
    <row r="322" spans="1:16" ht="12.6" customHeight="1">
      <c r="A322" s="13"/>
      <c r="B322" s="14" t="s">
        <v>798</v>
      </c>
      <c r="C322" s="14" t="s">
        <v>578</v>
      </c>
      <c r="D322" s="14" t="s">
        <v>1311</v>
      </c>
      <c r="E322" s="14" t="s">
        <v>0</v>
      </c>
      <c r="F322" s="14" t="s">
        <v>2528</v>
      </c>
      <c r="G322" s="14" t="s">
        <v>592</v>
      </c>
      <c r="H322" s="14" t="s">
        <v>810</v>
      </c>
      <c r="I322" s="84">
        <v>4</v>
      </c>
      <c r="J322" s="32">
        <f>IFERROR(VLOOKUP(D322,#REF!,3,0),0)+IFERROR(VLOOKUP(D322,#REF!,3,0),0)</f>
        <v>0</v>
      </c>
      <c r="K322" s="32">
        <f>IFERROR(VLOOKUP(D322,#REF!,3,0),0)</f>
        <v>0</v>
      </c>
      <c r="L322" s="32">
        <f>IFERROR(VLOOKUP(D322,'12월'!$A$8:$C$8154,3,0),0)</f>
        <v>0</v>
      </c>
      <c r="M322" s="32">
        <f t="shared" si="12"/>
        <v>0</v>
      </c>
      <c r="N322" s="62" t="str">
        <f>IFERROR(VLOOKUP(D322,#REF!,6,0),"-")</f>
        <v>-</v>
      </c>
      <c r="O322" s="16" t="str">
        <f t="shared" si="13"/>
        <v>O</v>
      </c>
      <c r="P322" s="32">
        <f t="shared" si="14"/>
        <v>0</v>
      </c>
    </row>
    <row r="323" spans="1:16" ht="12.6" customHeight="1">
      <c r="A323" s="13"/>
      <c r="B323" s="14" t="s">
        <v>798</v>
      </c>
      <c r="C323" s="14" t="s">
        <v>578</v>
      </c>
      <c r="D323" s="33" t="s">
        <v>1312</v>
      </c>
      <c r="E323" s="14" t="s">
        <v>304</v>
      </c>
      <c r="F323" s="14" t="s">
        <v>2529</v>
      </c>
      <c r="G323" s="14" t="s">
        <v>592</v>
      </c>
      <c r="H323" s="14" t="s">
        <v>811</v>
      </c>
      <c r="I323" s="84">
        <v>4</v>
      </c>
      <c r="J323" s="32">
        <f>IFERROR(VLOOKUP(D323,#REF!,3,0),0)+IFERROR(VLOOKUP(D323,#REF!,3,0),0)</f>
        <v>0</v>
      </c>
      <c r="K323" s="32">
        <f>IFERROR(VLOOKUP(D323,#REF!,3,0),0)</f>
        <v>0</v>
      </c>
      <c r="L323" s="32">
        <f>IFERROR(VLOOKUP(D323,'12월'!$A$8:$C$8154,3,0),0)</f>
        <v>0</v>
      </c>
      <c r="M323" s="32">
        <f t="shared" si="12"/>
        <v>0</v>
      </c>
      <c r="N323" s="62" t="str">
        <f>IFERROR(VLOOKUP(D323,#REF!,6,0),"-")</f>
        <v>-</v>
      </c>
      <c r="O323" s="16" t="str">
        <f t="shared" si="13"/>
        <v>O</v>
      </c>
      <c r="P323" s="32">
        <f t="shared" si="14"/>
        <v>0</v>
      </c>
    </row>
    <row r="324" spans="1:16" ht="12.6" customHeight="1">
      <c r="A324" s="13"/>
      <c r="B324" s="14" t="s">
        <v>957</v>
      </c>
      <c r="C324" s="14" t="s">
        <v>571</v>
      </c>
      <c r="D324" s="33" t="s">
        <v>1528</v>
      </c>
      <c r="E324" s="14" t="s">
        <v>650</v>
      </c>
      <c r="F324" s="14" t="s">
        <v>2287</v>
      </c>
      <c r="G324" s="14" t="s">
        <v>592</v>
      </c>
      <c r="H324" s="14" t="s">
        <v>967</v>
      </c>
      <c r="I324" s="84">
        <v>4</v>
      </c>
      <c r="J324" s="32">
        <f>IFERROR(VLOOKUP(D324,#REF!,3,0),0)+IFERROR(VLOOKUP(D324,#REF!,3,0),0)</f>
        <v>0</v>
      </c>
      <c r="K324" s="32">
        <f>IFERROR(VLOOKUP(D324,#REF!,3,0),0)</f>
        <v>0</v>
      </c>
      <c r="L324" s="32">
        <f>IFERROR(VLOOKUP(D324,'12월'!$A$8:$C$8154,3,0),0)</f>
        <v>0</v>
      </c>
      <c r="M324" s="32">
        <f t="shared" si="12"/>
        <v>0</v>
      </c>
      <c r="N324" s="62" t="str">
        <f>IFERROR(VLOOKUP(D324,#REF!,6,0),"-")</f>
        <v>-</v>
      </c>
      <c r="O324" s="16" t="str">
        <f t="shared" si="13"/>
        <v>O</v>
      </c>
      <c r="P324" s="32">
        <f t="shared" si="14"/>
        <v>0</v>
      </c>
    </row>
    <row r="325" spans="1:16" ht="12.6" customHeight="1">
      <c r="A325" s="13"/>
      <c r="B325" s="14" t="s">
        <v>780</v>
      </c>
      <c r="C325" s="14" t="s">
        <v>559</v>
      </c>
      <c r="D325" s="33" t="s">
        <v>1276</v>
      </c>
      <c r="E325" s="14" t="s">
        <v>352</v>
      </c>
      <c r="F325" s="14" t="s">
        <v>2530</v>
      </c>
      <c r="G325" s="14" t="s">
        <v>593</v>
      </c>
      <c r="H325" s="14" t="s">
        <v>783</v>
      </c>
      <c r="I325" s="84">
        <v>4</v>
      </c>
      <c r="J325" s="32">
        <f>IFERROR(VLOOKUP(D325,#REF!,3,0),0)+IFERROR(VLOOKUP(D325,#REF!,3,0),0)</f>
        <v>0</v>
      </c>
      <c r="K325" s="32">
        <f>IFERROR(VLOOKUP(D325,#REF!,3,0),0)</f>
        <v>0</v>
      </c>
      <c r="L325" s="32">
        <f>IFERROR(VLOOKUP(D325,'12월'!$A$8:$C$8154,3,0),0)</f>
        <v>0</v>
      </c>
      <c r="M325" s="32">
        <f t="shared" si="12"/>
        <v>0</v>
      </c>
      <c r="N325" s="62" t="str">
        <f>IFERROR(VLOOKUP(D325,#REF!,6,0),"-")</f>
        <v>-</v>
      </c>
      <c r="O325" s="16" t="str">
        <f t="shared" si="13"/>
        <v>O</v>
      </c>
      <c r="P325" s="32">
        <f t="shared" si="14"/>
        <v>0</v>
      </c>
    </row>
    <row r="326" spans="1:16" ht="12.6" customHeight="1">
      <c r="A326" s="13"/>
      <c r="B326" s="14" t="s">
        <v>827</v>
      </c>
      <c r="C326" s="14" t="s">
        <v>562</v>
      </c>
      <c r="D326" s="14" t="s">
        <v>1344</v>
      </c>
      <c r="E326" s="14" t="s">
        <v>152</v>
      </c>
      <c r="F326" s="14" t="s">
        <v>2531</v>
      </c>
      <c r="G326" s="14" t="s">
        <v>592</v>
      </c>
      <c r="H326" s="14" t="s">
        <v>783</v>
      </c>
      <c r="I326" s="84">
        <v>4</v>
      </c>
      <c r="J326" s="32">
        <f>IFERROR(VLOOKUP(D326,#REF!,3,0),0)+IFERROR(VLOOKUP(D326,#REF!,3,0),0)</f>
        <v>0</v>
      </c>
      <c r="K326" s="32">
        <f>IFERROR(VLOOKUP(D326,#REF!,3,0),0)</f>
        <v>0</v>
      </c>
      <c r="L326" s="32">
        <f>IFERROR(VLOOKUP(D326,'12월'!$A$8:$C$8154,3,0),0)</f>
        <v>0</v>
      </c>
      <c r="M326" s="32">
        <f t="shared" si="12"/>
        <v>0</v>
      </c>
      <c r="N326" s="62" t="str">
        <f>IFERROR(VLOOKUP(D326,#REF!,6,0),"-")</f>
        <v>-</v>
      </c>
      <c r="O326" s="16" t="str">
        <f t="shared" si="13"/>
        <v>O</v>
      </c>
      <c r="P326" s="32">
        <f t="shared" si="14"/>
        <v>0</v>
      </c>
    </row>
    <row r="327" spans="1:16" ht="12.6" customHeight="1">
      <c r="A327" s="13"/>
      <c r="B327" s="14" t="s">
        <v>874</v>
      </c>
      <c r="C327" s="14" t="s">
        <v>570</v>
      </c>
      <c r="D327" s="33" t="s">
        <v>1410</v>
      </c>
      <c r="E327" s="14" t="s">
        <v>344</v>
      </c>
      <c r="F327" s="14" t="s">
        <v>2532</v>
      </c>
      <c r="G327" s="14" t="s">
        <v>592</v>
      </c>
      <c r="H327" s="14" t="s">
        <v>886</v>
      </c>
      <c r="I327" s="84">
        <v>4</v>
      </c>
      <c r="J327" s="32">
        <f>IFERROR(VLOOKUP(D327,#REF!,3,0),0)+IFERROR(VLOOKUP(D327,#REF!,3,0),0)</f>
        <v>0</v>
      </c>
      <c r="K327" s="32">
        <f>IFERROR(VLOOKUP(D327,#REF!,3,0),0)</f>
        <v>0</v>
      </c>
      <c r="L327" s="32">
        <f>IFERROR(VLOOKUP(D327,'12월'!$A$8:$C$8154,3,0),0)</f>
        <v>0</v>
      </c>
      <c r="M327" s="32">
        <f t="shared" si="12"/>
        <v>0</v>
      </c>
      <c r="N327" s="62" t="str">
        <f>IFERROR(VLOOKUP(D327,#REF!,6,0),"-")</f>
        <v>-</v>
      </c>
      <c r="O327" s="16" t="str">
        <f t="shared" si="13"/>
        <v>O</v>
      </c>
      <c r="P327" s="32">
        <f t="shared" si="14"/>
        <v>0</v>
      </c>
    </row>
    <row r="328" spans="1:16" ht="12.6" customHeight="1">
      <c r="A328" s="13"/>
      <c r="B328" s="14" t="s">
        <v>907</v>
      </c>
      <c r="C328" s="14" t="s">
        <v>568</v>
      </c>
      <c r="D328" s="14" t="s">
        <v>1456</v>
      </c>
      <c r="E328" s="14" t="s">
        <v>272</v>
      </c>
      <c r="F328" s="14" t="s">
        <v>2533</v>
      </c>
      <c r="G328" s="14" t="s">
        <v>592</v>
      </c>
      <c r="H328" s="14" t="s">
        <v>916</v>
      </c>
      <c r="I328" s="84">
        <v>4</v>
      </c>
      <c r="J328" s="32">
        <f>IFERROR(VLOOKUP(D328,#REF!,3,0),0)+IFERROR(VLOOKUP(D328,#REF!,3,0),0)</f>
        <v>0</v>
      </c>
      <c r="K328" s="32">
        <f>IFERROR(VLOOKUP(D328,#REF!,3,0),0)</f>
        <v>0</v>
      </c>
      <c r="L328" s="32">
        <f>IFERROR(VLOOKUP(D328,'12월'!$A$8:$C$8154,3,0),0)</f>
        <v>0</v>
      </c>
      <c r="M328" s="32">
        <f t="shared" si="12"/>
        <v>0</v>
      </c>
      <c r="N328" s="62" t="str">
        <f>IFERROR(VLOOKUP(D328,#REF!,6,0),"-")</f>
        <v>-</v>
      </c>
      <c r="O328" s="16" t="str">
        <f t="shared" si="13"/>
        <v>O</v>
      </c>
      <c r="P328" s="32">
        <f t="shared" si="14"/>
        <v>0</v>
      </c>
    </row>
    <row r="329" spans="1:16" ht="12.6" customHeight="1">
      <c r="A329" s="13"/>
      <c r="B329" s="14" t="s">
        <v>1111</v>
      </c>
      <c r="C329" s="14" t="s">
        <v>554</v>
      </c>
      <c r="D329" s="14" t="s">
        <v>1763</v>
      </c>
      <c r="E329" s="14" t="s">
        <v>531</v>
      </c>
      <c r="F329" s="14" t="s">
        <v>2534</v>
      </c>
      <c r="G329" s="14" t="s">
        <v>592</v>
      </c>
      <c r="H329" s="14" t="s">
        <v>1116</v>
      </c>
      <c r="I329" s="84">
        <v>4</v>
      </c>
      <c r="J329" s="32">
        <f>IFERROR(VLOOKUP(D329,#REF!,3,0),0)+IFERROR(VLOOKUP(D329,#REF!,3,0),0)</f>
        <v>0</v>
      </c>
      <c r="K329" s="32">
        <f>IFERROR(VLOOKUP(D329,#REF!,3,0),0)</f>
        <v>0</v>
      </c>
      <c r="L329" s="32">
        <f>IFERROR(VLOOKUP(D329,'12월'!$A$8:$C$8154,3,0),0)</f>
        <v>0</v>
      </c>
      <c r="M329" s="32">
        <f t="shared" si="12"/>
        <v>0</v>
      </c>
      <c r="N329" s="62" t="str">
        <f>IFERROR(VLOOKUP(D329,#REF!,6,0),"-")</f>
        <v>-</v>
      </c>
      <c r="O329" s="16" t="str">
        <f t="shared" si="13"/>
        <v>O</v>
      </c>
      <c r="P329" s="32">
        <f t="shared" si="14"/>
        <v>0</v>
      </c>
    </row>
    <row r="330" spans="1:16" ht="12.6" customHeight="1">
      <c r="A330" s="13"/>
      <c r="B330" s="14" t="s">
        <v>1148</v>
      </c>
      <c r="C330" s="14" t="s">
        <v>586</v>
      </c>
      <c r="D330" s="14" t="s">
        <v>1829</v>
      </c>
      <c r="E330" s="14" t="s">
        <v>447</v>
      </c>
      <c r="F330" s="14" t="s">
        <v>2535</v>
      </c>
      <c r="G330" s="14" t="s">
        <v>592</v>
      </c>
      <c r="H330" s="14" t="s">
        <v>1153</v>
      </c>
      <c r="I330" s="84">
        <v>4</v>
      </c>
      <c r="J330" s="32">
        <f>IFERROR(VLOOKUP(D330,#REF!,3,0),0)+IFERROR(VLOOKUP(D330,#REF!,3,0),0)</f>
        <v>0</v>
      </c>
      <c r="K330" s="32">
        <f>IFERROR(VLOOKUP(D330,#REF!,3,0),0)</f>
        <v>0</v>
      </c>
      <c r="L330" s="32">
        <f>IFERROR(VLOOKUP(D330,'12월'!$A$8:$C$8154,3,0),0)</f>
        <v>0</v>
      </c>
      <c r="M330" s="32">
        <f t="shared" ref="M330:M393" si="15">(J330+K330)/I330</f>
        <v>0</v>
      </c>
      <c r="N330" s="62" t="str">
        <f>IFERROR(VLOOKUP(D330,#REF!,6,0),"-")</f>
        <v>-</v>
      </c>
      <c r="O330" s="16" t="str">
        <f t="shared" ref="O330:O393" si="16">+IF(M330&lt;500000,"O"," ")</f>
        <v>O</v>
      </c>
      <c r="P330" s="32">
        <f t="shared" ref="P330:P393" si="17">+J330+K330+L330</f>
        <v>0</v>
      </c>
    </row>
    <row r="331" spans="1:16" ht="12.6" customHeight="1">
      <c r="A331" s="13"/>
      <c r="B331" s="14" t="s">
        <v>1088</v>
      </c>
      <c r="C331" s="14" t="s">
        <v>564</v>
      </c>
      <c r="D331" s="14" t="s">
        <v>1738</v>
      </c>
      <c r="E331" s="14" t="s">
        <v>390</v>
      </c>
      <c r="F331" s="14" t="s">
        <v>2536</v>
      </c>
      <c r="G331" s="14" t="s">
        <v>592</v>
      </c>
      <c r="H331" s="14" t="s">
        <v>812</v>
      </c>
      <c r="I331" s="84">
        <v>4</v>
      </c>
      <c r="J331" s="32">
        <f>IFERROR(VLOOKUP(D331,#REF!,3,0),0)+IFERROR(VLOOKUP(D331,#REF!,3,0),0)</f>
        <v>0</v>
      </c>
      <c r="K331" s="32">
        <f>IFERROR(VLOOKUP(D331,#REF!,3,0),0)</f>
        <v>0</v>
      </c>
      <c r="L331" s="32">
        <f>IFERROR(VLOOKUP(D331,'12월'!$A$8:$C$8154,3,0),0)</f>
        <v>0</v>
      </c>
      <c r="M331" s="32">
        <f t="shared" si="15"/>
        <v>0</v>
      </c>
      <c r="N331" s="62" t="str">
        <f>IFERROR(VLOOKUP(D331,#REF!,6,0),"-")</f>
        <v>-</v>
      </c>
      <c r="O331" s="16" t="str">
        <f t="shared" si="16"/>
        <v>O</v>
      </c>
      <c r="P331" s="32">
        <f t="shared" si="17"/>
        <v>0</v>
      </c>
    </row>
    <row r="332" spans="1:16" ht="12.6" customHeight="1">
      <c r="A332" s="13"/>
      <c r="B332" s="14" t="s">
        <v>1071</v>
      </c>
      <c r="C332" s="14" t="s">
        <v>566</v>
      </c>
      <c r="D332" s="14" t="s">
        <v>1717</v>
      </c>
      <c r="E332" s="14" t="s">
        <v>418</v>
      </c>
      <c r="F332" s="14" t="s">
        <v>2537</v>
      </c>
      <c r="G332" s="14" t="s">
        <v>592</v>
      </c>
      <c r="H332" s="14" t="s">
        <v>1085</v>
      </c>
      <c r="I332" s="84">
        <v>4</v>
      </c>
      <c r="J332" s="32">
        <f>IFERROR(VLOOKUP(D332,#REF!,3,0),0)+IFERROR(VLOOKUP(D332,#REF!,3,0),0)</f>
        <v>0</v>
      </c>
      <c r="K332" s="32">
        <f>IFERROR(VLOOKUP(D332,#REF!,3,0),0)</f>
        <v>0</v>
      </c>
      <c r="L332" s="32">
        <f>IFERROR(VLOOKUP(D332,'12월'!$A$8:$C$8154,3,0),0)</f>
        <v>0</v>
      </c>
      <c r="M332" s="32">
        <f t="shared" si="15"/>
        <v>0</v>
      </c>
      <c r="N332" s="62" t="str">
        <f>IFERROR(VLOOKUP(D332,#REF!,6,0),"-")</f>
        <v>-</v>
      </c>
      <c r="O332" s="16" t="str">
        <f t="shared" si="16"/>
        <v>O</v>
      </c>
      <c r="P332" s="32">
        <f t="shared" si="17"/>
        <v>0</v>
      </c>
    </row>
    <row r="333" spans="1:16" ht="12.6" customHeight="1">
      <c r="A333" s="13"/>
      <c r="B333" s="14" t="s">
        <v>957</v>
      </c>
      <c r="C333" s="14" t="s">
        <v>571</v>
      </c>
      <c r="D333" s="14" t="s">
        <v>1529</v>
      </c>
      <c r="E333" s="14" t="s">
        <v>278</v>
      </c>
      <c r="F333" s="14" t="s">
        <v>2538</v>
      </c>
      <c r="G333" s="14" t="s">
        <v>592</v>
      </c>
      <c r="H333" s="14" t="s">
        <v>968</v>
      </c>
      <c r="I333" s="84">
        <v>4</v>
      </c>
      <c r="J333" s="32">
        <f>IFERROR(VLOOKUP(D333,#REF!,3,0),0)+IFERROR(VLOOKUP(D333,#REF!,3,0),0)</f>
        <v>0</v>
      </c>
      <c r="K333" s="32">
        <f>IFERROR(VLOOKUP(D333,#REF!,3,0),0)</f>
        <v>0</v>
      </c>
      <c r="L333" s="32">
        <f>IFERROR(VLOOKUP(D333,'12월'!$A$8:$C$8154,3,0),0)</f>
        <v>0</v>
      </c>
      <c r="M333" s="32">
        <f t="shared" si="15"/>
        <v>0</v>
      </c>
      <c r="N333" s="62" t="str">
        <f>IFERROR(VLOOKUP(D333,#REF!,6,0),"-")</f>
        <v>-</v>
      </c>
      <c r="O333" s="16" t="str">
        <f t="shared" si="16"/>
        <v>O</v>
      </c>
      <c r="P333" s="32">
        <f t="shared" si="17"/>
        <v>0</v>
      </c>
    </row>
    <row r="334" spans="1:16" ht="12.6" customHeight="1">
      <c r="A334" s="13"/>
      <c r="B334" s="14" t="s">
        <v>773</v>
      </c>
      <c r="C334" s="14" t="s">
        <v>574</v>
      </c>
      <c r="D334" s="14" t="s">
        <v>1270</v>
      </c>
      <c r="E334" s="14" t="s">
        <v>364</v>
      </c>
      <c r="F334" s="14" t="s">
        <v>2539</v>
      </c>
      <c r="G334" s="14" t="s">
        <v>592</v>
      </c>
      <c r="H334" s="14" t="s">
        <v>775</v>
      </c>
      <c r="I334" s="84">
        <v>4</v>
      </c>
      <c r="J334" s="32">
        <f>IFERROR(VLOOKUP(D334,#REF!,3,0),0)+IFERROR(VLOOKUP(D334,#REF!,3,0),0)</f>
        <v>0</v>
      </c>
      <c r="K334" s="32">
        <f>IFERROR(VLOOKUP(D334,#REF!,3,0),0)</f>
        <v>0</v>
      </c>
      <c r="L334" s="32">
        <f>IFERROR(VLOOKUP(D334,'12월'!$A$8:$C$8154,3,0),0)</f>
        <v>0</v>
      </c>
      <c r="M334" s="32">
        <f t="shared" si="15"/>
        <v>0</v>
      </c>
      <c r="N334" s="62" t="str">
        <f>IFERROR(VLOOKUP(D334,#REF!,6,0),"-")</f>
        <v>-</v>
      </c>
      <c r="O334" s="16" t="str">
        <f t="shared" si="16"/>
        <v>O</v>
      </c>
      <c r="P334" s="32">
        <f t="shared" si="17"/>
        <v>0</v>
      </c>
    </row>
    <row r="335" spans="1:16" ht="12.6" customHeight="1">
      <c r="A335" s="13"/>
      <c r="B335" s="14" t="s">
        <v>780</v>
      </c>
      <c r="C335" s="14" t="s">
        <v>559</v>
      </c>
      <c r="D335" s="14" t="s">
        <v>1277</v>
      </c>
      <c r="E335" s="14" t="s">
        <v>353</v>
      </c>
      <c r="F335" s="14" t="s">
        <v>2540</v>
      </c>
      <c r="G335" s="14" t="s">
        <v>592</v>
      </c>
      <c r="H335" s="14" t="s">
        <v>784</v>
      </c>
      <c r="I335" s="84">
        <v>4</v>
      </c>
      <c r="J335" s="32">
        <f>IFERROR(VLOOKUP(D335,#REF!,3,0),0)+IFERROR(VLOOKUP(D335,#REF!,3,0),0)</f>
        <v>0</v>
      </c>
      <c r="K335" s="32">
        <f>IFERROR(VLOOKUP(D335,#REF!,3,0),0)</f>
        <v>0</v>
      </c>
      <c r="L335" s="32">
        <f>IFERROR(VLOOKUP(D335,'12월'!$A$8:$C$8154,3,0),0)</f>
        <v>0</v>
      </c>
      <c r="M335" s="32">
        <f t="shared" si="15"/>
        <v>0</v>
      </c>
      <c r="N335" s="62" t="str">
        <f>IFERROR(VLOOKUP(D335,#REF!,6,0),"-")</f>
        <v>-</v>
      </c>
      <c r="O335" s="16" t="str">
        <f t="shared" si="16"/>
        <v>O</v>
      </c>
      <c r="P335" s="32">
        <f t="shared" si="17"/>
        <v>0</v>
      </c>
    </row>
    <row r="336" spans="1:16" ht="12.6" customHeight="1">
      <c r="A336" s="13"/>
      <c r="B336" s="14" t="s">
        <v>1088</v>
      </c>
      <c r="C336" s="14" t="s">
        <v>564</v>
      </c>
      <c r="D336" s="33" t="s">
        <v>1739</v>
      </c>
      <c r="E336" s="14" t="s">
        <v>399</v>
      </c>
      <c r="F336" s="14" t="s">
        <v>2541</v>
      </c>
      <c r="G336" s="14" t="s">
        <v>592</v>
      </c>
      <c r="H336" s="14" t="s">
        <v>1102</v>
      </c>
      <c r="I336" s="84">
        <v>4</v>
      </c>
      <c r="J336" s="32">
        <f>IFERROR(VLOOKUP(D336,#REF!,3,0),0)+IFERROR(VLOOKUP(D336,#REF!,3,0),0)</f>
        <v>0</v>
      </c>
      <c r="K336" s="32">
        <f>IFERROR(VLOOKUP(D336,#REF!,3,0),0)</f>
        <v>0</v>
      </c>
      <c r="L336" s="32">
        <f>IFERROR(VLOOKUP(D336,'12월'!$A$8:$C$8154,3,0),0)</f>
        <v>0</v>
      </c>
      <c r="M336" s="32">
        <f t="shared" si="15"/>
        <v>0</v>
      </c>
      <c r="N336" s="62" t="str">
        <f>IFERROR(VLOOKUP(D336,#REF!,6,0),"-")</f>
        <v>-</v>
      </c>
      <c r="O336" s="16" t="str">
        <f t="shared" si="16"/>
        <v>O</v>
      </c>
      <c r="P336" s="32">
        <f t="shared" si="17"/>
        <v>0</v>
      </c>
    </row>
    <row r="337" spans="1:16" ht="12.6" customHeight="1">
      <c r="A337" s="13"/>
      <c r="B337" s="14" t="s">
        <v>694</v>
      </c>
      <c r="C337" s="14" t="s">
        <v>581</v>
      </c>
      <c r="D337" s="33" t="s">
        <v>1201</v>
      </c>
      <c r="E337" s="14" t="s">
        <v>83</v>
      </c>
      <c r="F337" s="14" t="s">
        <v>2357</v>
      </c>
      <c r="G337" s="14" t="s">
        <v>592</v>
      </c>
      <c r="H337" s="14" t="s">
        <v>704</v>
      </c>
      <c r="I337" s="84">
        <v>4</v>
      </c>
      <c r="J337" s="32">
        <f>IFERROR(VLOOKUP(D337,#REF!,3,0),0)+IFERROR(VLOOKUP(D337,#REF!,3,0),0)</f>
        <v>0</v>
      </c>
      <c r="K337" s="32">
        <f>IFERROR(VLOOKUP(D337,#REF!,3,0),0)</f>
        <v>0</v>
      </c>
      <c r="L337" s="32">
        <f>IFERROR(VLOOKUP(D337,'12월'!$A$8:$C$8154,3,0),0)</f>
        <v>0</v>
      </c>
      <c r="M337" s="32">
        <f t="shared" si="15"/>
        <v>0</v>
      </c>
      <c r="N337" s="62" t="str">
        <f>IFERROR(VLOOKUP(D337,#REF!,6,0),"-")</f>
        <v>-</v>
      </c>
      <c r="O337" s="16" t="str">
        <f t="shared" si="16"/>
        <v>O</v>
      </c>
      <c r="P337" s="32">
        <f t="shared" si="17"/>
        <v>0</v>
      </c>
    </row>
    <row r="338" spans="1:16" ht="12.6" customHeight="1">
      <c r="A338" s="13"/>
      <c r="B338" s="14" t="s">
        <v>957</v>
      </c>
      <c r="C338" s="14" t="s">
        <v>571</v>
      </c>
      <c r="D338" s="14" t="s">
        <v>1530</v>
      </c>
      <c r="E338" s="14" t="s">
        <v>184</v>
      </c>
      <c r="F338" s="14" t="s">
        <v>2542</v>
      </c>
      <c r="G338" s="14" t="s">
        <v>592</v>
      </c>
      <c r="H338" s="14" t="s">
        <v>969</v>
      </c>
      <c r="I338" s="84">
        <v>4</v>
      </c>
      <c r="J338" s="32">
        <f>IFERROR(VLOOKUP(D338,#REF!,3,0),0)+IFERROR(VLOOKUP(D338,#REF!,3,0),0)</f>
        <v>0</v>
      </c>
      <c r="K338" s="32">
        <f>IFERROR(VLOOKUP(D338,#REF!,3,0),0)</f>
        <v>0</v>
      </c>
      <c r="L338" s="32">
        <f>IFERROR(VLOOKUP(D338,'12월'!$A$8:$C$8154,3,0),0)</f>
        <v>0</v>
      </c>
      <c r="M338" s="32">
        <f t="shared" si="15"/>
        <v>0</v>
      </c>
      <c r="N338" s="62" t="str">
        <f>IFERROR(VLOOKUP(D338,#REF!,6,0),"-")</f>
        <v>-</v>
      </c>
      <c r="O338" s="16" t="str">
        <f t="shared" si="16"/>
        <v>O</v>
      </c>
      <c r="P338" s="32">
        <f t="shared" si="17"/>
        <v>0</v>
      </c>
    </row>
    <row r="339" spans="1:16" ht="12.6" customHeight="1">
      <c r="A339" s="13"/>
      <c r="B339" s="14" t="s">
        <v>835</v>
      </c>
      <c r="C339" s="14" t="s">
        <v>569</v>
      </c>
      <c r="D339" s="33" t="s">
        <v>1370</v>
      </c>
      <c r="E339" s="14" t="s">
        <v>369</v>
      </c>
      <c r="F339" s="14" t="s">
        <v>2543</v>
      </c>
      <c r="G339" s="14" t="s">
        <v>592</v>
      </c>
      <c r="H339" s="14" t="s">
        <v>852</v>
      </c>
      <c r="I339" s="84">
        <v>4</v>
      </c>
      <c r="J339" s="32">
        <f>IFERROR(VLOOKUP(D339,#REF!,3,0),0)+IFERROR(VLOOKUP(D339,#REF!,3,0),0)</f>
        <v>0</v>
      </c>
      <c r="K339" s="32">
        <f>IFERROR(VLOOKUP(D339,#REF!,3,0),0)</f>
        <v>0</v>
      </c>
      <c r="L339" s="32">
        <f>IFERROR(VLOOKUP(D339,'12월'!$A$8:$C$8154,3,0),0)</f>
        <v>0</v>
      </c>
      <c r="M339" s="32">
        <f t="shared" si="15"/>
        <v>0</v>
      </c>
      <c r="N339" s="62" t="str">
        <f>IFERROR(VLOOKUP(D339,#REF!,6,0),"-")</f>
        <v>-</v>
      </c>
      <c r="O339" s="16" t="str">
        <f t="shared" si="16"/>
        <v>O</v>
      </c>
      <c r="P339" s="32">
        <f t="shared" si="17"/>
        <v>0</v>
      </c>
    </row>
    <row r="340" spans="1:16" ht="12.6" customHeight="1">
      <c r="A340" s="13"/>
      <c r="B340" s="14" t="s">
        <v>943</v>
      </c>
      <c r="C340" s="14" t="s">
        <v>561</v>
      </c>
      <c r="D340" s="14" t="s">
        <v>1506</v>
      </c>
      <c r="E340" s="14" t="s">
        <v>106</v>
      </c>
      <c r="F340" s="14" t="s">
        <v>2544</v>
      </c>
      <c r="G340" s="14" t="s">
        <v>592</v>
      </c>
      <c r="H340" s="14" t="s">
        <v>952</v>
      </c>
      <c r="I340" s="84">
        <v>4</v>
      </c>
      <c r="J340" s="32">
        <f>IFERROR(VLOOKUP(D340,#REF!,3,0),0)+IFERROR(VLOOKUP(D340,#REF!,3,0),0)</f>
        <v>0</v>
      </c>
      <c r="K340" s="32">
        <f>IFERROR(VLOOKUP(D340,#REF!,3,0),0)</f>
        <v>0</v>
      </c>
      <c r="L340" s="32">
        <f>IFERROR(VLOOKUP(D340,'12월'!$A$8:$C$8154,3,0),0)</f>
        <v>0</v>
      </c>
      <c r="M340" s="32">
        <f t="shared" si="15"/>
        <v>0</v>
      </c>
      <c r="N340" s="62" t="str">
        <f>IFERROR(VLOOKUP(D340,#REF!,6,0),"-")</f>
        <v>-</v>
      </c>
      <c r="O340" s="16" t="str">
        <f t="shared" si="16"/>
        <v>O</v>
      </c>
      <c r="P340" s="32">
        <f t="shared" si="17"/>
        <v>0</v>
      </c>
    </row>
    <row r="341" spans="1:16" ht="12.6" customHeight="1">
      <c r="A341" s="13"/>
      <c r="B341" s="14" t="s">
        <v>943</v>
      </c>
      <c r="C341" s="14" t="s">
        <v>561</v>
      </c>
      <c r="D341" s="14" t="s">
        <v>1507</v>
      </c>
      <c r="E341" s="14" t="s">
        <v>281</v>
      </c>
      <c r="F341" s="14" t="s">
        <v>2545</v>
      </c>
      <c r="G341" s="14" t="s">
        <v>592</v>
      </c>
      <c r="H341" s="14" t="s">
        <v>952</v>
      </c>
      <c r="I341" s="84">
        <v>4</v>
      </c>
      <c r="J341" s="32">
        <f>IFERROR(VLOOKUP(D341,#REF!,3,0),0)+IFERROR(VLOOKUP(D341,#REF!,3,0),0)</f>
        <v>0</v>
      </c>
      <c r="K341" s="32">
        <f>IFERROR(VLOOKUP(D341,#REF!,3,0),0)</f>
        <v>0</v>
      </c>
      <c r="L341" s="32">
        <f>IFERROR(VLOOKUP(D341,'12월'!$A$8:$C$8154,3,0),0)</f>
        <v>0</v>
      </c>
      <c r="M341" s="32">
        <f t="shared" si="15"/>
        <v>0</v>
      </c>
      <c r="N341" s="62" t="str">
        <f>IFERROR(VLOOKUP(D341,#REF!,6,0),"-")</f>
        <v>-</v>
      </c>
      <c r="O341" s="16" t="str">
        <f t="shared" si="16"/>
        <v>O</v>
      </c>
      <c r="P341" s="32">
        <f t="shared" si="17"/>
        <v>0</v>
      </c>
    </row>
    <row r="342" spans="1:16" ht="12.6" customHeight="1">
      <c r="A342" s="13"/>
      <c r="B342" s="14" t="s">
        <v>1055</v>
      </c>
      <c r="C342" s="14" t="s">
        <v>555</v>
      </c>
      <c r="D342" s="14" t="s">
        <v>1687</v>
      </c>
      <c r="E342" s="14" t="s">
        <v>301</v>
      </c>
      <c r="F342" s="14" t="s">
        <v>2546</v>
      </c>
      <c r="G342" s="14" t="s">
        <v>592</v>
      </c>
      <c r="H342" s="14" t="s">
        <v>1064</v>
      </c>
      <c r="I342" s="84">
        <v>4</v>
      </c>
      <c r="J342" s="32">
        <f>IFERROR(VLOOKUP(D342,#REF!,3,0),0)+IFERROR(VLOOKUP(D342,#REF!,3,0),0)</f>
        <v>0</v>
      </c>
      <c r="K342" s="32">
        <f>IFERROR(VLOOKUP(D342,#REF!,3,0),0)</f>
        <v>0</v>
      </c>
      <c r="L342" s="32">
        <f>IFERROR(VLOOKUP(D342,'12월'!$A$8:$C$8154,3,0),0)</f>
        <v>0</v>
      </c>
      <c r="M342" s="32">
        <f t="shared" si="15"/>
        <v>0</v>
      </c>
      <c r="N342" s="62" t="str">
        <f>IFERROR(VLOOKUP(D342,#REF!,6,0),"-")</f>
        <v>-</v>
      </c>
      <c r="O342" s="16" t="str">
        <f t="shared" si="16"/>
        <v>O</v>
      </c>
      <c r="P342" s="32">
        <f t="shared" si="17"/>
        <v>0</v>
      </c>
    </row>
    <row r="343" spans="1:16" ht="12.6" customHeight="1">
      <c r="A343" s="13"/>
      <c r="B343" s="14" t="s">
        <v>907</v>
      </c>
      <c r="C343" s="14" t="s">
        <v>568</v>
      </c>
      <c r="D343" s="14" t="s">
        <v>1457</v>
      </c>
      <c r="E343" s="14" t="s">
        <v>273</v>
      </c>
      <c r="F343" s="14" t="s">
        <v>2547</v>
      </c>
      <c r="G343" s="14" t="s">
        <v>592</v>
      </c>
      <c r="H343" s="14" t="s">
        <v>917</v>
      </c>
      <c r="I343" s="84">
        <v>4</v>
      </c>
      <c r="J343" s="32">
        <f>IFERROR(VLOOKUP(D343,#REF!,3,0),0)+IFERROR(VLOOKUP(D343,#REF!,3,0),0)</f>
        <v>0</v>
      </c>
      <c r="K343" s="32">
        <f>IFERROR(VLOOKUP(D343,#REF!,3,0),0)</f>
        <v>0</v>
      </c>
      <c r="L343" s="32">
        <f>IFERROR(VLOOKUP(D343,'12월'!$A$8:$C$8154,3,0),0)</f>
        <v>0</v>
      </c>
      <c r="M343" s="32">
        <f t="shared" si="15"/>
        <v>0</v>
      </c>
      <c r="N343" s="62" t="str">
        <f>IFERROR(VLOOKUP(D343,#REF!,6,0),"-")</f>
        <v>-</v>
      </c>
      <c r="O343" s="16" t="str">
        <f t="shared" si="16"/>
        <v>O</v>
      </c>
      <c r="P343" s="32">
        <f t="shared" si="17"/>
        <v>0</v>
      </c>
    </row>
    <row r="344" spans="1:16" ht="12.6" customHeight="1">
      <c r="A344" s="13"/>
      <c r="B344" s="14" t="s">
        <v>1015</v>
      </c>
      <c r="C344" s="14" t="s">
        <v>573</v>
      </c>
      <c r="D344" s="14" t="s">
        <v>1646</v>
      </c>
      <c r="E344" s="14" t="s">
        <v>114</v>
      </c>
      <c r="F344" s="14" t="s">
        <v>2548</v>
      </c>
      <c r="G344" s="14" t="s">
        <v>592</v>
      </c>
      <c r="H344" s="14" t="s">
        <v>1037</v>
      </c>
      <c r="I344" s="84">
        <v>4</v>
      </c>
      <c r="J344" s="32">
        <f>IFERROR(VLOOKUP(D344,#REF!,3,0),0)+IFERROR(VLOOKUP(D344,#REF!,3,0),0)</f>
        <v>0</v>
      </c>
      <c r="K344" s="32">
        <f>IFERROR(VLOOKUP(D344,#REF!,3,0),0)</f>
        <v>0</v>
      </c>
      <c r="L344" s="32">
        <f>IFERROR(VLOOKUP(D344,'12월'!$A$8:$C$8154,3,0),0)</f>
        <v>0</v>
      </c>
      <c r="M344" s="32">
        <f t="shared" si="15"/>
        <v>0</v>
      </c>
      <c r="N344" s="62" t="str">
        <f>IFERROR(VLOOKUP(D344,#REF!,6,0),"-")</f>
        <v>-</v>
      </c>
      <c r="O344" s="16" t="str">
        <f t="shared" si="16"/>
        <v>O</v>
      </c>
      <c r="P344" s="32">
        <f t="shared" si="17"/>
        <v>0</v>
      </c>
    </row>
    <row r="345" spans="1:16" ht="12.6" customHeight="1">
      <c r="A345" s="13"/>
      <c r="B345" s="14" t="s">
        <v>907</v>
      </c>
      <c r="C345" s="14" t="s">
        <v>568</v>
      </c>
      <c r="D345" s="14" t="s">
        <v>1458</v>
      </c>
      <c r="E345" s="14" t="s">
        <v>201</v>
      </c>
      <c r="F345" s="14" t="s">
        <v>2549</v>
      </c>
      <c r="G345" s="14" t="s">
        <v>592</v>
      </c>
      <c r="H345" s="14" t="s">
        <v>918</v>
      </c>
      <c r="I345" s="84">
        <v>4</v>
      </c>
      <c r="J345" s="32">
        <f>IFERROR(VLOOKUP(D345,#REF!,3,0),0)+IFERROR(VLOOKUP(D345,#REF!,3,0),0)</f>
        <v>0</v>
      </c>
      <c r="K345" s="32">
        <f>IFERROR(VLOOKUP(D345,#REF!,3,0),0)</f>
        <v>0</v>
      </c>
      <c r="L345" s="32">
        <f>IFERROR(VLOOKUP(D345,'12월'!$A$8:$C$8154,3,0),0)</f>
        <v>0</v>
      </c>
      <c r="M345" s="32">
        <f t="shared" si="15"/>
        <v>0</v>
      </c>
      <c r="N345" s="62" t="str">
        <f>IFERROR(VLOOKUP(D345,#REF!,6,0),"-")</f>
        <v>-</v>
      </c>
      <c r="O345" s="16" t="str">
        <f t="shared" si="16"/>
        <v>O</v>
      </c>
      <c r="P345" s="32">
        <f t="shared" si="17"/>
        <v>0</v>
      </c>
    </row>
    <row r="346" spans="1:16" ht="12.6" customHeight="1">
      <c r="A346" s="13"/>
      <c r="B346" s="14" t="s">
        <v>907</v>
      </c>
      <c r="C346" s="14" t="s">
        <v>568</v>
      </c>
      <c r="D346" s="14" t="s">
        <v>1459</v>
      </c>
      <c r="E346" s="14" t="s">
        <v>202</v>
      </c>
      <c r="F346" s="14" t="s">
        <v>2550</v>
      </c>
      <c r="G346" s="14" t="s">
        <v>592</v>
      </c>
      <c r="H346" s="14" t="s">
        <v>918</v>
      </c>
      <c r="I346" s="84">
        <v>4</v>
      </c>
      <c r="J346" s="32">
        <f>IFERROR(VLOOKUP(D346,#REF!,3,0),0)+IFERROR(VLOOKUP(D346,#REF!,3,0),0)</f>
        <v>0</v>
      </c>
      <c r="K346" s="32">
        <f>IFERROR(VLOOKUP(D346,#REF!,3,0),0)</f>
        <v>0</v>
      </c>
      <c r="L346" s="32">
        <f>IFERROR(VLOOKUP(D346,'12월'!$A$8:$C$8154,3,0),0)</f>
        <v>0</v>
      </c>
      <c r="M346" s="32">
        <f t="shared" si="15"/>
        <v>0</v>
      </c>
      <c r="N346" s="62" t="str">
        <f>IFERROR(VLOOKUP(D346,#REF!,6,0),"-")</f>
        <v>-</v>
      </c>
      <c r="O346" s="16" t="str">
        <f t="shared" si="16"/>
        <v>O</v>
      </c>
      <c r="P346" s="32">
        <f t="shared" si="17"/>
        <v>0</v>
      </c>
    </row>
    <row r="347" spans="1:16" ht="12.6" customHeight="1">
      <c r="A347" s="13"/>
      <c r="B347" s="14" t="s">
        <v>957</v>
      </c>
      <c r="C347" s="14" t="s">
        <v>571</v>
      </c>
      <c r="D347" s="14" t="s">
        <v>1531</v>
      </c>
      <c r="E347" s="14" t="s">
        <v>185</v>
      </c>
      <c r="F347" s="14" t="s">
        <v>2551</v>
      </c>
      <c r="G347" s="14" t="s">
        <v>592</v>
      </c>
      <c r="H347" s="14" t="s">
        <v>918</v>
      </c>
      <c r="I347" s="84">
        <v>4</v>
      </c>
      <c r="J347" s="32">
        <f>IFERROR(VLOOKUP(D347,#REF!,3,0),0)+IFERROR(VLOOKUP(D347,#REF!,3,0),0)</f>
        <v>0</v>
      </c>
      <c r="K347" s="32">
        <f>IFERROR(VLOOKUP(D347,#REF!,3,0),0)</f>
        <v>0</v>
      </c>
      <c r="L347" s="32">
        <f>IFERROR(VLOOKUP(D347,'12월'!$A$8:$C$8154,3,0),0)</f>
        <v>0</v>
      </c>
      <c r="M347" s="32">
        <f t="shared" si="15"/>
        <v>0</v>
      </c>
      <c r="N347" s="62" t="str">
        <f>IFERROR(VLOOKUP(D347,#REF!,6,0),"-")</f>
        <v>-</v>
      </c>
      <c r="O347" s="16" t="str">
        <f t="shared" si="16"/>
        <v>O</v>
      </c>
      <c r="P347" s="32">
        <f t="shared" si="17"/>
        <v>0</v>
      </c>
    </row>
    <row r="348" spans="1:16" ht="12.6" customHeight="1">
      <c r="A348" s="13"/>
      <c r="B348" s="14" t="s">
        <v>979</v>
      </c>
      <c r="C348" s="14" t="s">
        <v>563</v>
      </c>
      <c r="D348" s="14" t="s">
        <v>1569</v>
      </c>
      <c r="E348" s="14" t="s">
        <v>249</v>
      </c>
      <c r="F348" s="14" t="s">
        <v>2552</v>
      </c>
      <c r="G348" s="14" t="s">
        <v>592</v>
      </c>
      <c r="H348" s="14" t="s">
        <v>987</v>
      </c>
      <c r="I348" s="84">
        <v>4</v>
      </c>
      <c r="J348" s="32">
        <f>IFERROR(VLOOKUP(D348,#REF!,3,0),0)+IFERROR(VLOOKUP(D348,#REF!,3,0),0)</f>
        <v>0</v>
      </c>
      <c r="K348" s="32">
        <f>IFERROR(VLOOKUP(D348,#REF!,3,0),0)</f>
        <v>0</v>
      </c>
      <c r="L348" s="32">
        <f>IFERROR(VLOOKUP(D348,'12월'!$A$8:$C$8154,3,0),0)</f>
        <v>0</v>
      </c>
      <c r="M348" s="32">
        <f t="shared" si="15"/>
        <v>0</v>
      </c>
      <c r="N348" s="62" t="str">
        <f>IFERROR(VLOOKUP(D348,#REF!,6,0),"-")</f>
        <v>-</v>
      </c>
      <c r="O348" s="16" t="str">
        <f t="shared" si="16"/>
        <v>O</v>
      </c>
      <c r="P348" s="32">
        <f t="shared" si="17"/>
        <v>0</v>
      </c>
    </row>
    <row r="349" spans="1:16" ht="12.6" customHeight="1">
      <c r="A349" s="13"/>
      <c r="B349" s="14" t="s">
        <v>979</v>
      </c>
      <c r="C349" s="14" t="s">
        <v>563</v>
      </c>
      <c r="D349" s="14" t="s">
        <v>1570</v>
      </c>
      <c r="E349" s="14" t="s">
        <v>250</v>
      </c>
      <c r="F349" s="14" t="s">
        <v>2553</v>
      </c>
      <c r="G349" s="14" t="s">
        <v>592</v>
      </c>
      <c r="H349" s="14" t="s">
        <v>987</v>
      </c>
      <c r="I349" s="84">
        <v>4</v>
      </c>
      <c r="J349" s="32">
        <f>IFERROR(VLOOKUP(D349,#REF!,3,0),0)+IFERROR(VLOOKUP(D349,#REF!,3,0),0)</f>
        <v>0</v>
      </c>
      <c r="K349" s="32">
        <f>IFERROR(VLOOKUP(D349,#REF!,3,0),0)</f>
        <v>0</v>
      </c>
      <c r="L349" s="32">
        <f>IFERROR(VLOOKUP(D349,'12월'!$A$8:$C$8154,3,0),0)</f>
        <v>0</v>
      </c>
      <c r="M349" s="32">
        <f t="shared" si="15"/>
        <v>0</v>
      </c>
      <c r="N349" s="62" t="str">
        <f>IFERROR(VLOOKUP(D349,#REF!,6,0),"-")</f>
        <v>-</v>
      </c>
      <c r="O349" s="16" t="str">
        <f t="shared" si="16"/>
        <v>O</v>
      </c>
      <c r="P349" s="32">
        <f t="shared" si="17"/>
        <v>0</v>
      </c>
    </row>
    <row r="350" spans="1:16" ht="12.6" customHeight="1">
      <c r="A350" s="13"/>
      <c r="B350" s="14" t="s">
        <v>1071</v>
      </c>
      <c r="C350" s="14" t="s">
        <v>566</v>
      </c>
      <c r="D350" s="14" t="s">
        <v>1718</v>
      </c>
      <c r="E350" s="14" t="s">
        <v>419</v>
      </c>
      <c r="F350" s="14" t="s">
        <v>2554</v>
      </c>
      <c r="G350" s="14" t="s">
        <v>592</v>
      </c>
      <c r="H350" s="14" t="s">
        <v>1086</v>
      </c>
      <c r="I350" s="84">
        <v>4</v>
      </c>
      <c r="J350" s="32">
        <f>IFERROR(VLOOKUP(D350,#REF!,3,0),0)+IFERROR(VLOOKUP(D350,#REF!,3,0),0)</f>
        <v>0</v>
      </c>
      <c r="K350" s="32">
        <f>IFERROR(VLOOKUP(D350,#REF!,3,0),0)</f>
        <v>0</v>
      </c>
      <c r="L350" s="32">
        <f>IFERROR(VLOOKUP(D350,'12월'!$A$8:$C$8154,3,0),0)</f>
        <v>0</v>
      </c>
      <c r="M350" s="32">
        <f t="shared" si="15"/>
        <v>0</v>
      </c>
      <c r="N350" s="62" t="str">
        <f>IFERROR(VLOOKUP(D350,#REF!,6,0),"-")</f>
        <v>-</v>
      </c>
      <c r="O350" s="16" t="str">
        <f t="shared" si="16"/>
        <v>O</v>
      </c>
      <c r="P350" s="32">
        <f t="shared" si="17"/>
        <v>0</v>
      </c>
    </row>
    <row r="351" spans="1:16" ht="12.6" customHeight="1">
      <c r="A351" s="13"/>
      <c r="B351" s="14" t="s">
        <v>694</v>
      </c>
      <c r="C351" s="14" t="s">
        <v>581</v>
      </c>
      <c r="D351" s="14" t="s">
        <v>1203</v>
      </c>
      <c r="E351" s="14" t="s">
        <v>164</v>
      </c>
      <c r="F351" s="14" t="s">
        <v>2555</v>
      </c>
      <c r="G351" s="14" t="s">
        <v>592</v>
      </c>
      <c r="H351" s="14" t="s">
        <v>705</v>
      </c>
      <c r="I351" s="84">
        <v>4</v>
      </c>
      <c r="J351" s="32">
        <f>IFERROR(VLOOKUP(D351,#REF!,3,0),0)+IFERROR(VLOOKUP(D351,#REF!,3,0),0)</f>
        <v>0</v>
      </c>
      <c r="K351" s="32">
        <f>IFERROR(VLOOKUP(D351,#REF!,3,0),0)</f>
        <v>0</v>
      </c>
      <c r="L351" s="32">
        <f>IFERROR(VLOOKUP(D351,'12월'!$A$8:$C$8154,3,0),0)</f>
        <v>0</v>
      </c>
      <c r="M351" s="32">
        <f t="shared" si="15"/>
        <v>0</v>
      </c>
      <c r="N351" s="62" t="str">
        <f>IFERROR(VLOOKUP(D351,#REF!,6,0),"-")</f>
        <v>-</v>
      </c>
      <c r="O351" s="16" t="str">
        <f t="shared" si="16"/>
        <v>O</v>
      </c>
      <c r="P351" s="32">
        <f t="shared" si="17"/>
        <v>0</v>
      </c>
    </row>
    <row r="352" spans="1:16" ht="12.6" customHeight="1">
      <c r="A352" s="13"/>
      <c r="B352" s="14" t="s">
        <v>979</v>
      </c>
      <c r="C352" s="14" t="s">
        <v>563</v>
      </c>
      <c r="D352" s="14" t="s">
        <v>1571</v>
      </c>
      <c r="E352" s="14" t="s">
        <v>251</v>
      </c>
      <c r="F352" s="14" t="s">
        <v>2556</v>
      </c>
      <c r="G352" s="14" t="s">
        <v>592</v>
      </c>
      <c r="H352" s="14" t="s">
        <v>988</v>
      </c>
      <c r="I352" s="84">
        <v>4</v>
      </c>
      <c r="J352" s="32">
        <f>IFERROR(VLOOKUP(D352,#REF!,3,0),0)+IFERROR(VLOOKUP(D352,#REF!,3,0),0)</f>
        <v>0</v>
      </c>
      <c r="K352" s="32">
        <f>IFERROR(VLOOKUP(D352,#REF!,3,0),0)</f>
        <v>0</v>
      </c>
      <c r="L352" s="32">
        <f>IFERROR(VLOOKUP(D352,'12월'!$A$8:$C$8154,3,0),0)</f>
        <v>0</v>
      </c>
      <c r="M352" s="32">
        <f t="shared" si="15"/>
        <v>0</v>
      </c>
      <c r="N352" s="62" t="str">
        <f>IFERROR(VLOOKUP(D352,#REF!,6,0),"-")</f>
        <v>-</v>
      </c>
      <c r="O352" s="16" t="str">
        <f t="shared" si="16"/>
        <v>O</v>
      </c>
      <c r="P352" s="32">
        <f t="shared" si="17"/>
        <v>0</v>
      </c>
    </row>
    <row r="353" spans="1:16" ht="12.6" customHeight="1">
      <c r="A353" s="13"/>
      <c r="B353" s="14" t="s">
        <v>1000</v>
      </c>
      <c r="C353" s="14" t="s">
        <v>558</v>
      </c>
      <c r="D353" s="33" t="s">
        <v>1603</v>
      </c>
      <c r="E353" s="14" t="s">
        <v>126</v>
      </c>
      <c r="F353" s="14" t="s">
        <v>2557</v>
      </c>
      <c r="G353" s="14" t="s">
        <v>593</v>
      </c>
      <c r="H353" s="14" t="s">
        <v>988</v>
      </c>
      <c r="I353" s="84">
        <v>4</v>
      </c>
      <c r="J353" s="32">
        <f>IFERROR(VLOOKUP(D353,#REF!,3,0),0)+IFERROR(VLOOKUP(D353,#REF!,3,0),0)</f>
        <v>0</v>
      </c>
      <c r="K353" s="32">
        <f>IFERROR(VLOOKUP(D353,#REF!,3,0),0)</f>
        <v>0</v>
      </c>
      <c r="L353" s="32">
        <f>IFERROR(VLOOKUP(D353,'12월'!$A$8:$C$8154,3,0),0)</f>
        <v>0</v>
      </c>
      <c r="M353" s="32">
        <f t="shared" si="15"/>
        <v>0</v>
      </c>
      <c r="N353" s="62" t="str">
        <f>IFERROR(VLOOKUP(D353,#REF!,6,0),"-")</f>
        <v>-</v>
      </c>
      <c r="O353" s="16" t="str">
        <f t="shared" si="16"/>
        <v>O</v>
      </c>
      <c r="P353" s="32">
        <f t="shared" si="17"/>
        <v>0</v>
      </c>
    </row>
    <row r="354" spans="1:16" ht="12.6" customHeight="1">
      <c r="A354" s="13"/>
      <c r="B354" s="14" t="s">
        <v>794</v>
      </c>
      <c r="C354" s="14" t="s">
        <v>579</v>
      </c>
      <c r="D354" s="14" t="s">
        <v>1293</v>
      </c>
      <c r="E354" s="14" t="s">
        <v>296</v>
      </c>
      <c r="F354" s="14" t="s">
        <v>2558</v>
      </c>
      <c r="G354" s="14" t="s">
        <v>592</v>
      </c>
      <c r="H354" s="14" t="s">
        <v>795</v>
      </c>
      <c r="I354" s="84">
        <v>4</v>
      </c>
      <c r="J354" s="32">
        <f>IFERROR(VLOOKUP(D354,#REF!,3,0),0)+IFERROR(VLOOKUP(D354,#REF!,3,0),0)</f>
        <v>0</v>
      </c>
      <c r="K354" s="32">
        <f>IFERROR(VLOOKUP(D354,#REF!,3,0),0)</f>
        <v>0</v>
      </c>
      <c r="L354" s="32">
        <f>IFERROR(VLOOKUP(D354,'12월'!$A$8:$C$8154,3,0),0)</f>
        <v>0</v>
      </c>
      <c r="M354" s="32">
        <f t="shared" si="15"/>
        <v>0</v>
      </c>
      <c r="N354" s="62" t="str">
        <f>IFERROR(VLOOKUP(D354,#REF!,6,0),"-")</f>
        <v>-</v>
      </c>
      <c r="O354" s="16" t="str">
        <f t="shared" si="16"/>
        <v>O</v>
      </c>
      <c r="P354" s="32">
        <f t="shared" si="17"/>
        <v>0</v>
      </c>
    </row>
    <row r="355" spans="1:16" ht="12.6" customHeight="1">
      <c r="A355" s="13"/>
      <c r="B355" s="14" t="s">
        <v>679</v>
      </c>
      <c r="C355" s="14" t="s">
        <v>583</v>
      </c>
      <c r="D355" s="14" t="s">
        <v>1187</v>
      </c>
      <c r="E355" s="48" t="s">
        <v>159</v>
      </c>
      <c r="F355" s="14" t="s">
        <v>2559</v>
      </c>
      <c r="G355" s="14" t="s">
        <v>592</v>
      </c>
      <c r="H355" s="14" t="s">
        <v>686</v>
      </c>
      <c r="I355" s="84">
        <v>4</v>
      </c>
      <c r="J355" s="32">
        <f>IFERROR(VLOOKUP(D355,#REF!,3,0),0)+IFERROR(VLOOKUP(D355,#REF!,3,0),0)</f>
        <v>0</v>
      </c>
      <c r="K355" s="32">
        <f>IFERROR(VLOOKUP(D355,#REF!,3,0),0)</f>
        <v>0</v>
      </c>
      <c r="L355" s="32">
        <f>IFERROR(VLOOKUP(D355,'12월'!$A$8:$C$8154,3,0),0)</f>
        <v>0</v>
      </c>
      <c r="M355" s="32">
        <f t="shared" si="15"/>
        <v>0</v>
      </c>
      <c r="N355" s="62" t="str">
        <f>IFERROR(VLOOKUP(D355,#REF!,6,0),"-")</f>
        <v>-</v>
      </c>
      <c r="O355" s="16" t="str">
        <f t="shared" si="16"/>
        <v>O</v>
      </c>
      <c r="P355" s="32">
        <f t="shared" si="17"/>
        <v>0</v>
      </c>
    </row>
    <row r="356" spans="1:16" ht="12.6" customHeight="1">
      <c r="A356" s="13"/>
      <c r="B356" s="14" t="s">
        <v>835</v>
      </c>
      <c r="C356" s="14" t="s">
        <v>569</v>
      </c>
      <c r="D356" s="33" t="s">
        <v>1371</v>
      </c>
      <c r="E356" s="14" t="s">
        <v>22</v>
      </c>
      <c r="F356" s="14" t="s">
        <v>2560</v>
      </c>
      <c r="G356" s="14" t="s">
        <v>592</v>
      </c>
      <c r="H356" s="14" t="s">
        <v>686</v>
      </c>
      <c r="I356" s="84">
        <v>4</v>
      </c>
      <c r="J356" s="32">
        <f>IFERROR(VLOOKUP(D356,#REF!,3,0),0)+IFERROR(VLOOKUP(D356,#REF!,3,0),0)</f>
        <v>0</v>
      </c>
      <c r="K356" s="32">
        <f>IFERROR(VLOOKUP(D356,#REF!,3,0),0)</f>
        <v>0</v>
      </c>
      <c r="L356" s="32">
        <f>IFERROR(VLOOKUP(D356,'12월'!$A$8:$C$8154,3,0),0)</f>
        <v>0</v>
      </c>
      <c r="M356" s="32">
        <f t="shared" si="15"/>
        <v>0</v>
      </c>
      <c r="N356" s="62" t="str">
        <f>IFERROR(VLOOKUP(D356,#REF!,6,0),"-")</f>
        <v>-</v>
      </c>
      <c r="O356" s="16" t="str">
        <f t="shared" si="16"/>
        <v>O</v>
      </c>
      <c r="P356" s="32">
        <f t="shared" si="17"/>
        <v>0</v>
      </c>
    </row>
    <row r="357" spans="1:16" ht="12.6" customHeight="1">
      <c r="A357" s="13"/>
      <c r="B357" s="14" t="s">
        <v>1042</v>
      </c>
      <c r="C357" s="14" t="s">
        <v>567</v>
      </c>
      <c r="D357" s="33" t="s">
        <v>1665</v>
      </c>
      <c r="E357" s="14" t="s">
        <v>162</v>
      </c>
      <c r="F357" s="14" t="s">
        <v>2561</v>
      </c>
      <c r="G357" s="14" t="s">
        <v>592</v>
      </c>
      <c r="H357" s="14" t="s">
        <v>1049</v>
      </c>
      <c r="I357" s="84">
        <v>4</v>
      </c>
      <c r="J357" s="32">
        <f>IFERROR(VLOOKUP(D357,#REF!,3,0),0)+IFERROR(VLOOKUP(D357,#REF!,3,0),0)</f>
        <v>0</v>
      </c>
      <c r="K357" s="32">
        <f>IFERROR(VLOOKUP(D357,#REF!,3,0),0)</f>
        <v>0</v>
      </c>
      <c r="L357" s="32">
        <f>IFERROR(VLOOKUP(D357,'12월'!$A$8:$C$8154,3,0),0)</f>
        <v>0</v>
      </c>
      <c r="M357" s="32">
        <f t="shared" si="15"/>
        <v>0</v>
      </c>
      <c r="N357" s="62" t="str">
        <f>IFERROR(VLOOKUP(D357,#REF!,6,0),"-")</f>
        <v>-</v>
      </c>
      <c r="O357" s="16" t="str">
        <f t="shared" si="16"/>
        <v>O</v>
      </c>
      <c r="P357" s="32">
        <f t="shared" si="17"/>
        <v>0</v>
      </c>
    </row>
    <row r="358" spans="1:16" ht="12.6" customHeight="1">
      <c r="A358" s="13"/>
      <c r="B358" s="14" t="s">
        <v>835</v>
      </c>
      <c r="C358" s="14" t="s">
        <v>569</v>
      </c>
      <c r="D358" s="14" t="s">
        <v>1372</v>
      </c>
      <c r="E358" s="14" t="s">
        <v>149</v>
      </c>
      <c r="F358" s="14" t="s">
        <v>2562</v>
      </c>
      <c r="G358" s="14" t="s">
        <v>592</v>
      </c>
      <c r="H358" s="14" t="s">
        <v>853</v>
      </c>
      <c r="I358" s="84">
        <v>4</v>
      </c>
      <c r="J358" s="32">
        <f>IFERROR(VLOOKUP(D358,#REF!,3,0),0)+IFERROR(VLOOKUP(D358,#REF!,3,0),0)</f>
        <v>0</v>
      </c>
      <c r="K358" s="32">
        <f>IFERROR(VLOOKUP(D358,#REF!,3,0),0)</f>
        <v>0</v>
      </c>
      <c r="L358" s="32">
        <f>IFERROR(VLOOKUP(D358,'12월'!$A$8:$C$8154,3,0),0)</f>
        <v>0</v>
      </c>
      <c r="M358" s="32">
        <f t="shared" si="15"/>
        <v>0</v>
      </c>
      <c r="N358" s="62" t="str">
        <f>IFERROR(VLOOKUP(D358,#REF!,6,0),"-")</f>
        <v>-</v>
      </c>
      <c r="O358" s="16" t="str">
        <f t="shared" si="16"/>
        <v>O</v>
      </c>
      <c r="P358" s="32">
        <f t="shared" si="17"/>
        <v>0</v>
      </c>
    </row>
    <row r="359" spans="1:16" ht="12.6" customHeight="1">
      <c r="A359" s="13"/>
      <c r="B359" s="14" t="s">
        <v>1000</v>
      </c>
      <c r="C359" s="14" t="s">
        <v>558</v>
      </c>
      <c r="D359" s="14" t="s">
        <v>1604</v>
      </c>
      <c r="E359" s="14" t="s">
        <v>293</v>
      </c>
      <c r="F359" s="14" t="s">
        <v>2563</v>
      </c>
      <c r="G359" s="14" t="s">
        <v>593</v>
      </c>
      <c r="H359" s="14" t="s">
        <v>853</v>
      </c>
      <c r="I359" s="84">
        <v>4</v>
      </c>
      <c r="J359" s="32">
        <f>IFERROR(VLOOKUP(D359,#REF!,3,0),0)+IFERROR(VLOOKUP(D359,#REF!,3,0),0)</f>
        <v>0</v>
      </c>
      <c r="K359" s="32">
        <f>IFERROR(VLOOKUP(D359,#REF!,3,0),0)</f>
        <v>0</v>
      </c>
      <c r="L359" s="32">
        <f>IFERROR(VLOOKUP(D359,'12월'!$A$8:$C$8154,3,0),0)</f>
        <v>0</v>
      </c>
      <c r="M359" s="32">
        <f t="shared" si="15"/>
        <v>0</v>
      </c>
      <c r="N359" s="62" t="str">
        <f>IFERROR(VLOOKUP(D359,#REF!,6,0),"-")</f>
        <v>-</v>
      </c>
      <c r="O359" s="16" t="str">
        <f t="shared" si="16"/>
        <v>O</v>
      </c>
      <c r="P359" s="32">
        <f t="shared" si="17"/>
        <v>0</v>
      </c>
    </row>
    <row r="360" spans="1:16" ht="12.6" customHeight="1">
      <c r="A360" s="13"/>
      <c r="B360" s="14" t="s">
        <v>979</v>
      </c>
      <c r="C360" s="14" t="s">
        <v>563</v>
      </c>
      <c r="D360" s="14" t="s">
        <v>1572</v>
      </c>
      <c r="E360" s="14" t="s">
        <v>243</v>
      </c>
      <c r="F360" s="14" t="s">
        <v>2564</v>
      </c>
      <c r="G360" s="14" t="s">
        <v>592</v>
      </c>
      <c r="H360" s="14" t="s">
        <v>989</v>
      </c>
      <c r="I360" s="84">
        <v>4</v>
      </c>
      <c r="J360" s="32">
        <f>IFERROR(VLOOKUP(D360,#REF!,3,0),0)+IFERROR(VLOOKUP(D360,#REF!,3,0),0)</f>
        <v>0</v>
      </c>
      <c r="K360" s="32">
        <f>IFERROR(VLOOKUP(D360,#REF!,3,0),0)</f>
        <v>0</v>
      </c>
      <c r="L360" s="32">
        <f>IFERROR(VLOOKUP(D360,'12월'!$A$8:$C$8154,3,0),0)</f>
        <v>0</v>
      </c>
      <c r="M360" s="32">
        <f t="shared" si="15"/>
        <v>0</v>
      </c>
      <c r="N360" s="62" t="str">
        <f>IFERROR(VLOOKUP(D360,#REF!,6,0),"-")</f>
        <v>-</v>
      </c>
      <c r="O360" s="16" t="str">
        <f t="shared" si="16"/>
        <v>O</v>
      </c>
      <c r="P360" s="32">
        <f t="shared" si="17"/>
        <v>0</v>
      </c>
    </row>
    <row r="361" spans="1:16" ht="12.6" customHeight="1">
      <c r="A361" s="13"/>
      <c r="B361" s="14" t="s">
        <v>715</v>
      </c>
      <c r="C361" s="14" t="s">
        <v>565</v>
      </c>
      <c r="D361" s="14" t="s">
        <v>1220</v>
      </c>
      <c r="E361" s="48" t="s">
        <v>28</v>
      </c>
      <c r="F361" s="14" t="s">
        <v>2565</v>
      </c>
      <c r="G361" s="14" t="s">
        <v>592</v>
      </c>
      <c r="H361" s="14" t="s">
        <v>726</v>
      </c>
      <c r="I361" s="84">
        <v>4</v>
      </c>
      <c r="J361" s="32">
        <f>IFERROR(VLOOKUP(D361,#REF!,3,0),0)+IFERROR(VLOOKUP(D361,#REF!,3,0),0)</f>
        <v>0</v>
      </c>
      <c r="K361" s="32">
        <f>IFERROR(VLOOKUP(D361,#REF!,3,0),0)</f>
        <v>0</v>
      </c>
      <c r="L361" s="32">
        <f>IFERROR(VLOOKUP(D361,'12월'!$A$8:$C$8154,3,0),0)</f>
        <v>0</v>
      </c>
      <c r="M361" s="32">
        <f t="shared" si="15"/>
        <v>0</v>
      </c>
      <c r="N361" s="62" t="str">
        <f>IFERROR(VLOOKUP(D361,#REF!,6,0),"-")</f>
        <v>-</v>
      </c>
      <c r="O361" s="16" t="str">
        <f t="shared" si="16"/>
        <v>O</v>
      </c>
      <c r="P361" s="32">
        <f t="shared" si="17"/>
        <v>0</v>
      </c>
    </row>
    <row r="362" spans="1:16" ht="12.6" customHeight="1">
      <c r="A362" s="13"/>
      <c r="B362" s="14" t="s">
        <v>957</v>
      </c>
      <c r="C362" s="14" t="s">
        <v>571</v>
      </c>
      <c r="D362" s="14" t="s">
        <v>1532</v>
      </c>
      <c r="E362" s="14" t="s">
        <v>213</v>
      </c>
      <c r="F362" s="14" t="s">
        <v>2566</v>
      </c>
      <c r="G362" s="14" t="s">
        <v>592</v>
      </c>
      <c r="H362" s="14" t="s">
        <v>970</v>
      </c>
      <c r="I362" s="84">
        <v>4</v>
      </c>
      <c r="J362" s="32">
        <f>IFERROR(VLOOKUP(D362,#REF!,3,0),0)+IFERROR(VLOOKUP(D362,#REF!,3,0),0)</f>
        <v>0</v>
      </c>
      <c r="K362" s="32">
        <f>IFERROR(VLOOKUP(D362,#REF!,3,0),0)</f>
        <v>0</v>
      </c>
      <c r="L362" s="32">
        <f>IFERROR(VLOOKUP(D362,'12월'!$A$8:$C$8154,3,0),0)</f>
        <v>0</v>
      </c>
      <c r="M362" s="32">
        <f t="shared" si="15"/>
        <v>0</v>
      </c>
      <c r="N362" s="62" t="str">
        <f>IFERROR(VLOOKUP(D362,#REF!,6,0),"-")</f>
        <v>-</v>
      </c>
      <c r="O362" s="16" t="str">
        <f t="shared" si="16"/>
        <v>O</v>
      </c>
      <c r="P362" s="32">
        <f t="shared" si="17"/>
        <v>0</v>
      </c>
    </row>
    <row r="363" spans="1:16" ht="12.6" customHeight="1">
      <c r="A363" s="13"/>
      <c r="B363" s="14" t="s">
        <v>1055</v>
      </c>
      <c r="C363" s="14" t="s">
        <v>555</v>
      </c>
      <c r="D363" s="33" t="s">
        <v>1688</v>
      </c>
      <c r="E363" s="14" t="s">
        <v>302</v>
      </c>
      <c r="F363" s="14" t="s">
        <v>2567</v>
      </c>
      <c r="G363" s="14" t="s">
        <v>592</v>
      </c>
      <c r="H363" s="14" t="s">
        <v>970</v>
      </c>
      <c r="I363" s="84">
        <v>4</v>
      </c>
      <c r="J363" s="32">
        <f>IFERROR(VLOOKUP(D363,#REF!,3,0),0)+IFERROR(VLOOKUP(D363,#REF!,3,0),0)</f>
        <v>0</v>
      </c>
      <c r="K363" s="32">
        <f>IFERROR(VLOOKUP(D363,#REF!,3,0),0)</f>
        <v>0</v>
      </c>
      <c r="L363" s="32">
        <f>IFERROR(VLOOKUP(D363,'12월'!$A$8:$C$8154,3,0),0)</f>
        <v>0</v>
      </c>
      <c r="M363" s="32">
        <f t="shared" si="15"/>
        <v>0</v>
      </c>
      <c r="N363" s="62" t="str">
        <f>IFERROR(VLOOKUP(D363,#REF!,6,0),"-")</f>
        <v>-</v>
      </c>
      <c r="O363" s="16" t="str">
        <f t="shared" si="16"/>
        <v>O</v>
      </c>
      <c r="P363" s="32">
        <f t="shared" si="17"/>
        <v>0</v>
      </c>
    </row>
    <row r="364" spans="1:16" ht="12.6" customHeight="1">
      <c r="A364" s="13"/>
      <c r="B364" s="14" t="s">
        <v>749</v>
      </c>
      <c r="C364" s="14" t="s">
        <v>582</v>
      </c>
      <c r="D364" s="14" t="s">
        <v>1250</v>
      </c>
      <c r="E364" s="14" t="s">
        <v>359</v>
      </c>
      <c r="F364" s="14" t="s">
        <v>2568</v>
      </c>
      <c r="G364" s="14" t="s">
        <v>593</v>
      </c>
      <c r="H364" s="14" t="s">
        <v>751</v>
      </c>
      <c r="I364" s="84">
        <v>4</v>
      </c>
      <c r="J364" s="32">
        <f>IFERROR(VLOOKUP(D364,#REF!,3,0),0)+IFERROR(VLOOKUP(D364,#REF!,3,0),0)</f>
        <v>0</v>
      </c>
      <c r="K364" s="32">
        <f>IFERROR(VLOOKUP(D364,#REF!,3,0),0)</f>
        <v>0</v>
      </c>
      <c r="L364" s="32">
        <f>IFERROR(VLOOKUP(D364,'12월'!$A$8:$C$8154,3,0),0)</f>
        <v>0</v>
      </c>
      <c r="M364" s="32">
        <f t="shared" si="15"/>
        <v>0</v>
      </c>
      <c r="N364" s="62" t="str">
        <f>IFERROR(VLOOKUP(D364,#REF!,6,0),"-")</f>
        <v>-</v>
      </c>
      <c r="O364" s="16" t="str">
        <f t="shared" si="16"/>
        <v>O</v>
      </c>
      <c r="P364" s="32">
        <f t="shared" si="17"/>
        <v>0</v>
      </c>
    </row>
    <row r="365" spans="1:16" ht="12.6" customHeight="1">
      <c r="A365" s="13"/>
      <c r="B365" s="14" t="s">
        <v>957</v>
      </c>
      <c r="C365" s="14" t="s">
        <v>571</v>
      </c>
      <c r="D365" s="14" t="s">
        <v>1533</v>
      </c>
      <c r="E365" s="14" t="s">
        <v>214</v>
      </c>
      <c r="F365" s="14" t="s">
        <v>2569</v>
      </c>
      <c r="G365" s="14" t="s">
        <v>592</v>
      </c>
      <c r="H365" s="14" t="s">
        <v>971</v>
      </c>
      <c r="I365" s="84">
        <v>4</v>
      </c>
      <c r="J365" s="32">
        <f>IFERROR(VLOOKUP(D365,#REF!,3,0),0)+IFERROR(VLOOKUP(D365,#REF!,3,0),0)</f>
        <v>0</v>
      </c>
      <c r="K365" s="32">
        <f>IFERROR(VLOOKUP(D365,#REF!,3,0),0)</f>
        <v>0</v>
      </c>
      <c r="L365" s="32">
        <f>IFERROR(VLOOKUP(D365,'12월'!$A$8:$C$8154,3,0),0)</f>
        <v>0</v>
      </c>
      <c r="M365" s="32">
        <f t="shared" si="15"/>
        <v>0</v>
      </c>
      <c r="N365" s="62" t="str">
        <f>IFERROR(VLOOKUP(D365,#REF!,6,0),"-")</f>
        <v>-</v>
      </c>
      <c r="O365" s="16" t="str">
        <f t="shared" si="16"/>
        <v>O</v>
      </c>
      <c r="P365" s="32">
        <f t="shared" si="17"/>
        <v>0</v>
      </c>
    </row>
    <row r="366" spans="1:16" ht="12.6" customHeight="1">
      <c r="A366" s="13"/>
      <c r="B366" s="14" t="s">
        <v>924</v>
      </c>
      <c r="C366" s="14" t="s">
        <v>556</v>
      </c>
      <c r="D366" s="14" t="s">
        <v>1487</v>
      </c>
      <c r="E366" s="14" t="s">
        <v>225</v>
      </c>
      <c r="F366" s="14" t="s">
        <v>2570</v>
      </c>
      <c r="G366" s="14" t="s">
        <v>592</v>
      </c>
      <c r="H366" s="14" t="s">
        <v>938</v>
      </c>
      <c r="I366" s="84">
        <v>4</v>
      </c>
      <c r="J366" s="32">
        <f>IFERROR(VLOOKUP(D366,#REF!,3,0),0)+IFERROR(VLOOKUP(D366,#REF!,3,0),0)</f>
        <v>0</v>
      </c>
      <c r="K366" s="32">
        <f>IFERROR(VLOOKUP(D366,#REF!,3,0),0)</f>
        <v>0</v>
      </c>
      <c r="L366" s="32">
        <f>IFERROR(VLOOKUP(D366,'12월'!$A$8:$C$8154,3,0),0)</f>
        <v>0</v>
      </c>
      <c r="M366" s="32">
        <f t="shared" si="15"/>
        <v>0</v>
      </c>
      <c r="N366" s="62" t="str">
        <f>IFERROR(VLOOKUP(D366,#REF!,6,0),"-")</f>
        <v>-</v>
      </c>
      <c r="O366" s="16" t="str">
        <f t="shared" si="16"/>
        <v>O</v>
      </c>
      <c r="P366" s="32">
        <f t="shared" si="17"/>
        <v>0</v>
      </c>
    </row>
    <row r="367" spans="1:16" ht="12.6" customHeight="1">
      <c r="A367" s="13"/>
      <c r="B367" s="14" t="s">
        <v>1015</v>
      </c>
      <c r="C367" s="14" t="s">
        <v>573</v>
      </c>
      <c r="D367" s="33" t="s">
        <v>1647</v>
      </c>
      <c r="E367" s="14" t="s">
        <v>65</v>
      </c>
      <c r="F367" s="14" t="s">
        <v>2571</v>
      </c>
      <c r="G367" s="14" t="s">
        <v>592</v>
      </c>
      <c r="H367" s="14" t="s">
        <v>1038</v>
      </c>
      <c r="I367" s="84">
        <v>4</v>
      </c>
      <c r="J367" s="32">
        <f>IFERROR(VLOOKUP(D367,#REF!,3,0),0)+IFERROR(VLOOKUP(D367,#REF!,3,0),0)</f>
        <v>0</v>
      </c>
      <c r="K367" s="32">
        <f>IFERROR(VLOOKUP(D367,#REF!,3,0),0)</f>
        <v>0</v>
      </c>
      <c r="L367" s="32">
        <f>IFERROR(VLOOKUP(D367,'12월'!$A$8:$C$8154,3,0),0)</f>
        <v>0</v>
      </c>
      <c r="M367" s="32">
        <f t="shared" si="15"/>
        <v>0</v>
      </c>
      <c r="N367" s="62" t="str">
        <f>IFERROR(VLOOKUP(D367,#REF!,6,0),"-")</f>
        <v>-</v>
      </c>
      <c r="O367" s="16" t="str">
        <f t="shared" si="16"/>
        <v>O</v>
      </c>
      <c r="P367" s="32">
        <f t="shared" si="17"/>
        <v>0</v>
      </c>
    </row>
    <row r="368" spans="1:16" ht="12.6" customHeight="1">
      <c r="A368" s="13"/>
      <c r="B368" s="14" t="s">
        <v>979</v>
      </c>
      <c r="C368" s="14" t="s">
        <v>563</v>
      </c>
      <c r="D368" s="14" t="s">
        <v>1573</v>
      </c>
      <c r="E368" s="14" t="s">
        <v>186</v>
      </c>
      <c r="F368" s="14" t="s">
        <v>2572</v>
      </c>
      <c r="G368" s="14" t="s">
        <v>592</v>
      </c>
      <c r="H368" s="14" t="s">
        <v>990</v>
      </c>
      <c r="I368" s="84">
        <v>4</v>
      </c>
      <c r="J368" s="32">
        <f>IFERROR(VLOOKUP(D368,#REF!,3,0),0)+IFERROR(VLOOKUP(D368,#REF!,3,0),0)</f>
        <v>0</v>
      </c>
      <c r="K368" s="32">
        <f>IFERROR(VLOOKUP(D368,#REF!,3,0),0)</f>
        <v>0</v>
      </c>
      <c r="L368" s="32">
        <f>IFERROR(VLOOKUP(D368,'12월'!$A$8:$C$8154,3,0),0)</f>
        <v>0</v>
      </c>
      <c r="M368" s="32">
        <f t="shared" si="15"/>
        <v>0</v>
      </c>
      <c r="N368" s="62" t="str">
        <f>IFERROR(VLOOKUP(D368,#REF!,6,0),"-")</f>
        <v>-</v>
      </c>
      <c r="O368" s="16" t="str">
        <f t="shared" si="16"/>
        <v>O</v>
      </c>
      <c r="P368" s="32">
        <f t="shared" si="17"/>
        <v>0</v>
      </c>
    </row>
    <row r="369" spans="1:16" ht="12.6" customHeight="1">
      <c r="A369" s="13"/>
      <c r="B369" s="14" t="s">
        <v>835</v>
      </c>
      <c r="C369" s="14" t="s">
        <v>569</v>
      </c>
      <c r="D369" s="14" t="s">
        <v>1373</v>
      </c>
      <c r="E369" s="14" t="s">
        <v>91</v>
      </c>
      <c r="F369" s="14" t="s">
        <v>2573</v>
      </c>
      <c r="G369" s="14" t="s">
        <v>592</v>
      </c>
      <c r="H369" s="14" t="s">
        <v>854</v>
      </c>
      <c r="I369" s="84">
        <v>4</v>
      </c>
      <c r="J369" s="32">
        <f>IFERROR(VLOOKUP(D369,#REF!,3,0),0)+IFERROR(VLOOKUP(D369,#REF!,3,0),0)</f>
        <v>0</v>
      </c>
      <c r="K369" s="32">
        <f>IFERROR(VLOOKUP(D369,#REF!,3,0),0)</f>
        <v>0</v>
      </c>
      <c r="L369" s="32">
        <f>IFERROR(VLOOKUP(D369,'12월'!$A$8:$C$8154,3,0),0)</f>
        <v>0</v>
      </c>
      <c r="M369" s="32">
        <f t="shared" si="15"/>
        <v>0</v>
      </c>
      <c r="N369" s="62" t="str">
        <f>IFERROR(VLOOKUP(D369,#REF!,6,0),"-")</f>
        <v>-</v>
      </c>
      <c r="O369" s="16" t="str">
        <f t="shared" si="16"/>
        <v>O</v>
      </c>
      <c r="P369" s="32">
        <f t="shared" si="17"/>
        <v>0</v>
      </c>
    </row>
    <row r="370" spans="1:16" ht="12.6" customHeight="1">
      <c r="A370" s="13"/>
      <c r="B370" s="14" t="s">
        <v>1015</v>
      </c>
      <c r="C370" s="14" t="s">
        <v>573</v>
      </c>
      <c r="D370" s="14" t="s">
        <v>1648</v>
      </c>
      <c r="E370" s="14" t="s">
        <v>66</v>
      </c>
      <c r="F370" s="14" t="s">
        <v>2574</v>
      </c>
      <c r="G370" s="14" t="s">
        <v>592</v>
      </c>
      <c r="H370" s="14" t="s">
        <v>1039</v>
      </c>
      <c r="I370" s="84">
        <v>4</v>
      </c>
      <c r="J370" s="32">
        <f>IFERROR(VLOOKUP(D370,#REF!,3,0),0)+IFERROR(VLOOKUP(D370,#REF!,3,0),0)</f>
        <v>0</v>
      </c>
      <c r="K370" s="32">
        <f>IFERROR(VLOOKUP(D370,#REF!,3,0),0)</f>
        <v>0</v>
      </c>
      <c r="L370" s="32">
        <f>IFERROR(VLOOKUP(D370,'12월'!$A$8:$C$8154,3,0),0)</f>
        <v>0</v>
      </c>
      <c r="M370" s="32">
        <f t="shared" si="15"/>
        <v>0</v>
      </c>
      <c r="N370" s="62" t="str">
        <f>IFERROR(VLOOKUP(D370,#REF!,6,0),"-")</f>
        <v>-</v>
      </c>
      <c r="O370" s="16" t="str">
        <f t="shared" si="16"/>
        <v>O</v>
      </c>
      <c r="P370" s="32">
        <f t="shared" si="17"/>
        <v>0</v>
      </c>
    </row>
    <row r="371" spans="1:16" ht="12.6" customHeight="1">
      <c r="A371" s="13"/>
      <c r="B371" s="14" t="s">
        <v>979</v>
      </c>
      <c r="C371" s="14" t="s">
        <v>563</v>
      </c>
      <c r="D371" s="14" t="s">
        <v>1574</v>
      </c>
      <c r="E371" s="14" t="s">
        <v>187</v>
      </c>
      <c r="F371" s="14" t="s">
        <v>2575</v>
      </c>
      <c r="G371" s="14" t="s">
        <v>592</v>
      </c>
      <c r="H371" s="14" t="s">
        <v>1179</v>
      </c>
      <c r="I371" s="84">
        <v>4</v>
      </c>
      <c r="J371" s="32">
        <f>IFERROR(VLOOKUP(D371,#REF!,3,0),0)+IFERROR(VLOOKUP(D371,#REF!,3,0),0)</f>
        <v>0</v>
      </c>
      <c r="K371" s="32">
        <f>IFERROR(VLOOKUP(D371,#REF!,3,0),0)</f>
        <v>0</v>
      </c>
      <c r="L371" s="32">
        <f>IFERROR(VLOOKUP(D371,'12월'!$A$8:$C$8154,3,0),0)</f>
        <v>0</v>
      </c>
      <c r="M371" s="32">
        <f t="shared" si="15"/>
        <v>0</v>
      </c>
      <c r="N371" s="62" t="str">
        <f>IFERROR(VLOOKUP(D371,#REF!,6,0),"-")</f>
        <v>-</v>
      </c>
      <c r="O371" s="16" t="str">
        <f t="shared" si="16"/>
        <v>O</v>
      </c>
      <c r="P371" s="32">
        <f t="shared" si="17"/>
        <v>0</v>
      </c>
    </row>
    <row r="372" spans="1:16" ht="12.6" customHeight="1">
      <c r="A372" s="13"/>
      <c r="B372" s="14" t="s">
        <v>798</v>
      </c>
      <c r="C372" s="14" t="s">
        <v>578</v>
      </c>
      <c r="D372" s="14" t="s">
        <v>1313</v>
      </c>
      <c r="E372" s="14" t="s">
        <v>306</v>
      </c>
      <c r="F372" s="14" t="s">
        <v>2576</v>
      </c>
      <c r="G372" s="14" t="s">
        <v>592</v>
      </c>
      <c r="H372" s="14" t="s">
        <v>813</v>
      </c>
      <c r="I372" s="84">
        <v>4</v>
      </c>
      <c r="J372" s="32">
        <f>IFERROR(VLOOKUP(D372,#REF!,3,0),0)+IFERROR(VLOOKUP(D372,#REF!,3,0),0)</f>
        <v>0</v>
      </c>
      <c r="K372" s="32">
        <f>IFERROR(VLOOKUP(D372,#REF!,3,0),0)</f>
        <v>0</v>
      </c>
      <c r="L372" s="32">
        <f>IFERROR(VLOOKUP(D372,'12월'!$A$8:$C$8154,3,0),0)</f>
        <v>0</v>
      </c>
      <c r="M372" s="32">
        <f t="shared" si="15"/>
        <v>0</v>
      </c>
      <c r="N372" s="62" t="str">
        <f>IFERROR(VLOOKUP(D372,#REF!,6,0),"-")</f>
        <v>-</v>
      </c>
      <c r="O372" s="16" t="str">
        <f t="shared" si="16"/>
        <v>O</v>
      </c>
      <c r="P372" s="32">
        <f t="shared" si="17"/>
        <v>0</v>
      </c>
    </row>
    <row r="373" spans="1:16" ht="12.6" customHeight="1">
      <c r="A373" s="13"/>
      <c r="B373" s="14" t="s">
        <v>957</v>
      </c>
      <c r="C373" s="14" t="s">
        <v>571</v>
      </c>
      <c r="D373" s="14" t="s">
        <v>1534</v>
      </c>
      <c r="E373" s="14" t="s">
        <v>215</v>
      </c>
      <c r="F373" s="14" t="s">
        <v>2577</v>
      </c>
      <c r="G373" s="14" t="s">
        <v>592</v>
      </c>
      <c r="H373" s="14" t="s">
        <v>972</v>
      </c>
      <c r="I373" s="84">
        <v>4</v>
      </c>
      <c r="J373" s="32">
        <f>IFERROR(VLOOKUP(D373,#REF!,3,0),0)+IFERROR(VLOOKUP(D373,#REF!,3,0),0)</f>
        <v>0</v>
      </c>
      <c r="K373" s="32">
        <f>IFERROR(VLOOKUP(D373,#REF!,3,0),0)</f>
        <v>0</v>
      </c>
      <c r="L373" s="32">
        <f>IFERROR(VLOOKUP(D373,'12월'!$A$8:$C$8154,3,0),0)</f>
        <v>0</v>
      </c>
      <c r="M373" s="32">
        <f t="shared" si="15"/>
        <v>0</v>
      </c>
      <c r="N373" s="62" t="str">
        <f>IFERROR(VLOOKUP(D373,#REF!,6,0),"-")</f>
        <v>-</v>
      </c>
      <c r="O373" s="16" t="str">
        <f t="shared" si="16"/>
        <v>O</v>
      </c>
      <c r="P373" s="32">
        <f t="shared" si="17"/>
        <v>0</v>
      </c>
    </row>
    <row r="374" spans="1:16" ht="12.6" customHeight="1">
      <c r="A374" s="13"/>
      <c r="B374" s="14" t="s">
        <v>907</v>
      </c>
      <c r="C374" s="14" t="s">
        <v>568</v>
      </c>
      <c r="D374" s="14" t="s">
        <v>1460</v>
      </c>
      <c r="E374" s="14" t="s">
        <v>203</v>
      </c>
      <c r="F374" s="14" t="s">
        <v>2578</v>
      </c>
      <c r="G374" s="14" t="s">
        <v>592</v>
      </c>
      <c r="H374" s="14" t="s">
        <v>919</v>
      </c>
      <c r="I374" s="84">
        <v>4</v>
      </c>
      <c r="J374" s="32">
        <f>IFERROR(VLOOKUP(D374,#REF!,3,0),0)+IFERROR(VLOOKUP(D374,#REF!,3,0),0)</f>
        <v>0</v>
      </c>
      <c r="K374" s="32">
        <f>IFERROR(VLOOKUP(D374,#REF!,3,0),0)</f>
        <v>0</v>
      </c>
      <c r="L374" s="32">
        <f>IFERROR(VLOOKUP(D374,'12월'!$A$8:$C$8154,3,0),0)</f>
        <v>0</v>
      </c>
      <c r="M374" s="32">
        <f t="shared" si="15"/>
        <v>0</v>
      </c>
      <c r="N374" s="62" t="str">
        <f>IFERROR(VLOOKUP(D374,#REF!,6,0),"-")</f>
        <v>-</v>
      </c>
      <c r="O374" s="16" t="str">
        <f t="shared" si="16"/>
        <v>O</v>
      </c>
      <c r="P374" s="32">
        <f t="shared" si="17"/>
        <v>0</v>
      </c>
    </row>
    <row r="375" spans="1:16" ht="12.6" customHeight="1">
      <c r="A375" s="13"/>
      <c r="B375" s="14" t="s">
        <v>1055</v>
      </c>
      <c r="C375" s="14" t="s">
        <v>555</v>
      </c>
      <c r="D375" s="33" t="s">
        <v>1689</v>
      </c>
      <c r="E375" s="14" t="s">
        <v>145</v>
      </c>
      <c r="F375" s="14" t="s">
        <v>2579</v>
      </c>
      <c r="G375" s="14" t="s">
        <v>592</v>
      </c>
      <c r="H375" s="14" t="s">
        <v>1065</v>
      </c>
      <c r="I375" s="84">
        <v>4</v>
      </c>
      <c r="J375" s="32">
        <f>IFERROR(VLOOKUP(D375,#REF!,3,0),0)+IFERROR(VLOOKUP(D375,#REF!,3,0),0)</f>
        <v>0</v>
      </c>
      <c r="K375" s="32">
        <f>IFERROR(VLOOKUP(D375,#REF!,3,0),0)</f>
        <v>0</v>
      </c>
      <c r="L375" s="32">
        <f>IFERROR(VLOOKUP(D375,'12월'!$A$8:$C$8154,3,0),0)</f>
        <v>0</v>
      </c>
      <c r="M375" s="32">
        <f t="shared" si="15"/>
        <v>0</v>
      </c>
      <c r="N375" s="62" t="str">
        <f>IFERROR(VLOOKUP(D375,#REF!,6,0),"-")</f>
        <v>-</v>
      </c>
      <c r="O375" s="16" t="str">
        <f t="shared" si="16"/>
        <v>O</v>
      </c>
      <c r="P375" s="32">
        <f t="shared" si="17"/>
        <v>0</v>
      </c>
    </row>
    <row r="376" spans="1:16" ht="12.6" customHeight="1">
      <c r="A376" s="13"/>
      <c r="B376" s="14" t="s">
        <v>1055</v>
      </c>
      <c r="C376" s="14" t="s">
        <v>555</v>
      </c>
      <c r="D376" s="14" t="s">
        <v>1690</v>
      </c>
      <c r="E376" s="14" t="s">
        <v>146</v>
      </c>
      <c r="F376" s="14" t="s">
        <v>2580</v>
      </c>
      <c r="G376" s="14" t="s">
        <v>592</v>
      </c>
      <c r="H376" s="14" t="s">
        <v>1065</v>
      </c>
      <c r="I376" s="84">
        <v>4</v>
      </c>
      <c r="J376" s="32">
        <f>IFERROR(VLOOKUP(D376,#REF!,3,0),0)+IFERROR(VLOOKUP(D376,#REF!,3,0),0)</f>
        <v>0</v>
      </c>
      <c r="K376" s="32">
        <f>IFERROR(VLOOKUP(D376,#REF!,3,0),0)</f>
        <v>0</v>
      </c>
      <c r="L376" s="32">
        <f>IFERROR(VLOOKUP(D376,'12월'!$A$8:$C$8154,3,0),0)</f>
        <v>0</v>
      </c>
      <c r="M376" s="32">
        <f t="shared" si="15"/>
        <v>0</v>
      </c>
      <c r="N376" s="62" t="str">
        <f>IFERROR(VLOOKUP(D376,#REF!,6,0),"-")</f>
        <v>-</v>
      </c>
      <c r="O376" s="16" t="str">
        <f t="shared" si="16"/>
        <v>O</v>
      </c>
      <c r="P376" s="32">
        <f t="shared" si="17"/>
        <v>0</v>
      </c>
    </row>
    <row r="377" spans="1:16" ht="12.6" customHeight="1">
      <c r="A377" s="13"/>
      <c r="B377" s="14" t="s">
        <v>749</v>
      </c>
      <c r="C377" s="14" t="s">
        <v>582</v>
      </c>
      <c r="D377" s="14" t="s">
        <v>1251</v>
      </c>
      <c r="E377" s="14" t="s">
        <v>360</v>
      </c>
      <c r="F377" s="14" t="s">
        <v>2581</v>
      </c>
      <c r="G377" s="14" t="s">
        <v>592</v>
      </c>
      <c r="H377" s="14" t="s">
        <v>752</v>
      </c>
      <c r="I377" s="84">
        <v>4</v>
      </c>
      <c r="J377" s="32">
        <f>IFERROR(VLOOKUP(D377,#REF!,3,0),0)+IFERROR(VLOOKUP(D377,#REF!,3,0),0)</f>
        <v>0</v>
      </c>
      <c r="K377" s="32">
        <f>IFERROR(VLOOKUP(D377,#REF!,3,0),0)</f>
        <v>0</v>
      </c>
      <c r="L377" s="32">
        <f>IFERROR(VLOOKUP(D377,'12월'!$A$8:$C$8154,3,0),0)</f>
        <v>0</v>
      </c>
      <c r="M377" s="32">
        <f t="shared" si="15"/>
        <v>0</v>
      </c>
      <c r="N377" s="62" t="str">
        <f>IFERROR(VLOOKUP(D377,#REF!,6,0),"-")</f>
        <v>-</v>
      </c>
      <c r="O377" s="16" t="str">
        <f t="shared" si="16"/>
        <v>O</v>
      </c>
      <c r="P377" s="32">
        <f t="shared" si="17"/>
        <v>0</v>
      </c>
    </row>
    <row r="378" spans="1:16" ht="12.6" customHeight="1">
      <c r="A378" s="13"/>
      <c r="B378" s="14" t="s">
        <v>731</v>
      </c>
      <c r="C378" s="14" t="s">
        <v>575</v>
      </c>
      <c r="D378" s="14" t="s">
        <v>1237</v>
      </c>
      <c r="E378" s="14" t="s">
        <v>19</v>
      </c>
      <c r="F378" s="14" t="s">
        <v>2582</v>
      </c>
      <c r="G378" s="14" t="s">
        <v>592</v>
      </c>
      <c r="H378" s="14" t="s">
        <v>737</v>
      </c>
      <c r="I378" s="84">
        <v>4</v>
      </c>
      <c r="J378" s="32">
        <f>IFERROR(VLOOKUP(D378,#REF!,3,0),0)+IFERROR(VLOOKUP(D378,#REF!,3,0),0)</f>
        <v>0</v>
      </c>
      <c r="K378" s="32">
        <f>IFERROR(VLOOKUP(D378,#REF!,3,0),0)</f>
        <v>0</v>
      </c>
      <c r="L378" s="32">
        <f>IFERROR(VLOOKUP(D378,'12월'!$A$8:$C$8154,3,0),0)</f>
        <v>0</v>
      </c>
      <c r="M378" s="32">
        <f t="shared" si="15"/>
        <v>0</v>
      </c>
      <c r="N378" s="62" t="str">
        <f>IFERROR(VLOOKUP(D378,#REF!,6,0),"-")</f>
        <v>-</v>
      </c>
      <c r="O378" s="16" t="str">
        <f t="shared" si="16"/>
        <v>O</v>
      </c>
      <c r="P378" s="32">
        <f t="shared" si="17"/>
        <v>0</v>
      </c>
    </row>
    <row r="379" spans="1:16" ht="12.6" customHeight="1">
      <c r="A379" s="13"/>
      <c r="B379" s="14" t="s">
        <v>1132</v>
      </c>
      <c r="C379" s="14" t="s">
        <v>576</v>
      </c>
      <c r="D379" s="14" t="s">
        <v>1791</v>
      </c>
      <c r="E379" s="14" t="s">
        <v>485</v>
      </c>
      <c r="F379" s="14" t="s">
        <v>2583</v>
      </c>
      <c r="G379" s="14" t="s">
        <v>592</v>
      </c>
      <c r="H379" s="14" t="s">
        <v>1136</v>
      </c>
      <c r="I379" s="84">
        <v>4</v>
      </c>
      <c r="J379" s="32">
        <f>IFERROR(VLOOKUP(D379,#REF!,3,0),0)+IFERROR(VLOOKUP(D379,#REF!,3,0),0)</f>
        <v>0</v>
      </c>
      <c r="K379" s="32">
        <f>IFERROR(VLOOKUP(D379,#REF!,3,0),0)</f>
        <v>0</v>
      </c>
      <c r="L379" s="32">
        <f>IFERROR(VLOOKUP(D379,'12월'!$A$8:$C$8154,3,0),0)</f>
        <v>0</v>
      </c>
      <c r="M379" s="32">
        <f t="shared" si="15"/>
        <v>0</v>
      </c>
      <c r="N379" s="62" t="str">
        <f>IFERROR(VLOOKUP(D379,#REF!,6,0),"-")</f>
        <v>-</v>
      </c>
      <c r="O379" s="16" t="str">
        <f t="shared" si="16"/>
        <v>O</v>
      </c>
      <c r="P379" s="32">
        <f t="shared" si="17"/>
        <v>0</v>
      </c>
    </row>
    <row r="380" spans="1:16" ht="12.6" customHeight="1">
      <c r="A380" s="13"/>
      <c r="B380" s="14" t="s">
        <v>1055</v>
      </c>
      <c r="C380" s="14" t="s">
        <v>555</v>
      </c>
      <c r="D380" s="33" t="s">
        <v>1691</v>
      </c>
      <c r="E380" s="14" t="s">
        <v>147</v>
      </c>
      <c r="F380" s="14" t="s">
        <v>2584</v>
      </c>
      <c r="G380" s="14" t="s">
        <v>592</v>
      </c>
      <c r="H380" s="14" t="s">
        <v>1066</v>
      </c>
      <c r="I380" s="84">
        <v>4</v>
      </c>
      <c r="J380" s="32">
        <f>IFERROR(VLOOKUP(D380,#REF!,3,0),0)+IFERROR(VLOOKUP(D380,#REF!,3,0),0)</f>
        <v>0</v>
      </c>
      <c r="K380" s="32">
        <f>IFERROR(VLOOKUP(D380,#REF!,3,0),0)</f>
        <v>0</v>
      </c>
      <c r="L380" s="32">
        <f>IFERROR(VLOOKUP(D380,'12월'!$A$8:$C$8154,3,0),0)</f>
        <v>0</v>
      </c>
      <c r="M380" s="32">
        <f t="shared" si="15"/>
        <v>0</v>
      </c>
      <c r="N380" s="62" t="str">
        <f>IFERROR(VLOOKUP(D380,#REF!,6,0),"-")</f>
        <v>-</v>
      </c>
      <c r="O380" s="16" t="str">
        <f t="shared" si="16"/>
        <v>O</v>
      </c>
      <c r="P380" s="32">
        <f t="shared" si="17"/>
        <v>0</v>
      </c>
    </row>
    <row r="381" spans="1:16" ht="12.6" customHeight="1">
      <c r="A381" s="13"/>
      <c r="B381" s="14" t="s">
        <v>773</v>
      </c>
      <c r="C381" s="14" t="s">
        <v>574</v>
      </c>
      <c r="D381" s="33" t="s">
        <v>1271</v>
      </c>
      <c r="E381" s="14" t="s">
        <v>316</v>
      </c>
      <c r="F381" s="14" t="s">
        <v>2585</v>
      </c>
      <c r="G381" s="14" t="s">
        <v>592</v>
      </c>
      <c r="H381" s="14" t="s">
        <v>776</v>
      </c>
      <c r="I381" s="84">
        <v>4</v>
      </c>
      <c r="J381" s="32">
        <f>IFERROR(VLOOKUP(D381,#REF!,3,0),0)+IFERROR(VLOOKUP(D381,#REF!,3,0),0)</f>
        <v>0</v>
      </c>
      <c r="K381" s="32">
        <f>IFERROR(VLOOKUP(D381,#REF!,3,0),0)</f>
        <v>0</v>
      </c>
      <c r="L381" s="32">
        <f>IFERROR(VLOOKUP(D381,'12월'!$A$8:$C$8154,3,0),0)</f>
        <v>0</v>
      </c>
      <c r="M381" s="32">
        <f t="shared" si="15"/>
        <v>0</v>
      </c>
      <c r="N381" s="62" t="str">
        <f>IFERROR(VLOOKUP(D381,#REF!,6,0),"-")</f>
        <v>-</v>
      </c>
      <c r="O381" s="16" t="str">
        <f t="shared" si="16"/>
        <v>O</v>
      </c>
      <c r="P381" s="32">
        <f t="shared" si="17"/>
        <v>0</v>
      </c>
    </row>
    <row r="382" spans="1:16" ht="12.6" customHeight="1">
      <c r="A382" s="13"/>
      <c r="B382" s="14" t="s">
        <v>798</v>
      </c>
      <c r="C382" s="14" t="s">
        <v>578</v>
      </c>
      <c r="D382" s="14" t="s">
        <v>1314</v>
      </c>
      <c r="E382" s="14" t="s">
        <v>307</v>
      </c>
      <c r="F382" s="14" t="s">
        <v>2586</v>
      </c>
      <c r="G382" s="14" t="s">
        <v>592</v>
      </c>
      <c r="H382" s="14" t="s">
        <v>776</v>
      </c>
      <c r="I382" s="84">
        <v>4</v>
      </c>
      <c r="J382" s="32">
        <f>IFERROR(VLOOKUP(D382,#REF!,3,0),0)+IFERROR(VLOOKUP(D382,#REF!,3,0),0)</f>
        <v>0</v>
      </c>
      <c r="K382" s="32">
        <f>IFERROR(VLOOKUP(D382,#REF!,3,0),0)</f>
        <v>0</v>
      </c>
      <c r="L382" s="32">
        <f>IFERROR(VLOOKUP(D382,'12월'!$A$8:$C$8154,3,0),0)</f>
        <v>0</v>
      </c>
      <c r="M382" s="32">
        <f t="shared" si="15"/>
        <v>0</v>
      </c>
      <c r="N382" s="62" t="str">
        <f>IFERROR(VLOOKUP(D382,#REF!,6,0),"-")</f>
        <v>-</v>
      </c>
      <c r="O382" s="16" t="str">
        <f t="shared" si="16"/>
        <v>O</v>
      </c>
      <c r="P382" s="32">
        <f t="shared" si="17"/>
        <v>0</v>
      </c>
    </row>
    <row r="383" spans="1:16" ht="12.6" customHeight="1">
      <c r="A383" s="13"/>
      <c r="B383" s="14" t="s">
        <v>694</v>
      </c>
      <c r="C383" s="14" t="s">
        <v>581</v>
      </c>
      <c r="D383" s="14" t="s">
        <v>1204</v>
      </c>
      <c r="E383" s="14" t="s">
        <v>165</v>
      </c>
      <c r="F383" s="14" t="s">
        <v>2587</v>
      </c>
      <c r="G383" s="14" t="s">
        <v>592</v>
      </c>
      <c r="H383" s="14" t="s">
        <v>706</v>
      </c>
      <c r="I383" s="84">
        <v>4</v>
      </c>
      <c r="J383" s="32">
        <f>IFERROR(VLOOKUP(D383,#REF!,3,0),0)+IFERROR(VLOOKUP(D383,#REF!,3,0),0)</f>
        <v>0</v>
      </c>
      <c r="K383" s="32">
        <f>IFERROR(VLOOKUP(D383,#REF!,3,0),0)</f>
        <v>0</v>
      </c>
      <c r="L383" s="32">
        <f>IFERROR(VLOOKUP(D383,'12월'!$A$8:$C$8154,3,0),0)</f>
        <v>0</v>
      </c>
      <c r="M383" s="32">
        <f t="shared" si="15"/>
        <v>0</v>
      </c>
      <c r="N383" s="62" t="str">
        <f>IFERROR(VLOOKUP(D383,#REF!,6,0),"-")</f>
        <v>-</v>
      </c>
      <c r="O383" s="16" t="str">
        <f t="shared" si="16"/>
        <v>O</v>
      </c>
      <c r="P383" s="32">
        <f t="shared" si="17"/>
        <v>0</v>
      </c>
    </row>
    <row r="384" spans="1:16" ht="12.6" customHeight="1">
      <c r="A384" s="13"/>
      <c r="B384" s="14" t="s">
        <v>1000</v>
      </c>
      <c r="C384" s="14" t="s">
        <v>558</v>
      </c>
      <c r="D384" s="33" t="s">
        <v>1605</v>
      </c>
      <c r="E384" s="14" t="s">
        <v>294</v>
      </c>
      <c r="F384" s="14" t="s">
        <v>2588</v>
      </c>
      <c r="G384" s="14" t="s">
        <v>592</v>
      </c>
      <c r="H384" s="14" t="s">
        <v>1009</v>
      </c>
      <c r="I384" s="84">
        <v>4</v>
      </c>
      <c r="J384" s="32">
        <f>IFERROR(VLOOKUP(D384,#REF!,3,0),0)+IFERROR(VLOOKUP(D384,#REF!,3,0),0)</f>
        <v>0</v>
      </c>
      <c r="K384" s="32">
        <f>IFERROR(VLOOKUP(D384,#REF!,3,0),0)</f>
        <v>0</v>
      </c>
      <c r="L384" s="32">
        <f>IFERROR(VLOOKUP(D384,'12월'!$A$8:$C$8154,3,0),0)</f>
        <v>0</v>
      </c>
      <c r="M384" s="32">
        <f t="shared" si="15"/>
        <v>0</v>
      </c>
      <c r="N384" s="62" t="str">
        <f>IFERROR(VLOOKUP(D384,#REF!,6,0),"-")</f>
        <v>-</v>
      </c>
      <c r="O384" s="16" t="str">
        <f t="shared" si="16"/>
        <v>O</v>
      </c>
      <c r="P384" s="32">
        <f t="shared" si="17"/>
        <v>0</v>
      </c>
    </row>
    <row r="385" spans="1:16" ht="12.6" customHeight="1">
      <c r="A385" s="13"/>
      <c r="B385" s="14" t="s">
        <v>943</v>
      </c>
      <c r="C385" s="14" t="s">
        <v>561</v>
      </c>
      <c r="D385" s="33" t="s">
        <v>1508</v>
      </c>
      <c r="E385" s="14" t="s">
        <v>268</v>
      </c>
      <c r="F385" s="14" t="s">
        <v>2589</v>
      </c>
      <c r="G385" s="14" t="s">
        <v>592</v>
      </c>
      <c r="H385" s="14" t="s">
        <v>953</v>
      </c>
      <c r="I385" s="84">
        <v>4</v>
      </c>
      <c r="J385" s="32">
        <f>IFERROR(VLOOKUP(D385,#REF!,3,0),0)+IFERROR(VLOOKUP(D385,#REF!,3,0),0)</f>
        <v>0</v>
      </c>
      <c r="K385" s="32">
        <f>IFERROR(VLOOKUP(D385,#REF!,3,0),0)</f>
        <v>0</v>
      </c>
      <c r="L385" s="32">
        <f>IFERROR(VLOOKUP(D385,'12월'!$A$8:$C$8154,3,0),0)</f>
        <v>0</v>
      </c>
      <c r="M385" s="32">
        <f t="shared" si="15"/>
        <v>0</v>
      </c>
      <c r="N385" s="62" t="str">
        <f>IFERROR(VLOOKUP(D385,#REF!,6,0),"-")</f>
        <v>-</v>
      </c>
      <c r="O385" s="16" t="str">
        <f t="shared" si="16"/>
        <v>O</v>
      </c>
      <c r="P385" s="32">
        <f t="shared" si="17"/>
        <v>0</v>
      </c>
    </row>
    <row r="386" spans="1:16" ht="12.6" customHeight="1">
      <c r="A386" s="13"/>
      <c r="B386" s="14" t="s">
        <v>1000</v>
      </c>
      <c r="C386" s="14" t="s">
        <v>558</v>
      </c>
      <c r="D386" s="33" t="s">
        <v>1606</v>
      </c>
      <c r="E386" s="14" t="s">
        <v>295</v>
      </c>
      <c r="F386" s="14" t="s">
        <v>2590</v>
      </c>
      <c r="G386" s="14" t="s">
        <v>592</v>
      </c>
      <c r="H386" s="14" t="s">
        <v>953</v>
      </c>
      <c r="I386" s="84">
        <v>4</v>
      </c>
      <c r="J386" s="32">
        <f>IFERROR(VLOOKUP(D386,#REF!,3,0),0)+IFERROR(VLOOKUP(D386,#REF!,3,0),0)</f>
        <v>0</v>
      </c>
      <c r="K386" s="32">
        <f>IFERROR(VLOOKUP(D386,#REF!,3,0),0)</f>
        <v>0</v>
      </c>
      <c r="L386" s="32">
        <f>IFERROR(VLOOKUP(D386,'12월'!$A$8:$C$8154,3,0),0)</f>
        <v>0</v>
      </c>
      <c r="M386" s="32">
        <f t="shared" si="15"/>
        <v>0</v>
      </c>
      <c r="N386" s="62" t="str">
        <f>IFERROR(VLOOKUP(D386,#REF!,6,0),"-")</f>
        <v>-</v>
      </c>
      <c r="O386" s="16" t="str">
        <f t="shared" si="16"/>
        <v>O</v>
      </c>
      <c r="P386" s="32">
        <f t="shared" si="17"/>
        <v>0</v>
      </c>
    </row>
    <row r="387" spans="1:16" ht="12.6" customHeight="1">
      <c r="A387" s="13"/>
      <c r="B387" s="14" t="s">
        <v>821</v>
      </c>
      <c r="C387" s="14" t="s">
        <v>577</v>
      </c>
      <c r="D387" s="14" t="s">
        <v>1328</v>
      </c>
      <c r="E387" s="48" t="s">
        <v>486</v>
      </c>
      <c r="F387" s="14" t="s">
        <v>2591</v>
      </c>
      <c r="G387" s="14" t="s">
        <v>593</v>
      </c>
      <c r="H387" s="14" t="s">
        <v>824</v>
      </c>
      <c r="I387" s="84">
        <v>4</v>
      </c>
      <c r="J387" s="32">
        <f>IFERROR(VLOOKUP(D387,#REF!,3,0),0)+IFERROR(VLOOKUP(D387,#REF!,3,0),0)</f>
        <v>0</v>
      </c>
      <c r="K387" s="32">
        <f>IFERROR(VLOOKUP(D387,#REF!,3,0),0)</f>
        <v>0</v>
      </c>
      <c r="L387" s="32">
        <f>IFERROR(VLOOKUP(D387,'12월'!$A$8:$C$8154,3,0),0)</f>
        <v>0</v>
      </c>
      <c r="M387" s="32">
        <f t="shared" si="15"/>
        <v>0</v>
      </c>
      <c r="N387" s="62" t="str">
        <f>IFERROR(VLOOKUP(D387,#REF!,6,0),"-")</f>
        <v>-</v>
      </c>
      <c r="O387" s="16" t="str">
        <f t="shared" si="16"/>
        <v>O</v>
      </c>
      <c r="P387" s="32">
        <f t="shared" si="17"/>
        <v>0</v>
      </c>
    </row>
    <row r="388" spans="1:16" ht="12.6" customHeight="1">
      <c r="A388" s="13"/>
      <c r="B388" s="14" t="s">
        <v>798</v>
      </c>
      <c r="C388" s="14" t="s">
        <v>578</v>
      </c>
      <c r="D388" s="14" t="s">
        <v>1315</v>
      </c>
      <c r="E388" s="14" t="s">
        <v>308</v>
      </c>
      <c r="F388" s="14" t="s">
        <v>2592</v>
      </c>
      <c r="G388" s="14" t="s">
        <v>592</v>
      </c>
      <c r="H388" s="14" t="s">
        <v>814</v>
      </c>
      <c r="I388" s="84">
        <v>4</v>
      </c>
      <c r="J388" s="32">
        <f>IFERROR(VLOOKUP(D388,#REF!,3,0),0)+IFERROR(VLOOKUP(D388,#REF!,3,0),0)</f>
        <v>0</v>
      </c>
      <c r="K388" s="32">
        <f>IFERROR(VLOOKUP(D388,#REF!,3,0),0)</f>
        <v>0</v>
      </c>
      <c r="L388" s="32">
        <f>IFERROR(VLOOKUP(D388,'12월'!$A$8:$C$8154,3,0),0)</f>
        <v>0</v>
      </c>
      <c r="M388" s="32">
        <f t="shared" si="15"/>
        <v>0</v>
      </c>
      <c r="N388" s="62" t="str">
        <f>IFERROR(VLOOKUP(D388,#REF!,6,0),"-")</f>
        <v>-</v>
      </c>
      <c r="O388" s="16" t="str">
        <f t="shared" si="16"/>
        <v>O</v>
      </c>
      <c r="P388" s="32">
        <f t="shared" si="17"/>
        <v>0</v>
      </c>
    </row>
    <row r="389" spans="1:16" ht="12.6" customHeight="1">
      <c r="A389" s="13"/>
      <c r="B389" s="14" t="s">
        <v>679</v>
      </c>
      <c r="C389" s="14" t="s">
        <v>583</v>
      </c>
      <c r="D389" s="14" t="s">
        <v>1188</v>
      </c>
      <c r="E389" s="48" t="s">
        <v>100</v>
      </c>
      <c r="F389" s="14" t="s">
        <v>2593</v>
      </c>
      <c r="G389" s="14" t="s">
        <v>592</v>
      </c>
      <c r="H389" s="14" t="s">
        <v>687</v>
      </c>
      <c r="I389" s="84">
        <v>4</v>
      </c>
      <c r="J389" s="32">
        <f>IFERROR(VLOOKUP(D389,#REF!,3,0),0)+IFERROR(VLOOKUP(D389,#REF!,3,0),0)</f>
        <v>0</v>
      </c>
      <c r="K389" s="32">
        <f>IFERROR(VLOOKUP(D389,#REF!,3,0),0)</f>
        <v>0</v>
      </c>
      <c r="L389" s="32">
        <f>IFERROR(VLOOKUP(D389,'12월'!$A$8:$C$8154,3,0),0)</f>
        <v>0</v>
      </c>
      <c r="M389" s="32">
        <f t="shared" si="15"/>
        <v>0</v>
      </c>
      <c r="N389" s="62" t="str">
        <f>IFERROR(VLOOKUP(D389,#REF!,6,0),"-")</f>
        <v>-</v>
      </c>
      <c r="O389" s="16" t="str">
        <f t="shared" si="16"/>
        <v>O</v>
      </c>
      <c r="P389" s="32">
        <f t="shared" si="17"/>
        <v>0</v>
      </c>
    </row>
    <row r="390" spans="1:16" ht="12.6" customHeight="1">
      <c r="A390" s="13"/>
      <c r="B390" s="14" t="s">
        <v>694</v>
      </c>
      <c r="C390" s="14" t="s">
        <v>581</v>
      </c>
      <c r="D390" s="14" t="s">
        <v>1205</v>
      </c>
      <c r="E390" s="14" t="s">
        <v>169</v>
      </c>
      <c r="F390" s="14" t="s">
        <v>2594</v>
      </c>
      <c r="G390" s="14" t="s">
        <v>592</v>
      </c>
      <c r="H390" s="14" t="s">
        <v>687</v>
      </c>
      <c r="I390" s="84">
        <v>4</v>
      </c>
      <c r="J390" s="32">
        <f>IFERROR(VLOOKUP(D390,#REF!,3,0),0)+IFERROR(VLOOKUP(D390,#REF!,3,0),0)</f>
        <v>0</v>
      </c>
      <c r="K390" s="32">
        <f>IFERROR(VLOOKUP(D390,#REF!,3,0),0)</f>
        <v>0</v>
      </c>
      <c r="L390" s="32">
        <f>IFERROR(VLOOKUP(D390,'12월'!$A$8:$C$8154,3,0),0)</f>
        <v>0</v>
      </c>
      <c r="M390" s="32">
        <f t="shared" si="15"/>
        <v>0</v>
      </c>
      <c r="N390" s="62" t="str">
        <f>IFERROR(VLOOKUP(D390,#REF!,6,0),"-")</f>
        <v>-</v>
      </c>
      <c r="O390" s="16" t="str">
        <f t="shared" si="16"/>
        <v>O</v>
      </c>
      <c r="P390" s="32">
        <f t="shared" si="17"/>
        <v>0</v>
      </c>
    </row>
    <row r="391" spans="1:16" ht="12.6" customHeight="1">
      <c r="A391" s="13"/>
      <c r="B391" s="14" t="s">
        <v>957</v>
      </c>
      <c r="C391" s="14" t="s">
        <v>571</v>
      </c>
      <c r="D391" s="33" t="s">
        <v>1535</v>
      </c>
      <c r="E391" s="14" t="s">
        <v>107</v>
      </c>
      <c r="F391" s="14" t="s">
        <v>2595</v>
      </c>
      <c r="G391" s="14" t="s">
        <v>592</v>
      </c>
      <c r="H391" s="14" t="s">
        <v>973</v>
      </c>
      <c r="I391" s="84">
        <v>4</v>
      </c>
      <c r="J391" s="32">
        <f>IFERROR(VLOOKUP(D391,#REF!,3,0),0)+IFERROR(VLOOKUP(D391,#REF!,3,0),0)</f>
        <v>0</v>
      </c>
      <c r="K391" s="32">
        <f>IFERROR(VLOOKUP(D391,#REF!,3,0),0)</f>
        <v>0</v>
      </c>
      <c r="L391" s="32">
        <f>IFERROR(VLOOKUP(D391,'12월'!$A$8:$C$8154,3,0),0)</f>
        <v>0</v>
      </c>
      <c r="M391" s="32">
        <f t="shared" si="15"/>
        <v>0</v>
      </c>
      <c r="N391" s="62" t="str">
        <f>IFERROR(VLOOKUP(D391,#REF!,6,0),"-")</f>
        <v>-</v>
      </c>
      <c r="O391" s="16" t="str">
        <f t="shared" si="16"/>
        <v>O</v>
      </c>
      <c r="P391" s="32">
        <f t="shared" si="17"/>
        <v>0</v>
      </c>
    </row>
    <row r="392" spans="1:16" ht="12.6" customHeight="1">
      <c r="A392" s="13"/>
      <c r="B392" s="14" t="s">
        <v>749</v>
      </c>
      <c r="C392" s="14" t="s">
        <v>582</v>
      </c>
      <c r="D392" s="33" t="s">
        <v>1252</v>
      </c>
      <c r="E392" s="14" t="s">
        <v>361</v>
      </c>
      <c r="F392" s="14" t="s">
        <v>2596</v>
      </c>
      <c r="G392" s="14" t="s">
        <v>592</v>
      </c>
      <c r="H392" s="14" t="s">
        <v>753</v>
      </c>
      <c r="I392" s="84">
        <v>4</v>
      </c>
      <c r="J392" s="32">
        <f>IFERROR(VLOOKUP(D392,#REF!,3,0),0)+IFERROR(VLOOKUP(D392,#REF!,3,0),0)</f>
        <v>0</v>
      </c>
      <c r="K392" s="32">
        <f>IFERROR(VLOOKUP(D392,#REF!,3,0),0)</f>
        <v>0</v>
      </c>
      <c r="L392" s="32">
        <f>IFERROR(VLOOKUP(D392,'12월'!$A$8:$C$8154,3,0),0)</f>
        <v>0</v>
      </c>
      <c r="M392" s="32">
        <f t="shared" si="15"/>
        <v>0</v>
      </c>
      <c r="N392" s="62" t="str">
        <f>IFERROR(VLOOKUP(D392,#REF!,6,0),"-")</f>
        <v>-</v>
      </c>
      <c r="O392" s="16" t="str">
        <f t="shared" si="16"/>
        <v>O</v>
      </c>
      <c r="P392" s="32">
        <f t="shared" si="17"/>
        <v>0</v>
      </c>
    </row>
    <row r="393" spans="1:16" ht="12.6" customHeight="1">
      <c r="A393" s="13"/>
      <c r="B393" s="14" t="s">
        <v>979</v>
      </c>
      <c r="C393" s="14" t="s">
        <v>563</v>
      </c>
      <c r="D393" s="33" t="s">
        <v>1575</v>
      </c>
      <c r="E393" s="14" t="s">
        <v>182</v>
      </c>
      <c r="F393" s="14" t="s">
        <v>2597</v>
      </c>
      <c r="G393" s="14" t="s">
        <v>592</v>
      </c>
      <c r="H393" s="14" t="s">
        <v>991</v>
      </c>
      <c r="I393" s="84">
        <v>4</v>
      </c>
      <c r="J393" s="32">
        <f>IFERROR(VLOOKUP(D393,#REF!,3,0),0)+IFERROR(VLOOKUP(D393,#REF!,3,0),0)</f>
        <v>0</v>
      </c>
      <c r="K393" s="32">
        <f>IFERROR(VLOOKUP(D393,#REF!,3,0),0)</f>
        <v>0</v>
      </c>
      <c r="L393" s="32">
        <f>IFERROR(VLOOKUP(D393,'12월'!$A$8:$C$8154,3,0),0)</f>
        <v>0</v>
      </c>
      <c r="M393" s="32">
        <f t="shared" si="15"/>
        <v>0</v>
      </c>
      <c r="N393" s="62" t="str">
        <f>IFERROR(VLOOKUP(D393,#REF!,6,0),"-")</f>
        <v>-</v>
      </c>
      <c r="O393" s="16" t="str">
        <f t="shared" si="16"/>
        <v>O</v>
      </c>
      <c r="P393" s="32">
        <f t="shared" si="17"/>
        <v>0</v>
      </c>
    </row>
    <row r="394" spans="1:16" ht="12.6" customHeight="1">
      <c r="A394" s="13"/>
      <c r="B394" s="14" t="s">
        <v>1111</v>
      </c>
      <c r="C394" s="14" t="s">
        <v>554</v>
      </c>
      <c r="D394" s="14" t="s">
        <v>1764</v>
      </c>
      <c r="E394" s="14" t="s">
        <v>373</v>
      </c>
      <c r="F394" s="14" t="s">
        <v>2598</v>
      </c>
      <c r="G394" s="14" t="s">
        <v>592</v>
      </c>
      <c r="H394" s="14" t="s">
        <v>1117</v>
      </c>
      <c r="I394" s="84">
        <v>4</v>
      </c>
      <c r="J394" s="32">
        <f>IFERROR(VLOOKUP(D394,#REF!,3,0),0)+IFERROR(VLOOKUP(D394,#REF!,3,0),0)</f>
        <v>0</v>
      </c>
      <c r="K394" s="32">
        <f>IFERROR(VLOOKUP(D394,#REF!,3,0),0)</f>
        <v>0</v>
      </c>
      <c r="L394" s="32">
        <f>IFERROR(VLOOKUP(D394,'12월'!$A$8:$C$8154,3,0),0)</f>
        <v>0</v>
      </c>
      <c r="M394" s="32">
        <f t="shared" ref="M394:M457" si="18">(J394+K394)/I394</f>
        <v>0</v>
      </c>
      <c r="N394" s="62" t="str">
        <f>IFERROR(VLOOKUP(D394,#REF!,6,0),"-")</f>
        <v>-</v>
      </c>
      <c r="O394" s="16" t="str">
        <f t="shared" ref="O394:O457" si="19">+IF(M394&lt;500000,"O"," ")</f>
        <v>O</v>
      </c>
      <c r="P394" s="32">
        <f t="shared" ref="P394:P457" si="20">+J394+K394+L394</f>
        <v>0</v>
      </c>
    </row>
    <row r="395" spans="1:16" ht="12.6" customHeight="1">
      <c r="A395" s="13"/>
      <c r="B395" s="14" t="s">
        <v>1111</v>
      </c>
      <c r="C395" s="14" t="s">
        <v>554</v>
      </c>
      <c r="D395" s="33" t="s">
        <v>1765</v>
      </c>
      <c r="E395" s="14" t="s">
        <v>374</v>
      </c>
      <c r="F395" s="14" t="s">
        <v>2599</v>
      </c>
      <c r="G395" s="14" t="s">
        <v>592</v>
      </c>
      <c r="H395" s="14" t="s">
        <v>1118</v>
      </c>
      <c r="I395" s="84">
        <v>4</v>
      </c>
      <c r="J395" s="32">
        <f>IFERROR(VLOOKUP(D395,#REF!,3,0),0)+IFERROR(VLOOKUP(D395,#REF!,3,0),0)</f>
        <v>0</v>
      </c>
      <c r="K395" s="32">
        <f>IFERROR(VLOOKUP(D395,#REF!,3,0),0)</f>
        <v>0</v>
      </c>
      <c r="L395" s="32">
        <f>IFERROR(VLOOKUP(D395,'12월'!$A$8:$C$8154,3,0),0)</f>
        <v>0</v>
      </c>
      <c r="M395" s="32">
        <f t="shared" si="18"/>
        <v>0</v>
      </c>
      <c r="N395" s="62" t="str">
        <f>IFERROR(VLOOKUP(D395,#REF!,6,0),"-")</f>
        <v>-</v>
      </c>
      <c r="O395" s="16" t="str">
        <f t="shared" si="19"/>
        <v>O</v>
      </c>
      <c r="P395" s="32">
        <f t="shared" si="20"/>
        <v>0</v>
      </c>
    </row>
    <row r="396" spans="1:16" ht="12.6" customHeight="1">
      <c r="A396" s="13"/>
      <c r="B396" s="14" t="s">
        <v>788</v>
      </c>
      <c r="C396" s="14" t="s">
        <v>584</v>
      </c>
      <c r="D396" s="14" t="s">
        <v>1287</v>
      </c>
      <c r="E396" s="14" t="s">
        <v>511</v>
      </c>
      <c r="F396" s="14" t="s">
        <v>2600</v>
      </c>
      <c r="G396" s="14" t="s">
        <v>593</v>
      </c>
      <c r="H396" s="14" t="s">
        <v>790</v>
      </c>
      <c r="I396" s="84">
        <v>4</v>
      </c>
      <c r="J396" s="32">
        <f>IFERROR(VLOOKUP(D396,#REF!,3,0),0)+IFERROR(VLOOKUP(D396,#REF!,3,0),0)</f>
        <v>0</v>
      </c>
      <c r="K396" s="32">
        <f>IFERROR(VLOOKUP(D396,#REF!,3,0),0)</f>
        <v>0</v>
      </c>
      <c r="L396" s="32">
        <f>IFERROR(VLOOKUP(D396,'12월'!$A$8:$C$8154,3,0),0)</f>
        <v>0</v>
      </c>
      <c r="M396" s="32">
        <f t="shared" si="18"/>
        <v>0</v>
      </c>
      <c r="N396" s="62" t="str">
        <f>IFERROR(VLOOKUP(D396,#REF!,6,0),"-")</f>
        <v>-</v>
      </c>
      <c r="O396" s="16" t="str">
        <f t="shared" si="19"/>
        <v>O</v>
      </c>
      <c r="P396" s="32">
        <f t="shared" si="20"/>
        <v>0</v>
      </c>
    </row>
    <row r="397" spans="1:16" ht="12.6" customHeight="1">
      <c r="A397" s="13"/>
      <c r="B397" s="14" t="s">
        <v>907</v>
      </c>
      <c r="C397" s="14" t="s">
        <v>568</v>
      </c>
      <c r="D397" s="14" t="s">
        <v>1461</v>
      </c>
      <c r="E397" s="14" t="s">
        <v>270</v>
      </c>
      <c r="F397" s="14" t="s">
        <v>2601</v>
      </c>
      <c r="G397" s="14" t="s">
        <v>592</v>
      </c>
      <c r="H397" s="14" t="s">
        <v>790</v>
      </c>
      <c r="I397" s="84">
        <v>4</v>
      </c>
      <c r="J397" s="32">
        <f>IFERROR(VLOOKUP(D397,#REF!,3,0),0)+IFERROR(VLOOKUP(D397,#REF!,3,0),0)</f>
        <v>0</v>
      </c>
      <c r="K397" s="32">
        <f>IFERROR(VLOOKUP(D397,#REF!,3,0),0)</f>
        <v>0</v>
      </c>
      <c r="L397" s="32">
        <f>IFERROR(VLOOKUP(D397,'12월'!$A$8:$C$8154,3,0),0)</f>
        <v>0</v>
      </c>
      <c r="M397" s="32">
        <f t="shared" si="18"/>
        <v>0</v>
      </c>
      <c r="N397" s="62" t="str">
        <f>IFERROR(VLOOKUP(D397,#REF!,6,0),"-")</f>
        <v>-</v>
      </c>
      <c r="O397" s="16" t="str">
        <f t="shared" si="19"/>
        <v>O</v>
      </c>
      <c r="P397" s="32">
        <f t="shared" si="20"/>
        <v>0</v>
      </c>
    </row>
    <row r="398" spans="1:16" ht="12.6" customHeight="1">
      <c r="A398" s="13"/>
      <c r="B398" s="14" t="s">
        <v>1055</v>
      </c>
      <c r="C398" s="14" t="s">
        <v>555</v>
      </c>
      <c r="D398" s="14" t="s">
        <v>1692</v>
      </c>
      <c r="E398" s="14" t="s">
        <v>148</v>
      </c>
      <c r="F398" s="14" t="s">
        <v>2602</v>
      </c>
      <c r="G398" s="14" t="s">
        <v>592</v>
      </c>
      <c r="H398" s="14" t="s">
        <v>790</v>
      </c>
      <c r="I398" s="84">
        <v>4</v>
      </c>
      <c r="J398" s="32">
        <f>IFERROR(VLOOKUP(D398,#REF!,3,0),0)+IFERROR(VLOOKUP(D398,#REF!,3,0),0)</f>
        <v>0</v>
      </c>
      <c r="K398" s="32">
        <f>IFERROR(VLOOKUP(D398,#REF!,3,0),0)</f>
        <v>0</v>
      </c>
      <c r="L398" s="32">
        <f>IFERROR(VLOOKUP(D398,'12월'!$A$8:$C$8154,3,0),0)</f>
        <v>0</v>
      </c>
      <c r="M398" s="32">
        <f t="shared" si="18"/>
        <v>0</v>
      </c>
      <c r="N398" s="62" t="str">
        <f>IFERROR(VLOOKUP(D398,#REF!,6,0),"-")</f>
        <v>-</v>
      </c>
      <c r="O398" s="16" t="str">
        <f t="shared" si="19"/>
        <v>O</v>
      </c>
      <c r="P398" s="32">
        <f t="shared" si="20"/>
        <v>0</v>
      </c>
    </row>
    <row r="399" spans="1:16" ht="12.6" customHeight="1">
      <c r="A399" s="13"/>
      <c r="B399" s="14" t="s">
        <v>1132</v>
      </c>
      <c r="C399" s="14" t="s">
        <v>576</v>
      </c>
      <c r="D399" s="33" t="s">
        <v>1792</v>
      </c>
      <c r="E399" s="14" t="s">
        <v>487</v>
      </c>
      <c r="F399" s="14" t="s">
        <v>2603</v>
      </c>
      <c r="G399" s="14" t="s">
        <v>592</v>
      </c>
      <c r="H399" s="14" t="s">
        <v>790</v>
      </c>
      <c r="I399" s="84">
        <v>4</v>
      </c>
      <c r="J399" s="32">
        <f>IFERROR(VLOOKUP(D399,#REF!,3,0),0)+IFERROR(VLOOKUP(D399,#REF!,3,0),0)</f>
        <v>0</v>
      </c>
      <c r="K399" s="32">
        <f>IFERROR(VLOOKUP(D399,#REF!,3,0),0)</f>
        <v>0</v>
      </c>
      <c r="L399" s="32">
        <f>IFERROR(VLOOKUP(D399,'12월'!$A$8:$C$8154,3,0),0)</f>
        <v>0</v>
      </c>
      <c r="M399" s="32">
        <f t="shared" si="18"/>
        <v>0</v>
      </c>
      <c r="N399" s="62" t="str">
        <f>IFERROR(VLOOKUP(D399,#REF!,6,0),"-")</f>
        <v>-</v>
      </c>
      <c r="O399" s="16" t="str">
        <f t="shared" si="19"/>
        <v>O</v>
      </c>
      <c r="P399" s="32">
        <f t="shared" si="20"/>
        <v>0</v>
      </c>
    </row>
    <row r="400" spans="1:16" ht="12.6" customHeight="1">
      <c r="A400" s="13"/>
      <c r="B400" s="14" t="s">
        <v>1111</v>
      </c>
      <c r="C400" s="14" t="s">
        <v>554</v>
      </c>
      <c r="D400" s="14" t="s">
        <v>1766</v>
      </c>
      <c r="E400" s="14" t="s">
        <v>377</v>
      </c>
      <c r="F400" s="14" t="s">
        <v>2604</v>
      </c>
      <c r="G400" s="14" t="s">
        <v>592</v>
      </c>
      <c r="H400" s="14" t="s">
        <v>1119</v>
      </c>
      <c r="I400" s="84">
        <v>4</v>
      </c>
      <c r="J400" s="32">
        <f>IFERROR(VLOOKUP(D400,#REF!,3,0),0)+IFERROR(VLOOKUP(D400,#REF!,3,0),0)</f>
        <v>0</v>
      </c>
      <c r="K400" s="32">
        <f>IFERROR(VLOOKUP(D400,#REF!,3,0),0)</f>
        <v>0</v>
      </c>
      <c r="L400" s="32">
        <f>IFERROR(VLOOKUP(D400,'12월'!$A$8:$C$8154,3,0),0)</f>
        <v>0</v>
      </c>
      <c r="M400" s="32">
        <f t="shared" si="18"/>
        <v>0</v>
      </c>
      <c r="N400" s="62" t="str">
        <f>IFERROR(VLOOKUP(D400,#REF!,6,0),"-")</f>
        <v>-</v>
      </c>
      <c r="O400" s="16" t="str">
        <f t="shared" si="19"/>
        <v>O</v>
      </c>
      <c r="P400" s="32">
        <f t="shared" si="20"/>
        <v>0</v>
      </c>
    </row>
    <row r="401" spans="1:16" ht="12.6" customHeight="1">
      <c r="A401" s="13"/>
      <c r="B401" s="14" t="s">
        <v>1088</v>
      </c>
      <c r="C401" s="14" t="s">
        <v>564</v>
      </c>
      <c r="D401" s="14" t="s">
        <v>1741</v>
      </c>
      <c r="E401" s="14" t="s">
        <v>413</v>
      </c>
      <c r="F401" s="14" t="s">
        <v>2605</v>
      </c>
      <c r="G401" s="14" t="s">
        <v>592</v>
      </c>
      <c r="H401" s="14" t="s">
        <v>1103</v>
      </c>
      <c r="I401" s="84">
        <v>4</v>
      </c>
      <c r="J401" s="32">
        <f>IFERROR(VLOOKUP(D401,#REF!,3,0),0)+IFERROR(VLOOKUP(D401,#REF!,3,0),0)</f>
        <v>0</v>
      </c>
      <c r="K401" s="32">
        <f>IFERROR(VLOOKUP(D401,#REF!,3,0),0)</f>
        <v>0</v>
      </c>
      <c r="L401" s="32">
        <f>IFERROR(VLOOKUP(D401,'12월'!$A$8:$C$8154,3,0),0)</f>
        <v>0</v>
      </c>
      <c r="M401" s="32">
        <f t="shared" si="18"/>
        <v>0</v>
      </c>
      <c r="N401" s="62" t="str">
        <f>IFERROR(VLOOKUP(D401,#REF!,6,0),"-")</f>
        <v>-</v>
      </c>
      <c r="O401" s="16" t="str">
        <f t="shared" si="19"/>
        <v>O</v>
      </c>
      <c r="P401" s="32">
        <f t="shared" si="20"/>
        <v>0</v>
      </c>
    </row>
    <row r="402" spans="1:16" ht="12.6" customHeight="1">
      <c r="A402" s="13"/>
      <c r="B402" s="14" t="s">
        <v>1088</v>
      </c>
      <c r="C402" s="14" t="s">
        <v>564</v>
      </c>
      <c r="D402" s="14" t="s">
        <v>1742</v>
      </c>
      <c r="E402" s="14" t="s">
        <v>414</v>
      </c>
      <c r="F402" s="14" t="s">
        <v>2606</v>
      </c>
      <c r="G402" s="14" t="s">
        <v>592</v>
      </c>
      <c r="H402" s="14" t="s">
        <v>1103</v>
      </c>
      <c r="I402" s="84">
        <v>4</v>
      </c>
      <c r="J402" s="32">
        <f>IFERROR(VLOOKUP(D402,#REF!,3,0),0)+IFERROR(VLOOKUP(D402,#REF!,3,0),0)</f>
        <v>0</v>
      </c>
      <c r="K402" s="32">
        <f>IFERROR(VLOOKUP(D402,#REF!,3,0),0)</f>
        <v>0</v>
      </c>
      <c r="L402" s="32">
        <f>IFERROR(VLOOKUP(D402,'12월'!$A$8:$C$8154,3,0),0)</f>
        <v>0</v>
      </c>
      <c r="M402" s="32">
        <f t="shared" si="18"/>
        <v>0</v>
      </c>
      <c r="N402" s="62" t="str">
        <f>IFERROR(VLOOKUP(D402,#REF!,6,0),"-")</f>
        <v>-</v>
      </c>
      <c r="O402" s="16" t="str">
        <f t="shared" si="19"/>
        <v>O</v>
      </c>
      <c r="P402" s="32">
        <f t="shared" si="20"/>
        <v>0</v>
      </c>
    </row>
    <row r="403" spans="1:16" ht="12.6" customHeight="1">
      <c r="A403" s="13"/>
      <c r="B403" s="14" t="s">
        <v>715</v>
      </c>
      <c r="C403" s="14" t="s">
        <v>565</v>
      </c>
      <c r="D403" s="14" t="s">
        <v>1221</v>
      </c>
      <c r="E403" s="14" t="s">
        <v>25</v>
      </c>
      <c r="F403" s="14" t="s">
        <v>2607</v>
      </c>
      <c r="G403" s="14" t="s">
        <v>592</v>
      </c>
      <c r="H403" s="14" t="s">
        <v>662</v>
      </c>
      <c r="I403" s="84">
        <v>4</v>
      </c>
      <c r="J403" s="32">
        <f>IFERROR(VLOOKUP(D403,#REF!,3,0),0)+IFERROR(VLOOKUP(D403,#REF!,3,0),0)</f>
        <v>0</v>
      </c>
      <c r="K403" s="32">
        <f>IFERROR(VLOOKUP(D403,#REF!,3,0),0)</f>
        <v>0</v>
      </c>
      <c r="L403" s="32">
        <f>IFERROR(VLOOKUP(D403,'12월'!$A$8:$C$8154,3,0),0)</f>
        <v>0</v>
      </c>
      <c r="M403" s="32">
        <f t="shared" si="18"/>
        <v>0</v>
      </c>
      <c r="N403" s="62" t="str">
        <f>IFERROR(VLOOKUP(D403,#REF!,6,0),"-")</f>
        <v>-</v>
      </c>
      <c r="O403" s="16" t="str">
        <f t="shared" si="19"/>
        <v>O</v>
      </c>
      <c r="P403" s="32">
        <f t="shared" si="20"/>
        <v>0</v>
      </c>
    </row>
    <row r="404" spans="1:16" ht="12.6" customHeight="1">
      <c r="A404" s="13"/>
      <c r="B404" s="14" t="s">
        <v>788</v>
      </c>
      <c r="C404" s="14" t="s">
        <v>584</v>
      </c>
      <c r="D404" s="14" t="s">
        <v>1288</v>
      </c>
      <c r="E404" s="14" t="s">
        <v>336</v>
      </c>
      <c r="F404" s="14" t="s">
        <v>2608</v>
      </c>
      <c r="G404" s="14" t="s">
        <v>592</v>
      </c>
      <c r="H404" s="14" t="s">
        <v>662</v>
      </c>
      <c r="I404" s="84">
        <v>4</v>
      </c>
      <c r="J404" s="32">
        <f>IFERROR(VLOOKUP(D404,#REF!,3,0),0)+IFERROR(VLOOKUP(D404,#REF!,3,0),0)</f>
        <v>0</v>
      </c>
      <c r="K404" s="32">
        <f>IFERROR(VLOOKUP(D404,#REF!,3,0),0)</f>
        <v>0</v>
      </c>
      <c r="L404" s="32">
        <f>IFERROR(VLOOKUP(D404,'12월'!$A$8:$C$8154,3,0),0)</f>
        <v>0</v>
      </c>
      <c r="M404" s="32">
        <f t="shared" si="18"/>
        <v>0</v>
      </c>
      <c r="N404" s="62" t="str">
        <f>IFERROR(VLOOKUP(D404,#REF!,6,0),"-")</f>
        <v>-</v>
      </c>
      <c r="O404" s="16" t="str">
        <f t="shared" si="19"/>
        <v>O</v>
      </c>
      <c r="P404" s="32">
        <f t="shared" si="20"/>
        <v>0</v>
      </c>
    </row>
    <row r="405" spans="1:16" ht="12.6" customHeight="1">
      <c r="A405" s="13"/>
      <c r="B405" s="14" t="s">
        <v>1132</v>
      </c>
      <c r="C405" s="14" t="s">
        <v>576</v>
      </c>
      <c r="D405" s="14" t="s">
        <v>1793</v>
      </c>
      <c r="E405" s="14" t="s">
        <v>470</v>
      </c>
      <c r="F405" s="14" t="s">
        <v>2609</v>
      </c>
      <c r="G405" s="14" t="s">
        <v>593</v>
      </c>
      <c r="H405" s="14" t="s">
        <v>662</v>
      </c>
      <c r="I405" s="84">
        <v>4</v>
      </c>
      <c r="J405" s="32">
        <f>IFERROR(VLOOKUP(D405,#REF!,3,0),0)+IFERROR(VLOOKUP(D405,#REF!,3,0),0)</f>
        <v>0</v>
      </c>
      <c r="K405" s="32">
        <f>IFERROR(VLOOKUP(D405,#REF!,3,0),0)</f>
        <v>0</v>
      </c>
      <c r="L405" s="32">
        <f>IFERROR(VLOOKUP(D405,'12월'!$A$8:$C$8154,3,0),0)</f>
        <v>0</v>
      </c>
      <c r="M405" s="32">
        <f t="shared" si="18"/>
        <v>0</v>
      </c>
      <c r="N405" s="62" t="str">
        <f>IFERROR(VLOOKUP(D405,#REF!,6,0),"-")</f>
        <v>-</v>
      </c>
      <c r="O405" s="16" t="str">
        <f t="shared" si="19"/>
        <v>O</v>
      </c>
      <c r="P405" s="32">
        <f t="shared" si="20"/>
        <v>0</v>
      </c>
    </row>
    <row r="406" spans="1:16" ht="12.6" customHeight="1">
      <c r="A406" s="13"/>
      <c r="B406" s="14" t="s">
        <v>1042</v>
      </c>
      <c r="C406" s="14" t="s">
        <v>567</v>
      </c>
      <c r="D406" s="33" t="s">
        <v>1666</v>
      </c>
      <c r="E406" s="14" t="s">
        <v>538</v>
      </c>
      <c r="F406" s="14" t="s">
        <v>2610</v>
      </c>
      <c r="G406" s="14" t="s">
        <v>592</v>
      </c>
      <c r="H406" s="14" t="s">
        <v>1050</v>
      </c>
      <c r="I406" s="84">
        <v>4</v>
      </c>
      <c r="J406" s="32">
        <f>IFERROR(VLOOKUP(D406,#REF!,3,0),0)+IFERROR(VLOOKUP(D406,#REF!,3,0),0)</f>
        <v>0</v>
      </c>
      <c r="K406" s="32">
        <f>IFERROR(VLOOKUP(D406,#REF!,3,0),0)</f>
        <v>0</v>
      </c>
      <c r="L406" s="32">
        <f>IFERROR(VLOOKUP(D406,'12월'!$A$8:$C$8154,3,0),0)</f>
        <v>0</v>
      </c>
      <c r="M406" s="32">
        <f t="shared" si="18"/>
        <v>0</v>
      </c>
      <c r="N406" s="62" t="str">
        <f>IFERROR(VLOOKUP(D406,#REF!,6,0),"-")</f>
        <v>-</v>
      </c>
      <c r="O406" s="16" t="str">
        <f t="shared" si="19"/>
        <v>O</v>
      </c>
      <c r="P406" s="32">
        <f t="shared" si="20"/>
        <v>0</v>
      </c>
    </row>
    <row r="407" spans="1:16" ht="12.6" customHeight="1">
      <c r="A407" s="13"/>
      <c r="B407" s="14" t="s">
        <v>835</v>
      </c>
      <c r="C407" s="14" t="s">
        <v>569</v>
      </c>
      <c r="D407" s="33" t="s">
        <v>1374</v>
      </c>
      <c r="E407" s="14" t="s">
        <v>32</v>
      </c>
      <c r="F407" s="14" t="s">
        <v>2611</v>
      </c>
      <c r="G407" s="14" t="s">
        <v>592</v>
      </c>
      <c r="H407" s="14" t="s">
        <v>855</v>
      </c>
      <c r="I407" s="84">
        <v>4</v>
      </c>
      <c r="J407" s="32">
        <f>IFERROR(VLOOKUP(D407,#REF!,3,0),0)+IFERROR(VLOOKUP(D407,#REF!,3,0),0)</f>
        <v>0</v>
      </c>
      <c r="K407" s="32">
        <f>IFERROR(VLOOKUP(D407,#REF!,3,0),0)</f>
        <v>0</v>
      </c>
      <c r="L407" s="32">
        <f>IFERROR(VLOOKUP(D407,'12월'!$A$8:$C$8154,3,0),0)</f>
        <v>0</v>
      </c>
      <c r="M407" s="32">
        <f t="shared" si="18"/>
        <v>0</v>
      </c>
      <c r="N407" s="62" t="str">
        <f>IFERROR(VLOOKUP(D407,#REF!,6,0),"-")</f>
        <v>-</v>
      </c>
      <c r="O407" s="16" t="str">
        <f t="shared" si="19"/>
        <v>O</v>
      </c>
      <c r="P407" s="32">
        <f t="shared" si="20"/>
        <v>0</v>
      </c>
    </row>
    <row r="408" spans="1:16" ht="12.6" customHeight="1">
      <c r="A408" s="13"/>
      <c r="B408" s="14" t="s">
        <v>835</v>
      </c>
      <c r="C408" s="14" t="s">
        <v>569</v>
      </c>
      <c r="D408" s="14" t="s">
        <v>1375</v>
      </c>
      <c r="E408" s="14" t="s">
        <v>312</v>
      </c>
      <c r="F408" s="14" t="s">
        <v>2612</v>
      </c>
      <c r="G408" s="14" t="s">
        <v>592</v>
      </c>
      <c r="H408" s="14" t="s">
        <v>855</v>
      </c>
      <c r="I408" s="84">
        <v>4</v>
      </c>
      <c r="J408" s="32">
        <f>IFERROR(VLOOKUP(D408,#REF!,3,0),0)+IFERROR(VLOOKUP(D408,#REF!,3,0),0)</f>
        <v>0</v>
      </c>
      <c r="K408" s="32">
        <f>IFERROR(VLOOKUP(D408,#REF!,3,0),0)</f>
        <v>0</v>
      </c>
      <c r="L408" s="32">
        <f>IFERROR(VLOOKUP(D408,'12월'!$A$8:$C$8154,3,0),0)</f>
        <v>0</v>
      </c>
      <c r="M408" s="32">
        <f t="shared" si="18"/>
        <v>0</v>
      </c>
      <c r="N408" s="62" t="str">
        <f>IFERROR(VLOOKUP(D408,#REF!,6,0),"-")</f>
        <v>-</v>
      </c>
      <c r="O408" s="16" t="str">
        <f t="shared" si="19"/>
        <v>O</v>
      </c>
      <c r="P408" s="32">
        <f t="shared" si="20"/>
        <v>0</v>
      </c>
    </row>
    <row r="409" spans="1:16" ht="12.6" customHeight="1">
      <c r="A409" s="13"/>
      <c r="B409" s="14" t="s">
        <v>1139</v>
      </c>
      <c r="C409" s="14" t="s">
        <v>560</v>
      </c>
      <c r="D409" s="14" t="s">
        <v>1811</v>
      </c>
      <c r="E409" s="14" t="s">
        <v>453</v>
      </c>
      <c r="F409" s="14" t="s">
        <v>2613</v>
      </c>
      <c r="G409" s="14" t="s">
        <v>592</v>
      </c>
      <c r="H409" s="14" t="s">
        <v>855</v>
      </c>
      <c r="I409" s="84">
        <v>4</v>
      </c>
      <c r="J409" s="32">
        <f>IFERROR(VLOOKUP(D409,#REF!,3,0),0)+IFERROR(VLOOKUP(D409,#REF!,3,0),0)</f>
        <v>0</v>
      </c>
      <c r="K409" s="32">
        <f>IFERROR(VLOOKUP(D409,#REF!,3,0),0)</f>
        <v>0</v>
      </c>
      <c r="L409" s="32">
        <f>IFERROR(VLOOKUP(D409,'12월'!$A$8:$C$8154,3,0),0)</f>
        <v>0</v>
      </c>
      <c r="M409" s="32">
        <f t="shared" si="18"/>
        <v>0</v>
      </c>
      <c r="N409" s="62" t="str">
        <f>IFERROR(VLOOKUP(D409,#REF!,6,0),"-")</f>
        <v>-</v>
      </c>
      <c r="O409" s="16" t="str">
        <f t="shared" si="19"/>
        <v>O</v>
      </c>
      <c r="P409" s="32">
        <f t="shared" si="20"/>
        <v>0</v>
      </c>
    </row>
    <row r="410" spans="1:16" ht="12.6" customHeight="1">
      <c r="A410" s="13"/>
      <c r="B410" s="14" t="s">
        <v>3152</v>
      </c>
      <c r="C410" s="14" t="s">
        <v>2985</v>
      </c>
      <c r="D410" s="14" t="s">
        <v>1509</v>
      </c>
      <c r="E410" s="14" t="s">
        <v>269</v>
      </c>
      <c r="F410" s="14" t="s">
        <v>2614</v>
      </c>
      <c r="G410" s="14" t="s">
        <v>592</v>
      </c>
      <c r="H410" s="14" t="s">
        <v>856</v>
      </c>
      <c r="I410" s="84">
        <v>4</v>
      </c>
      <c r="J410" s="32">
        <f>IFERROR(VLOOKUP(D410,#REF!,3,0),0)+IFERROR(VLOOKUP(D410,#REF!,3,0),0)</f>
        <v>0</v>
      </c>
      <c r="K410" s="32">
        <f>IFERROR(VLOOKUP(D410,#REF!,3,0),0)</f>
        <v>0</v>
      </c>
      <c r="L410" s="32">
        <f>IFERROR(VLOOKUP(D410,'12월'!$A$8:$C$8154,3,0),0)</f>
        <v>0</v>
      </c>
      <c r="M410" s="32">
        <f t="shared" si="18"/>
        <v>0</v>
      </c>
      <c r="N410" s="62" t="str">
        <f>IFERROR(VLOOKUP(D410,#REF!,6,0),"-")</f>
        <v>-</v>
      </c>
      <c r="O410" s="16" t="str">
        <f t="shared" si="19"/>
        <v>O</v>
      </c>
      <c r="P410" s="32">
        <f t="shared" si="20"/>
        <v>0</v>
      </c>
    </row>
    <row r="411" spans="1:16" ht="12.6" customHeight="1">
      <c r="A411" s="13"/>
      <c r="B411" s="14" t="s">
        <v>979</v>
      </c>
      <c r="C411" s="14" t="s">
        <v>563</v>
      </c>
      <c r="D411" s="14" t="s">
        <v>1576</v>
      </c>
      <c r="E411" s="14" t="s">
        <v>183</v>
      </c>
      <c r="F411" s="14" t="s">
        <v>2615</v>
      </c>
      <c r="G411" s="14" t="s">
        <v>592</v>
      </c>
      <c r="H411" s="14" t="s">
        <v>992</v>
      </c>
      <c r="I411" s="84">
        <v>4</v>
      </c>
      <c r="J411" s="32">
        <f>IFERROR(VLOOKUP(D411,#REF!,3,0),0)+IFERROR(VLOOKUP(D411,#REF!,3,0),0)</f>
        <v>0</v>
      </c>
      <c r="K411" s="32">
        <f>IFERROR(VLOOKUP(D411,#REF!,3,0),0)</f>
        <v>0</v>
      </c>
      <c r="L411" s="32">
        <f>IFERROR(VLOOKUP(D411,'12월'!$A$8:$C$8154,3,0),0)</f>
        <v>0</v>
      </c>
      <c r="M411" s="32">
        <f t="shared" si="18"/>
        <v>0</v>
      </c>
      <c r="N411" s="62" t="str">
        <f>IFERROR(VLOOKUP(D411,#REF!,6,0),"-")</f>
        <v>-</v>
      </c>
      <c r="O411" s="16" t="str">
        <f t="shared" si="19"/>
        <v>O</v>
      </c>
      <c r="P411" s="32">
        <f t="shared" si="20"/>
        <v>0</v>
      </c>
    </row>
    <row r="412" spans="1:16" ht="12.6" customHeight="1">
      <c r="A412" s="13"/>
      <c r="B412" s="14" t="s">
        <v>1000</v>
      </c>
      <c r="C412" s="14" t="s">
        <v>558</v>
      </c>
      <c r="D412" s="14" t="s">
        <v>1608</v>
      </c>
      <c r="E412" s="14" t="s">
        <v>143</v>
      </c>
      <c r="F412" s="14" t="s">
        <v>2616</v>
      </c>
      <c r="G412" s="14" t="s">
        <v>592</v>
      </c>
      <c r="H412" s="14" t="s">
        <v>992</v>
      </c>
      <c r="I412" s="84">
        <v>4</v>
      </c>
      <c r="J412" s="32">
        <f>IFERROR(VLOOKUP(D412,#REF!,3,0),0)+IFERROR(VLOOKUP(D412,#REF!,3,0),0)</f>
        <v>0</v>
      </c>
      <c r="K412" s="32">
        <f>IFERROR(VLOOKUP(D412,#REF!,3,0),0)</f>
        <v>0</v>
      </c>
      <c r="L412" s="32">
        <f>IFERROR(VLOOKUP(D412,'12월'!$A$8:$C$8154,3,0),0)</f>
        <v>0</v>
      </c>
      <c r="M412" s="32">
        <f t="shared" si="18"/>
        <v>0</v>
      </c>
      <c r="N412" s="62" t="str">
        <f>IFERROR(VLOOKUP(D412,#REF!,6,0),"-")</f>
        <v>-</v>
      </c>
      <c r="O412" s="16" t="str">
        <f t="shared" si="19"/>
        <v>O</v>
      </c>
      <c r="P412" s="32">
        <f t="shared" si="20"/>
        <v>0</v>
      </c>
    </row>
    <row r="413" spans="1:16" ht="12.6" customHeight="1">
      <c r="A413" s="13"/>
      <c r="B413" s="30" t="s">
        <v>1015</v>
      </c>
      <c r="C413" s="14" t="s">
        <v>573</v>
      </c>
      <c r="D413" s="14" t="s">
        <v>1649</v>
      </c>
      <c r="E413" s="14" t="s">
        <v>528</v>
      </c>
      <c r="F413" s="14" t="s">
        <v>2617</v>
      </c>
      <c r="G413" s="14" t="s">
        <v>592</v>
      </c>
      <c r="H413" s="14" t="s">
        <v>1040</v>
      </c>
      <c r="I413" s="84">
        <v>4</v>
      </c>
      <c r="J413" s="32">
        <f>IFERROR(VLOOKUP(D413,#REF!,3,0),0)+IFERROR(VLOOKUP(D413,#REF!,3,0),0)</f>
        <v>0</v>
      </c>
      <c r="K413" s="32">
        <f>IFERROR(VLOOKUP(D413,#REF!,3,0),0)</f>
        <v>0</v>
      </c>
      <c r="L413" s="32">
        <f>IFERROR(VLOOKUP(D413,'12월'!$A$8:$C$8154,3,0),0)</f>
        <v>0</v>
      </c>
      <c r="M413" s="32">
        <f t="shared" si="18"/>
        <v>0</v>
      </c>
      <c r="N413" s="62" t="str">
        <f>IFERROR(VLOOKUP(D413,#REF!,6,0),"-")</f>
        <v>-</v>
      </c>
      <c r="O413" s="16" t="str">
        <f t="shared" si="19"/>
        <v>O</v>
      </c>
      <c r="P413" s="32">
        <f t="shared" si="20"/>
        <v>0</v>
      </c>
    </row>
    <row r="414" spans="1:16" ht="12.6" customHeight="1">
      <c r="A414" s="13"/>
      <c r="B414" s="14" t="s">
        <v>979</v>
      </c>
      <c r="C414" s="14" t="s">
        <v>563</v>
      </c>
      <c r="D414" s="14" t="s">
        <v>1577</v>
      </c>
      <c r="E414" s="14" t="s">
        <v>229</v>
      </c>
      <c r="F414" s="14" t="s">
        <v>2618</v>
      </c>
      <c r="G414" s="14" t="s">
        <v>592</v>
      </c>
      <c r="H414" s="14" t="s">
        <v>993</v>
      </c>
      <c r="I414" s="84">
        <v>4</v>
      </c>
      <c r="J414" s="32">
        <f>IFERROR(VLOOKUP(D414,#REF!,3,0),0)+IFERROR(VLOOKUP(D414,#REF!,3,0),0)</f>
        <v>0</v>
      </c>
      <c r="K414" s="32">
        <f>IFERROR(VLOOKUP(D414,#REF!,3,0),0)</f>
        <v>0</v>
      </c>
      <c r="L414" s="32">
        <f>IFERROR(VLOOKUP(D414,'12월'!$A$8:$C$8154,3,0),0)</f>
        <v>0</v>
      </c>
      <c r="M414" s="32">
        <f t="shared" si="18"/>
        <v>0</v>
      </c>
      <c r="N414" s="62" t="str">
        <f>IFERROR(VLOOKUP(D414,#REF!,6,0),"-")</f>
        <v>-</v>
      </c>
      <c r="O414" s="16" t="str">
        <f t="shared" si="19"/>
        <v>O</v>
      </c>
      <c r="P414" s="32">
        <f t="shared" si="20"/>
        <v>0</v>
      </c>
    </row>
    <row r="415" spans="1:16" ht="12.6" customHeight="1">
      <c r="A415" s="13"/>
      <c r="B415" s="14" t="s">
        <v>907</v>
      </c>
      <c r="C415" s="14" t="s">
        <v>568</v>
      </c>
      <c r="D415" s="14" t="s">
        <v>1839</v>
      </c>
      <c r="E415" s="48" t="s">
        <v>236</v>
      </c>
      <c r="F415" s="14" t="s">
        <v>2619</v>
      </c>
      <c r="G415" s="14" t="s">
        <v>592</v>
      </c>
      <c r="H415" s="14" t="s">
        <v>1168</v>
      </c>
      <c r="I415" s="84">
        <v>4</v>
      </c>
      <c r="J415" s="32">
        <f>IFERROR(VLOOKUP(D415,#REF!,3,0),0)+IFERROR(VLOOKUP(D415,#REF!,3,0),0)</f>
        <v>0</v>
      </c>
      <c r="K415" s="32">
        <f>IFERROR(VLOOKUP(D415,#REF!,3,0),0)</f>
        <v>0</v>
      </c>
      <c r="L415" s="32">
        <f>IFERROR(VLOOKUP(D415,'12월'!$A$8:$C$8154,3,0),0)</f>
        <v>0</v>
      </c>
      <c r="M415" s="32">
        <f t="shared" si="18"/>
        <v>0</v>
      </c>
      <c r="N415" s="62" t="str">
        <f>IFERROR(VLOOKUP(D415,#REF!,6,0),"-")</f>
        <v>-</v>
      </c>
      <c r="O415" s="16" t="str">
        <f t="shared" si="19"/>
        <v>O</v>
      </c>
      <c r="P415" s="32">
        <f t="shared" si="20"/>
        <v>0</v>
      </c>
    </row>
    <row r="416" spans="1:16" ht="12.6" customHeight="1">
      <c r="A416" s="13"/>
      <c r="B416" s="14" t="s">
        <v>1139</v>
      </c>
      <c r="C416" s="14" t="s">
        <v>560</v>
      </c>
      <c r="D416" s="14" t="s">
        <v>1812</v>
      </c>
      <c r="E416" s="14" t="s">
        <v>454</v>
      </c>
      <c r="F416" s="14" t="s">
        <v>2620</v>
      </c>
      <c r="G416" s="14" t="s">
        <v>592</v>
      </c>
      <c r="H416" s="14" t="s">
        <v>887</v>
      </c>
      <c r="I416" s="84">
        <v>4</v>
      </c>
      <c r="J416" s="32">
        <f>IFERROR(VLOOKUP(D416,#REF!,3,0),0)+IFERROR(VLOOKUP(D416,#REF!,3,0),0)</f>
        <v>0</v>
      </c>
      <c r="K416" s="32">
        <f>IFERROR(VLOOKUP(D416,#REF!,3,0),0)</f>
        <v>0</v>
      </c>
      <c r="L416" s="32">
        <f>IFERROR(VLOOKUP(D416,'12월'!$A$8:$C$8154,3,0),0)</f>
        <v>0</v>
      </c>
      <c r="M416" s="32">
        <f t="shared" si="18"/>
        <v>0</v>
      </c>
      <c r="N416" s="62" t="str">
        <f>IFERROR(VLOOKUP(D416,#REF!,6,0),"-")</f>
        <v>-</v>
      </c>
      <c r="O416" s="16" t="str">
        <f t="shared" si="19"/>
        <v>O</v>
      </c>
      <c r="P416" s="32">
        <f t="shared" si="20"/>
        <v>0</v>
      </c>
    </row>
    <row r="417" spans="1:16" ht="12.6" customHeight="1">
      <c r="A417" s="13"/>
      <c r="B417" s="14" t="s">
        <v>907</v>
      </c>
      <c r="C417" s="14" t="s">
        <v>568</v>
      </c>
      <c r="D417" s="14" t="s">
        <v>1462</v>
      </c>
      <c r="E417" s="14" t="s">
        <v>237</v>
      </c>
      <c r="F417" s="14" t="s">
        <v>2621</v>
      </c>
      <c r="G417" s="14" t="s">
        <v>592</v>
      </c>
      <c r="H417" s="14" t="s">
        <v>920</v>
      </c>
      <c r="I417" s="84">
        <v>4</v>
      </c>
      <c r="J417" s="32">
        <f>IFERROR(VLOOKUP(D417,#REF!,3,0),0)+IFERROR(VLOOKUP(D417,#REF!,3,0),0)</f>
        <v>0</v>
      </c>
      <c r="K417" s="32">
        <f>IFERROR(VLOOKUP(D417,#REF!,3,0),0)</f>
        <v>0</v>
      </c>
      <c r="L417" s="32">
        <f>IFERROR(VLOOKUP(D417,'12월'!$A$8:$C$8154,3,0),0)</f>
        <v>0</v>
      </c>
      <c r="M417" s="32">
        <f t="shared" si="18"/>
        <v>0</v>
      </c>
      <c r="N417" s="62" t="str">
        <f>IFERROR(VLOOKUP(D417,#REF!,6,0),"-")</f>
        <v>-</v>
      </c>
      <c r="O417" s="16" t="str">
        <f t="shared" si="19"/>
        <v>O</v>
      </c>
      <c r="P417" s="32">
        <f t="shared" si="20"/>
        <v>0</v>
      </c>
    </row>
    <row r="418" spans="1:16" ht="12.6" customHeight="1">
      <c r="A418" s="13"/>
      <c r="B418" s="14" t="s">
        <v>957</v>
      </c>
      <c r="C418" s="14" t="s">
        <v>571</v>
      </c>
      <c r="D418" s="14" t="s">
        <v>1536</v>
      </c>
      <c r="E418" s="14" t="s">
        <v>108</v>
      </c>
      <c r="F418" s="14" t="s">
        <v>2622</v>
      </c>
      <c r="G418" s="14" t="s">
        <v>592</v>
      </c>
      <c r="H418" s="14" t="s">
        <v>1852</v>
      </c>
      <c r="I418" s="84">
        <v>4</v>
      </c>
      <c r="J418" s="32">
        <f>IFERROR(VLOOKUP(D418,#REF!,3,0),0)+IFERROR(VLOOKUP(D418,#REF!,3,0),0)</f>
        <v>0</v>
      </c>
      <c r="K418" s="32">
        <f>IFERROR(VLOOKUP(D418,#REF!,3,0),0)</f>
        <v>0</v>
      </c>
      <c r="L418" s="32">
        <f>IFERROR(VLOOKUP(D418,'12월'!$A$8:$C$8154,3,0),0)</f>
        <v>0</v>
      </c>
      <c r="M418" s="32">
        <f t="shared" si="18"/>
        <v>0</v>
      </c>
      <c r="N418" s="62" t="str">
        <f>IFERROR(VLOOKUP(D418,#REF!,6,0),"-")</f>
        <v>-</v>
      </c>
      <c r="O418" s="16" t="str">
        <f t="shared" si="19"/>
        <v>O</v>
      </c>
      <c r="P418" s="32">
        <f t="shared" si="20"/>
        <v>0</v>
      </c>
    </row>
    <row r="419" spans="1:16" ht="12.6" customHeight="1">
      <c r="A419" s="13"/>
      <c r="B419" s="14" t="s">
        <v>1015</v>
      </c>
      <c r="C419" s="14" t="s">
        <v>573</v>
      </c>
      <c r="D419" s="14" t="s">
        <v>1650</v>
      </c>
      <c r="E419" s="14" t="s">
        <v>119</v>
      </c>
      <c r="F419" s="14" t="s">
        <v>2623</v>
      </c>
      <c r="G419" s="14" t="s">
        <v>592</v>
      </c>
      <c r="H419" s="14" t="s">
        <v>1041</v>
      </c>
      <c r="I419" s="84">
        <v>4</v>
      </c>
      <c r="J419" s="32">
        <f>IFERROR(VLOOKUP(D419,#REF!,3,0),0)+IFERROR(VLOOKUP(D419,#REF!,3,0),0)</f>
        <v>0</v>
      </c>
      <c r="K419" s="32">
        <f>IFERROR(VLOOKUP(D419,#REF!,3,0),0)</f>
        <v>0</v>
      </c>
      <c r="L419" s="32">
        <f>IFERROR(VLOOKUP(D419,'12월'!$A$8:$C$8154,3,0),0)</f>
        <v>0</v>
      </c>
      <c r="M419" s="32">
        <f t="shared" si="18"/>
        <v>0</v>
      </c>
      <c r="N419" s="62" t="str">
        <f>IFERROR(VLOOKUP(D419,#REF!,6,0),"-")</f>
        <v>-</v>
      </c>
      <c r="O419" s="16" t="str">
        <f t="shared" si="19"/>
        <v>O</v>
      </c>
      <c r="P419" s="32">
        <f t="shared" si="20"/>
        <v>0</v>
      </c>
    </row>
    <row r="420" spans="1:16" ht="12.6" customHeight="1">
      <c r="A420" s="13"/>
      <c r="B420" s="14" t="s">
        <v>798</v>
      </c>
      <c r="C420" s="14" t="s">
        <v>578</v>
      </c>
      <c r="D420" s="14" t="s">
        <v>1316</v>
      </c>
      <c r="E420" s="14" t="s">
        <v>179</v>
      </c>
      <c r="F420" s="14" t="s">
        <v>2624</v>
      </c>
      <c r="G420" s="14" t="s">
        <v>593</v>
      </c>
      <c r="H420" s="14" t="s">
        <v>777</v>
      </c>
      <c r="I420" s="84">
        <v>4</v>
      </c>
      <c r="J420" s="32">
        <f>IFERROR(VLOOKUP(D420,#REF!,3,0),0)+IFERROR(VLOOKUP(D420,#REF!,3,0),0)</f>
        <v>0</v>
      </c>
      <c r="K420" s="32">
        <f>IFERROR(VLOOKUP(D420,#REF!,3,0),0)</f>
        <v>0</v>
      </c>
      <c r="L420" s="32">
        <f>IFERROR(VLOOKUP(D420,'12월'!$A$8:$C$8154,3,0),0)</f>
        <v>0</v>
      </c>
      <c r="M420" s="32">
        <f t="shared" si="18"/>
        <v>0</v>
      </c>
      <c r="N420" s="62" t="str">
        <f>IFERROR(VLOOKUP(D420,#REF!,6,0),"-")</f>
        <v>-</v>
      </c>
      <c r="O420" s="16" t="str">
        <f t="shared" si="19"/>
        <v>O</v>
      </c>
      <c r="P420" s="32">
        <f t="shared" si="20"/>
        <v>0</v>
      </c>
    </row>
    <row r="421" spans="1:16" ht="12.6" customHeight="1">
      <c r="A421" s="13"/>
      <c r="B421" s="14" t="s">
        <v>1088</v>
      </c>
      <c r="C421" s="14" t="s">
        <v>564</v>
      </c>
      <c r="D421" s="14" t="s">
        <v>1743</v>
      </c>
      <c r="E421" s="14" t="s">
        <v>415</v>
      </c>
      <c r="F421" s="14" t="s">
        <v>2625</v>
      </c>
      <c r="G421" s="14" t="s">
        <v>592</v>
      </c>
      <c r="H421" s="14" t="s">
        <v>1104</v>
      </c>
      <c r="I421" s="84">
        <v>4</v>
      </c>
      <c r="J421" s="32">
        <f>IFERROR(VLOOKUP(D421,#REF!,3,0),0)+IFERROR(VLOOKUP(D421,#REF!,3,0),0)</f>
        <v>0</v>
      </c>
      <c r="K421" s="32">
        <f>IFERROR(VLOOKUP(D421,#REF!,3,0),0)</f>
        <v>0</v>
      </c>
      <c r="L421" s="32">
        <f>IFERROR(VLOOKUP(D421,'12월'!$A$8:$C$8154,3,0),0)</f>
        <v>0</v>
      </c>
      <c r="M421" s="32">
        <f t="shared" si="18"/>
        <v>0</v>
      </c>
      <c r="N421" s="62" t="str">
        <f>IFERROR(VLOOKUP(D421,#REF!,6,0),"-")</f>
        <v>-</v>
      </c>
      <c r="O421" s="16" t="str">
        <f t="shared" si="19"/>
        <v>O</v>
      </c>
      <c r="P421" s="32">
        <f t="shared" si="20"/>
        <v>0</v>
      </c>
    </row>
    <row r="422" spans="1:16" ht="12.6" customHeight="1">
      <c r="A422" s="13"/>
      <c r="B422" s="14" t="s">
        <v>1139</v>
      </c>
      <c r="C422" s="14" t="s">
        <v>560</v>
      </c>
      <c r="D422" s="14" t="s">
        <v>1813</v>
      </c>
      <c r="E422" s="14" t="s">
        <v>455</v>
      </c>
      <c r="F422" s="14" t="s">
        <v>2626</v>
      </c>
      <c r="G422" s="14" t="s">
        <v>593</v>
      </c>
      <c r="H422" s="14" t="s">
        <v>1144</v>
      </c>
      <c r="I422" s="84">
        <v>4</v>
      </c>
      <c r="J422" s="32">
        <f>IFERROR(VLOOKUP(D422,#REF!,3,0),0)+IFERROR(VLOOKUP(D422,#REF!,3,0),0)</f>
        <v>0</v>
      </c>
      <c r="K422" s="32">
        <f>IFERROR(VLOOKUP(D422,#REF!,3,0),0)</f>
        <v>0</v>
      </c>
      <c r="L422" s="32">
        <f>IFERROR(VLOOKUP(D422,'12월'!$A$8:$C$8154,3,0),0)</f>
        <v>0</v>
      </c>
      <c r="M422" s="32">
        <f t="shared" si="18"/>
        <v>0</v>
      </c>
      <c r="N422" s="62" t="str">
        <f>IFERROR(VLOOKUP(D422,#REF!,6,0),"-")</f>
        <v>-</v>
      </c>
      <c r="O422" s="16" t="str">
        <f t="shared" si="19"/>
        <v>O</v>
      </c>
      <c r="P422" s="32">
        <f t="shared" si="20"/>
        <v>0</v>
      </c>
    </row>
    <row r="423" spans="1:16" ht="12.6" customHeight="1">
      <c r="A423" s="13"/>
      <c r="B423" s="14" t="s">
        <v>979</v>
      </c>
      <c r="C423" s="14" t="s">
        <v>563</v>
      </c>
      <c r="D423" s="33" t="s">
        <v>1578</v>
      </c>
      <c r="E423" s="14" t="s">
        <v>4</v>
      </c>
      <c r="F423" s="14" t="s">
        <v>2627</v>
      </c>
      <c r="G423" s="14" t="s">
        <v>592</v>
      </c>
      <c r="H423" s="14" t="s">
        <v>994</v>
      </c>
      <c r="I423" s="84">
        <v>4</v>
      </c>
      <c r="J423" s="32">
        <f>IFERROR(VLOOKUP(D423,#REF!,3,0),0)+IFERROR(VLOOKUP(D423,#REF!,3,0),0)</f>
        <v>0</v>
      </c>
      <c r="K423" s="32">
        <f>IFERROR(VLOOKUP(D423,#REF!,3,0),0)</f>
        <v>0</v>
      </c>
      <c r="L423" s="32">
        <f>IFERROR(VLOOKUP(D423,'12월'!$A$8:$C$8154,3,0),0)</f>
        <v>0</v>
      </c>
      <c r="M423" s="32">
        <f t="shared" si="18"/>
        <v>0</v>
      </c>
      <c r="N423" s="62" t="str">
        <f>IFERROR(VLOOKUP(D423,#REF!,6,0),"-")</f>
        <v>-</v>
      </c>
      <c r="O423" s="16" t="str">
        <f t="shared" si="19"/>
        <v>O</v>
      </c>
      <c r="P423" s="32">
        <f t="shared" si="20"/>
        <v>0</v>
      </c>
    </row>
    <row r="424" spans="1:16" ht="12.6" customHeight="1">
      <c r="A424" s="13"/>
      <c r="B424" s="14" t="s">
        <v>1088</v>
      </c>
      <c r="C424" s="14" t="s">
        <v>564</v>
      </c>
      <c r="D424" s="14" t="s">
        <v>1744</v>
      </c>
      <c r="E424" s="14" t="s">
        <v>116</v>
      </c>
      <c r="F424" s="14" t="s">
        <v>2628</v>
      </c>
      <c r="G424" s="14" t="s">
        <v>592</v>
      </c>
      <c r="H424" s="14" t="s">
        <v>994</v>
      </c>
      <c r="I424" s="84">
        <v>4</v>
      </c>
      <c r="J424" s="32">
        <f>IFERROR(VLOOKUP(D424,#REF!,3,0),0)+IFERROR(VLOOKUP(D424,#REF!,3,0),0)</f>
        <v>0</v>
      </c>
      <c r="K424" s="32">
        <f>IFERROR(VLOOKUP(D424,#REF!,3,0),0)</f>
        <v>0</v>
      </c>
      <c r="L424" s="32">
        <f>IFERROR(VLOOKUP(D424,'12월'!$A$8:$C$8154,3,0),0)</f>
        <v>0</v>
      </c>
      <c r="M424" s="32">
        <f t="shared" si="18"/>
        <v>0</v>
      </c>
      <c r="N424" s="62" t="str">
        <f>IFERROR(VLOOKUP(D424,#REF!,6,0),"-")</f>
        <v>-</v>
      </c>
      <c r="O424" s="16" t="str">
        <f t="shared" si="19"/>
        <v>O</v>
      </c>
      <c r="P424" s="32">
        <f t="shared" si="20"/>
        <v>0</v>
      </c>
    </row>
    <row r="425" spans="1:16" ht="12.6" customHeight="1">
      <c r="A425" s="13"/>
      <c r="B425" s="14" t="s">
        <v>1042</v>
      </c>
      <c r="C425" s="14" t="s">
        <v>567</v>
      </c>
      <c r="D425" s="14" t="s">
        <v>1667</v>
      </c>
      <c r="E425" s="14" t="s">
        <v>539</v>
      </c>
      <c r="F425" s="14" t="s">
        <v>2629</v>
      </c>
      <c r="G425" s="14" t="s">
        <v>592</v>
      </c>
      <c r="H425" s="14" t="s">
        <v>778</v>
      </c>
      <c r="I425" s="84">
        <v>4</v>
      </c>
      <c r="J425" s="32">
        <f>IFERROR(VLOOKUP(D425,#REF!,3,0),0)+IFERROR(VLOOKUP(D425,#REF!,3,0),0)</f>
        <v>0</v>
      </c>
      <c r="K425" s="32">
        <f>IFERROR(VLOOKUP(D425,#REF!,3,0),0)</f>
        <v>0</v>
      </c>
      <c r="L425" s="32">
        <f>IFERROR(VLOOKUP(D425,'12월'!$A$8:$C$8154,3,0),0)</f>
        <v>0</v>
      </c>
      <c r="M425" s="32">
        <f t="shared" si="18"/>
        <v>0</v>
      </c>
      <c r="N425" s="62" t="str">
        <f>IFERROR(VLOOKUP(D425,#REF!,6,0),"-")</f>
        <v>-</v>
      </c>
      <c r="O425" s="16" t="str">
        <f t="shared" si="19"/>
        <v>O</v>
      </c>
      <c r="P425" s="32">
        <f t="shared" si="20"/>
        <v>0</v>
      </c>
    </row>
    <row r="426" spans="1:16" ht="12.6" customHeight="1">
      <c r="A426" s="13"/>
      <c r="B426" s="14" t="s">
        <v>943</v>
      </c>
      <c r="C426" s="14" t="s">
        <v>561</v>
      </c>
      <c r="D426" s="14" t="s">
        <v>1510</v>
      </c>
      <c r="E426" s="14" t="s">
        <v>266</v>
      </c>
      <c r="F426" s="14" t="s">
        <v>2630</v>
      </c>
      <c r="G426" s="14" t="s">
        <v>592</v>
      </c>
      <c r="H426" s="14" t="s">
        <v>954</v>
      </c>
      <c r="I426" s="84">
        <v>4</v>
      </c>
      <c r="J426" s="32">
        <f>IFERROR(VLOOKUP(D426,#REF!,3,0),0)+IFERROR(VLOOKUP(D426,#REF!,3,0),0)</f>
        <v>0</v>
      </c>
      <c r="K426" s="32">
        <f>IFERROR(VLOOKUP(D426,#REF!,3,0),0)</f>
        <v>0</v>
      </c>
      <c r="L426" s="32">
        <f>IFERROR(VLOOKUP(D426,'12월'!$A$8:$C$8154,3,0),0)</f>
        <v>0</v>
      </c>
      <c r="M426" s="32">
        <f t="shared" si="18"/>
        <v>0</v>
      </c>
      <c r="N426" s="62" t="str">
        <f>IFERROR(VLOOKUP(D426,#REF!,6,0),"-")</f>
        <v>-</v>
      </c>
      <c r="O426" s="16" t="str">
        <f t="shared" si="19"/>
        <v>O</v>
      </c>
      <c r="P426" s="32">
        <f t="shared" si="20"/>
        <v>0</v>
      </c>
    </row>
    <row r="427" spans="1:16" ht="12.6" customHeight="1">
      <c r="A427" s="13"/>
      <c r="B427" s="14" t="s">
        <v>979</v>
      </c>
      <c r="C427" s="14" t="s">
        <v>563</v>
      </c>
      <c r="D427" s="14" t="s">
        <v>1579</v>
      </c>
      <c r="E427" s="14" t="s">
        <v>412</v>
      </c>
      <c r="F427" s="14" t="s">
        <v>2631</v>
      </c>
      <c r="G427" s="14" t="s">
        <v>592</v>
      </c>
      <c r="H427" s="14" t="s">
        <v>954</v>
      </c>
      <c r="I427" s="84">
        <v>4</v>
      </c>
      <c r="J427" s="32">
        <f>IFERROR(VLOOKUP(D427,#REF!,3,0),0)+IFERROR(VLOOKUP(D427,#REF!,3,0),0)</f>
        <v>0</v>
      </c>
      <c r="K427" s="32">
        <f>IFERROR(VLOOKUP(D427,#REF!,3,0),0)</f>
        <v>0</v>
      </c>
      <c r="L427" s="32">
        <f>IFERROR(VLOOKUP(D427,'12월'!$A$8:$C$8154,3,0),0)</f>
        <v>0</v>
      </c>
      <c r="M427" s="32">
        <f t="shared" si="18"/>
        <v>0</v>
      </c>
      <c r="N427" s="62" t="str">
        <f>IFERROR(VLOOKUP(D427,#REF!,6,0),"-")</f>
        <v>-</v>
      </c>
      <c r="O427" s="16" t="str">
        <f t="shared" si="19"/>
        <v>O</v>
      </c>
      <c r="P427" s="32">
        <f t="shared" si="20"/>
        <v>0</v>
      </c>
    </row>
    <row r="428" spans="1:16" ht="12.6" customHeight="1">
      <c r="A428" s="13"/>
      <c r="B428" s="14" t="s">
        <v>694</v>
      </c>
      <c r="C428" s="14" t="s">
        <v>581</v>
      </c>
      <c r="D428" s="14" t="s">
        <v>1206</v>
      </c>
      <c r="E428" s="14" t="s">
        <v>168</v>
      </c>
      <c r="F428" s="14" t="s">
        <v>2545</v>
      </c>
      <c r="G428" s="14" t="s">
        <v>592</v>
      </c>
      <c r="H428" s="14" t="s">
        <v>707</v>
      </c>
      <c r="I428" s="84">
        <v>4</v>
      </c>
      <c r="J428" s="32">
        <f>IFERROR(VLOOKUP(D428,#REF!,3,0),0)+IFERROR(VLOOKUP(D428,#REF!,3,0),0)</f>
        <v>0</v>
      </c>
      <c r="K428" s="32">
        <f>IFERROR(VLOOKUP(D428,#REF!,3,0),0)</f>
        <v>0</v>
      </c>
      <c r="L428" s="32">
        <f>IFERROR(VLOOKUP(D428,'12월'!$A$8:$C$8154,3,0),0)</f>
        <v>0</v>
      </c>
      <c r="M428" s="32">
        <f t="shared" si="18"/>
        <v>0</v>
      </c>
      <c r="N428" s="62" t="str">
        <f>IFERROR(VLOOKUP(D428,#REF!,6,0),"-")</f>
        <v>-</v>
      </c>
      <c r="O428" s="16" t="str">
        <f t="shared" si="19"/>
        <v>O</v>
      </c>
      <c r="P428" s="32">
        <f t="shared" si="20"/>
        <v>0</v>
      </c>
    </row>
    <row r="429" spans="1:16" ht="12.6" customHeight="1">
      <c r="A429" s="13"/>
      <c r="B429" s="14" t="s">
        <v>979</v>
      </c>
      <c r="C429" s="14" t="s">
        <v>563</v>
      </c>
      <c r="D429" s="14" t="s">
        <v>1580</v>
      </c>
      <c r="E429" s="14" t="s">
        <v>27</v>
      </c>
      <c r="F429" s="14" t="s">
        <v>2632</v>
      </c>
      <c r="G429" s="14" t="s">
        <v>592</v>
      </c>
      <c r="H429" s="14" t="s">
        <v>995</v>
      </c>
      <c r="I429" s="84">
        <v>4</v>
      </c>
      <c r="J429" s="32">
        <f>IFERROR(VLOOKUP(D429,#REF!,3,0),0)+IFERROR(VLOOKUP(D429,#REF!,3,0),0)</f>
        <v>0</v>
      </c>
      <c r="K429" s="32">
        <f>IFERROR(VLOOKUP(D429,#REF!,3,0),0)</f>
        <v>0</v>
      </c>
      <c r="L429" s="32">
        <f>IFERROR(VLOOKUP(D429,'12월'!$A$8:$C$8154,3,0),0)</f>
        <v>0</v>
      </c>
      <c r="M429" s="32">
        <f t="shared" si="18"/>
        <v>0</v>
      </c>
      <c r="N429" s="62" t="str">
        <f>IFERROR(VLOOKUP(D429,#REF!,6,0),"-")</f>
        <v>-</v>
      </c>
      <c r="O429" s="16" t="str">
        <f t="shared" si="19"/>
        <v>O</v>
      </c>
      <c r="P429" s="32">
        <f t="shared" si="20"/>
        <v>0</v>
      </c>
    </row>
    <row r="430" spans="1:16" ht="12.6" customHeight="1">
      <c r="A430" s="13"/>
      <c r="B430" s="14" t="s">
        <v>1055</v>
      </c>
      <c r="C430" s="14" t="s">
        <v>555</v>
      </c>
      <c r="D430" s="14" t="s">
        <v>1693</v>
      </c>
      <c r="E430" s="14" t="s">
        <v>191</v>
      </c>
      <c r="F430" s="14" t="s">
        <v>2611</v>
      </c>
      <c r="G430" s="14" t="s">
        <v>592</v>
      </c>
      <c r="H430" s="14" t="s">
        <v>1067</v>
      </c>
      <c r="I430" s="84">
        <v>4</v>
      </c>
      <c r="J430" s="32">
        <f>IFERROR(VLOOKUP(D430,#REF!,3,0),0)+IFERROR(VLOOKUP(D430,#REF!,3,0),0)</f>
        <v>0</v>
      </c>
      <c r="K430" s="32">
        <f>IFERROR(VLOOKUP(D430,#REF!,3,0),0)</f>
        <v>0</v>
      </c>
      <c r="L430" s="32">
        <f>IFERROR(VLOOKUP(D430,'12월'!$A$8:$C$8154,3,0),0)</f>
        <v>0</v>
      </c>
      <c r="M430" s="32">
        <f t="shared" si="18"/>
        <v>0</v>
      </c>
      <c r="N430" s="62" t="str">
        <f>IFERROR(VLOOKUP(D430,#REF!,6,0),"-")</f>
        <v>-</v>
      </c>
      <c r="O430" s="16" t="str">
        <f t="shared" si="19"/>
        <v>O</v>
      </c>
      <c r="P430" s="32">
        <f t="shared" si="20"/>
        <v>0</v>
      </c>
    </row>
    <row r="431" spans="1:16" ht="12.6" customHeight="1">
      <c r="A431" s="13"/>
      <c r="B431" s="14" t="s">
        <v>943</v>
      </c>
      <c r="C431" s="14" t="s">
        <v>561</v>
      </c>
      <c r="D431" s="33" t="s">
        <v>1511</v>
      </c>
      <c r="E431" s="14" t="s">
        <v>267</v>
      </c>
      <c r="F431" s="14" t="s">
        <v>2515</v>
      </c>
      <c r="G431" s="14" t="s">
        <v>592</v>
      </c>
      <c r="H431" s="14" t="s">
        <v>955</v>
      </c>
      <c r="I431" s="84">
        <v>4</v>
      </c>
      <c r="J431" s="32">
        <f>IFERROR(VLOOKUP(D431,#REF!,3,0),0)+IFERROR(VLOOKUP(D431,#REF!,3,0),0)</f>
        <v>0</v>
      </c>
      <c r="K431" s="32">
        <f>IFERROR(VLOOKUP(D431,#REF!,3,0),0)</f>
        <v>0</v>
      </c>
      <c r="L431" s="32">
        <f>IFERROR(VLOOKUP(D431,'12월'!$A$8:$C$8154,3,0),0)</f>
        <v>0</v>
      </c>
      <c r="M431" s="32">
        <f t="shared" si="18"/>
        <v>0</v>
      </c>
      <c r="N431" s="62" t="str">
        <f>IFERROR(VLOOKUP(D431,#REF!,6,0),"-")</f>
        <v>-</v>
      </c>
      <c r="O431" s="16" t="str">
        <f t="shared" si="19"/>
        <v>O</v>
      </c>
      <c r="P431" s="32">
        <f t="shared" si="20"/>
        <v>0</v>
      </c>
    </row>
    <row r="432" spans="1:16" ht="12.6" customHeight="1">
      <c r="A432" s="13"/>
      <c r="B432" s="14" t="s">
        <v>979</v>
      </c>
      <c r="C432" s="14" t="s">
        <v>563</v>
      </c>
      <c r="D432" s="14" t="s">
        <v>1581</v>
      </c>
      <c r="E432" s="14" t="s">
        <v>115</v>
      </c>
      <c r="F432" s="14" t="s">
        <v>2633</v>
      </c>
      <c r="G432" s="14" t="s">
        <v>592</v>
      </c>
      <c r="H432" s="14" t="s">
        <v>996</v>
      </c>
      <c r="I432" s="84">
        <v>4</v>
      </c>
      <c r="J432" s="32">
        <f>IFERROR(VLOOKUP(D432,#REF!,3,0),0)+IFERROR(VLOOKUP(D432,#REF!,3,0),0)</f>
        <v>0</v>
      </c>
      <c r="K432" s="32">
        <f>IFERROR(VLOOKUP(D432,#REF!,3,0),0)</f>
        <v>0</v>
      </c>
      <c r="L432" s="32">
        <f>IFERROR(VLOOKUP(D432,'12월'!$A$8:$C$8154,3,0),0)</f>
        <v>0</v>
      </c>
      <c r="M432" s="32">
        <f t="shared" si="18"/>
        <v>0</v>
      </c>
      <c r="N432" s="62" t="str">
        <f>IFERROR(VLOOKUP(D432,#REF!,6,0),"-")</f>
        <v>-</v>
      </c>
      <c r="O432" s="16" t="str">
        <f t="shared" si="19"/>
        <v>O</v>
      </c>
      <c r="P432" s="32">
        <f t="shared" si="20"/>
        <v>0</v>
      </c>
    </row>
    <row r="433" spans="1:16" ht="12.6" customHeight="1">
      <c r="A433" s="13"/>
      <c r="B433" s="14" t="s">
        <v>1139</v>
      </c>
      <c r="C433" s="14" t="s">
        <v>560</v>
      </c>
      <c r="D433" s="14" t="s">
        <v>1814</v>
      </c>
      <c r="E433" s="14" t="s">
        <v>456</v>
      </c>
      <c r="F433" s="14" t="s">
        <v>2634</v>
      </c>
      <c r="G433" s="14" t="s">
        <v>592</v>
      </c>
      <c r="H433" s="14" t="s">
        <v>996</v>
      </c>
      <c r="I433" s="84">
        <v>4</v>
      </c>
      <c r="J433" s="32">
        <f>IFERROR(VLOOKUP(D433,#REF!,3,0),0)+IFERROR(VLOOKUP(D433,#REF!,3,0),0)</f>
        <v>0</v>
      </c>
      <c r="K433" s="32">
        <f>IFERROR(VLOOKUP(D433,#REF!,3,0),0)</f>
        <v>0</v>
      </c>
      <c r="L433" s="32">
        <f>IFERROR(VLOOKUP(D433,'12월'!$A$8:$C$8154,3,0),0)</f>
        <v>0</v>
      </c>
      <c r="M433" s="32">
        <f t="shared" si="18"/>
        <v>0</v>
      </c>
      <c r="N433" s="62" t="str">
        <f>IFERROR(VLOOKUP(D433,#REF!,6,0),"-")</f>
        <v>-</v>
      </c>
      <c r="O433" s="16" t="str">
        <f t="shared" si="19"/>
        <v>O</v>
      </c>
      <c r="P433" s="32">
        <f t="shared" si="20"/>
        <v>0</v>
      </c>
    </row>
    <row r="434" spans="1:16" ht="12.6" customHeight="1">
      <c r="A434" s="13"/>
      <c r="B434" s="14" t="s">
        <v>1088</v>
      </c>
      <c r="C434" s="14" t="s">
        <v>564</v>
      </c>
      <c r="D434" s="14" t="s">
        <v>1745</v>
      </c>
      <c r="E434" s="14" t="s">
        <v>499</v>
      </c>
      <c r="F434" s="14" t="s">
        <v>2635</v>
      </c>
      <c r="G434" s="14" t="s">
        <v>592</v>
      </c>
      <c r="H434" s="14" t="s">
        <v>1105</v>
      </c>
      <c r="I434" s="84">
        <v>4</v>
      </c>
      <c r="J434" s="32">
        <f>IFERROR(VLOOKUP(D434,#REF!,3,0),0)+IFERROR(VLOOKUP(D434,#REF!,3,0),0)</f>
        <v>0</v>
      </c>
      <c r="K434" s="32">
        <f>IFERROR(VLOOKUP(D434,#REF!,3,0),0)</f>
        <v>0</v>
      </c>
      <c r="L434" s="32">
        <f>IFERROR(VLOOKUP(D434,'12월'!$A$8:$C$8154,3,0),0)</f>
        <v>0</v>
      </c>
      <c r="M434" s="32">
        <f t="shared" si="18"/>
        <v>0</v>
      </c>
      <c r="N434" s="62" t="str">
        <f>IFERROR(VLOOKUP(D434,#REF!,6,0),"-")</f>
        <v>-</v>
      </c>
      <c r="O434" s="16" t="str">
        <f t="shared" si="19"/>
        <v>O</v>
      </c>
      <c r="P434" s="32">
        <f t="shared" si="20"/>
        <v>0</v>
      </c>
    </row>
    <row r="435" spans="1:16" ht="12.6" customHeight="1">
      <c r="A435" s="13"/>
      <c r="B435" s="14" t="s">
        <v>1088</v>
      </c>
      <c r="C435" s="14" t="s">
        <v>564</v>
      </c>
      <c r="D435" s="14" t="s">
        <v>1746</v>
      </c>
      <c r="E435" s="14" t="s">
        <v>422</v>
      </c>
      <c r="F435" s="14" t="s">
        <v>2636</v>
      </c>
      <c r="G435" s="14" t="s">
        <v>592</v>
      </c>
      <c r="H435" s="14" t="s">
        <v>1105</v>
      </c>
      <c r="I435" s="84">
        <v>4</v>
      </c>
      <c r="J435" s="32">
        <f>IFERROR(VLOOKUP(D435,#REF!,3,0),0)+IFERROR(VLOOKUP(D435,#REF!,3,0),0)</f>
        <v>0</v>
      </c>
      <c r="K435" s="32">
        <f>IFERROR(VLOOKUP(D435,#REF!,3,0),0)</f>
        <v>0</v>
      </c>
      <c r="L435" s="32">
        <f>IFERROR(VLOOKUP(D435,'12월'!$A$8:$C$8154,3,0),0)</f>
        <v>0</v>
      </c>
      <c r="M435" s="32">
        <f t="shared" si="18"/>
        <v>0</v>
      </c>
      <c r="N435" s="62" t="str">
        <f>IFERROR(VLOOKUP(D435,#REF!,6,0),"-")</f>
        <v>-</v>
      </c>
      <c r="O435" s="16" t="str">
        <f t="shared" si="19"/>
        <v>O</v>
      </c>
      <c r="P435" s="32">
        <f t="shared" si="20"/>
        <v>0</v>
      </c>
    </row>
    <row r="436" spans="1:16" ht="12.6" customHeight="1">
      <c r="A436" s="13"/>
      <c r="B436" s="14" t="s">
        <v>1132</v>
      </c>
      <c r="C436" s="14" t="s">
        <v>576</v>
      </c>
      <c r="D436" s="14" t="s">
        <v>1794</v>
      </c>
      <c r="E436" s="14" t="s">
        <v>493</v>
      </c>
      <c r="F436" s="14" t="s">
        <v>2637</v>
      </c>
      <c r="G436" s="14" t="s">
        <v>592</v>
      </c>
      <c r="H436" s="14" t="s">
        <v>1105</v>
      </c>
      <c r="I436" s="84">
        <v>4</v>
      </c>
      <c r="J436" s="32">
        <f>IFERROR(VLOOKUP(D436,#REF!,3,0),0)+IFERROR(VLOOKUP(D436,#REF!,3,0),0)</f>
        <v>0</v>
      </c>
      <c r="K436" s="32">
        <f>IFERROR(VLOOKUP(D436,#REF!,3,0),0)</f>
        <v>0</v>
      </c>
      <c r="L436" s="32">
        <f>IFERROR(VLOOKUP(D436,'12월'!$A$8:$C$8154,3,0),0)</f>
        <v>0</v>
      </c>
      <c r="M436" s="32">
        <f t="shared" si="18"/>
        <v>0</v>
      </c>
      <c r="N436" s="62" t="str">
        <f>IFERROR(VLOOKUP(D436,#REF!,6,0),"-")</f>
        <v>-</v>
      </c>
      <c r="O436" s="16" t="str">
        <f t="shared" si="19"/>
        <v>O</v>
      </c>
      <c r="P436" s="32">
        <f t="shared" si="20"/>
        <v>0</v>
      </c>
    </row>
    <row r="437" spans="1:16" ht="12.6" customHeight="1">
      <c r="A437" s="13"/>
      <c r="B437" s="14" t="s">
        <v>874</v>
      </c>
      <c r="C437" s="14" t="s">
        <v>570</v>
      </c>
      <c r="D437" s="14" t="s">
        <v>1411</v>
      </c>
      <c r="E437" s="14" t="s">
        <v>481</v>
      </c>
      <c r="F437" s="14" t="s">
        <v>2638</v>
      </c>
      <c r="G437" s="14" t="s">
        <v>592</v>
      </c>
      <c r="H437" s="14" t="s">
        <v>888</v>
      </c>
      <c r="I437" s="84">
        <v>4</v>
      </c>
      <c r="J437" s="32">
        <f>IFERROR(VLOOKUP(D437,#REF!,3,0),0)+IFERROR(VLOOKUP(D437,#REF!,3,0),0)</f>
        <v>0</v>
      </c>
      <c r="K437" s="32">
        <f>IFERROR(VLOOKUP(D437,#REF!,3,0),0)</f>
        <v>0</v>
      </c>
      <c r="L437" s="32">
        <f>IFERROR(VLOOKUP(D437,'12월'!$A$8:$C$8154,3,0),0)</f>
        <v>0</v>
      </c>
      <c r="M437" s="32">
        <f t="shared" si="18"/>
        <v>0</v>
      </c>
      <c r="N437" s="62" t="str">
        <f>IFERROR(VLOOKUP(D437,#REF!,6,0),"-")</f>
        <v>-</v>
      </c>
      <c r="O437" s="16" t="str">
        <f t="shared" si="19"/>
        <v>O</v>
      </c>
      <c r="P437" s="32">
        <f t="shared" si="20"/>
        <v>0</v>
      </c>
    </row>
    <row r="438" spans="1:16" ht="12.6" customHeight="1">
      <c r="A438" s="13"/>
      <c r="B438" s="14" t="s">
        <v>943</v>
      </c>
      <c r="C438" s="14" t="s">
        <v>561</v>
      </c>
      <c r="D438" s="14" t="s">
        <v>1512</v>
      </c>
      <c r="E438" s="14" t="s">
        <v>264</v>
      </c>
      <c r="F438" s="14" t="s">
        <v>2639</v>
      </c>
      <c r="G438" s="14" t="s">
        <v>592</v>
      </c>
      <c r="H438" s="14" t="s">
        <v>785</v>
      </c>
      <c r="I438" s="84">
        <v>4</v>
      </c>
      <c r="J438" s="32">
        <f>IFERROR(VLOOKUP(D438,#REF!,3,0),0)+IFERROR(VLOOKUP(D438,#REF!,3,0),0)</f>
        <v>0</v>
      </c>
      <c r="K438" s="32">
        <f>IFERROR(VLOOKUP(D438,#REF!,3,0),0)</f>
        <v>0</v>
      </c>
      <c r="L438" s="32">
        <f>IFERROR(VLOOKUP(D438,'12월'!$A$8:$C$8154,3,0),0)</f>
        <v>0</v>
      </c>
      <c r="M438" s="32">
        <f t="shared" si="18"/>
        <v>0</v>
      </c>
      <c r="N438" s="62" t="str">
        <f>IFERROR(VLOOKUP(D438,#REF!,6,0),"-")</f>
        <v>-</v>
      </c>
      <c r="O438" s="16" t="str">
        <f t="shared" si="19"/>
        <v>O</v>
      </c>
      <c r="P438" s="32">
        <f t="shared" si="20"/>
        <v>0</v>
      </c>
    </row>
    <row r="439" spans="1:16" ht="12.6" customHeight="1">
      <c r="A439" s="13"/>
      <c r="B439" s="14" t="s">
        <v>979</v>
      </c>
      <c r="C439" s="14" t="s">
        <v>563</v>
      </c>
      <c r="D439" s="14" t="s">
        <v>1582</v>
      </c>
      <c r="E439" s="14" t="s">
        <v>284</v>
      </c>
      <c r="F439" s="14" t="s">
        <v>2640</v>
      </c>
      <c r="G439" s="14" t="s">
        <v>592</v>
      </c>
      <c r="H439" s="14" t="s">
        <v>997</v>
      </c>
      <c r="I439" s="84">
        <v>4</v>
      </c>
      <c r="J439" s="32">
        <f>IFERROR(VLOOKUP(D439,#REF!,3,0),0)+IFERROR(VLOOKUP(D439,#REF!,3,0),0)</f>
        <v>0</v>
      </c>
      <c r="K439" s="32">
        <f>IFERROR(VLOOKUP(D439,#REF!,3,0),0)</f>
        <v>0</v>
      </c>
      <c r="L439" s="32">
        <f>IFERROR(VLOOKUP(D439,'12월'!$A$8:$C$8154,3,0),0)</f>
        <v>0</v>
      </c>
      <c r="M439" s="32">
        <f t="shared" si="18"/>
        <v>0</v>
      </c>
      <c r="N439" s="62" t="str">
        <f>IFERROR(VLOOKUP(D439,#REF!,6,0),"-")</f>
        <v>-</v>
      </c>
      <c r="O439" s="16" t="str">
        <f t="shared" si="19"/>
        <v>O</v>
      </c>
      <c r="P439" s="32">
        <f t="shared" si="20"/>
        <v>0</v>
      </c>
    </row>
    <row r="440" spans="1:16" ht="12.6" customHeight="1">
      <c r="A440" s="13"/>
      <c r="B440" s="14" t="s">
        <v>1042</v>
      </c>
      <c r="C440" s="14" t="s">
        <v>567</v>
      </c>
      <c r="D440" s="14" t="s">
        <v>1668</v>
      </c>
      <c r="E440" s="14" t="s">
        <v>1931</v>
      </c>
      <c r="F440" s="14" t="s">
        <v>2641</v>
      </c>
      <c r="G440" s="14" t="s">
        <v>592</v>
      </c>
      <c r="H440" s="14" t="s">
        <v>997</v>
      </c>
      <c r="I440" s="84">
        <v>4</v>
      </c>
      <c r="J440" s="32">
        <f>IFERROR(VLOOKUP(D440,#REF!,3,0),0)+IFERROR(VLOOKUP(D440,#REF!,3,0),0)</f>
        <v>0</v>
      </c>
      <c r="K440" s="32">
        <f>IFERROR(VLOOKUP(D440,#REF!,3,0),0)</f>
        <v>0</v>
      </c>
      <c r="L440" s="32">
        <f>IFERROR(VLOOKUP(D440,'12월'!$A$8:$C$8154,3,0),0)</f>
        <v>0</v>
      </c>
      <c r="M440" s="32">
        <f t="shared" si="18"/>
        <v>0</v>
      </c>
      <c r="N440" s="62" t="str">
        <f>IFERROR(VLOOKUP(D440,#REF!,6,0),"-")</f>
        <v>-</v>
      </c>
      <c r="O440" s="16" t="str">
        <f t="shared" si="19"/>
        <v>O</v>
      </c>
      <c r="P440" s="32">
        <f t="shared" si="20"/>
        <v>0</v>
      </c>
    </row>
    <row r="441" spans="1:16" ht="12.6" customHeight="1">
      <c r="A441" s="13"/>
      <c r="B441" s="14" t="s">
        <v>895</v>
      </c>
      <c r="C441" s="14" t="s">
        <v>557</v>
      </c>
      <c r="D441" s="14" t="s">
        <v>1434</v>
      </c>
      <c r="E441" s="14" t="s">
        <v>230</v>
      </c>
      <c r="F441" s="14" t="s">
        <v>2642</v>
      </c>
      <c r="G441" s="14" t="s">
        <v>592</v>
      </c>
      <c r="H441" s="14" t="s">
        <v>745</v>
      </c>
      <c r="I441" s="84">
        <v>4</v>
      </c>
      <c r="J441" s="32">
        <f>IFERROR(VLOOKUP(D441,#REF!,3,0),0)+IFERROR(VLOOKUP(D441,#REF!,3,0),0)</f>
        <v>0</v>
      </c>
      <c r="K441" s="32">
        <f>IFERROR(VLOOKUP(D441,#REF!,3,0),0)</f>
        <v>0</v>
      </c>
      <c r="L441" s="32">
        <f>IFERROR(VLOOKUP(D441,'12월'!$A$8:$C$8154,3,0),0)</f>
        <v>0</v>
      </c>
      <c r="M441" s="32">
        <f t="shared" si="18"/>
        <v>0</v>
      </c>
      <c r="N441" s="62" t="str">
        <f>IFERROR(VLOOKUP(D441,#REF!,6,0),"-")</f>
        <v>-</v>
      </c>
      <c r="O441" s="16" t="str">
        <f t="shared" si="19"/>
        <v>O</v>
      </c>
      <c r="P441" s="32">
        <f t="shared" si="20"/>
        <v>0</v>
      </c>
    </row>
    <row r="442" spans="1:16" ht="12.6" customHeight="1">
      <c r="A442" s="13"/>
      <c r="B442" s="14" t="s">
        <v>1139</v>
      </c>
      <c r="C442" s="14" t="s">
        <v>560</v>
      </c>
      <c r="D442" s="14" t="s">
        <v>1815</v>
      </c>
      <c r="E442" s="14" t="s">
        <v>451</v>
      </c>
      <c r="F442" s="14" t="s">
        <v>2643</v>
      </c>
      <c r="G442" s="14" t="s">
        <v>592</v>
      </c>
      <c r="H442" s="14" t="s">
        <v>745</v>
      </c>
      <c r="I442" s="84">
        <v>4</v>
      </c>
      <c r="J442" s="32">
        <f>IFERROR(VLOOKUP(D442,#REF!,3,0),0)+IFERROR(VLOOKUP(D442,#REF!,3,0),0)</f>
        <v>0</v>
      </c>
      <c r="K442" s="32">
        <f>IFERROR(VLOOKUP(D442,#REF!,3,0),0)</f>
        <v>0</v>
      </c>
      <c r="L442" s="32">
        <f>IFERROR(VLOOKUP(D442,'12월'!$A$8:$C$8154,3,0),0)</f>
        <v>0</v>
      </c>
      <c r="M442" s="32">
        <f t="shared" si="18"/>
        <v>0</v>
      </c>
      <c r="N442" s="62" t="str">
        <f>IFERROR(VLOOKUP(D442,#REF!,6,0),"-")</f>
        <v>-</v>
      </c>
      <c r="O442" s="16" t="str">
        <f t="shared" si="19"/>
        <v>O</v>
      </c>
      <c r="P442" s="32">
        <f t="shared" si="20"/>
        <v>0</v>
      </c>
    </row>
    <row r="443" spans="1:16" ht="12.6" customHeight="1">
      <c r="A443" s="13"/>
      <c r="B443" s="14" t="s">
        <v>874</v>
      </c>
      <c r="C443" s="14" t="s">
        <v>570</v>
      </c>
      <c r="D443" s="14" t="s">
        <v>1412</v>
      </c>
      <c r="E443" s="14" t="s">
        <v>480</v>
      </c>
      <c r="F443" s="14" t="s">
        <v>2251</v>
      </c>
      <c r="G443" s="14" t="s">
        <v>592</v>
      </c>
      <c r="H443" s="14" t="s">
        <v>889</v>
      </c>
      <c r="I443" s="84">
        <v>4</v>
      </c>
      <c r="J443" s="32">
        <f>IFERROR(VLOOKUP(D443,#REF!,3,0),0)+IFERROR(VLOOKUP(D443,#REF!,3,0),0)</f>
        <v>0</v>
      </c>
      <c r="K443" s="32">
        <f>IFERROR(VLOOKUP(D443,#REF!,3,0),0)</f>
        <v>0</v>
      </c>
      <c r="L443" s="32">
        <f>IFERROR(VLOOKUP(D443,'12월'!$A$8:$C$8154,3,0),0)</f>
        <v>0</v>
      </c>
      <c r="M443" s="32">
        <f t="shared" si="18"/>
        <v>0</v>
      </c>
      <c r="N443" s="62" t="str">
        <f>IFERROR(VLOOKUP(D443,#REF!,6,0),"-")</f>
        <v>-</v>
      </c>
      <c r="O443" s="16" t="str">
        <f t="shared" si="19"/>
        <v>O</v>
      </c>
      <c r="P443" s="32">
        <f t="shared" si="20"/>
        <v>0</v>
      </c>
    </row>
    <row r="444" spans="1:16" ht="12.6" customHeight="1">
      <c r="A444" s="13"/>
      <c r="B444" s="14" t="s">
        <v>798</v>
      </c>
      <c r="C444" s="14" t="s">
        <v>578</v>
      </c>
      <c r="D444" s="14" t="s">
        <v>1317</v>
      </c>
      <c r="E444" s="14" t="s">
        <v>544</v>
      </c>
      <c r="F444" s="14" t="s">
        <v>2644</v>
      </c>
      <c r="G444" s="14" t="s">
        <v>592</v>
      </c>
      <c r="H444" s="14" t="s">
        <v>815</v>
      </c>
      <c r="I444" s="84">
        <v>4</v>
      </c>
      <c r="J444" s="32">
        <f>IFERROR(VLOOKUP(D444,#REF!,3,0),0)+IFERROR(VLOOKUP(D444,#REF!,3,0),0)</f>
        <v>0</v>
      </c>
      <c r="K444" s="32">
        <f>IFERROR(VLOOKUP(D444,#REF!,3,0),0)</f>
        <v>0</v>
      </c>
      <c r="L444" s="32">
        <f>IFERROR(VLOOKUP(D444,'12월'!$A$8:$C$8154,3,0),0)</f>
        <v>0</v>
      </c>
      <c r="M444" s="32">
        <f t="shared" si="18"/>
        <v>0</v>
      </c>
      <c r="N444" s="62" t="str">
        <f>IFERROR(VLOOKUP(D444,#REF!,6,0),"-")</f>
        <v>-</v>
      </c>
      <c r="O444" s="16" t="str">
        <f t="shared" si="19"/>
        <v>O</v>
      </c>
      <c r="P444" s="32">
        <f t="shared" si="20"/>
        <v>0</v>
      </c>
    </row>
    <row r="445" spans="1:16" ht="12.6" customHeight="1">
      <c r="A445" s="13"/>
      <c r="B445" s="14" t="s">
        <v>874</v>
      </c>
      <c r="C445" s="14" t="s">
        <v>570</v>
      </c>
      <c r="D445" s="14" t="s">
        <v>1413</v>
      </c>
      <c r="E445" s="14" t="s">
        <v>479</v>
      </c>
      <c r="F445" s="14" t="s">
        <v>2645</v>
      </c>
      <c r="G445" s="14" t="s">
        <v>592</v>
      </c>
      <c r="H445" s="14" t="s">
        <v>815</v>
      </c>
      <c r="I445" s="84">
        <v>4</v>
      </c>
      <c r="J445" s="32">
        <f>IFERROR(VLOOKUP(D445,#REF!,3,0),0)+IFERROR(VLOOKUP(D445,#REF!,3,0),0)</f>
        <v>0</v>
      </c>
      <c r="K445" s="32">
        <f>IFERROR(VLOOKUP(D445,#REF!,3,0),0)</f>
        <v>0</v>
      </c>
      <c r="L445" s="32">
        <f>IFERROR(VLOOKUP(D445,'12월'!$A$8:$C$8154,3,0),0)</f>
        <v>0</v>
      </c>
      <c r="M445" s="32">
        <f t="shared" si="18"/>
        <v>0</v>
      </c>
      <c r="N445" s="62" t="str">
        <f>IFERROR(VLOOKUP(D445,#REF!,6,0),"-")</f>
        <v>-</v>
      </c>
      <c r="O445" s="16" t="str">
        <f t="shared" si="19"/>
        <v>O</v>
      </c>
      <c r="P445" s="32">
        <f t="shared" si="20"/>
        <v>0</v>
      </c>
    </row>
    <row r="446" spans="1:16" ht="12.6" customHeight="1">
      <c r="A446" s="13"/>
      <c r="B446" s="14" t="s">
        <v>874</v>
      </c>
      <c r="C446" s="14" t="s">
        <v>570</v>
      </c>
      <c r="D446" s="14" t="s">
        <v>1414</v>
      </c>
      <c r="E446" s="14" t="s">
        <v>478</v>
      </c>
      <c r="F446" s="14" t="s">
        <v>2646</v>
      </c>
      <c r="G446" s="14" t="s">
        <v>592</v>
      </c>
      <c r="H446" s="14" t="s">
        <v>815</v>
      </c>
      <c r="I446" s="84">
        <v>4</v>
      </c>
      <c r="J446" s="32">
        <f>IFERROR(VLOOKUP(D446,#REF!,3,0),0)+IFERROR(VLOOKUP(D446,#REF!,3,0),0)</f>
        <v>0</v>
      </c>
      <c r="K446" s="32">
        <f>IFERROR(VLOOKUP(D446,#REF!,3,0),0)</f>
        <v>0</v>
      </c>
      <c r="L446" s="32">
        <f>IFERROR(VLOOKUP(D446,'12월'!$A$8:$C$8154,3,0),0)</f>
        <v>0</v>
      </c>
      <c r="M446" s="32">
        <f t="shared" si="18"/>
        <v>0</v>
      </c>
      <c r="N446" s="62" t="str">
        <f>IFERROR(VLOOKUP(D446,#REF!,6,0),"-")</f>
        <v>-</v>
      </c>
      <c r="O446" s="16" t="str">
        <f t="shared" si="19"/>
        <v>O</v>
      </c>
      <c r="P446" s="32">
        <f t="shared" si="20"/>
        <v>0</v>
      </c>
    </row>
    <row r="447" spans="1:16" ht="12.6" customHeight="1">
      <c r="A447" s="13"/>
      <c r="B447" s="14" t="s">
        <v>907</v>
      </c>
      <c r="C447" s="14" t="s">
        <v>568</v>
      </c>
      <c r="D447" s="36" t="s">
        <v>1463</v>
      </c>
      <c r="E447" s="14" t="s">
        <v>241</v>
      </c>
      <c r="F447" s="14" t="s">
        <v>2647</v>
      </c>
      <c r="G447" s="14" t="s">
        <v>592</v>
      </c>
      <c r="H447" s="14" t="s">
        <v>815</v>
      </c>
      <c r="I447" s="84">
        <v>4</v>
      </c>
      <c r="J447" s="32">
        <f>IFERROR(VLOOKUP(D447,#REF!,3,0),0)+IFERROR(VLOOKUP(D447,#REF!,3,0),0)</f>
        <v>0</v>
      </c>
      <c r="K447" s="32">
        <f>IFERROR(VLOOKUP(D447,#REF!,3,0),0)</f>
        <v>0</v>
      </c>
      <c r="L447" s="32">
        <f>IFERROR(VLOOKUP(D447,'12월'!$A$8:$C$8154,3,0),0)</f>
        <v>0</v>
      </c>
      <c r="M447" s="32">
        <f t="shared" si="18"/>
        <v>0</v>
      </c>
      <c r="N447" s="62" t="str">
        <f>IFERROR(VLOOKUP(D447,#REF!,6,0),"-")</f>
        <v>-</v>
      </c>
      <c r="O447" s="16" t="str">
        <f t="shared" si="19"/>
        <v>O</v>
      </c>
      <c r="P447" s="32">
        <f t="shared" si="20"/>
        <v>0</v>
      </c>
    </row>
    <row r="448" spans="1:16" ht="12.6" customHeight="1">
      <c r="A448" s="13"/>
      <c r="B448" s="14" t="s">
        <v>924</v>
      </c>
      <c r="C448" s="14" t="s">
        <v>556</v>
      </c>
      <c r="D448" s="14" t="s">
        <v>1488</v>
      </c>
      <c r="E448" s="14" t="s">
        <v>207</v>
      </c>
      <c r="F448" s="14" t="s">
        <v>2648</v>
      </c>
      <c r="G448" s="14" t="s">
        <v>592</v>
      </c>
      <c r="H448" s="14" t="s">
        <v>815</v>
      </c>
      <c r="I448" s="84">
        <v>4</v>
      </c>
      <c r="J448" s="32">
        <f>IFERROR(VLOOKUP(D448,#REF!,3,0),0)+IFERROR(VLOOKUP(D448,#REF!,3,0),0)</f>
        <v>0</v>
      </c>
      <c r="K448" s="32">
        <f>IFERROR(VLOOKUP(D448,#REF!,3,0),0)</f>
        <v>0</v>
      </c>
      <c r="L448" s="32">
        <f>IFERROR(VLOOKUP(D448,'12월'!$A$8:$C$8154,3,0),0)</f>
        <v>0</v>
      </c>
      <c r="M448" s="32">
        <f t="shared" si="18"/>
        <v>0</v>
      </c>
      <c r="N448" s="62" t="str">
        <f>IFERROR(VLOOKUP(D448,#REF!,6,0),"-")</f>
        <v>-</v>
      </c>
      <c r="O448" s="16" t="str">
        <f t="shared" si="19"/>
        <v>O</v>
      </c>
      <c r="P448" s="32">
        <f t="shared" si="20"/>
        <v>0</v>
      </c>
    </row>
    <row r="449" spans="1:16" ht="12.6" customHeight="1">
      <c r="A449" s="13"/>
      <c r="B449" s="14" t="s">
        <v>957</v>
      </c>
      <c r="C449" s="14" t="s">
        <v>571</v>
      </c>
      <c r="D449" s="14" t="s">
        <v>1537</v>
      </c>
      <c r="E449" s="14" t="s">
        <v>612</v>
      </c>
      <c r="F449" s="14" t="s">
        <v>2649</v>
      </c>
      <c r="G449" s="14" t="s">
        <v>592</v>
      </c>
      <c r="H449" s="14" t="s">
        <v>815</v>
      </c>
      <c r="I449" s="84">
        <v>4</v>
      </c>
      <c r="J449" s="32">
        <f>IFERROR(VLOOKUP(D449,#REF!,3,0),0)+IFERROR(VLOOKUP(D449,#REF!,3,0),0)</f>
        <v>0</v>
      </c>
      <c r="K449" s="32">
        <f>IFERROR(VLOOKUP(D449,#REF!,3,0),0)</f>
        <v>0</v>
      </c>
      <c r="L449" s="32">
        <f>IFERROR(VLOOKUP(D449,'12월'!$A$8:$C$8154,3,0),0)</f>
        <v>0</v>
      </c>
      <c r="M449" s="32">
        <f t="shared" si="18"/>
        <v>0</v>
      </c>
      <c r="N449" s="62" t="str">
        <f>IFERROR(VLOOKUP(D449,#REF!,6,0),"-")</f>
        <v>-</v>
      </c>
      <c r="O449" s="16" t="str">
        <f t="shared" si="19"/>
        <v>O</v>
      </c>
      <c r="P449" s="32">
        <f t="shared" si="20"/>
        <v>0</v>
      </c>
    </row>
    <row r="450" spans="1:16" ht="12.6" customHeight="1">
      <c r="A450" s="13"/>
      <c r="B450" s="14" t="s">
        <v>788</v>
      </c>
      <c r="C450" s="14" t="s">
        <v>584</v>
      </c>
      <c r="D450" s="14" t="s">
        <v>1290</v>
      </c>
      <c r="E450" s="14" t="s">
        <v>139</v>
      </c>
      <c r="F450" s="14" t="s">
        <v>2650</v>
      </c>
      <c r="G450" s="14" t="s">
        <v>592</v>
      </c>
      <c r="H450" s="14" t="s">
        <v>791</v>
      </c>
      <c r="I450" s="84">
        <v>4</v>
      </c>
      <c r="J450" s="32">
        <f>IFERROR(VLOOKUP(D450,#REF!,3,0),0)+IFERROR(VLOOKUP(D450,#REF!,3,0),0)</f>
        <v>0</v>
      </c>
      <c r="K450" s="32">
        <f>IFERROR(VLOOKUP(D450,#REF!,3,0),0)</f>
        <v>0</v>
      </c>
      <c r="L450" s="32">
        <f>IFERROR(VLOOKUP(D450,'12월'!$A$8:$C$8154,3,0),0)</f>
        <v>0</v>
      </c>
      <c r="M450" s="32">
        <f t="shared" si="18"/>
        <v>0</v>
      </c>
      <c r="N450" s="62" t="str">
        <f>IFERROR(VLOOKUP(D450,#REF!,6,0),"-")</f>
        <v>-</v>
      </c>
      <c r="O450" s="16" t="str">
        <f t="shared" si="19"/>
        <v>O</v>
      </c>
      <c r="P450" s="32">
        <f t="shared" si="20"/>
        <v>0</v>
      </c>
    </row>
    <row r="451" spans="1:16" ht="12.6" customHeight="1">
      <c r="A451" s="13"/>
      <c r="B451" s="14" t="s">
        <v>1042</v>
      </c>
      <c r="C451" s="14" t="s">
        <v>567</v>
      </c>
      <c r="D451" s="14" t="s">
        <v>1669</v>
      </c>
      <c r="E451" s="14" t="s">
        <v>505</v>
      </c>
      <c r="F451" s="14" t="s">
        <v>2651</v>
      </c>
      <c r="G451" s="14" t="s">
        <v>592</v>
      </c>
      <c r="H451" s="14" t="s">
        <v>1051</v>
      </c>
      <c r="I451" s="84">
        <v>4</v>
      </c>
      <c r="J451" s="32">
        <f>IFERROR(VLOOKUP(D451,#REF!,3,0),0)+IFERROR(VLOOKUP(D451,#REF!,3,0),0)</f>
        <v>0</v>
      </c>
      <c r="K451" s="32">
        <f>IFERROR(VLOOKUP(D451,#REF!,3,0),0)</f>
        <v>0</v>
      </c>
      <c r="L451" s="32">
        <f>IFERROR(VLOOKUP(D451,'12월'!$A$8:$C$8154,3,0),0)</f>
        <v>0</v>
      </c>
      <c r="M451" s="32">
        <f t="shared" si="18"/>
        <v>0</v>
      </c>
      <c r="N451" s="62" t="str">
        <f>IFERROR(VLOOKUP(D451,#REF!,6,0),"-")</f>
        <v>-</v>
      </c>
      <c r="O451" s="16" t="str">
        <f t="shared" si="19"/>
        <v>O</v>
      </c>
      <c r="P451" s="32">
        <f t="shared" si="20"/>
        <v>0</v>
      </c>
    </row>
    <row r="452" spans="1:16" ht="12.6" customHeight="1">
      <c r="A452" s="13"/>
      <c r="B452" s="14" t="s">
        <v>694</v>
      </c>
      <c r="C452" s="14" t="s">
        <v>581</v>
      </c>
      <c r="D452" s="14" t="s">
        <v>1207</v>
      </c>
      <c r="E452" s="14" t="s">
        <v>166</v>
      </c>
      <c r="F452" s="14" t="s">
        <v>2652</v>
      </c>
      <c r="G452" s="14" t="s">
        <v>592</v>
      </c>
      <c r="H452" s="14" t="s">
        <v>708</v>
      </c>
      <c r="I452" s="84">
        <v>4</v>
      </c>
      <c r="J452" s="32">
        <f>IFERROR(VLOOKUP(D452,#REF!,3,0),0)+IFERROR(VLOOKUP(D452,#REF!,3,0),0)</f>
        <v>0</v>
      </c>
      <c r="K452" s="32">
        <f>IFERROR(VLOOKUP(D452,#REF!,3,0),0)</f>
        <v>0</v>
      </c>
      <c r="L452" s="32">
        <f>IFERROR(VLOOKUP(D452,'12월'!$A$8:$C$8154,3,0),0)</f>
        <v>0</v>
      </c>
      <c r="M452" s="32">
        <f t="shared" si="18"/>
        <v>0</v>
      </c>
      <c r="N452" s="62" t="str">
        <f>IFERROR(VLOOKUP(D452,#REF!,6,0),"-")</f>
        <v>-</v>
      </c>
      <c r="O452" s="16" t="str">
        <f t="shared" si="19"/>
        <v>O</v>
      </c>
      <c r="P452" s="32">
        <f t="shared" si="20"/>
        <v>0</v>
      </c>
    </row>
    <row r="453" spans="1:16" ht="12.6" customHeight="1">
      <c r="A453" s="13"/>
      <c r="B453" s="14" t="s">
        <v>827</v>
      </c>
      <c r="C453" s="14" t="s">
        <v>562</v>
      </c>
      <c r="D453" s="33" t="s">
        <v>1346</v>
      </c>
      <c r="E453" s="14" t="s">
        <v>513</v>
      </c>
      <c r="F453" s="14" t="s">
        <v>2653</v>
      </c>
      <c r="G453" s="14" t="s">
        <v>592</v>
      </c>
      <c r="H453" s="14" t="s">
        <v>833</v>
      </c>
      <c r="I453" s="84">
        <v>4</v>
      </c>
      <c r="J453" s="32">
        <f>IFERROR(VLOOKUP(D453,#REF!,3,0),0)+IFERROR(VLOOKUP(D453,#REF!,3,0),0)</f>
        <v>0</v>
      </c>
      <c r="K453" s="32">
        <f>IFERROR(VLOOKUP(D453,#REF!,3,0),0)</f>
        <v>0</v>
      </c>
      <c r="L453" s="32">
        <f>IFERROR(VLOOKUP(D453,'12월'!$A$8:$C$8154,3,0),0)</f>
        <v>0</v>
      </c>
      <c r="M453" s="32">
        <f t="shared" si="18"/>
        <v>0</v>
      </c>
      <c r="N453" s="62" t="str">
        <f>IFERROR(VLOOKUP(D453,#REF!,6,0),"-")</f>
        <v>-</v>
      </c>
      <c r="O453" s="16" t="str">
        <f t="shared" si="19"/>
        <v>O</v>
      </c>
      <c r="P453" s="32">
        <f t="shared" si="20"/>
        <v>0</v>
      </c>
    </row>
    <row r="454" spans="1:16" ht="12.6" customHeight="1">
      <c r="A454" s="13"/>
      <c r="B454" s="14" t="s">
        <v>924</v>
      </c>
      <c r="C454" s="14" t="s">
        <v>556</v>
      </c>
      <c r="D454" s="14" t="s">
        <v>1489</v>
      </c>
      <c r="E454" s="14" t="s">
        <v>275</v>
      </c>
      <c r="F454" s="14" t="s">
        <v>2654</v>
      </c>
      <c r="G454" s="14" t="s">
        <v>592</v>
      </c>
      <c r="H454" s="14" t="s">
        <v>939</v>
      </c>
      <c r="I454" s="84">
        <v>4</v>
      </c>
      <c r="J454" s="32">
        <f>IFERROR(VLOOKUP(D454,#REF!,3,0),0)+IFERROR(VLOOKUP(D454,#REF!,3,0),0)</f>
        <v>0</v>
      </c>
      <c r="K454" s="32">
        <f>IFERROR(VLOOKUP(D454,#REF!,3,0),0)</f>
        <v>0</v>
      </c>
      <c r="L454" s="32">
        <f>IFERROR(VLOOKUP(D454,'12월'!$A$8:$C$8154,3,0),0)</f>
        <v>0</v>
      </c>
      <c r="M454" s="32">
        <f t="shared" si="18"/>
        <v>0</v>
      </c>
      <c r="N454" s="62" t="str">
        <f>IFERROR(VLOOKUP(D454,#REF!,6,0),"-")</f>
        <v>-</v>
      </c>
      <c r="O454" s="16" t="str">
        <f t="shared" si="19"/>
        <v>O</v>
      </c>
      <c r="P454" s="32">
        <f t="shared" si="20"/>
        <v>0</v>
      </c>
    </row>
    <row r="455" spans="1:16" ht="12.6" customHeight="1">
      <c r="A455" s="13"/>
      <c r="B455" s="14" t="s">
        <v>1111</v>
      </c>
      <c r="C455" s="14" t="s">
        <v>554</v>
      </c>
      <c r="D455" s="33" t="s">
        <v>1767</v>
      </c>
      <c r="E455" s="14" t="s">
        <v>167</v>
      </c>
      <c r="F455" s="14" t="s">
        <v>2556</v>
      </c>
      <c r="G455" s="14" t="s">
        <v>592</v>
      </c>
      <c r="H455" s="14" t="s">
        <v>1172</v>
      </c>
      <c r="I455" s="84">
        <v>4</v>
      </c>
      <c r="J455" s="32">
        <f>IFERROR(VLOOKUP(D455,#REF!,3,0),0)+IFERROR(VLOOKUP(D455,#REF!,3,0),0)</f>
        <v>0</v>
      </c>
      <c r="K455" s="32">
        <f>IFERROR(VLOOKUP(D455,#REF!,3,0),0)</f>
        <v>0</v>
      </c>
      <c r="L455" s="32">
        <f>IFERROR(VLOOKUP(D455,'12월'!$A$8:$C$8154,3,0),0)</f>
        <v>0</v>
      </c>
      <c r="M455" s="32">
        <f t="shared" si="18"/>
        <v>0</v>
      </c>
      <c r="N455" s="62" t="str">
        <f>IFERROR(VLOOKUP(D455,#REF!,6,0),"-")</f>
        <v>-</v>
      </c>
      <c r="O455" s="16" t="str">
        <f t="shared" si="19"/>
        <v>O</v>
      </c>
      <c r="P455" s="32">
        <f t="shared" si="20"/>
        <v>0</v>
      </c>
    </row>
    <row r="456" spans="1:16" ht="12.6" customHeight="1">
      <c r="A456" s="13"/>
      <c r="B456" s="14" t="s">
        <v>924</v>
      </c>
      <c r="C456" s="14" t="s">
        <v>556</v>
      </c>
      <c r="D456" s="14" t="s">
        <v>1490</v>
      </c>
      <c r="E456" s="14" t="s">
        <v>276</v>
      </c>
      <c r="F456" s="14" t="s">
        <v>2655</v>
      </c>
      <c r="G456" s="14" t="s">
        <v>592</v>
      </c>
      <c r="H456" s="14" t="s">
        <v>940</v>
      </c>
      <c r="I456" s="84">
        <v>4</v>
      </c>
      <c r="J456" s="32">
        <f>IFERROR(VLOOKUP(D456,#REF!,3,0),0)+IFERROR(VLOOKUP(D456,#REF!,3,0),0)</f>
        <v>0</v>
      </c>
      <c r="K456" s="32">
        <f>IFERROR(VLOOKUP(D456,#REF!,3,0),0)</f>
        <v>0</v>
      </c>
      <c r="L456" s="32">
        <f>IFERROR(VLOOKUP(D456,'12월'!$A$8:$C$8154,3,0),0)</f>
        <v>0</v>
      </c>
      <c r="M456" s="32">
        <f t="shared" si="18"/>
        <v>0</v>
      </c>
      <c r="N456" s="62" t="str">
        <f>IFERROR(VLOOKUP(D456,#REF!,6,0),"-")</f>
        <v>-</v>
      </c>
      <c r="O456" s="16" t="str">
        <f t="shared" si="19"/>
        <v>O</v>
      </c>
      <c r="P456" s="32">
        <f t="shared" si="20"/>
        <v>0</v>
      </c>
    </row>
    <row r="457" spans="1:16" ht="12.6" customHeight="1">
      <c r="A457" s="13"/>
      <c r="B457" s="14" t="s">
        <v>957</v>
      </c>
      <c r="C457" s="14" t="s">
        <v>571</v>
      </c>
      <c r="D457" s="14" t="s">
        <v>1538</v>
      </c>
      <c r="E457" s="14" t="s">
        <v>244</v>
      </c>
      <c r="F457" s="14" t="s">
        <v>2656</v>
      </c>
      <c r="G457" s="14" t="s">
        <v>592</v>
      </c>
      <c r="H457" s="14" t="s">
        <v>940</v>
      </c>
      <c r="I457" s="84">
        <v>4</v>
      </c>
      <c r="J457" s="32">
        <f>IFERROR(VLOOKUP(D457,#REF!,3,0),0)+IFERROR(VLOOKUP(D457,#REF!,3,0),0)</f>
        <v>0</v>
      </c>
      <c r="K457" s="32">
        <f>IFERROR(VLOOKUP(D457,#REF!,3,0),0)</f>
        <v>0</v>
      </c>
      <c r="L457" s="32">
        <f>IFERROR(VLOOKUP(D457,'12월'!$A$8:$C$8154,3,0),0)</f>
        <v>0</v>
      </c>
      <c r="M457" s="32">
        <f t="shared" si="18"/>
        <v>0</v>
      </c>
      <c r="N457" s="62" t="str">
        <f>IFERROR(VLOOKUP(D457,#REF!,6,0),"-")</f>
        <v>-</v>
      </c>
      <c r="O457" s="16" t="str">
        <f t="shared" si="19"/>
        <v>O</v>
      </c>
      <c r="P457" s="32">
        <f t="shared" si="20"/>
        <v>0</v>
      </c>
    </row>
    <row r="458" spans="1:16" ht="12.6" customHeight="1">
      <c r="A458" s="13"/>
      <c r="B458" s="14" t="s">
        <v>1015</v>
      </c>
      <c r="C458" s="14" t="s">
        <v>573</v>
      </c>
      <c r="D458" s="14" t="s">
        <v>1651</v>
      </c>
      <c r="E458" s="14" t="s">
        <v>120</v>
      </c>
      <c r="F458" s="14" t="s">
        <v>2657</v>
      </c>
      <c r="G458" s="14" t="s">
        <v>592</v>
      </c>
      <c r="H458" s="14" t="s">
        <v>940</v>
      </c>
      <c r="I458" s="84">
        <v>4</v>
      </c>
      <c r="J458" s="32">
        <f>IFERROR(VLOOKUP(D458,#REF!,3,0),0)+IFERROR(VLOOKUP(D458,#REF!,3,0),0)</f>
        <v>0</v>
      </c>
      <c r="K458" s="32">
        <f>IFERROR(VLOOKUP(D458,#REF!,3,0),0)</f>
        <v>0</v>
      </c>
      <c r="L458" s="32">
        <f>IFERROR(VLOOKUP(D458,'12월'!$A$8:$C$8154,3,0),0)</f>
        <v>0</v>
      </c>
      <c r="M458" s="32">
        <f t="shared" ref="M458:M521" si="21">(J458+K458)/I458</f>
        <v>0</v>
      </c>
      <c r="N458" s="62" t="str">
        <f>IFERROR(VLOOKUP(D458,#REF!,6,0),"-")</f>
        <v>-</v>
      </c>
      <c r="O458" s="16" t="str">
        <f t="shared" ref="O458:O521" si="22">+IF(M458&lt;500000,"O"," ")</f>
        <v>O</v>
      </c>
      <c r="P458" s="32">
        <f t="shared" ref="P458:P521" si="23">+J458+K458+L458</f>
        <v>0</v>
      </c>
    </row>
    <row r="459" spans="1:16" ht="12.6" customHeight="1">
      <c r="A459" s="13"/>
      <c r="B459" s="14" t="s">
        <v>1055</v>
      </c>
      <c r="C459" s="14" t="s">
        <v>555</v>
      </c>
      <c r="D459" s="14" t="s">
        <v>1694</v>
      </c>
      <c r="E459" s="14" t="s">
        <v>192</v>
      </c>
      <c r="F459" s="14" t="s">
        <v>2658</v>
      </c>
      <c r="G459" s="14" t="s">
        <v>592</v>
      </c>
      <c r="H459" s="14" t="s">
        <v>1068</v>
      </c>
      <c r="I459" s="84">
        <v>4</v>
      </c>
      <c r="J459" s="32">
        <f>IFERROR(VLOOKUP(D459,#REF!,3,0),0)+IFERROR(VLOOKUP(D459,#REF!,3,0),0)</f>
        <v>0</v>
      </c>
      <c r="K459" s="32">
        <f>IFERROR(VLOOKUP(D459,#REF!,3,0),0)</f>
        <v>0</v>
      </c>
      <c r="L459" s="32">
        <f>IFERROR(VLOOKUP(D459,'12월'!$A$8:$C$8154,3,0),0)</f>
        <v>0</v>
      </c>
      <c r="M459" s="32">
        <f t="shared" si="21"/>
        <v>0</v>
      </c>
      <c r="N459" s="62" t="str">
        <f>IFERROR(VLOOKUP(D459,#REF!,6,0),"-")</f>
        <v>-</v>
      </c>
      <c r="O459" s="16" t="str">
        <f t="shared" si="22"/>
        <v>O</v>
      </c>
      <c r="P459" s="32">
        <f t="shared" si="23"/>
        <v>0</v>
      </c>
    </row>
    <row r="460" spans="1:16" ht="12.6" customHeight="1">
      <c r="A460" s="13"/>
      <c r="B460" s="14" t="s">
        <v>1111</v>
      </c>
      <c r="C460" s="14" t="s">
        <v>554</v>
      </c>
      <c r="D460" s="14" t="s">
        <v>1768</v>
      </c>
      <c r="E460" s="14" t="s">
        <v>378</v>
      </c>
      <c r="F460" s="14" t="s">
        <v>2659</v>
      </c>
      <c r="G460" s="14" t="s">
        <v>592</v>
      </c>
      <c r="H460" s="14" t="s">
        <v>1120</v>
      </c>
      <c r="I460" s="84">
        <v>4</v>
      </c>
      <c r="J460" s="32">
        <f>IFERROR(VLOOKUP(D460,#REF!,3,0),0)+IFERROR(VLOOKUP(D460,#REF!,3,0),0)</f>
        <v>0</v>
      </c>
      <c r="K460" s="32">
        <f>IFERROR(VLOOKUP(D460,#REF!,3,0),0)</f>
        <v>0</v>
      </c>
      <c r="L460" s="32">
        <f>IFERROR(VLOOKUP(D460,'12월'!$A$8:$C$8154,3,0),0)</f>
        <v>0</v>
      </c>
      <c r="M460" s="32">
        <f t="shared" si="21"/>
        <v>0</v>
      </c>
      <c r="N460" s="62" t="str">
        <f>IFERROR(VLOOKUP(D460,#REF!,6,0),"-")</f>
        <v>-</v>
      </c>
      <c r="O460" s="16" t="str">
        <f t="shared" si="22"/>
        <v>O</v>
      </c>
      <c r="P460" s="32">
        <f t="shared" si="23"/>
        <v>0</v>
      </c>
    </row>
    <row r="461" spans="1:16" ht="12.6" customHeight="1">
      <c r="A461" s="13"/>
      <c r="B461" s="14" t="s">
        <v>835</v>
      </c>
      <c r="C461" s="14" t="s">
        <v>569</v>
      </c>
      <c r="D461" s="14" t="s">
        <v>1376</v>
      </c>
      <c r="E461" s="14" t="s">
        <v>12</v>
      </c>
      <c r="F461" s="14" t="s">
        <v>2660</v>
      </c>
      <c r="G461" s="14" t="s">
        <v>592</v>
      </c>
      <c r="H461" s="14" t="s">
        <v>857</v>
      </c>
      <c r="I461" s="84">
        <v>4</v>
      </c>
      <c r="J461" s="32">
        <f>IFERROR(VLOOKUP(D461,#REF!,3,0),0)+IFERROR(VLOOKUP(D461,#REF!,3,0),0)</f>
        <v>0</v>
      </c>
      <c r="K461" s="32">
        <f>IFERROR(VLOOKUP(D461,#REF!,3,0),0)</f>
        <v>0</v>
      </c>
      <c r="L461" s="32">
        <f>IFERROR(VLOOKUP(D461,'12월'!$A$8:$C$8154,3,0),0)</f>
        <v>0</v>
      </c>
      <c r="M461" s="32">
        <f t="shared" si="21"/>
        <v>0</v>
      </c>
      <c r="N461" s="62" t="str">
        <f>IFERROR(VLOOKUP(D461,#REF!,6,0),"-")</f>
        <v>-</v>
      </c>
      <c r="O461" s="16" t="str">
        <f t="shared" si="22"/>
        <v>O</v>
      </c>
      <c r="P461" s="32">
        <f t="shared" si="23"/>
        <v>0</v>
      </c>
    </row>
    <row r="462" spans="1:16" ht="12.6" customHeight="1">
      <c r="A462" s="13"/>
      <c r="B462" s="14" t="s">
        <v>798</v>
      </c>
      <c r="C462" s="14" t="s">
        <v>578</v>
      </c>
      <c r="D462" s="14" t="s">
        <v>1318</v>
      </c>
      <c r="E462" s="14" t="s">
        <v>129</v>
      </c>
      <c r="F462" s="14" t="s">
        <v>2661</v>
      </c>
      <c r="G462" s="14" t="s">
        <v>592</v>
      </c>
      <c r="H462" s="14" t="s">
        <v>816</v>
      </c>
      <c r="I462" s="84">
        <v>4</v>
      </c>
      <c r="J462" s="32">
        <f>IFERROR(VLOOKUP(D462,#REF!,3,0),0)+IFERROR(VLOOKUP(D462,#REF!,3,0),0)</f>
        <v>0</v>
      </c>
      <c r="K462" s="32">
        <f>IFERROR(VLOOKUP(D462,#REF!,3,0),0)</f>
        <v>0</v>
      </c>
      <c r="L462" s="32">
        <f>IFERROR(VLOOKUP(D462,'12월'!$A$8:$C$8154,3,0),0)</f>
        <v>0</v>
      </c>
      <c r="M462" s="32">
        <f t="shared" si="21"/>
        <v>0</v>
      </c>
      <c r="N462" s="62" t="str">
        <f>IFERROR(VLOOKUP(D462,#REF!,6,0),"-")</f>
        <v>-</v>
      </c>
      <c r="O462" s="16" t="str">
        <f t="shared" si="22"/>
        <v>O</v>
      </c>
      <c r="P462" s="32">
        <f t="shared" si="23"/>
        <v>0</v>
      </c>
    </row>
    <row r="463" spans="1:16" s="61" customFormat="1" ht="12.6" customHeight="1">
      <c r="A463" s="13"/>
      <c r="B463" s="14" t="s">
        <v>874</v>
      </c>
      <c r="C463" s="14" t="s">
        <v>570</v>
      </c>
      <c r="D463" s="14" t="s">
        <v>1415</v>
      </c>
      <c r="E463" s="14" t="s">
        <v>341</v>
      </c>
      <c r="F463" s="14" t="s">
        <v>2662</v>
      </c>
      <c r="G463" s="14" t="s">
        <v>592</v>
      </c>
      <c r="H463" s="14" t="s">
        <v>816</v>
      </c>
      <c r="I463" s="84">
        <v>4</v>
      </c>
      <c r="J463" s="32">
        <f>IFERROR(VLOOKUP(D463,#REF!,3,0),0)+IFERROR(VLOOKUP(D463,#REF!,3,0),0)</f>
        <v>0</v>
      </c>
      <c r="K463" s="32">
        <f>IFERROR(VLOOKUP(D463,#REF!,3,0),0)</f>
        <v>0</v>
      </c>
      <c r="L463" s="32">
        <f>IFERROR(VLOOKUP(D463,'12월'!$A$8:$C$8154,3,0),0)</f>
        <v>0</v>
      </c>
      <c r="M463" s="32">
        <f t="shared" si="21"/>
        <v>0</v>
      </c>
      <c r="N463" s="62" t="str">
        <f>IFERROR(VLOOKUP(D463,#REF!,6,0),"-")</f>
        <v>-</v>
      </c>
      <c r="O463" s="16" t="str">
        <f t="shared" si="22"/>
        <v>O</v>
      </c>
      <c r="P463" s="32">
        <f t="shared" si="23"/>
        <v>0</v>
      </c>
    </row>
    <row r="464" spans="1:16" ht="12.6" customHeight="1">
      <c r="A464" s="13"/>
      <c r="B464" s="14" t="s">
        <v>3154</v>
      </c>
      <c r="C464" s="14" t="s">
        <v>2986</v>
      </c>
      <c r="D464" s="14" t="s">
        <v>1609</v>
      </c>
      <c r="E464" s="14" t="s">
        <v>144</v>
      </c>
      <c r="F464" s="14" t="s">
        <v>2663</v>
      </c>
      <c r="G464" s="14" t="s">
        <v>593</v>
      </c>
      <c r="H464" s="14" t="s">
        <v>1010</v>
      </c>
      <c r="I464" s="84">
        <v>4</v>
      </c>
      <c r="J464" s="32">
        <f>IFERROR(VLOOKUP(D464,#REF!,3,0),0)+IFERROR(VLOOKUP(D464,#REF!,3,0),0)</f>
        <v>0</v>
      </c>
      <c r="K464" s="32">
        <f>IFERROR(VLOOKUP(D464,#REF!,3,0),0)</f>
        <v>0</v>
      </c>
      <c r="L464" s="32">
        <f>IFERROR(VLOOKUP(D464,'12월'!$A$8:$C$8154,3,0),0)</f>
        <v>0</v>
      </c>
      <c r="M464" s="32">
        <f t="shared" si="21"/>
        <v>0</v>
      </c>
      <c r="N464" s="62" t="str">
        <f>IFERROR(VLOOKUP(D464,#REF!,6,0),"-")</f>
        <v>-</v>
      </c>
      <c r="O464" s="16" t="str">
        <f t="shared" si="22"/>
        <v>O</v>
      </c>
      <c r="P464" s="32">
        <f t="shared" si="23"/>
        <v>0</v>
      </c>
    </row>
    <row r="465" spans="1:16" ht="12.6" customHeight="1">
      <c r="A465" s="13"/>
      <c r="B465" s="14" t="s">
        <v>957</v>
      </c>
      <c r="C465" s="14" t="s">
        <v>571</v>
      </c>
      <c r="D465" s="33" t="s">
        <v>1540</v>
      </c>
      <c r="E465" s="14" t="s">
        <v>102</v>
      </c>
      <c r="F465" s="14" t="s">
        <v>2664</v>
      </c>
      <c r="G465" s="14" t="s">
        <v>592</v>
      </c>
      <c r="H465" s="14" t="s">
        <v>974</v>
      </c>
      <c r="I465" s="84">
        <v>4</v>
      </c>
      <c r="J465" s="32">
        <f>IFERROR(VLOOKUP(D465,#REF!,3,0),0)+IFERROR(VLOOKUP(D465,#REF!,3,0),0)</f>
        <v>0</v>
      </c>
      <c r="K465" s="32">
        <f>IFERROR(VLOOKUP(D465,#REF!,3,0),0)</f>
        <v>0</v>
      </c>
      <c r="L465" s="32">
        <f>IFERROR(VLOOKUP(D465,'12월'!$A$8:$C$8154,3,0),0)</f>
        <v>0</v>
      </c>
      <c r="M465" s="32">
        <f t="shared" si="21"/>
        <v>0</v>
      </c>
      <c r="N465" s="62" t="str">
        <f>IFERROR(VLOOKUP(D465,#REF!,6,0),"-")</f>
        <v>-</v>
      </c>
      <c r="O465" s="16" t="str">
        <f t="shared" si="22"/>
        <v>O</v>
      </c>
      <c r="P465" s="32">
        <f t="shared" si="23"/>
        <v>0</v>
      </c>
    </row>
    <row r="466" spans="1:16" ht="12.6" customHeight="1">
      <c r="A466" s="13"/>
      <c r="B466" s="14" t="s">
        <v>2026</v>
      </c>
      <c r="C466" s="14" t="s">
        <v>2121</v>
      </c>
      <c r="D466" s="14" t="s">
        <v>1583</v>
      </c>
      <c r="E466" s="14" t="s">
        <v>222</v>
      </c>
      <c r="F466" s="14" t="s">
        <v>2665</v>
      </c>
      <c r="G466" s="14" t="s">
        <v>592</v>
      </c>
      <c r="H466" s="59" t="s">
        <v>974</v>
      </c>
      <c r="I466" s="84">
        <v>4</v>
      </c>
      <c r="J466" s="32">
        <f>IFERROR(VLOOKUP(D466,#REF!,3,0),0)+IFERROR(VLOOKUP(D466,#REF!,3,0),0)</f>
        <v>0</v>
      </c>
      <c r="K466" s="32">
        <f>IFERROR(VLOOKUP(D466,#REF!,3,0),0)</f>
        <v>0</v>
      </c>
      <c r="L466" s="32">
        <f>IFERROR(VLOOKUP(D466,'12월'!$A$8:$C$8154,3,0),0)</f>
        <v>0</v>
      </c>
      <c r="M466" s="32">
        <f t="shared" si="21"/>
        <v>0</v>
      </c>
      <c r="N466" s="62" t="str">
        <f>IFERROR(VLOOKUP(D466,#REF!,6,0),"-")</f>
        <v>-</v>
      </c>
      <c r="O466" s="16" t="str">
        <f t="shared" si="22"/>
        <v>O</v>
      </c>
      <c r="P466" s="32">
        <f t="shared" si="23"/>
        <v>0</v>
      </c>
    </row>
    <row r="467" spans="1:16" ht="12.6" customHeight="1">
      <c r="A467" s="13"/>
      <c r="B467" s="14" t="s">
        <v>835</v>
      </c>
      <c r="C467" s="14" t="s">
        <v>569</v>
      </c>
      <c r="D467" s="14" t="s">
        <v>1377</v>
      </c>
      <c r="E467" s="14" t="s">
        <v>466</v>
      </c>
      <c r="F467" s="14" t="s">
        <v>2666</v>
      </c>
      <c r="G467" s="14" t="s">
        <v>592</v>
      </c>
      <c r="H467" s="14" t="s">
        <v>858</v>
      </c>
      <c r="I467" s="84">
        <v>4</v>
      </c>
      <c r="J467" s="32">
        <f>IFERROR(VLOOKUP(D467,#REF!,3,0),0)+IFERROR(VLOOKUP(D467,#REF!,3,0),0)</f>
        <v>0</v>
      </c>
      <c r="K467" s="32">
        <f>IFERROR(VLOOKUP(D467,#REF!,3,0),0)</f>
        <v>0</v>
      </c>
      <c r="L467" s="32">
        <f>IFERROR(VLOOKUP(D467,'12월'!$A$8:$C$8154,3,0),0)</f>
        <v>0</v>
      </c>
      <c r="M467" s="32">
        <f t="shared" si="21"/>
        <v>0</v>
      </c>
      <c r="N467" s="62" t="str">
        <f>IFERROR(VLOOKUP(D467,#REF!,6,0),"-")</f>
        <v>-</v>
      </c>
      <c r="O467" s="16" t="str">
        <f t="shared" si="22"/>
        <v>O</v>
      </c>
      <c r="P467" s="32">
        <f t="shared" si="23"/>
        <v>0</v>
      </c>
    </row>
    <row r="468" spans="1:16" ht="12.6" customHeight="1">
      <c r="A468" s="13"/>
      <c r="B468" s="14" t="s">
        <v>1139</v>
      </c>
      <c r="C468" s="14" t="s">
        <v>560</v>
      </c>
      <c r="D468" s="14" t="s">
        <v>1817</v>
      </c>
      <c r="E468" s="48" t="s">
        <v>448</v>
      </c>
      <c r="F468" s="14" t="s">
        <v>2667</v>
      </c>
      <c r="G468" s="14" t="s">
        <v>593</v>
      </c>
      <c r="H468" s="14" t="s">
        <v>1145</v>
      </c>
      <c r="I468" s="84">
        <v>4</v>
      </c>
      <c r="J468" s="32">
        <f>IFERROR(VLOOKUP(D468,#REF!,3,0),0)+IFERROR(VLOOKUP(D468,#REF!,3,0),0)</f>
        <v>0</v>
      </c>
      <c r="K468" s="32">
        <f>IFERROR(VLOOKUP(D468,#REF!,3,0),0)</f>
        <v>0</v>
      </c>
      <c r="L468" s="32">
        <f>IFERROR(VLOOKUP(D468,'12월'!$A$8:$C$8154,3,0),0)</f>
        <v>0</v>
      </c>
      <c r="M468" s="32">
        <f t="shared" si="21"/>
        <v>0</v>
      </c>
      <c r="N468" s="62" t="str">
        <f>IFERROR(VLOOKUP(D468,#REF!,6,0),"-")</f>
        <v>-</v>
      </c>
      <c r="O468" s="16" t="str">
        <f t="shared" si="22"/>
        <v>O</v>
      </c>
      <c r="P468" s="32">
        <f t="shared" si="23"/>
        <v>0</v>
      </c>
    </row>
    <row r="469" spans="1:16" ht="12.6" customHeight="1">
      <c r="A469" s="13"/>
      <c r="B469" s="14" t="s">
        <v>1055</v>
      </c>
      <c r="C469" s="14" t="s">
        <v>555</v>
      </c>
      <c r="D469" s="14" t="s">
        <v>1695</v>
      </c>
      <c r="E469" s="14" t="s">
        <v>535</v>
      </c>
      <c r="F469" s="14" t="s">
        <v>2668</v>
      </c>
      <c r="G469" s="14" t="s">
        <v>592</v>
      </c>
      <c r="H469" s="14" t="s">
        <v>1069</v>
      </c>
      <c r="I469" s="84">
        <v>4</v>
      </c>
      <c r="J469" s="32">
        <f>IFERROR(VLOOKUP(D469,#REF!,3,0),0)+IFERROR(VLOOKUP(D469,#REF!,3,0),0)</f>
        <v>0</v>
      </c>
      <c r="K469" s="32">
        <f>IFERROR(VLOOKUP(D469,#REF!,3,0),0)</f>
        <v>0</v>
      </c>
      <c r="L469" s="32">
        <f>IFERROR(VLOOKUP(D469,'12월'!$A$8:$C$8154,3,0),0)</f>
        <v>0</v>
      </c>
      <c r="M469" s="32">
        <f t="shared" si="21"/>
        <v>0</v>
      </c>
      <c r="N469" s="62" t="str">
        <f>IFERROR(VLOOKUP(D469,#REF!,6,0),"-")</f>
        <v>-</v>
      </c>
      <c r="O469" s="16" t="str">
        <f t="shared" si="22"/>
        <v>O</v>
      </c>
      <c r="P469" s="32">
        <f t="shared" si="23"/>
        <v>0</v>
      </c>
    </row>
    <row r="470" spans="1:16" ht="12.6" customHeight="1">
      <c r="A470" s="13"/>
      <c r="B470" s="64" t="s">
        <v>2026</v>
      </c>
      <c r="C470" s="59" t="s">
        <v>2121</v>
      </c>
      <c r="D470" s="59" t="s">
        <v>1378</v>
      </c>
      <c r="E470" s="59" t="s">
        <v>62</v>
      </c>
      <c r="F470" s="59" t="s">
        <v>2354</v>
      </c>
      <c r="G470" s="59" t="s">
        <v>592</v>
      </c>
      <c r="H470" s="59" t="s">
        <v>859</v>
      </c>
      <c r="I470" s="84">
        <v>4</v>
      </c>
      <c r="J470" s="32">
        <f>IFERROR(VLOOKUP(D470,#REF!,3,0),0)+IFERROR(VLOOKUP(D470,#REF!,3,0),0)</f>
        <v>0</v>
      </c>
      <c r="K470" s="32">
        <f>IFERROR(VLOOKUP(D470,#REF!,3,0),0)</f>
        <v>0</v>
      </c>
      <c r="L470" s="32">
        <f>IFERROR(VLOOKUP(D470,'12월'!$A$8:$C$8154,3,0),0)</f>
        <v>0</v>
      </c>
      <c r="M470" s="32">
        <f t="shared" si="21"/>
        <v>0</v>
      </c>
      <c r="N470" s="62" t="str">
        <f>IFERROR(VLOOKUP(D470,#REF!,6,0),"-")</f>
        <v>-</v>
      </c>
      <c r="O470" s="16" t="str">
        <f t="shared" si="22"/>
        <v>O</v>
      </c>
      <c r="P470" s="32">
        <f t="shared" si="23"/>
        <v>0</v>
      </c>
    </row>
    <row r="471" spans="1:16" ht="12.6" customHeight="1">
      <c r="A471" s="13"/>
      <c r="B471" s="14" t="s">
        <v>924</v>
      </c>
      <c r="C471" s="14" t="s">
        <v>556</v>
      </c>
      <c r="D471" s="14" t="s">
        <v>1491</v>
      </c>
      <c r="E471" s="14" t="s">
        <v>277</v>
      </c>
      <c r="F471" s="14" t="s">
        <v>2669</v>
      </c>
      <c r="G471" s="14" t="s">
        <v>592</v>
      </c>
      <c r="H471" s="14" t="s">
        <v>941</v>
      </c>
      <c r="I471" s="84">
        <v>4</v>
      </c>
      <c r="J471" s="32">
        <f>IFERROR(VLOOKUP(D471,#REF!,3,0),0)+IFERROR(VLOOKUP(D471,#REF!,3,0),0)</f>
        <v>0</v>
      </c>
      <c r="K471" s="32">
        <f>IFERROR(VLOOKUP(D471,#REF!,3,0),0)</f>
        <v>0</v>
      </c>
      <c r="L471" s="32">
        <f>IFERROR(VLOOKUP(D471,'12월'!$A$8:$C$8154,3,0),0)</f>
        <v>0</v>
      </c>
      <c r="M471" s="32">
        <f t="shared" si="21"/>
        <v>0</v>
      </c>
      <c r="N471" s="62" t="str">
        <f>IFERROR(VLOOKUP(D471,#REF!,6,0),"-")</f>
        <v>-</v>
      </c>
      <c r="O471" s="16" t="str">
        <f t="shared" si="22"/>
        <v>O</v>
      </c>
      <c r="P471" s="32">
        <f t="shared" si="23"/>
        <v>0</v>
      </c>
    </row>
    <row r="472" spans="1:16" ht="12.6" customHeight="1">
      <c r="A472" s="13"/>
      <c r="B472" s="14" t="s">
        <v>1148</v>
      </c>
      <c r="C472" s="14" t="s">
        <v>586</v>
      </c>
      <c r="D472" s="14" t="s">
        <v>1830</v>
      </c>
      <c r="E472" s="14" t="s">
        <v>457</v>
      </c>
      <c r="F472" s="14" t="s">
        <v>2670</v>
      </c>
      <c r="G472" s="14" t="s">
        <v>592</v>
      </c>
      <c r="H472" s="14" t="s">
        <v>1154</v>
      </c>
      <c r="I472" s="84">
        <v>4</v>
      </c>
      <c r="J472" s="32">
        <f>IFERROR(VLOOKUP(D472,#REF!,3,0),0)+IFERROR(VLOOKUP(D472,#REF!,3,0),0)</f>
        <v>0</v>
      </c>
      <c r="K472" s="32">
        <f>IFERROR(VLOOKUP(D472,#REF!,3,0),0)</f>
        <v>0</v>
      </c>
      <c r="L472" s="32">
        <f>IFERROR(VLOOKUP(D472,'12월'!$A$8:$C$8154,3,0),0)</f>
        <v>0</v>
      </c>
      <c r="M472" s="32">
        <f t="shared" si="21"/>
        <v>0</v>
      </c>
      <c r="N472" s="62" t="str">
        <f>IFERROR(VLOOKUP(D472,#REF!,6,0),"-")</f>
        <v>-</v>
      </c>
      <c r="O472" s="16" t="str">
        <f t="shared" si="22"/>
        <v>O</v>
      </c>
      <c r="P472" s="32">
        <f t="shared" si="23"/>
        <v>0</v>
      </c>
    </row>
    <row r="473" spans="1:16" ht="12.6" customHeight="1">
      <c r="A473" s="13"/>
      <c r="B473" s="14" t="s">
        <v>742</v>
      </c>
      <c r="C473" s="14" t="s">
        <v>572</v>
      </c>
      <c r="D473" s="14" t="s">
        <v>1243</v>
      </c>
      <c r="E473" s="14" t="s">
        <v>23</v>
      </c>
      <c r="F473" s="14" t="s">
        <v>2671</v>
      </c>
      <c r="G473" s="14" t="s">
        <v>592</v>
      </c>
      <c r="H473" s="14" t="s">
        <v>746</v>
      </c>
      <c r="I473" s="84">
        <v>4</v>
      </c>
      <c r="J473" s="32">
        <f>IFERROR(VLOOKUP(D473,#REF!,3,0),0)+IFERROR(VLOOKUP(D473,#REF!,3,0),0)</f>
        <v>0</v>
      </c>
      <c r="K473" s="32">
        <f>IFERROR(VLOOKUP(D473,#REF!,3,0),0)</f>
        <v>0</v>
      </c>
      <c r="L473" s="32">
        <f>IFERROR(VLOOKUP(D473,'12월'!$A$8:$C$8154,3,0),0)</f>
        <v>0</v>
      </c>
      <c r="M473" s="32">
        <f t="shared" si="21"/>
        <v>0</v>
      </c>
      <c r="N473" s="62" t="str">
        <f>IFERROR(VLOOKUP(D473,#REF!,6,0),"-")</f>
        <v>-</v>
      </c>
      <c r="O473" s="16" t="str">
        <f t="shared" si="22"/>
        <v>O</v>
      </c>
      <c r="P473" s="32">
        <f t="shared" si="23"/>
        <v>0</v>
      </c>
    </row>
    <row r="474" spans="1:16" ht="12.6" customHeight="1">
      <c r="A474" s="63"/>
      <c r="B474" s="64" t="s">
        <v>749</v>
      </c>
      <c r="C474" s="59" t="s">
        <v>582</v>
      </c>
      <c r="D474" s="59" t="s">
        <v>1254</v>
      </c>
      <c r="E474" s="59" t="s">
        <v>367</v>
      </c>
      <c r="F474" s="59" t="s">
        <v>2596</v>
      </c>
      <c r="G474" s="59" t="s">
        <v>592</v>
      </c>
      <c r="H474" s="14" t="s">
        <v>754</v>
      </c>
      <c r="I474" s="84">
        <v>4</v>
      </c>
      <c r="J474" s="32">
        <f>IFERROR(VLOOKUP(D474,#REF!,3,0),0)+IFERROR(VLOOKUP(D474,#REF!,3,0),0)</f>
        <v>0</v>
      </c>
      <c r="K474" s="32">
        <f>IFERROR(VLOOKUP(D474,#REF!,3,0),0)</f>
        <v>0</v>
      </c>
      <c r="L474" s="32">
        <f>IFERROR(VLOOKUP(D474,'12월'!$A$8:$C$8154,3,0),0)</f>
        <v>0</v>
      </c>
      <c r="M474" s="32">
        <f t="shared" si="21"/>
        <v>0</v>
      </c>
      <c r="N474" s="62" t="str">
        <f>IFERROR(VLOOKUP(D474,#REF!,6,0),"-")</f>
        <v>-</v>
      </c>
      <c r="O474" s="16" t="str">
        <f t="shared" si="22"/>
        <v>O</v>
      </c>
      <c r="P474" s="32">
        <f t="shared" si="23"/>
        <v>0</v>
      </c>
    </row>
    <row r="475" spans="1:16" ht="12.6" customHeight="1">
      <c r="A475" s="13"/>
      <c r="B475" s="14" t="s">
        <v>821</v>
      </c>
      <c r="C475" s="14" t="s">
        <v>577</v>
      </c>
      <c r="D475" s="14" t="s">
        <v>1329</v>
      </c>
      <c r="E475" s="14" t="s">
        <v>79</v>
      </c>
      <c r="F475" s="14" t="s">
        <v>2672</v>
      </c>
      <c r="G475" s="14" t="s">
        <v>592</v>
      </c>
      <c r="H475" s="14" t="s">
        <v>754</v>
      </c>
      <c r="I475" s="84">
        <v>4</v>
      </c>
      <c r="J475" s="32">
        <f>IFERROR(VLOOKUP(D475,#REF!,3,0),0)+IFERROR(VLOOKUP(D475,#REF!,3,0),0)</f>
        <v>0</v>
      </c>
      <c r="K475" s="32">
        <f>IFERROR(VLOOKUP(D475,#REF!,3,0),0)</f>
        <v>0</v>
      </c>
      <c r="L475" s="32">
        <f>IFERROR(VLOOKUP(D475,'12월'!$A$8:$C$8154,3,0),0)</f>
        <v>0</v>
      </c>
      <c r="M475" s="32">
        <f t="shared" si="21"/>
        <v>0</v>
      </c>
      <c r="N475" s="62" t="str">
        <f>IFERROR(VLOOKUP(D475,#REF!,6,0),"-")</f>
        <v>-</v>
      </c>
      <c r="O475" s="16" t="str">
        <f t="shared" si="22"/>
        <v>O</v>
      </c>
      <c r="P475" s="32">
        <f t="shared" si="23"/>
        <v>0</v>
      </c>
    </row>
    <row r="476" spans="1:16" ht="12.6" customHeight="1">
      <c r="A476" s="13"/>
      <c r="B476" s="14" t="s">
        <v>1121</v>
      </c>
      <c r="C476" s="14" t="s">
        <v>580</v>
      </c>
      <c r="D476" s="14" t="s">
        <v>1784</v>
      </c>
      <c r="E476" s="14" t="s">
        <v>434</v>
      </c>
      <c r="F476" s="14" t="s">
        <v>2673</v>
      </c>
      <c r="G476" s="14" t="s">
        <v>592</v>
      </c>
      <c r="H476" s="14" t="s">
        <v>1131</v>
      </c>
      <c r="I476" s="84">
        <v>4</v>
      </c>
      <c r="J476" s="32">
        <f>IFERROR(VLOOKUP(D476,#REF!,3,0),0)+IFERROR(VLOOKUP(D476,#REF!,3,0),0)</f>
        <v>0</v>
      </c>
      <c r="K476" s="32">
        <f>IFERROR(VLOOKUP(D476,#REF!,3,0),0)</f>
        <v>0</v>
      </c>
      <c r="L476" s="32">
        <f>IFERROR(VLOOKUP(D476,'12월'!$A$8:$C$8154,3,0),0)</f>
        <v>0</v>
      </c>
      <c r="M476" s="32">
        <f t="shared" si="21"/>
        <v>0</v>
      </c>
      <c r="N476" s="62" t="str">
        <f>IFERROR(VLOOKUP(D476,#REF!,6,0),"-")</f>
        <v>-</v>
      </c>
      <c r="O476" s="16" t="str">
        <f t="shared" si="22"/>
        <v>O</v>
      </c>
      <c r="P476" s="32">
        <f t="shared" si="23"/>
        <v>0</v>
      </c>
    </row>
    <row r="477" spans="1:16" ht="12.6" customHeight="1">
      <c r="A477" s="13"/>
      <c r="B477" s="14" t="s">
        <v>895</v>
      </c>
      <c r="C477" s="14" t="s">
        <v>557</v>
      </c>
      <c r="D477" s="33" t="s">
        <v>1435</v>
      </c>
      <c r="E477" s="14" t="s">
        <v>231</v>
      </c>
      <c r="F477" s="14" t="s">
        <v>2674</v>
      </c>
      <c r="G477" s="14" t="s">
        <v>592</v>
      </c>
      <c r="H477" s="14" t="s">
        <v>905</v>
      </c>
      <c r="I477" s="84">
        <v>4</v>
      </c>
      <c r="J477" s="32">
        <f>IFERROR(VLOOKUP(D477,#REF!,3,0),0)+IFERROR(VLOOKUP(D477,#REF!,3,0),0)</f>
        <v>0</v>
      </c>
      <c r="K477" s="32">
        <f>IFERROR(VLOOKUP(D477,#REF!,3,0),0)</f>
        <v>0</v>
      </c>
      <c r="L477" s="32">
        <f>IFERROR(VLOOKUP(D477,'12월'!$A$8:$C$8154,3,0),0)</f>
        <v>0</v>
      </c>
      <c r="M477" s="32">
        <f t="shared" si="21"/>
        <v>0</v>
      </c>
      <c r="N477" s="62" t="str">
        <f>IFERROR(VLOOKUP(D477,#REF!,6,0),"-")</f>
        <v>-</v>
      </c>
      <c r="O477" s="16" t="str">
        <f t="shared" si="22"/>
        <v>O</v>
      </c>
      <c r="P477" s="32">
        <f t="shared" si="23"/>
        <v>0</v>
      </c>
    </row>
    <row r="478" spans="1:16" ht="12.6" customHeight="1">
      <c r="A478" s="63"/>
      <c r="B478" s="14" t="s">
        <v>827</v>
      </c>
      <c r="C478" s="14" t="s">
        <v>562</v>
      </c>
      <c r="D478" s="33" t="s">
        <v>1347</v>
      </c>
      <c r="E478" s="14" t="s">
        <v>84</v>
      </c>
      <c r="F478" s="14" t="s">
        <v>2675</v>
      </c>
      <c r="G478" s="14" t="s">
        <v>592</v>
      </c>
      <c r="H478" s="14" t="s">
        <v>834</v>
      </c>
      <c r="I478" s="84">
        <v>4</v>
      </c>
      <c r="J478" s="32">
        <f>IFERROR(VLOOKUP(D478,#REF!,3,0),0)+IFERROR(VLOOKUP(D478,#REF!,3,0),0)</f>
        <v>0</v>
      </c>
      <c r="K478" s="32">
        <f>IFERROR(VLOOKUP(D478,#REF!,3,0),0)</f>
        <v>0</v>
      </c>
      <c r="L478" s="32">
        <f>IFERROR(VLOOKUP(D478,'12월'!$A$8:$C$8154,3,0),0)</f>
        <v>0</v>
      </c>
      <c r="M478" s="32">
        <f t="shared" si="21"/>
        <v>0</v>
      </c>
      <c r="N478" s="62" t="str">
        <f>IFERROR(VLOOKUP(D478,#REF!,6,0),"-")</f>
        <v>-</v>
      </c>
      <c r="O478" s="16" t="str">
        <f t="shared" si="22"/>
        <v>O</v>
      </c>
      <c r="P478" s="32">
        <f t="shared" si="23"/>
        <v>0</v>
      </c>
    </row>
    <row r="479" spans="1:16" ht="12.6" customHeight="1">
      <c r="A479" s="13"/>
      <c r="B479" s="14" t="s">
        <v>895</v>
      </c>
      <c r="C479" s="14" t="s">
        <v>557</v>
      </c>
      <c r="D479" s="14" t="s">
        <v>1436</v>
      </c>
      <c r="E479" s="14" t="s">
        <v>127</v>
      </c>
      <c r="F479" s="14" t="s">
        <v>2676</v>
      </c>
      <c r="G479" s="14" t="s">
        <v>592</v>
      </c>
      <c r="H479" s="14" t="s">
        <v>834</v>
      </c>
      <c r="I479" s="84">
        <v>4</v>
      </c>
      <c r="J479" s="32">
        <f>IFERROR(VLOOKUP(D479,#REF!,3,0),0)+IFERROR(VLOOKUP(D479,#REF!,3,0),0)</f>
        <v>0</v>
      </c>
      <c r="K479" s="32">
        <f>IFERROR(VLOOKUP(D479,#REF!,3,0),0)</f>
        <v>0</v>
      </c>
      <c r="L479" s="32">
        <f>IFERROR(VLOOKUP(D479,'12월'!$A$8:$C$8154,3,0),0)</f>
        <v>0</v>
      </c>
      <c r="M479" s="32">
        <f t="shared" si="21"/>
        <v>0</v>
      </c>
      <c r="N479" s="62" t="str">
        <f>IFERROR(VLOOKUP(D479,#REF!,6,0),"-")</f>
        <v>-</v>
      </c>
      <c r="O479" s="16" t="str">
        <f t="shared" si="22"/>
        <v>O</v>
      </c>
      <c r="P479" s="32">
        <f t="shared" si="23"/>
        <v>0</v>
      </c>
    </row>
    <row r="480" spans="1:16" ht="12.6" customHeight="1">
      <c r="A480" s="13"/>
      <c r="B480" s="14" t="s">
        <v>874</v>
      </c>
      <c r="C480" s="14" t="s">
        <v>570</v>
      </c>
      <c r="D480" s="14" t="s">
        <v>1416</v>
      </c>
      <c r="E480" s="14" t="s">
        <v>474</v>
      </c>
      <c r="F480" s="14" t="s">
        <v>2677</v>
      </c>
      <c r="G480" s="14" t="s">
        <v>592</v>
      </c>
      <c r="H480" s="14" t="s">
        <v>890</v>
      </c>
      <c r="I480" s="84">
        <v>4</v>
      </c>
      <c r="J480" s="32">
        <f>IFERROR(VLOOKUP(D480,#REF!,3,0),0)+IFERROR(VLOOKUP(D480,#REF!,3,0),0)</f>
        <v>0</v>
      </c>
      <c r="K480" s="32">
        <f>IFERROR(VLOOKUP(D480,#REF!,3,0),0)</f>
        <v>0</v>
      </c>
      <c r="L480" s="32">
        <f>IFERROR(VLOOKUP(D480,'12월'!$A$8:$C$8154,3,0),0)</f>
        <v>0</v>
      </c>
      <c r="M480" s="32">
        <f t="shared" si="21"/>
        <v>0</v>
      </c>
      <c r="N480" s="62" t="str">
        <f>IFERROR(VLOOKUP(D480,#REF!,6,0),"-")</f>
        <v>-</v>
      </c>
      <c r="O480" s="16" t="str">
        <f t="shared" si="22"/>
        <v>O</v>
      </c>
      <c r="P480" s="32">
        <f t="shared" si="23"/>
        <v>0</v>
      </c>
    </row>
    <row r="481" spans="1:16" ht="12.6" customHeight="1">
      <c r="A481" s="13"/>
      <c r="B481" s="14" t="s">
        <v>798</v>
      </c>
      <c r="C481" s="14" t="s">
        <v>578</v>
      </c>
      <c r="D481" s="14" t="s">
        <v>1319</v>
      </c>
      <c r="E481" s="14" t="s">
        <v>37</v>
      </c>
      <c r="F481" s="14" t="s">
        <v>2678</v>
      </c>
      <c r="G481" s="14" t="s">
        <v>592</v>
      </c>
      <c r="H481" s="14" t="s">
        <v>817</v>
      </c>
      <c r="I481" s="84">
        <v>4</v>
      </c>
      <c r="J481" s="32">
        <f>IFERROR(VLOOKUP(D481,#REF!,3,0),0)+IFERROR(VLOOKUP(D481,#REF!,3,0),0)</f>
        <v>0</v>
      </c>
      <c r="K481" s="32">
        <f>IFERROR(VLOOKUP(D481,#REF!,3,0),0)</f>
        <v>0</v>
      </c>
      <c r="L481" s="32">
        <f>IFERROR(VLOOKUP(D481,'12월'!$A$8:$C$8154,3,0),0)</f>
        <v>0</v>
      </c>
      <c r="M481" s="32">
        <f t="shared" si="21"/>
        <v>0</v>
      </c>
      <c r="N481" s="62" t="str">
        <f>IFERROR(VLOOKUP(D481,#REF!,6,0),"-")</f>
        <v>-</v>
      </c>
      <c r="O481" s="16" t="str">
        <f t="shared" si="22"/>
        <v>O</v>
      </c>
      <c r="P481" s="32">
        <f t="shared" si="23"/>
        <v>0</v>
      </c>
    </row>
    <row r="482" spans="1:16" ht="12.6" customHeight="1">
      <c r="A482" s="13"/>
      <c r="B482" s="14" t="s">
        <v>1042</v>
      </c>
      <c r="C482" s="14" t="s">
        <v>567</v>
      </c>
      <c r="D482" s="14" t="s">
        <v>1670</v>
      </c>
      <c r="E482" s="14" t="s">
        <v>506</v>
      </c>
      <c r="F482" s="14" t="s">
        <v>2679</v>
      </c>
      <c r="G482" s="14" t="s">
        <v>592</v>
      </c>
      <c r="H482" s="14" t="s">
        <v>1052</v>
      </c>
      <c r="I482" s="84">
        <v>4</v>
      </c>
      <c r="J482" s="32">
        <f>IFERROR(VLOOKUP(D482,#REF!,3,0),0)+IFERROR(VLOOKUP(D482,#REF!,3,0),0)</f>
        <v>0</v>
      </c>
      <c r="K482" s="32">
        <f>IFERROR(VLOOKUP(D482,#REF!,3,0),0)</f>
        <v>0</v>
      </c>
      <c r="L482" s="32">
        <f>IFERROR(VLOOKUP(D482,'12월'!$A$8:$C$8154,3,0),0)</f>
        <v>0</v>
      </c>
      <c r="M482" s="32">
        <f t="shared" si="21"/>
        <v>0</v>
      </c>
      <c r="N482" s="62" t="str">
        <f>IFERROR(VLOOKUP(D482,#REF!,6,0),"-")</f>
        <v>-</v>
      </c>
      <c r="O482" s="16" t="str">
        <f t="shared" si="22"/>
        <v>O</v>
      </c>
      <c r="P482" s="32">
        <f t="shared" si="23"/>
        <v>0</v>
      </c>
    </row>
    <row r="483" spans="1:16" ht="12.6" customHeight="1">
      <c r="A483" s="13"/>
      <c r="B483" s="14" t="s">
        <v>694</v>
      </c>
      <c r="C483" s="14" t="s">
        <v>581</v>
      </c>
      <c r="D483" s="14" t="s">
        <v>1208</v>
      </c>
      <c r="E483" s="14" t="s">
        <v>170</v>
      </c>
      <c r="F483" s="14" t="s">
        <v>2680</v>
      </c>
      <c r="G483" s="14" t="s">
        <v>592</v>
      </c>
      <c r="H483" s="14" t="s">
        <v>709</v>
      </c>
      <c r="I483" s="84">
        <v>4</v>
      </c>
      <c r="J483" s="32">
        <f>IFERROR(VLOOKUP(D483,#REF!,3,0),0)+IFERROR(VLOOKUP(D483,#REF!,3,0),0)</f>
        <v>0</v>
      </c>
      <c r="K483" s="32">
        <f>IFERROR(VLOOKUP(D483,#REF!,3,0),0)</f>
        <v>0</v>
      </c>
      <c r="L483" s="32">
        <f>IFERROR(VLOOKUP(D483,'12월'!$A$8:$C$8154,3,0),0)</f>
        <v>0</v>
      </c>
      <c r="M483" s="32">
        <f t="shared" si="21"/>
        <v>0</v>
      </c>
      <c r="N483" s="62" t="str">
        <f>IFERROR(VLOOKUP(D483,#REF!,6,0),"-")</f>
        <v>-</v>
      </c>
      <c r="O483" s="16" t="str">
        <f t="shared" si="22"/>
        <v>O</v>
      </c>
      <c r="P483" s="32">
        <f t="shared" si="23"/>
        <v>0</v>
      </c>
    </row>
    <row r="484" spans="1:16" ht="12.6" customHeight="1">
      <c r="A484" s="13"/>
      <c r="B484" s="14" t="s">
        <v>1139</v>
      </c>
      <c r="C484" s="14" t="s">
        <v>560</v>
      </c>
      <c r="D484" s="14" t="s">
        <v>1818</v>
      </c>
      <c r="E484" s="14" t="s">
        <v>449</v>
      </c>
      <c r="F484" s="14" t="s">
        <v>2681</v>
      </c>
      <c r="G484" s="14" t="s">
        <v>592</v>
      </c>
      <c r="H484" s="14" t="s">
        <v>709</v>
      </c>
      <c r="I484" s="84">
        <v>4</v>
      </c>
      <c r="J484" s="32">
        <f>IFERROR(VLOOKUP(D484,#REF!,3,0),0)+IFERROR(VLOOKUP(D484,#REF!,3,0),0)</f>
        <v>0</v>
      </c>
      <c r="K484" s="32">
        <f>IFERROR(VLOOKUP(D484,#REF!,3,0),0)</f>
        <v>0</v>
      </c>
      <c r="L484" s="32">
        <f>IFERROR(VLOOKUP(D484,'12월'!$A$8:$C$8154,3,0),0)</f>
        <v>0</v>
      </c>
      <c r="M484" s="32">
        <f t="shared" si="21"/>
        <v>0</v>
      </c>
      <c r="N484" s="62" t="str">
        <f>IFERROR(VLOOKUP(D484,#REF!,6,0),"-")</f>
        <v>-</v>
      </c>
      <c r="O484" s="16" t="str">
        <f t="shared" si="22"/>
        <v>O</v>
      </c>
      <c r="P484" s="32">
        <f t="shared" si="23"/>
        <v>0</v>
      </c>
    </row>
    <row r="485" spans="1:16" ht="12.6" customHeight="1">
      <c r="A485" s="13"/>
      <c r="B485" s="14" t="s">
        <v>957</v>
      </c>
      <c r="C485" s="14" t="s">
        <v>571</v>
      </c>
      <c r="D485" s="33" t="s">
        <v>1541</v>
      </c>
      <c r="E485" s="14" t="s">
        <v>103</v>
      </c>
      <c r="F485" s="14" t="s">
        <v>2682</v>
      </c>
      <c r="G485" s="14" t="s">
        <v>592</v>
      </c>
      <c r="H485" s="14" t="s">
        <v>975</v>
      </c>
      <c r="I485" s="84">
        <v>4</v>
      </c>
      <c r="J485" s="32">
        <f>IFERROR(VLOOKUP(D485,#REF!,3,0),0)+IFERROR(VLOOKUP(D485,#REF!,3,0),0)</f>
        <v>0</v>
      </c>
      <c r="K485" s="32">
        <f>IFERROR(VLOOKUP(D485,#REF!,3,0),0)</f>
        <v>0</v>
      </c>
      <c r="L485" s="32">
        <f>IFERROR(VLOOKUP(D485,'12월'!$A$8:$C$8154,3,0),0)</f>
        <v>0</v>
      </c>
      <c r="M485" s="32">
        <f t="shared" si="21"/>
        <v>0</v>
      </c>
      <c r="N485" s="62" t="str">
        <f>IFERROR(VLOOKUP(D485,#REF!,6,0),"-")</f>
        <v>-</v>
      </c>
      <c r="O485" s="16" t="str">
        <f t="shared" si="22"/>
        <v>O</v>
      </c>
      <c r="P485" s="32">
        <f t="shared" si="23"/>
        <v>0</v>
      </c>
    </row>
    <row r="486" spans="1:16" ht="12.6" customHeight="1">
      <c r="A486" s="13"/>
      <c r="B486" s="14" t="s">
        <v>780</v>
      </c>
      <c r="C486" s="14" t="s">
        <v>559</v>
      </c>
      <c r="D486" s="14" t="s">
        <v>1278</v>
      </c>
      <c r="E486" s="14" t="s">
        <v>354</v>
      </c>
      <c r="F486" s="14" t="s">
        <v>2683</v>
      </c>
      <c r="G486" s="14" t="s">
        <v>592</v>
      </c>
      <c r="H486" s="14" t="s">
        <v>747</v>
      </c>
      <c r="I486" s="84">
        <v>4</v>
      </c>
      <c r="J486" s="32">
        <f>IFERROR(VLOOKUP(D486,#REF!,3,0),0)+IFERROR(VLOOKUP(D486,#REF!,3,0),0)</f>
        <v>0</v>
      </c>
      <c r="K486" s="32">
        <f>IFERROR(VLOOKUP(D486,#REF!,3,0),0)</f>
        <v>0</v>
      </c>
      <c r="L486" s="32">
        <f>IFERROR(VLOOKUP(D486,'12월'!$A$8:$C$8154,3,0),0)</f>
        <v>0</v>
      </c>
      <c r="M486" s="32">
        <f t="shared" si="21"/>
        <v>0</v>
      </c>
      <c r="N486" s="62" t="str">
        <f>IFERROR(VLOOKUP(D486,#REF!,6,0),"-")</f>
        <v>-</v>
      </c>
      <c r="O486" s="16" t="str">
        <f t="shared" si="22"/>
        <v>O</v>
      </c>
      <c r="P486" s="32">
        <f t="shared" si="23"/>
        <v>0</v>
      </c>
    </row>
    <row r="487" spans="1:16" ht="12.6" customHeight="1">
      <c r="A487" s="13"/>
      <c r="B487" s="14" t="s">
        <v>798</v>
      </c>
      <c r="C487" s="14" t="s">
        <v>578</v>
      </c>
      <c r="D487" s="33" t="s">
        <v>1320</v>
      </c>
      <c r="E487" s="14" t="s">
        <v>10</v>
      </c>
      <c r="F487" s="14" t="s">
        <v>2684</v>
      </c>
      <c r="G487" s="14" t="s">
        <v>592</v>
      </c>
      <c r="H487" s="14" t="s">
        <v>747</v>
      </c>
      <c r="I487" s="84">
        <v>4</v>
      </c>
      <c r="J487" s="32">
        <f>IFERROR(VLOOKUP(D487,#REF!,3,0),0)+IFERROR(VLOOKUP(D487,#REF!,3,0),0)</f>
        <v>0</v>
      </c>
      <c r="K487" s="32">
        <f>IFERROR(VLOOKUP(D487,#REF!,3,0),0)</f>
        <v>0</v>
      </c>
      <c r="L487" s="32">
        <f>IFERROR(VLOOKUP(D487,'12월'!$A$8:$C$8154,3,0),0)</f>
        <v>0</v>
      </c>
      <c r="M487" s="32">
        <f t="shared" si="21"/>
        <v>0</v>
      </c>
      <c r="N487" s="62" t="str">
        <f>IFERROR(VLOOKUP(D487,#REF!,6,0),"-")</f>
        <v>-</v>
      </c>
      <c r="O487" s="16" t="str">
        <f t="shared" si="22"/>
        <v>O</v>
      </c>
      <c r="P487" s="32">
        <f t="shared" si="23"/>
        <v>0</v>
      </c>
    </row>
    <row r="488" spans="1:16" ht="12.6" customHeight="1">
      <c r="A488" s="13"/>
      <c r="B488" s="14" t="s">
        <v>821</v>
      </c>
      <c r="C488" s="14" t="s">
        <v>577</v>
      </c>
      <c r="D488" s="14" t="s">
        <v>1330</v>
      </c>
      <c r="E488" s="14" t="s">
        <v>261</v>
      </c>
      <c r="F488" s="14" t="s">
        <v>2685</v>
      </c>
      <c r="G488" s="14" t="s">
        <v>592</v>
      </c>
      <c r="H488" s="14" t="s">
        <v>747</v>
      </c>
      <c r="I488" s="84">
        <v>4</v>
      </c>
      <c r="J488" s="32">
        <f>IFERROR(VLOOKUP(D488,#REF!,3,0),0)+IFERROR(VLOOKUP(D488,#REF!,3,0),0)</f>
        <v>0</v>
      </c>
      <c r="K488" s="32">
        <f>IFERROR(VLOOKUP(D488,#REF!,3,0),0)</f>
        <v>0</v>
      </c>
      <c r="L488" s="32">
        <f>IFERROR(VLOOKUP(D488,'12월'!$A$8:$C$8154,3,0),0)</f>
        <v>0</v>
      </c>
      <c r="M488" s="32">
        <f t="shared" si="21"/>
        <v>0</v>
      </c>
      <c r="N488" s="62" t="str">
        <f>IFERROR(VLOOKUP(D488,#REF!,6,0),"-")</f>
        <v>-</v>
      </c>
      <c r="O488" s="16" t="str">
        <f t="shared" si="22"/>
        <v>O</v>
      </c>
      <c r="P488" s="32">
        <f t="shared" si="23"/>
        <v>0</v>
      </c>
    </row>
    <row r="489" spans="1:16" ht="12.6" customHeight="1">
      <c r="A489" s="13"/>
      <c r="B489" s="14" t="s">
        <v>907</v>
      </c>
      <c r="C489" s="14" t="s">
        <v>568</v>
      </c>
      <c r="D489" s="14" t="s">
        <v>1464</v>
      </c>
      <c r="E489" s="14" t="s">
        <v>271</v>
      </c>
      <c r="F489" s="14" t="s">
        <v>2686</v>
      </c>
      <c r="G489" s="14" t="s">
        <v>592</v>
      </c>
      <c r="H489" s="14" t="s">
        <v>747</v>
      </c>
      <c r="I489" s="84">
        <v>4</v>
      </c>
      <c r="J489" s="32">
        <f>IFERROR(VLOOKUP(D489,#REF!,3,0),0)+IFERROR(VLOOKUP(D489,#REF!,3,0),0)</f>
        <v>0</v>
      </c>
      <c r="K489" s="32">
        <f>IFERROR(VLOOKUP(D489,#REF!,3,0),0)</f>
        <v>0</v>
      </c>
      <c r="L489" s="32">
        <f>IFERROR(VLOOKUP(D489,'12월'!$A$8:$C$8154,3,0),0)</f>
        <v>0</v>
      </c>
      <c r="M489" s="32">
        <f t="shared" si="21"/>
        <v>0</v>
      </c>
      <c r="N489" s="62" t="str">
        <f>IFERROR(VLOOKUP(D489,#REF!,6,0),"-")</f>
        <v>-</v>
      </c>
      <c r="O489" s="16" t="str">
        <f t="shared" si="22"/>
        <v>O</v>
      </c>
      <c r="P489" s="32">
        <f t="shared" si="23"/>
        <v>0</v>
      </c>
    </row>
    <row r="490" spans="1:16" ht="12.6" customHeight="1">
      <c r="A490" s="13"/>
      <c r="B490" s="14" t="s">
        <v>957</v>
      </c>
      <c r="C490" s="14" t="s">
        <v>571</v>
      </c>
      <c r="D490" s="33" t="s">
        <v>1542</v>
      </c>
      <c r="E490" s="14" t="s">
        <v>240</v>
      </c>
      <c r="F490" s="14" t="s">
        <v>2687</v>
      </c>
      <c r="G490" s="14" t="s">
        <v>592</v>
      </c>
      <c r="H490" s="14" t="s">
        <v>747</v>
      </c>
      <c r="I490" s="84">
        <v>4</v>
      </c>
      <c r="J490" s="32">
        <f>IFERROR(VLOOKUP(D490,#REF!,3,0),0)+IFERROR(VLOOKUP(D490,#REF!,3,0),0)</f>
        <v>0</v>
      </c>
      <c r="K490" s="32">
        <f>IFERROR(VLOOKUP(D490,#REF!,3,0),0)</f>
        <v>0</v>
      </c>
      <c r="L490" s="32">
        <f>IFERROR(VLOOKUP(D490,'12월'!$A$8:$C$8154,3,0),0)</f>
        <v>0</v>
      </c>
      <c r="M490" s="32">
        <f t="shared" si="21"/>
        <v>0</v>
      </c>
      <c r="N490" s="62" t="str">
        <f>IFERROR(VLOOKUP(D490,#REF!,6,0),"-")</f>
        <v>-</v>
      </c>
      <c r="O490" s="16" t="str">
        <f t="shared" si="22"/>
        <v>O</v>
      </c>
      <c r="P490" s="32">
        <f t="shared" si="23"/>
        <v>0</v>
      </c>
    </row>
    <row r="491" spans="1:16" ht="12.6" customHeight="1">
      <c r="A491" s="13"/>
      <c r="B491" s="14" t="s">
        <v>1055</v>
      </c>
      <c r="C491" s="14" t="s">
        <v>555</v>
      </c>
      <c r="D491" s="33" t="s">
        <v>1696</v>
      </c>
      <c r="E491" s="14" t="s">
        <v>536</v>
      </c>
      <c r="F491" s="14" t="s">
        <v>2688</v>
      </c>
      <c r="G491" s="14" t="s">
        <v>592</v>
      </c>
      <c r="H491" s="32" t="s">
        <v>747</v>
      </c>
      <c r="I491" s="84">
        <v>4</v>
      </c>
      <c r="J491" s="32">
        <f>IFERROR(VLOOKUP(D491,#REF!,3,0),0)+IFERROR(VLOOKUP(D491,#REF!,3,0),0)</f>
        <v>0</v>
      </c>
      <c r="K491" s="32">
        <f>IFERROR(VLOOKUP(D491,#REF!,3,0),0)</f>
        <v>0</v>
      </c>
      <c r="L491" s="32">
        <f>IFERROR(VLOOKUP(D491,'12월'!$A$8:$C$8154,3,0),0)</f>
        <v>0</v>
      </c>
      <c r="M491" s="32">
        <f t="shared" si="21"/>
        <v>0</v>
      </c>
      <c r="N491" s="62" t="str">
        <f>IFERROR(VLOOKUP(D491,#REF!,6,0),"-")</f>
        <v>-</v>
      </c>
      <c r="O491" s="16" t="str">
        <f t="shared" si="22"/>
        <v>O</v>
      </c>
      <c r="P491" s="32">
        <f t="shared" si="23"/>
        <v>0</v>
      </c>
    </row>
    <row r="492" spans="1:16" ht="12.6" customHeight="1">
      <c r="A492" s="13"/>
      <c r="B492" s="14" t="s">
        <v>679</v>
      </c>
      <c r="C492" s="14" t="s">
        <v>583</v>
      </c>
      <c r="D492" s="14" t="s">
        <v>1189</v>
      </c>
      <c r="E492" s="14" t="s">
        <v>99</v>
      </c>
      <c r="F492" s="14" t="s">
        <v>2689</v>
      </c>
      <c r="G492" s="14" t="s">
        <v>592</v>
      </c>
      <c r="H492" s="14" t="s">
        <v>688</v>
      </c>
      <c r="I492" s="84">
        <v>4</v>
      </c>
      <c r="J492" s="32">
        <f>IFERROR(VLOOKUP(D492,#REF!,3,0),0)+IFERROR(VLOOKUP(D492,#REF!,3,0),0)</f>
        <v>0</v>
      </c>
      <c r="K492" s="32">
        <f>IFERROR(VLOOKUP(D492,#REF!,3,0),0)</f>
        <v>0</v>
      </c>
      <c r="L492" s="32">
        <f>IFERROR(VLOOKUP(D492,'12월'!$A$8:$C$8154,3,0),0)</f>
        <v>0</v>
      </c>
      <c r="M492" s="32">
        <f t="shared" si="21"/>
        <v>0</v>
      </c>
      <c r="N492" s="62" t="str">
        <f>IFERROR(VLOOKUP(D492,#REF!,6,0),"-")</f>
        <v>-</v>
      </c>
      <c r="O492" s="16" t="str">
        <f t="shared" si="22"/>
        <v>O</v>
      </c>
      <c r="P492" s="32">
        <f t="shared" si="23"/>
        <v>0</v>
      </c>
    </row>
    <row r="493" spans="1:16" ht="12.6" customHeight="1">
      <c r="A493" s="13"/>
      <c r="B493" s="14" t="s">
        <v>874</v>
      </c>
      <c r="C493" s="14" t="s">
        <v>570</v>
      </c>
      <c r="D493" s="14" t="s">
        <v>1417</v>
      </c>
      <c r="E493" s="14" t="s">
        <v>475</v>
      </c>
      <c r="F493" s="14" t="s">
        <v>2690</v>
      </c>
      <c r="G493" s="14" t="s">
        <v>592</v>
      </c>
      <c r="H493" s="14" t="s">
        <v>688</v>
      </c>
      <c r="I493" s="84">
        <v>4</v>
      </c>
      <c r="J493" s="32">
        <f>IFERROR(VLOOKUP(D493,#REF!,3,0),0)+IFERROR(VLOOKUP(D493,#REF!,3,0),0)</f>
        <v>0</v>
      </c>
      <c r="K493" s="32">
        <f>IFERROR(VLOOKUP(D493,#REF!,3,0),0)</f>
        <v>0</v>
      </c>
      <c r="L493" s="32">
        <f>IFERROR(VLOOKUP(D493,'12월'!$A$8:$C$8154,3,0),0)</f>
        <v>0</v>
      </c>
      <c r="M493" s="32">
        <f t="shared" si="21"/>
        <v>0</v>
      </c>
      <c r="N493" s="62" t="str">
        <f>IFERROR(VLOOKUP(D493,#REF!,6,0),"-")</f>
        <v>-</v>
      </c>
      <c r="O493" s="16" t="str">
        <f t="shared" si="22"/>
        <v>O</v>
      </c>
      <c r="P493" s="32">
        <f t="shared" si="23"/>
        <v>0</v>
      </c>
    </row>
    <row r="494" spans="1:16" ht="12.6" customHeight="1">
      <c r="A494" s="13"/>
      <c r="B494" s="14" t="s">
        <v>907</v>
      </c>
      <c r="C494" s="14" t="s">
        <v>568</v>
      </c>
      <c r="D494" s="14" t="s">
        <v>1465</v>
      </c>
      <c r="E494" s="14" t="s">
        <v>238</v>
      </c>
      <c r="F494" s="14" t="s">
        <v>2359</v>
      </c>
      <c r="G494" s="14" t="s">
        <v>592</v>
      </c>
      <c r="H494" s="14" t="s">
        <v>688</v>
      </c>
      <c r="I494" s="84">
        <v>4</v>
      </c>
      <c r="J494" s="32">
        <f>IFERROR(VLOOKUP(D494,#REF!,3,0),0)+IFERROR(VLOOKUP(D494,#REF!,3,0),0)</f>
        <v>0</v>
      </c>
      <c r="K494" s="32">
        <f>IFERROR(VLOOKUP(D494,#REF!,3,0),0)</f>
        <v>0</v>
      </c>
      <c r="L494" s="32">
        <f>IFERROR(VLOOKUP(D494,'12월'!$A$8:$C$8154,3,0),0)</f>
        <v>0</v>
      </c>
      <c r="M494" s="32">
        <f t="shared" si="21"/>
        <v>0</v>
      </c>
      <c r="N494" s="62" t="str">
        <f>IFERROR(VLOOKUP(D494,#REF!,6,0),"-")</f>
        <v>-</v>
      </c>
      <c r="O494" s="16" t="str">
        <f t="shared" si="22"/>
        <v>O</v>
      </c>
      <c r="P494" s="32">
        <f t="shared" si="23"/>
        <v>0</v>
      </c>
    </row>
    <row r="495" spans="1:16" ht="12.6" customHeight="1">
      <c r="A495" s="13"/>
      <c r="B495" s="32" t="s">
        <v>895</v>
      </c>
      <c r="C495" s="32" t="s">
        <v>557</v>
      </c>
      <c r="D495" s="32" t="s">
        <v>1437</v>
      </c>
      <c r="E495" s="32" t="s">
        <v>317</v>
      </c>
      <c r="F495" s="32" t="s">
        <v>2691</v>
      </c>
      <c r="G495" s="32" t="s">
        <v>592</v>
      </c>
      <c r="H495" s="14" t="s">
        <v>860</v>
      </c>
      <c r="I495" s="84">
        <v>4</v>
      </c>
      <c r="J495" s="32">
        <f>IFERROR(VLOOKUP(D495,#REF!,3,0),0)+IFERROR(VLOOKUP(D495,#REF!,3,0),0)</f>
        <v>0</v>
      </c>
      <c r="K495" s="32">
        <f>IFERROR(VLOOKUP(D495,#REF!,3,0),0)</f>
        <v>0</v>
      </c>
      <c r="L495" s="32">
        <f>IFERROR(VLOOKUP(D495,'12월'!$A$8:$C$8154,3,0),0)</f>
        <v>0</v>
      </c>
      <c r="M495" s="32">
        <f t="shared" si="21"/>
        <v>0</v>
      </c>
      <c r="N495" s="62" t="str">
        <f>IFERROR(VLOOKUP(D495,#REF!,6,0),"-")</f>
        <v>-</v>
      </c>
      <c r="O495" s="16" t="str">
        <f t="shared" si="22"/>
        <v>O</v>
      </c>
      <c r="P495" s="32">
        <f t="shared" si="23"/>
        <v>0</v>
      </c>
    </row>
    <row r="496" spans="1:16" ht="12.6" customHeight="1">
      <c r="A496" s="13"/>
      <c r="B496" s="14" t="s">
        <v>788</v>
      </c>
      <c r="C496" s="14" t="s">
        <v>584</v>
      </c>
      <c r="D496" s="33" t="s">
        <v>1291</v>
      </c>
      <c r="E496" s="14" t="s">
        <v>327</v>
      </c>
      <c r="F496" s="14" t="s">
        <v>2692</v>
      </c>
      <c r="G496" s="14" t="s">
        <v>592</v>
      </c>
      <c r="H496" s="14" t="s">
        <v>792</v>
      </c>
      <c r="I496" s="84">
        <v>4</v>
      </c>
      <c r="J496" s="32">
        <f>IFERROR(VLOOKUP(D496,#REF!,3,0),0)+IFERROR(VLOOKUP(D496,#REF!,3,0),0)</f>
        <v>0</v>
      </c>
      <c r="K496" s="32">
        <f>IFERROR(VLOOKUP(D496,#REF!,3,0),0)</f>
        <v>0</v>
      </c>
      <c r="L496" s="32">
        <f>IFERROR(VLOOKUP(D496,'12월'!$A$8:$C$8154,3,0),0)</f>
        <v>0</v>
      </c>
      <c r="M496" s="32">
        <f t="shared" si="21"/>
        <v>0</v>
      </c>
      <c r="N496" s="62" t="str">
        <f>IFERROR(VLOOKUP(D496,#REF!,6,0),"-")</f>
        <v>-</v>
      </c>
      <c r="O496" s="16" t="str">
        <f t="shared" si="22"/>
        <v>O</v>
      </c>
      <c r="P496" s="32">
        <f t="shared" si="23"/>
        <v>0</v>
      </c>
    </row>
    <row r="497" spans="1:16" ht="12.6" customHeight="1">
      <c r="A497" s="13"/>
      <c r="B497" s="14" t="s">
        <v>780</v>
      </c>
      <c r="C497" s="14" t="s">
        <v>559</v>
      </c>
      <c r="D497" s="14" t="s">
        <v>1279</v>
      </c>
      <c r="E497" s="14" t="s">
        <v>355</v>
      </c>
      <c r="F497" s="14" t="s">
        <v>2693</v>
      </c>
      <c r="G497" s="14" t="s">
        <v>592</v>
      </c>
      <c r="H497" s="14" t="s">
        <v>710</v>
      </c>
      <c r="I497" s="84">
        <v>4</v>
      </c>
      <c r="J497" s="32">
        <f>IFERROR(VLOOKUP(D497,#REF!,3,0),0)+IFERROR(VLOOKUP(D497,#REF!,3,0),0)</f>
        <v>0</v>
      </c>
      <c r="K497" s="32">
        <f>IFERROR(VLOOKUP(D497,#REF!,3,0),0)</f>
        <v>0</v>
      </c>
      <c r="L497" s="32">
        <f>IFERROR(VLOOKUP(D497,'12월'!$A$8:$C$8154,3,0),0)</f>
        <v>0</v>
      </c>
      <c r="M497" s="32">
        <f t="shared" si="21"/>
        <v>0</v>
      </c>
      <c r="N497" s="62" t="str">
        <f>IFERROR(VLOOKUP(D497,#REF!,6,0),"-")</f>
        <v>-</v>
      </c>
      <c r="O497" s="16" t="str">
        <f t="shared" si="22"/>
        <v>O</v>
      </c>
      <c r="P497" s="32">
        <f t="shared" si="23"/>
        <v>0</v>
      </c>
    </row>
    <row r="498" spans="1:16" ht="12.6" customHeight="1">
      <c r="A498" s="13"/>
      <c r="B498" s="14" t="s">
        <v>979</v>
      </c>
      <c r="C498" s="14" t="s">
        <v>563</v>
      </c>
      <c r="D498" s="14" t="s">
        <v>1584</v>
      </c>
      <c r="E498" s="14" t="s">
        <v>256</v>
      </c>
      <c r="F498" s="14" t="s">
        <v>2694</v>
      </c>
      <c r="G498" s="14" t="s">
        <v>592</v>
      </c>
      <c r="H498" s="14" t="s">
        <v>710</v>
      </c>
      <c r="I498" s="84">
        <v>4</v>
      </c>
      <c r="J498" s="32">
        <f>IFERROR(VLOOKUP(D498,#REF!,3,0),0)+IFERROR(VLOOKUP(D498,#REF!,3,0),0)</f>
        <v>0</v>
      </c>
      <c r="K498" s="32">
        <f>IFERROR(VLOOKUP(D498,#REF!,3,0),0)</f>
        <v>0</v>
      </c>
      <c r="L498" s="32">
        <f>IFERROR(VLOOKUP(D498,'12월'!$A$8:$C$8154,3,0),0)</f>
        <v>0</v>
      </c>
      <c r="M498" s="32">
        <f t="shared" si="21"/>
        <v>0</v>
      </c>
      <c r="N498" s="62" t="str">
        <f>IFERROR(VLOOKUP(D498,#REF!,6,0),"-")</f>
        <v>-</v>
      </c>
      <c r="O498" s="16" t="str">
        <f t="shared" si="22"/>
        <v>O</v>
      </c>
      <c r="P498" s="32">
        <f t="shared" si="23"/>
        <v>0</v>
      </c>
    </row>
    <row r="499" spans="1:16" ht="12.6" customHeight="1">
      <c r="A499" s="13"/>
      <c r="B499" s="14" t="s">
        <v>1042</v>
      </c>
      <c r="C499" s="14" t="s">
        <v>567</v>
      </c>
      <c r="D499" s="14" t="s">
        <v>1671</v>
      </c>
      <c r="E499" s="14" t="s">
        <v>512</v>
      </c>
      <c r="F499" s="14" t="s">
        <v>2695</v>
      </c>
      <c r="G499" s="14" t="s">
        <v>592</v>
      </c>
      <c r="H499" s="14" t="s">
        <v>710</v>
      </c>
      <c r="I499" s="84">
        <v>4</v>
      </c>
      <c r="J499" s="32">
        <f>IFERROR(VLOOKUP(D499,#REF!,3,0),0)+IFERROR(VLOOKUP(D499,#REF!,3,0),0)</f>
        <v>0</v>
      </c>
      <c r="K499" s="32">
        <f>IFERROR(VLOOKUP(D499,#REF!,3,0),0)</f>
        <v>0</v>
      </c>
      <c r="L499" s="32">
        <f>IFERROR(VLOOKUP(D499,'12월'!$A$8:$C$8154,3,0),0)</f>
        <v>0</v>
      </c>
      <c r="M499" s="32">
        <f t="shared" si="21"/>
        <v>0</v>
      </c>
      <c r="N499" s="62" t="str">
        <f>IFERROR(VLOOKUP(D499,#REF!,6,0),"-")</f>
        <v>-</v>
      </c>
      <c r="O499" s="16" t="str">
        <f t="shared" si="22"/>
        <v>O</v>
      </c>
      <c r="P499" s="32">
        <f t="shared" si="23"/>
        <v>0</v>
      </c>
    </row>
    <row r="500" spans="1:16" ht="12.6" customHeight="1">
      <c r="A500" s="13"/>
      <c r="B500" s="14" t="s">
        <v>907</v>
      </c>
      <c r="C500" s="14" t="s">
        <v>568</v>
      </c>
      <c r="D500" s="33" t="s">
        <v>1466</v>
      </c>
      <c r="E500" s="14" t="s">
        <v>175</v>
      </c>
      <c r="F500" s="14" t="s">
        <v>2696</v>
      </c>
      <c r="G500" s="14" t="s">
        <v>592</v>
      </c>
      <c r="H500" s="14" t="s">
        <v>921</v>
      </c>
      <c r="I500" s="84">
        <v>4</v>
      </c>
      <c r="J500" s="32">
        <f>IFERROR(VLOOKUP(D500,#REF!,3,0),0)+IFERROR(VLOOKUP(D500,#REF!,3,0),0)</f>
        <v>0</v>
      </c>
      <c r="K500" s="32">
        <f>IFERROR(VLOOKUP(D500,#REF!,3,0),0)</f>
        <v>0</v>
      </c>
      <c r="L500" s="32">
        <f>IFERROR(VLOOKUP(D500,'12월'!$A$8:$C$8154,3,0),0)</f>
        <v>0</v>
      </c>
      <c r="M500" s="32">
        <f t="shared" si="21"/>
        <v>0</v>
      </c>
      <c r="N500" s="62" t="str">
        <f>IFERROR(VLOOKUP(D500,#REF!,6,0),"-")</f>
        <v>-</v>
      </c>
      <c r="O500" s="16" t="str">
        <f t="shared" si="22"/>
        <v>O</v>
      </c>
      <c r="P500" s="32">
        <f t="shared" si="23"/>
        <v>0</v>
      </c>
    </row>
    <row r="501" spans="1:16" ht="12.6" customHeight="1">
      <c r="A501" s="13"/>
      <c r="B501" s="14" t="s">
        <v>731</v>
      </c>
      <c r="C501" s="14" t="s">
        <v>575</v>
      </c>
      <c r="D501" s="33" t="s">
        <v>1238</v>
      </c>
      <c r="E501" s="14" t="s">
        <v>18</v>
      </c>
      <c r="F501" s="14" t="s">
        <v>2697</v>
      </c>
      <c r="G501" s="14" t="s">
        <v>592</v>
      </c>
      <c r="H501" s="14" t="s">
        <v>738</v>
      </c>
      <c r="I501" s="84">
        <v>4</v>
      </c>
      <c r="J501" s="32">
        <f>IFERROR(VLOOKUP(D501,#REF!,3,0),0)+IFERROR(VLOOKUP(D501,#REF!,3,0),0)</f>
        <v>0</v>
      </c>
      <c r="K501" s="32">
        <f>IFERROR(VLOOKUP(D501,#REF!,3,0),0)</f>
        <v>0</v>
      </c>
      <c r="L501" s="32">
        <f>IFERROR(VLOOKUP(D501,'12월'!$A$8:$C$8154,3,0),0)</f>
        <v>0</v>
      </c>
      <c r="M501" s="32">
        <f t="shared" si="21"/>
        <v>0</v>
      </c>
      <c r="N501" s="62" t="str">
        <f>IFERROR(VLOOKUP(D501,#REF!,6,0),"-")</f>
        <v>-</v>
      </c>
      <c r="O501" s="16" t="str">
        <f t="shared" si="22"/>
        <v>O</v>
      </c>
      <c r="P501" s="32">
        <f t="shared" si="23"/>
        <v>0</v>
      </c>
    </row>
    <row r="502" spans="1:16" ht="12.6" customHeight="1">
      <c r="A502" s="13"/>
      <c r="B502" s="14" t="s">
        <v>1139</v>
      </c>
      <c r="C502" s="14" t="s">
        <v>560</v>
      </c>
      <c r="D502" s="14" t="s">
        <v>1819</v>
      </c>
      <c r="E502" s="14" t="s">
        <v>450</v>
      </c>
      <c r="F502" s="14" t="s">
        <v>2698</v>
      </c>
      <c r="G502" s="14" t="s">
        <v>592</v>
      </c>
      <c r="H502" s="14" t="s">
        <v>1146</v>
      </c>
      <c r="I502" s="84">
        <v>4</v>
      </c>
      <c r="J502" s="32">
        <f>IFERROR(VLOOKUP(D502,#REF!,3,0),0)+IFERROR(VLOOKUP(D502,#REF!,3,0),0)</f>
        <v>0</v>
      </c>
      <c r="K502" s="32">
        <f>IFERROR(VLOOKUP(D502,#REF!,3,0),0)</f>
        <v>0</v>
      </c>
      <c r="L502" s="32">
        <f>IFERROR(VLOOKUP(D502,'12월'!$A$8:$C$8154,3,0),0)</f>
        <v>0</v>
      </c>
      <c r="M502" s="32">
        <f t="shared" si="21"/>
        <v>0</v>
      </c>
      <c r="N502" s="62" t="str">
        <f>IFERROR(VLOOKUP(D502,#REF!,6,0),"-")</f>
        <v>-</v>
      </c>
      <c r="O502" s="16" t="str">
        <f t="shared" si="22"/>
        <v>O</v>
      </c>
      <c r="P502" s="32">
        <f t="shared" si="23"/>
        <v>0</v>
      </c>
    </row>
    <row r="503" spans="1:16" ht="12.6" customHeight="1">
      <c r="A503" s="13"/>
      <c r="B503" s="14" t="s">
        <v>788</v>
      </c>
      <c r="C503" s="14" t="s">
        <v>584</v>
      </c>
      <c r="D503" s="14" t="s">
        <v>1292</v>
      </c>
      <c r="E503" s="14" t="s">
        <v>328</v>
      </c>
      <c r="F503" s="14" t="s">
        <v>2699</v>
      </c>
      <c r="G503" s="14" t="s">
        <v>592</v>
      </c>
      <c r="H503" s="14" t="s">
        <v>793</v>
      </c>
      <c r="I503" s="84">
        <v>4</v>
      </c>
      <c r="J503" s="32">
        <f>IFERROR(VLOOKUP(D503,#REF!,3,0),0)+IFERROR(VLOOKUP(D503,#REF!,3,0),0)</f>
        <v>0</v>
      </c>
      <c r="K503" s="32">
        <f>IFERROR(VLOOKUP(D503,#REF!,3,0),0)</f>
        <v>0</v>
      </c>
      <c r="L503" s="32">
        <f>IFERROR(VLOOKUP(D503,'12월'!$A$8:$C$8154,3,0),0)</f>
        <v>0</v>
      </c>
      <c r="M503" s="32">
        <f t="shared" si="21"/>
        <v>0</v>
      </c>
      <c r="N503" s="62" t="str">
        <f>IFERROR(VLOOKUP(D503,#REF!,6,0),"-")</f>
        <v>-</v>
      </c>
      <c r="O503" s="16" t="str">
        <f t="shared" si="22"/>
        <v>O</v>
      </c>
      <c r="P503" s="32">
        <f t="shared" si="23"/>
        <v>0</v>
      </c>
    </row>
    <row r="504" spans="1:16" ht="12.6" customHeight="1">
      <c r="A504" s="13"/>
      <c r="B504" s="14" t="s">
        <v>1000</v>
      </c>
      <c r="C504" s="14" t="s">
        <v>558</v>
      </c>
      <c r="D504" s="14" t="s">
        <v>1610</v>
      </c>
      <c r="E504" s="14" t="s">
        <v>300</v>
      </c>
      <c r="F504" s="14" t="s">
        <v>2700</v>
      </c>
      <c r="G504" s="14" t="s">
        <v>592</v>
      </c>
      <c r="H504" s="14" t="s">
        <v>1011</v>
      </c>
      <c r="I504" s="84">
        <v>4</v>
      </c>
      <c r="J504" s="32">
        <f>IFERROR(VLOOKUP(D504,#REF!,3,0),0)+IFERROR(VLOOKUP(D504,#REF!,3,0),0)</f>
        <v>0</v>
      </c>
      <c r="K504" s="32">
        <f>IFERROR(VLOOKUP(D504,#REF!,3,0),0)</f>
        <v>0</v>
      </c>
      <c r="L504" s="32">
        <f>IFERROR(VLOOKUP(D504,'12월'!$A$8:$C$8154,3,0),0)</f>
        <v>0</v>
      </c>
      <c r="M504" s="32">
        <f t="shared" si="21"/>
        <v>0</v>
      </c>
      <c r="N504" s="62" t="str">
        <f>IFERROR(VLOOKUP(D504,#REF!,6,0),"-")</f>
        <v>-</v>
      </c>
      <c r="O504" s="16" t="str">
        <f t="shared" si="22"/>
        <v>O</v>
      </c>
      <c r="P504" s="32">
        <f t="shared" si="23"/>
        <v>0</v>
      </c>
    </row>
    <row r="505" spans="1:16" ht="12.6" customHeight="1">
      <c r="A505" s="13"/>
      <c r="B505" s="14" t="s">
        <v>1111</v>
      </c>
      <c r="C505" s="14" t="s">
        <v>554</v>
      </c>
      <c r="D505" s="33" t="s">
        <v>1769</v>
      </c>
      <c r="E505" s="14" t="s">
        <v>379</v>
      </c>
      <c r="F505" s="14" t="s">
        <v>2701</v>
      </c>
      <c r="G505" s="14" t="s">
        <v>592</v>
      </c>
      <c r="H505" s="14" t="s">
        <v>1070</v>
      </c>
      <c r="I505" s="84">
        <v>4</v>
      </c>
      <c r="J505" s="32">
        <f>IFERROR(VLOOKUP(D505,#REF!,3,0),0)+IFERROR(VLOOKUP(D505,#REF!,3,0),0)</f>
        <v>0</v>
      </c>
      <c r="K505" s="32">
        <f>IFERROR(VLOOKUP(D505,#REF!,3,0),0)</f>
        <v>0</v>
      </c>
      <c r="L505" s="32">
        <f>IFERROR(VLOOKUP(D505,'12월'!$A$8:$C$8154,3,0),0)</f>
        <v>0</v>
      </c>
      <c r="M505" s="32">
        <f t="shared" si="21"/>
        <v>0</v>
      </c>
      <c r="N505" s="62" t="str">
        <f>IFERROR(VLOOKUP(D505,#REF!,6,0),"-")</f>
        <v>-</v>
      </c>
      <c r="O505" s="16" t="str">
        <f t="shared" si="22"/>
        <v>O</v>
      </c>
      <c r="P505" s="32">
        <f t="shared" si="23"/>
        <v>0</v>
      </c>
    </row>
    <row r="506" spans="1:16" ht="12.6" customHeight="1">
      <c r="A506" s="13"/>
      <c r="B506" s="14" t="s">
        <v>1132</v>
      </c>
      <c r="C506" s="14" t="s">
        <v>576</v>
      </c>
      <c r="D506" s="14" t="s">
        <v>1796</v>
      </c>
      <c r="E506" s="14" t="s">
        <v>322</v>
      </c>
      <c r="F506" s="14" t="s">
        <v>2702</v>
      </c>
      <c r="G506" s="14" t="s">
        <v>592</v>
      </c>
      <c r="H506" s="14" t="s">
        <v>1070</v>
      </c>
      <c r="I506" s="84">
        <v>4</v>
      </c>
      <c r="J506" s="32">
        <f>IFERROR(VLOOKUP(D506,#REF!,3,0),0)+IFERROR(VLOOKUP(D506,#REF!,3,0),0)</f>
        <v>0</v>
      </c>
      <c r="K506" s="32">
        <f>IFERROR(VLOOKUP(D506,#REF!,3,0),0)</f>
        <v>0</v>
      </c>
      <c r="L506" s="32">
        <f>IFERROR(VLOOKUP(D506,'12월'!$A$8:$C$8154,3,0),0)</f>
        <v>0</v>
      </c>
      <c r="M506" s="32">
        <f t="shared" si="21"/>
        <v>0</v>
      </c>
      <c r="N506" s="62" t="str">
        <f>IFERROR(VLOOKUP(D506,#REF!,6,0),"-")</f>
        <v>-</v>
      </c>
      <c r="O506" s="16" t="str">
        <f t="shared" si="22"/>
        <v>O</v>
      </c>
      <c r="P506" s="32">
        <f t="shared" si="23"/>
        <v>0</v>
      </c>
    </row>
    <row r="507" spans="1:16" ht="12.6" customHeight="1">
      <c r="A507" s="13"/>
      <c r="B507" s="14" t="s">
        <v>979</v>
      </c>
      <c r="C507" s="14" t="s">
        <v>563</v>
      </c>
      <c r="D507" s="33" t="s">
        <v>1585</v>
      </c>
      <c r="E507" s="14" t="s">
        <v>257</v>
      </c>
      <c r="F507" s="14" t="s">
        <v>2703</v>
      </c>
      <c r="G507" s="14" t="s">
        <v>592</v>
      </c>
      <c r="H507" s="14" t="s">
        <v>998</v>
      </c>
      <c r="I507" s="84">
        <v>4</v>
      </c>
      <c r="J507" s="32">
        <f>IFERROR(VLOOKUP(D507,#REF!,3,0),0)+IFERROR(VLOOKUP(D507,#REF!,3,0),0)</f>
        <v>0</v>
      </c>
      <c r="K507" s="32">
        <f>IFERROR(VLOOKUP(D507,#REF!,3,0),0)</f>
        <v>0</v>
      </c>
      <c r="L507" s="32">
        <f>IFERROR(VLOOKUP(D507,'12월'!$A$8:$C$8154,3,0),0)</f>
        <v>0</v>
      </c>
      <c r="M507" s="32">
        <f t="shared" si="21"/>
        <v>0</v>
      </c>
      <c r="N507" s="62" t="str">
        <f>IFERROR(VLOOKUP(D507,#REF!,6,0),"-")</f>
        <v>-</v>
      </c>
      <c r="O507" s="16" t="str">
        <f t="shared" si="22"/>
        <v>O</v>
      </c>
      <c r="P507" s="32">
        <f t="shared" si="23"/>
        <v>0</v>
      </c>
    </row>
    <row r="508" spans="1:16" ht="12.6" customHeight="1">
      <c r="A508" s="13"/>
      <c r="B508" s="14" t="s">
        <v>835</v>
      </c>
      <c r="C508" s="14" t="s">
        <v>569</v>
      </c>
      <c r="D508" s="14" t="s">
        <v>1379</v>
      </c>
      <c r="E508" s="48" t="s">
        <v>154</v>
      </c>
      <c r="F508" s="14" t="s">
        <v>2704</v>
      </c>
      <c r="G508" s="14" t="s">
        <v>592</v>
      </c>
      <c r="H508" s="14" t="s">
        <v>861</v>
      </c>
      <c r="I508" s="84">
        <v>4</v>
      </c>
      <c r="J508" s="32">
        <f>IFERROR(VLOOKUP(D508,#REF!,3,0),0)+IFERROR(VLOOKUP(D508,#REF!,3,0),0)</f>
        <v>0</v>
      </c>
      <c r="K508" s="32">
        <f>IFERROR(VLOOKUP(D508,#REF!,3,0),0)</f>
        <v>0</v>
      </c>
      <c r="L508" s="32">
        <f>IFERROR(VLOOKUP(D508,'12월'!$A$8:$C$8154,3,0),0)</f>
        <v>0</v>
      </c>
      <c r="M508" s="32">
        <f t="shared" si="21"/>
        <v>0</v>
      </c>
      <c r="N508" s="62" t="str">
        <f>IFERROR(VLOOKUP(D508,#REF!,6,0),"-")</f>
        <v>-</v>
      </c>
      <c r="O508" s="16" t="str">
        <f t="shared" si="22"/>
        <v>O</v>
      </c>
      <c r="P508" s="32">
        <f t="shared" si="23"/>
        <v>0</v>
      </c>
    </row>
    <row r="509" spans="1:16" ht="12.6" customHeight="1">
      <c r="A509" s="13"/>
      <c r="B509" s="14" t="s">
        <v>1088</v>
      </c>
      <c r="C509" s="14" t="s">
        <v>564</v>
      </c>
      <c r="D509" s="14" t="s">
        <v>1747</v>
      </c>
      <c r="E509" s="14" t="s">
        <v>117</v>
      </c>
      <c r="F509" s="14" t="s">
        <v>2705</v>
      </c>
      <c r="G509" s="14" t="s">
        <v>592</v>
      </c>
      <c r="H509" s="14" t="s">
        <v>1106</v>
      </c>
      <c r="I509" s="84">
        <v>4</v>
      </c>
      <c r="J509" s="32">
        <f>IFERROR(VLOOKUP(D509,#REF!,3,0),0)+IFERROR(VLOOKUP(D509,#REF!,3,0),0)</f>
        <v>0</v>
      </c>
      <c r="K509" s="32">
        <f>IFERROR(VLOOKUP(D509,#REF!,3,0),0)</f>
        <v>0</v>
      </c>
      <c r="L509" s="32">
        <f>IFERROR(VLOOKUP(D509,'12월'!$A$8:$C$8154,3,0),0)</f>
        <v>0</v>
      </c>
      <c r="M509" s="32">
        <f t="shared" si="21"/>
        <v>0</v>
      </c>
      <c r="N509" s="62" t="str">
        <f>IFERROR(VLOOKUP(D509,#REF!,6,0),"-")</f>
        <v>-</v>
      </c>
      <c r="O509" s="16" t="str">
        <f t="shared" si="22"/>
        <v>O</v>
      </c>
      <c r="P509" s="32">
        <f t="shared" si="23"/>
        <v>0</v>
      </c>
    </row>
    <row r="510" spans="1:16" ht="12.6" customHeight="1">
      <c r="A510" s="13"/>
      <c r="B510" s="14" t="s">
        <v>1088</v>
      </c>
      <c r="C510" s="14" t="s">
        <v>564</v>
      </c>
      <c r="D510" s="14" t="s">
        <v>1748</v>
      </c>
      <c r="E510" s="14" t="s">
        <v>118</v>
      </c>
      <c r="F510" s="14" t="s">
        <v>2706</v>
      </c>
      <c r="G510" s="14" t="s">
        <v>592</v>
      </c>
      <c r="H510" s="14" t="s">
        <v>1107</v>
      </c>
      <c r="I510" s="84">
        <v>4</v>
      </c>
      <c r="J510" s="32">
        <f>IFERROR(VLOOKUP(D510,#REF!,3,0),0)+IFERROR(VLOOKUP(D510,#REF!,3,0),0)</f>
        <v>0</v>
      </c>
      <c r="K510" s="32">
        <f>IFERROR(VLOOKUP(D510,#REF!,3,0),0)</f>
        <v>0</v>
      </c>
      <c r="L510" s="32">
        <f>IFERROR(VLOOKUP(D510,'12월'!$A$8:$C$8154,3,0),0)</f>
        <v>0</v>
      </c>
      <c r="M510" s="32">
        <f t="shared" si="21"/>
        <v>0</v>
      </c>
      <c r="N510" s="62" t="str">
        <f>IFERROR(VLOOKUP(D510,#REF!,6,0),"-")</f>
        <v>-</v>
      </c>
      <c r="O510" s="16" t="str">
        <f t="shared" si="22"/>
        <v>O</v>
      </c>
      <c r="P510" s="32">
        <f t="shared" si="23"/>
        <v>0</v>
      </c>
    </row>
    <row r="511" spans="1:16" ht="12.6" customHeight="1">
      <c r="A511" s="13"/>
      <c r="B511" s="14" t="s">
        <v>895</v>
      </c>
      <c r="C511" s="14" t="s">
        <v>557</v>
      </c>
      <c r="D511" s="14" t="s">
        <v>1438</v>
      </c>
      <c r="E511" s="14" t="s">
        <v>523</v>
      </c>
      <c r="F511" s="14" t="s">
        <v>2707</v>
      </c>
      <c r="G511" s="14" t="s">
        <v>592</v>
      </c>
      <c r="H511" s="14" t="s">
        <v>906</v>
      </c>
      <c r="I511" s="84">
        <v>4</v>
      </c>
      <c r="J511" s="32">
        <f>IFERROR(VLOOKUP(D511,#REF!,3,0),0)+IFERROR(VLOOKUP(D511,#REF!,3,0),0)</f>
        <v>0</v>
      </c>
      <c r="K511" s="32">
        <f>IFERROR(VLOOKUP(D511,#REF!,3,0),0)</f>
        <v>0</v>
      </c>
      <c r="L511" s="32">
        <f>IFERROR(VLOOKUP(D511,'12월'!$A$8:$C$8154,3,0),0)</f>
        <v>0</v>
      </c>
      <c r="M511" s="32">
        <f t="shared" si="21"/>
        <v>0</v>
      </c>
      <c r="N511" s="62" t="str">
        <f>IFERROR(VLOOKUP(D511,#REF!,6,0),"-")</f>
        <v>-</v>
      </c>
      <c r="O511" s="16" t="str">
        <f t="shared" si="22"/>
        <v>O</v>
      </c>
      <c r="P511" s="32">
        <f t="shared" si="23"/>
        <v>0</v>
      </c>
    </row>
    <row r="512" spans="1:16" ht="12.6" customHeight="1">
      <c r="A512" s="13"/>
      <c r="B512" s="14" t="s">
        <v>821</v>
      </c>
      <c r="C512" s="14" t="s">
        <v>577</v>
      </c>
      <c r="D512" s="14" t="s">
        <v>1331</v>
      </c>
      <c r="E512" s="14" t="s">
        <v>36</v>
      </c>
      <c r="F512" s="14" t="s">
        <v>2708</v>
      </c>
      <c r="G512" s="14" t="s">
        <v>593</v>
      </c>
      <c r="H512" s="14" t="s">
        <v>771</v>
      </c>
      <c r="I512" s="84">
        <v>4</v>
      </c>
      <c r="J512" s="32">
        <f>IFERROR(VLOOKUP(D512,#REF!,3,0),0)+IFERROR(VLOOKUP(D512,#REF!,3,0),0)</f>
        <v>0</v>
      </c>
      <c r="K512" s="32">
        <f>IFERROR(VLOOKUP(D512,#REF!,3,0),0)</f>
        <v>0</v>
      </c>
      <c r="L512" s="32">
        <f>IFERROR(VLOOKUP(D512,'12월'!$A$8:$C$8154,3,0),0)</f>
        <v>0</v>
      </c>
      <c r="M512" s="32">
        <f t="shared" si="21"/>
        <v>0</v>
      </c>
      <c r="N512" s="62" t="str">
        <f>IFERROR(VLOOKUP(D512,#REF!,6,0),"-")</f>
        <v>-</v>
      </c>
      <c r="O512" s="16" t="str">
        <f t="shared" si="22"/>
        <v>O</v>
      </c>
      <c r="P512" s="32">
        <f t="shared" si="23"/>
        <v>0</v>
      </c>
    </row>
    <row r="513" spans="1:16" ht="12.6" customHeight="1">
      <c r="A513" s="13"/>
      <c r="B513" s="14" t="s">
        <v>835</v>
      </c>
      <c r="C513" s="14" t="s">
        <v>569</v>
      </c>
      <c r="D513" s="14" t="s">
        <v>1380</v>
      </c>
      <c r="E513" s="14" t="s">
        <v>492</v>
      </c>
      <c r="F513" s="14" t="s">
        <v>2709</v>
      </c>
      <c r="G513" s="14" t="s">
        <v>592</v>
      </c>
      <c r="H513" s="14" t="s">
        <v>862</v>
      </c>
      <c r="I513" s="84">
        <v>4</v>
      </c>
      <c r="J513" s="32">
        <f>IFERROR(VLOOKUP(D513,#REF!,3,0),0)+IFERROR(VLOOKUP(D513,#REF!,3,0),0)</f>
        <v>0</v>
      </c>
      <c r="K513" s="32">
        <f>IFERROR(VLOOKUP(D513,#REF!,3,0),0)</f>
        <v>0</v>
      </c>
      <c r="L513" s="32">
        <f>IFERROR(VLOOKUP(D513,'12월'!$A$8:$C$8154,3,0),0)</f>
        <v>0</v>
      </c>
      <c r="M513" s="32">
        <f t="shared" si="21"/>
        <v>0</v>
      </c>
      <c r="N513" s="62" t="str">
        <f>IFERROR(VLOOKUP(D513,#REF!,6,0),"-")</f>
        <v>-</v>
      </c>
      <c r="O513" s="16" t="str">
        <f t="shared" si="22"/>
        <v>O</v>
      </c>
      <c r="P513" s="32">
        <f t="shared" si="23"/>
        <v>0</v>
      </c>
    </row>
    <row r="514" spans="1:16" ht="12.6" customHeight="1">
      <c r="A514" s="13"/>
      <c r="B514" s="14" t="s">
        <v>907</v>
      </c>
      <c r="C514" s="14" t="s">
        <v>568</v>
      </c>
      <c r="D514" s="14" t="s">
        <v>1467</v>
      </c>
      <c r="E514" s="14" t="s">
        <v>176</v>
      </c>
      <c r="F514" s="14" t="s">
        <v>2710</v>
      </c>
      <c r="G514" s="14" t="s">
        <v>592</v>
      </c>
      <c r="H514" s="14" t="s">
        <v>862</v>
      </c>
      <c r="I514" s="84">
        <v>4</v>
      </c>
      <c r="J514" s="32">
        <f>IFERROR(VLOOKUP(D514,#REF!,3,0),0)+IFERROR(VLOOKUP(D514,#REF!,3,0),0)</f>
        <v>0</v>
      </c>
      <c r="K514" s="32">
        <f>IFERROR(VLOOKUP(D514,#REF!,3,0),0)</f>
        <v>0</v>
      </c>
      <c r="L514" s="32">
        <f>IFERROR(VLOOKUP(D514,'12월'!$A$8:$C$8154,3,0),0)</f>
        <v>0</v>
      </c>
      <c r="M514" s="32">
        <f t="shared" si="21"/>
        <v>0</v>
      </c>
      <c r="N514" s="62" t="str">
        <f>IFERROR(VLOOKUP(D514,#REF!,6,0),"-")</f>
        <v>-</v>
      </c>
      <c r="O514" s="16" t="str">
        <f t="shared" si="22"/>
        <v>O</v>
      </c>
      <c r="P514" s="32">
        <f t="shared" si="23"/>
        <v>0</v>
      </c>
    </row>
    <row r="515" spans="1:16" ht="12.6" customHeight="1">
      <c r="A515" s="13"/>
      <c r="B515" s="14" t="s">
        <v>924</v>
      </c>
      <c r="C515" s="14" t="s">
        <v>556</v>
      </c>
      <c r="D515" s="14" t="s">
        <v>1832</v>
      </c>
      <c r="E515" s="14" t="s">
        <v>459</v>
      </c>
      <c r="F515" s="14" t="s">
        <v>2711</v>
      </c>
      <c r="G515" s="14" t="s">
        <v>592</v>
      </c>
      <c r="H515" s="59" t="s">
        <v>862</v>
      </c>
      <c r="I515" s="84">
        <v>4</v>
      </c>
      <c r="J515" s="32">
        <f>IFERROR(VLOOKUP(D515,#REF!,3,0),0)+IFERROR(VLOOKUP(D515,#REF!,3,0),0)</f>
        <v>0</v>
      </c>
      <c r="K515" s="32">
        <f>IFERROR(VLOOKUP(D515,#REF!,3,0),0)</f>
        <v>0</v>
      </c>
      <c r="L515" s="32">
        <f>IFERROR(VLOOKUP(D515,'12월'!$A$8:$C$8154,3,0),0)</f>
        <v>0</v>
      </c>
      <c r="M515" s="32">
        <f t="shared" si="21"/>
        <v>0</v>
      </c>
      <c r="N515" s="62" t="str">
        <f>IFERROR(VLOOKUP(D515,#REF!,6,0),"-")</f>
        <v>-</v>
      </c>
      <c r="O515" s="16" t="str">
        <f t="shared" si="22"/>
        <v>O</v>
      </c>
      <c r="P515" s="32">
        <f t="shared" si="23"/>
        <v>0</v>
      </c>
    </row>
    <row r="516" spans="1:16" ht="12.6" customHeight="1">
      <c r="A516" s="13"/>
      <c r="B516" s="14" t="s">
        <v>715</v>
      </c>
      <c r="C516" s="14" t="s">
        <v>565</v>
      </c>
      <c r="D516" s="14" t="s">
        <v>1222</v>
      </c>
      <c r="E516" s="14" t="s">
        <v>41</v>
      </c>
      <c r="F516" s="14" t="s">
        <v>2712</v>
      </c>
      <c r="G516" s="14" t="s">
        <v>592</v>
      </c>
      <c r="H516" s="14" t="s">
        <v>727</v>
      </c>
      <c r="I516" s="84">
        <v>4</v>
      </c>
      <c r="J516" s="32">
        <f>IFERROR(VLOOKUP(D516,#REF!,3,0),0)+IFERROR(VLOOKUP(D516,#REF!,3,0),0)</f>
        <v>0</v>
      </c>
      <c r="K516" s="32">
        <f>IFERROR(VLOOKUP(D516,#REF!,3,0),0)</f>
        <v>0</v>
      </c>
      <c r="L516" s="32">
        <f>IFERROR(VLOOKUP(D516,'12월'!$A$8:$C$8154,3,0),0)</f>
        <v>0</v>
      </c>
      <c r="M516" s="32">
        <f t="shared" si="21"/>
        <v>0</v>
      </c>
      <c r="N516" s="62" t="str">
        <f>IFERROR(VLOOKUP(D516,#REF!,6,0),"-")</f>
        <v>-</v>
      </c>
      <c r="O516" s="16" t="str">
        <f t="shared" si="22"/>
        <v>O</v>
      </c>
      <c r="P516" s="32">
        <f t="shared" si="23"/>
        <v>0</v>
      </c>
    </row>
    <row r="517" spans="1:16" ht="12.6" customHeight="1">
      <c r="A517" s="13"/>
      <c r="B517" s="14" t="s">
        <v>1088</v>
      </c>
      <c r="C517" s="14" t="s">
        <v>564</v>
      </c>
      <c r="D517" s="14" t="s">
        <v>1749</v>
      </c>
      <c r="E517" s="14" t="s">
        <v>409</v>
      </c>
      <c r="F517" s="14" t="s">
        <v>2713</v>
      </c>
      <c r="G517" s="14" t="s">
        <v>592</v>
      </c>
      <c r="H517" s="14" t="s">
        <v>1108</v>
      </c>
      <c r="I517" s="84">
        <v>4</v>
      </c>
      <c r="J517" s="32">
        <f>IFERROR(VLOOKUP(D517,#REF!,3,0),0)+IFERROR(VLOOKUP(D517,#REF!,3,0),0)</f>
        <v>0</v>
      </c>
      <c r="K517" s="32">
        <f>IFERROR(VLOOKUP(D517,#REF!,3,0),0)</f>
        <v>0</v>
      </c>
      <c r="L517" s="32">
        <f>IFERROR(VLOOKUP(D517,'12월'!$A$8:$C$8154,3,0),0)</f>
        <v>0</v>
      </c>
      <c r="M517" s="32">
        <f t="shared" si="21"/>
        <v>0</v>
      </c>
      <c r="N517" s="62" t="str">
        <f>IFERROR(VLOOKUP(D517,#REF!,6,0),"-")</f>
        <v>-</v>
      </c>
      <c r="O517" s="16" t="str">
        <f t="shared" si="22"/>
        <v>O</v>
      </c>
      <c r="P517" s="32">
        <f t="shared" si="23"/>
        <v>0</v>
      </c>
    </row>
    <row r="518" spans="1:16" ht="12.6" customHeight="1">
      <c r="A518" s="13"/>
      <c r="B518" s="14" t="s">
        <v>1000</v>
      </c>
      <c r="C518" s="14" t="s">
        <v>558</v>
      </c>
      <c r="D518" s="14" t="s">
        <v>1611</v>
      </c>
      <c r="E518" s="14" t="s">
        <v>522</v>
      </c>
      <c r="F518" s="14" t="s">
        <v>2714</v>
      </c>
      <c r="G518" s="14" t="s">
        <v>592</v>
      </c>
      <c r="H518" s="14" t="s">
        <v>1012</v>
      </c>
      <c r="I518" s="84">
        <v>4</v>
      </c>
      <c r="J518" s="32">
        <f>IFERROR(VLOOKUP(D518,#REF!,3,0),0)+IFERROR(VLOOKUP(D518,#REF!,3,0),0)</f>
        <v>0</v>
      </c>
      <c r="K518" s="32">
        <f>IFERROR(VLOOKUP(D518,#REF!,3,0),0)</f>
        <v>0</v>
      </c>
      <c r="L518" s="32">
        <f>IFERROR(VLOOKUP(D518,'12월'!$A$8:$C$8154,3,0),0)</f>
        <v>0</v>
      </c>
      <c r="M518" s="32">
        <f t="shared" si="21"/>
        <v>0</v>
      </c>
      <c r="N518" s="62" t="str">
        <f>IFERROR(VLOOKUP(D518,#REF!,6,0),"-")</f>
        <v>-</v>
      </c>
      <c r="O518" s="16" t="str">
        <f t="shared" si="22"/>
        <v>O</v>
      </c>
      <c r="P518" s="32">
        <f t="shared" si="23"/>
        <v>0</v>
      </c>
    </row>
    <row r="519" spans="1:16" ht="12.6" customHeight="1">
      <c r="A519" s="13"/>
      <c r="B519" s="14" t="s">
        <v>3154</v>
      </c>
      <c r="C519" s="14" t="s">
        <v>2986</v>
      </c>
      <c r="D519" s="59" t="s">
        <v>1321</v>
      </c>
      <c r="E519" s="59" t="s">
        <v>514</v>
      </c>
      <c r="F519" s="59" t="s">
        <v>2715</v>
      </c>
      <c r="G519" s="59" t="s">
        <v>593</v>
      </c>
      <c r="H519" s="14" t="s">
        <v>818</v>
      </c>
      <c r="I519" s="84">
        <v>4</v>
      </c>
      <c r="J519" s="32">
        <f>IFERROR(VLOOKUP(D519,#REF!,3,0),0)+IFERROR(VLOOKUP(D519,#REF!,3,0),0)</f>
        <v>0</v>
      </c>
      <c r="K519" s="32">
        <f>IFERROR(VLOOKUP(D519,#REF!,3,0),0)</f>
        <v>0</v>
      </c>
      <c r="L519" s="32">
        <f>IFERROR(VLOOKUP(D519,'12월'!$A$8:$C$8154,3,0),0)</f>
        <v>0</v>
      </c>
      <c r="M519" s="32">
        <f t="shared" si="21"/>
        <v>0</v>
      </c>
      <c r="N519" s="62" t="str">
        <f>IFERROR(VLOOKUP(D519,#REF!,6,0),"-")</f>
        <v>-</v>
      </c>
      <c r="O519" s="16" t="str">
        <f t="shared" si="22"/>
        <v>O</v>
      </c>
      <c r="P519" s="32">
        <f t="shared" si="23"/>
        <v>0</v>
      </c>
    </row>
    <row r="520" spans="1:16" ht="12.6" customHeight="1">
      <c r="A520" s="13"/>
      <c r="B520" s="14" t="s">
        <v>835</v>
      </c>
      <c r="C520" s="14" t="s">
        <v>569</v>
      </c>
      <c r="D520" s="33" t="s">
        <v>1381</v>
      </c>
      <c r="E520" s="14" t="s">
        <v>128</v>
      </c>
      <c r="F520" s="14" t="s">
        <v>2716</v>
      </c>
      <c r="G520" s="14" t="s">
        <v>592</v>
      </c>
      <c r="H520" s="14" t="s">
        <v>818</v>
      </c>
      <c r="I520" s="84">
        <v>4</v>
      </c>
      <c r="J520" s="32">
        <f>IFERROR(VLOOKUP(D520,#REF!,3,0),0)+IFERROR(VLOOKUP(D520,#REF!,3,0),0)</f>
        <v>0</v>
      </c>
      <c r="K520" s="32">
        <f>IFERROR(VLOOKUP(D520,#REF!,3,0),0)</f>
        <v>0</v>
      </c>
      <c r="L520" s="32">
        <f>IFERROR(VLOOKUP(D520,'12월'!$A$8:$C$8154,3,0),0)</f>
        <v>0</v>
      </c>
      <c r="M520" s="32">
        <f t="shared" si="21"/>
        <v>0</v>
      </c>
      <c r="N520" s="62" t="str">
        <f>IFERROR(VLOOKUP(D520,#REF!,6,0),"-")</f>
        <v>-</v>
      </c>
      <c r="O520" s="16" t="str">
        <f t="shared" si="22"/>
        <v>O</v>
      </c>
      <c r="P520" s="32">
        <f t="shared" si="23"/>
        <v>0</v>
      </c>
    </row>
    <row r="521" spans="1:16" ht="12.6" customHeight="1">
      <c r="A521" s="13"/>
      <c r="B521" s="14" t="s">
        <v>957</v>
      </c>
      <c r="C521" s="14" t="s">
        <v>571</v>
      </c>
      <c r="D521" s="14" t="s">
        <v>1543</v>
      </c>
      <c r="E521" s="14" t="s">
        <v>228</v>
      </c>
      <c r="F521" s="14" t="s">
        <v>2717</v>
      </c>
      <c r="G521" s="14" t="s">
        <v>592</v>
      </c>
      <c r="H521" s="14" t="s">
        <v>976</v>
      </c>
      <c r="I521" s="84">
        <v>4</v>
      </c>
      <c r="J521" s="32">
        <f>IFERROR(VLOOKUP(D521,#REF!,3,0),0)+IFERROR(VLOOKUP(D521,#REF!,3,0),0)</f>
        <v>0</v>
      </c>
      <c r="K521" s="32">
        <f>IFERROR(VLOOKUP(D521,#REF!,3,0),0)</f>
        <v>0</v>
      </c>
      <c r="L521" s="32">
        <f>IFERROR(VLOOKUP(D521,'12월'!$A$8:$C$8154,3,0),0)</f>
        <v>0</v>
      </c>
      <c r="M521" s="32">
        <f t="shared" si="21"/>
        <v>0</v>
      </c>
      <c r="N521" s="62" t="str">
        <f>IFERROR(VLOOKUP(D521,#REF!,6,0),"-")</f>
        <v>-</v>
      </c>
      <c r="O521" s="16" t="str">
        <f t="shared" si="22"/>
        <v>O</v>
      </c>
      <c r="P521" s="32">
        <f t="shared" si="23"/>
        <v>0</v>
      </c>
    </row>
    <row r="522" spans="1:16" ht="12.6" customHeight="1">
      <c r="A522" s="13"/>
      <c r="B522" s="14" t="s">
        <v>979</v>
      </c>
      <c r="C522" s="14" t="s">
        <v>563</v>
      </c>
      <c r="D522" s="14" t="s">
        <v>1586</v>
      </c>
      <c r="E522" s="14" t="s">
        <v>258</v>
      </c>
      <c r="F522" s="14" t="s">
        <v>2718</v>
      </c>
      <c r="G522" s="14" t="s">
        <v>592</v>
      </c>
      <c r="H522" s="14" t="s">
        <v>976</v>
      </c>
      <c r="I522" s="84">
        <v>4</v>
      </c>
      <c r="J522" s="32">
        <f>IFERROR(VLOOKUP(D522,#REF!,3,0),0)+IFERROR(VLOOKUP(D522,#REF!,3,0),0)</f>
        <v>0</v>
      </c>
      <c r="K522" s="32">
        <f>IFERROR(VLOOKUP(D522,#REF!,3,0),0)</f>
        <v>0</v>
      </c>
      <c r="L522" s="32">
        <f>IFERROR(VLOOKUP(D522,'12월'!$A$8:$C$8154,3,0),0)</f>
        <v>0</v>
      </c>
      <c r="M522" s="32">
        <f t="shared" ref="M522:M585" si="24">(J522+K522)/I522</f>
        <v>0</v>
      </c>
      <c r="N522" s="62" t="str">
        <f>IFERROR(VLOOKUP(D522,#REF!,6,0),"-")</f>
        <v>-</v>
      </c>
      <c r="O522" s="16" t="str">
        <f t="shared" ref="O522:O585" si="25">+IF(M522&lt;500000,"O"," ")</f>
        <v>O</v>
      </c>
      <c r="P522" s="32">
        <f t="shared" ref="P522:P585" si="26">+J522+K522+L522</f>
        <v>0</v>
      </c>
    </row>
    <row r="523" spans="1:16" ht="12.6" customHeight="1">
      <c r="A523" s="13"/>
      <c r="B523" s="14" t="s">
        <v>715</v>
      </c>
      <c r="C523" s="14" t="s">
        <v>565</v>
      </c>
      <c r="D523" s="14" t="s">
        <v>1223</v>
      </c>
      <c r="E523" s="48" t="s">
        <v>40</v>
      </c>
      <c r="F523" s="14" t="s">
        <v>2307</v>
      </c>
      <c r="G523" s="14" t="s">
        <v>592</v>
      </c>
      <c r="H523" s="14" t="s">
        <v>728</v>
      </c>
      <c r="I523" s="84">
        <v>4</v>
      </c>
      <c r="J523" s="32">
        <f>IFERROR(VLOOKUP(D523,#REF!,3,0),0)+IFERROR(VLOOKUP(D523,#REF!,3,0),0)</f>
        <v>0</v>
      </c>
      <c r="K523" s="32">
        <f>IFERROR(VLOOKUP(D523,#REF!,3,0),0)</f>
        <v>0</v>
      </c>
      <c r="L523" s="32">
        <f>IFERROR(VLOOKUP(D523,'12월'!$A$8:$C$8154,3,0),0)</f>
        <v>0</v>
      </c>
      <c r="M523" s="32">
        <f t="shared" si="24"/>
        <v>0</v>
      </c>
      <c r="N523" s="62" t="str">
        <f>IFERROR(VLOOKUP(D523,#REF!,6,0),"-")</f>
        <v>-</v>
      </c>
      <c r="O523" s="16" t="str">
        <f t="shared" si="25"/>
        <v>O</v>
      </c>
      <c r="P523" s="32">
        <f t="shared" si="26"/>
        <v>0</v>
      </c>
    </row>
    <row r="524" spans="1:16" ht="12.6" customHeight="1">
      <c r="A524" s="49"/>
      <c r="B524" s="14" t="s">
        <v>1148</v>
      </c>
      <c r="C524" s="14" t="s">
        <v>586</v>
      </c>
      <c r="D524" s="33" t="s">
        <v>1833</v>
      </c>
      <c r="E524" s="14" t="s">
        <v>108</v>
      </c>
      <c r="F524" s="14" t="s">
        <v>2719</v>
      </c>
      <c r="G524" s="14" t="s">
        <v>592</v>
      </c>
      <c r="H524" s="14" t="s">
        <v>728</v>
      </c>
      <c r="I524" s="84">
        <v>4</v>
      </c>
      <c r="J524" s="32">
        <f>IFERROR(VLOOKUP(D524,#REF!,3,0),0)+IFERROR(VLOOKUP(D524,#REF!,3,0),0)</f>
        <v>0</v>
      </c>
      <c r="K524" s="32">
        <f>IFERROR(VLOOKUP(D524,#REF!,3,0),0)</f>
        <v>0</v>
      </c>
      <c r="L524" s="32">
        <f>IFERROR(VLOOKUP(D524,'12월'!$A$8:$C$8154,3,0),0)</f>
        <v>0</v>
      </c>
      <c r="M524" s="32">
        <f t="shared" si="24"/>
        <v>0</v>
      </c>
      <c r="N524" s="62" t="str">
        <f>IFERROR(VLOOKUP(D524,#REF!,6,0),"-")</f>
        <v>-</v>
      </c>
      <c r="O524" s="16" t="str">
        <f t="shared" si="25"/>
        <v>O</v>
      </c>
      <c r="P524" s="32">
        <f t="shared" si="26"/>
        <v>0</v>
      </c>
    </row>
    <row r="525" spans="1:16" ht="12.6" customHeight="1">
      <c r="A525" s="13"/>
      <c r="B525" s="14" t="s">
        <v>1088</v>
      </c>
      <c r="C525" s="14" t="s">
        <v>564</v>
      </c>
      <c r="D525" s="14" t="s">
        <v>1750</v>
      </c>
      <c r="E525" s="14" t="s">
        <v>497</v>
      </c>
      <c r="F525" s="14" t="s">
        <v>2720</v>
      </c>
      <c r="G525" s="14" t="s">
        <v>592</v>
      </c>
      <c r="H525" s="14" t="s">
        <v>1109</v>
      </c>
      <c r="I525" s="84">
        <v>4</v>
      </c>
      <c r="J525" s="32">
        <f>IFERROR(VLOOKUP(D525,#REF!,3,0),0)+IFERROR(VLOOKUP(D525,#REF!,3,0),0)</f>
        <v>0</v>
      </c>
      <c r="K525" s="32">
        <f>IFERROR(VLOOKUP(D525,#REF!,3,0),0)</f>
        <v>0</v>
      </c>
      <c r="L525" s="32">
        <f>IFERROR(VLOOKUP(D525,'12월'!$A$8:$C$8154,3,0),0)</f>
        <v>0</v>
      </c>
      <c r="M525" s="32">
        <f t="shared" si="24"/>
        <v>0</v>
      </c>
      <c r="N525" s="62" t="str">
        <f>IFERROR(VLOOKUP(D525,#REF!,6,0),"-")</f>
        <v>-</v>
      </c>
      <c r="O525" s="16" t="str">
        <f t="shared" si="25"/>
        <v>O</v>
      </c>
      <c r="P525" s="32">
        <f t="shared" si="26"/>
        <v>0</v>
      </c>
    </row>
    <row r="526" spans="1:16" ht="12.6" customHeight="1">
      <c r="A526" s="13"/>
      <c r="B526" s="14" t="s">
        <v>2026</v>
      </c>
      <c r="C526" s="14" t="s">
        <v>2121</v>
      </c>
      <c r="D526" s="14" t="s">
        <v>1382</v>
      </c>
      <c r="E526" s="14" t="s">
        <v>140</v>
      </c>
      <c r="F526" s="14" t="s">
        <v>2721</v>
      </c>
      <c r="G526" s="14" t="s">
        <v>592</v>
      </c>
      <c r="H526" s="59" t="s">
        <v>825</v>
      </c>
      <c r="I526" s="84">
        <v>4</v>
      </c>
      <c r="J526" s="32">
        <f>IFERROR(VLOOKUP(D526,#REF!,3,0),0)+IFERROR(VLOOKUP(D526,#REF!,3,0),0)</f>
        <v>0</v>
      </c>
      <c r="K526" s="32">
        <f>IFERROR(VLOOKUP(D526,#REF!,3,0),0)</f>
        <v>0</v>
      </c>
      <c r="L526" s="32">
        <f>IFERROR(VLOOKUP(D526,'12월'!$A$8:$C$8154,3,0),0)</f>
        <v>0</v>
      </c>
      <c r="M526" s="32">
        <f t="shared" si="24"/>
        <v>0</v>
      </c>
      <c r="N526" s="62" t="str">
        <f>IFERROR(VLOOKUP(D526,#REF!,6,0),"-")</f>
        <v>-</v>
      </c>
      <c r="O526" s="16" t="str">
        <f t="shared" si="25"/>
        <v>O</v>
      </c>
      <c r="P526" s="32">
        <f t="shared" si="26"/>
        <v>0</v>
      </c>
    </row>
    <row r="527" spans="1:16" ht="12.6" customHeight="1">
      <c r="A527" s="13"/>
      <c r="B527" s="14" t="s">
        <v>874</v>
      </c>
      <c r="C527" s="14" t="s">
        <v>570</v>
      </c>
      <c r="D527" s="14" t="s">
        <v>1418</v>
      </c>
      <c r="E527" s="14" t="s">
        <v>444</v>
      </c>
      <c r="F527" s="14" t="s">
        <v>2722</v>
      </c>
      <c r="G527" s="14" t="s">
        <v>592</v>
      </c>
      <c r="H527" s="14" t="s">
        <v>891</v>
      </c>
      <c r="I527" s="84">
        <v>4</v>
      </c>
      <c r="J527" s="32">
        <f>IFERROR(VLOOKUP(D527,#REF!,3,0),0)+IFERROR(VLOOKUP(D527,#REF!,3,0),0)</f>
        <v>0</v>
      </c>
      <c r="K527" s="32">
        <f>IFERROR(VLOOKUP(D527,#REF!,3,0),0)</f>
        <v>0</v>
      </c>
      <c r="L527" s="32">
        <f>IFERROR(VLOOKUP(D527,'12월'!$A$8:$C$8154,3,0),0)</f>
        <v>0</v>
      </c>
      <c r="M527" s="32">
        <f t="shared" si="24"/>
        <v>0</v>
      </c>
      <c r="N527" s="62" t="str">
        <f>IFERROR(VLOOKUP(D527,#REF!,6,0),"-")</f>
        <v>-</v>
      </c>
      <c r="O527" s="16" t="str">
        <f t="shared" si="25"/>
        <v>O</v>
      </c>
      <c r="P527" s="32">
        <f t="shared" si="26"/>
        <v>0</v>
      </c>
    </row>
    <row r="528" spans="1:16" ht="12.6" customHeight="1">
      <c r="A528" s="13"/>
      <c r="B528" s="14" t="s">
        <v>907</v>
      </c>
      <c r="C528" s="14" t="s">
        <v>568</v>
      </c>
      <c r="D528" s="33" t="s">
        <v>1468</v>
      </c>
      <c r="E528" s="14" t="s">
        <v>189</v>
      </c>
      <c r="F528" s="14" t="s">
        <v>2442</v>
      </c>
      <c r="G528" s="14" t="s">
        <v>592</v>
      </c>
      <c r="H528" s="14" t="s">
        <v>891</v>
      </c>
      <c r="I528" s="84">
        <v>4</v>
      </c>
      <c r="J528" s="32">
        <f>IFERROR(VLOOKUP(D528,#REF!,3,0),0)+IFERROR(VLOOKUP(D528,#REF!,3,0),0)</f>
        <v>0</v>
      </c>
      <c r="K528" s="32">
        <f>IFERROR(VLOOKUP(D528,#REF!,3,0),0)</f>
        <v>0</v>
      </c>
      <c r="L528" s="32">
        <f>IFERROR(VLOOKUP(D528,'12월'!$A$8:$C$8154,3,0),0)</f>
        <v>0</v>
      </c>
      <c r="M528" s="32">
        <f t="shared" si="24"/>
        <v>0</v>
      </c>
      <c r="N528" s="62" t="str">
        <f>IFERROR(VLOOKUP(D528,#REF!,6,0),"-")</f>
        <v>-</v>
      </c>
      <c r="O528" s="16" t="str">
        <f t="shared" si="25"/>
        <v>O</v>
      </c>
      <c r="P528" s="32">
        <f t="shared" si="26"/>
        <v>0</v>
      </c>
    </row>
    <row r="529" spans="1:16" ht="12.6" customHeight="1">
      <c r="A529" s="13"/>
      <c r="B529" s="14" t="s">
        <v>1088</v>
      </c>
      <c r="C529" s="14" t="s">
        <v>564</v>
      </c>
      <c r="D529" s="14" t="s">
        <v>1751</v>
      </c>
      <c r="E529" s="14" t="s">
        <v>498</v>
      </c>
      <c r="F529" s="14" t="s">
        <v>2723</v>
      </c>
      <c r="G529" s="14" t="s">
        <v>592</v>
      </c>
      <c r="H529" s="14" t="s">
        <v>999</v>
      </c>
      <c r="I529" s="84">
        <v>4</v>
      </c>
      <c r="J529" s="32">
        <f>IFERROR(VLOOKUP(D529,#REF!,3,0),0)+IFERROR(VLOOKUP(D529,#REF!,3,0),0)</f>
        <v>0</v>
      </c>
      <c r="K529" s="32">
        <f>IFERROR(VLOOKUP(D529,#REF!,3,0),0)</f>
        <v>0</v>
      </c>
      <c r="L529" s="32">
        <f>IFERROR(VLOOKUP(D529,'12월'!$A$8:$C$8154,3,0),0)</f>
        <v>0</v>
      </c>
      <c r="M529" s="32">
        <f t="shared" si="24"/>
        <v>0</v>
      </c>
      <c r="N529" s="62" t="str">
        <f>IFERROR(VLOOKUP(D529,#REF!,6,0),"-")</f>
        <v>-</v>
      </c>
      <c r="O529" s="16" t="str">
        <f t="shared" si="25"/>
        <v>O</v>
      </c>
      <c r="P529" s="32">
        <f t="shared" si="26"/>
        <v>0</v>
      </c>
    </row>
    <row r="530" spans="1:16" ht="12.6" customHeight="1">
      <c r="A530" s="13"/>
      <c r="B530" s="14" t="s">
        <v>798</v>
      </c>
      <c r="C530" s="14" t="s">
        <v>578</v>
      </c>
      <c r="D530" s="14" t="s">
        <v>1322</v>
      </c>
      <c r="E530" s="14" t="s">
        <v>311</v>
      </c>
      <c r="F530" s="14" t="s">
        <v>2724</v>
      </c>
      <c r="G530" s="14" t="s">
        <v>592</v>
      </c>
      <c r="H530" s="14" t="s">
        <v>819</v>
      </c>
      <c r="I530" s="84">
        <v>4</v>
      </c>
      <c r="J530" s="32">
        <f>IFERROR(VLOOKUP(D530,#REF!,3,0),0)+IFERROR(VLOOKUP(D530,#REF!,3,0),0)</f>
        <v>0</v>
      </c>
      <c r="K530" s="32">
        <f>IFERROR(VLOOKUP(D530,#REF!,3,0),0)</f>
        <v>0</v>
      </c>
      <c r="L530" s="32">
        <f>IFERROR(VLOOKUP(D530,'12월'!$A$8:$C$8154,3,0),0)</f>
        <v>0</v>
      </c>
      <c r="M530" s="32">
        <f t="shared" si="24"/>
        <v>0</v>
      </c>
      <c r="N530" s="62" t="str">
        <f>IFERROR(VLOOKUP(D530,#REF!,6,0),"-")</f>
        <v>-</v>
      </c>
      <c r="O530" s="16" t="str">
        <f t="shared" si="25"/>
        <v>O</v>
      </c>
      <c r="P530" s="32">
        <f t="shared" si="26"/>
        <v>0</v>
      </c>
    </row>
    <row r="531" spans="1:16" ht="12.6" customHeight="1">
      <c r="A531" s="13"/>
      <c r="B531" s="64" t="s">
        <v>924</v>
      </c>
      <c r="C531" s="59" t="s">
        <v>556</v>
      </c>
      <c r="D531" s="59" t="s">
        <v>1492</v>
      </c>
      <c r="E531" s="59" t="s">
        <v>195</v>
      </c>
      <c r="F531" s="59" t="s">
        <v>2725</v>
      </c>
      <c r="G531" s="59" t="s">
        <v>592</v>
      </c>
      <c r="H531" s="14" t="s">
        <v>689</v>
      </c>
      <c r="I531" s="84">
        <v>4</v>
      </c>
      <c r="J531" s="32">
        <f>IFERROR(VLOOKUP(D531,#REF!,3,0),0)+IFERROR(VLOOKUP(D531,#REF!,3,0),0)</f>
        <v>0</v>
      </c>
      <c r="K531" s="32">
        <f>IFERROR(VLOOKUP(D531,#REF!,3,0),0)</f>
        <v>0</v>
      </c>
      <c r="L531" s="32">
        <f>IFERROR(VLOOKUP(D531,'12월'!$A$8:$C$8154,3,0),0)</f>
        <v>0</v>
      </c>
      <c r="M531" s="32">
        <f t="shared" si="24"/>
        <v>0</v>
      </c>
      <c r="N531" s="62" t="str">
        <f>IFERROR(VLOOKUP(D531,#REF!,6,0),"-")</f>
        <v>-</v>
      </c>
      <c r="O531" s="16" t="str">
        <f t="shared" si="25"/>
        <v>O</v>
      </c>
      <c r="P531" s="32">
        <f t="shared" si="26"/>
        <v>0</v>
      </c>
    </row>
    <row r="532" spans="1:16" ht="12.6" customHeight="1">
      <c r="A532" s="13"/>
      <c r="B532" s="14" t="s">
        <v>835</v>
      </c>
      <c r="C532" s="14" t="s">
        <v>569</v>
      </c>
      <c r="D532" s="14" t="s">
        <v>1383</v>
      </c>
      <c r="E532" s="14" t="s">
        <v>309</v>
      </c>
      <c r="F532" s="14" t="s">
        <v>2726</v>
      </c>
      <c r="G532" s="14" t="s">
        <v>592</v>
      </c>
      <c r="H532" s="14" t="s">
        <v>863</v>
      </c>
      <c r="I532" s="84">
        <v>4</v>
      </c>
      <c r="J532" s="32">
        <f>IFERROR(VLOOKUP(D532,#REF!,3,0),0)+IFERROR(VLOOKUP(D532,#REF!,3,0),0)</f>
        <v>0</v>
      </c>
      <c r="K532" s="32">
        <f>IFERROR(VLOOKUP(D532,#REF!,3,0),0)</f>
        <v>0</v>
      </c>
      <c r="L532" s="32">
        <f>IFERROR(VLOOKUP(D532,'12월'!$A$8:$C$8154,3,0),0)</f>
        <v>0</v>
      </c>
      <c r="M532" s="32">
        <f t="shared" si="24"/>
        <v>0</v>
      </c>
      <c r="N532" s="62" t="str">
        <f>IFERROR(VLOOKUP(D532,#REF!,6,0),"-")</f>
        <v>-</v>
      </c>
      <c r="O532" s="16" t="str">
        <f t="shared" si="25"/>
        <v>O</v>
      </c>
      <c r="P532" s="32">
        <f t="shared" si="26"/>
        <v>0</v>
      </c>
    </row>
    <row r="533" spans="1:16" ht="12.6" customHeight="1">
      <c r="A533" s="13"/>
      <c r="B533" s="14" t="s">
        <v>1000</v>
      </c>
      <c r="C533" s="14" t="s">
        <v>558</v>
      </c>
      <c r="D533" s="14" t="s">
        <v>1612</v>
      </c>
      <c r="E533" s="14" t="s">
        <v>138</v>
      </c>
      <c r="F533" s="14" t="s">
        <v>2727</v>
      </c>
      <c r="G533" s="14" t="s">
        <v>592</v>
      </c>
      <c r="H533" s="14" t="s">
        <v>863</v>
      </c>
      <c r="I533" s="84">
        <v>4</v>
      </c>
      <c r="J533" s="32">
        <f>IFERROR(VLOOKUP(D533,#REF!,3,0),0)+IFERROR(VLOOKUP(D533,#REF!,3,0),0)</f>
        <v>0</v>
      </c>
      <c r="K533" s="32">
        <f>IFERROR(VLOOKUP(D533,#REF!,3,0),0)</f>
        <v>0</v>
      </c>
      <c r="L533" s="32">
        <f>IFERROR(VLOOKUP(D533,'12월'!$A$8:$C$8154,3,0),0)</f>
        <v>0</v>
      </c>
      <c r="M533" s="32">
        <f t="shared" si="24"/>
        <v>0</v>
      </c>
      <c r="N533" s="62" t="str">
        <f>IFERROR(VLOOKUP(D533,#REF!,6,0),"-")</f>
        <v>-</v>
      </c>
      <c r="O533" s="16" t="str">
        <f t="shared" si="25"/>
        <v>O</v>
      </c>
      <c r="P533" s="32">
        <f t="shared" si="26"/>
        <v>0</v>
      </c>
    </row>
    <row r="534" spans="1:16" ht="12.6" customHeight="1">
      <c r="A534" s="13"/>
      <c r="B534" s="14" t="s">
        <v>1015</v>
      </c>
      <c r="C534" s="14" t="s">
        <v>573</v>
      </c>
      <c r="D534" s="14" t="s">
        <v>1652</v>
      </c>
      <c r="E534" s="14" t="s">
        <v>490</v>
      </c>
      <c r="F534" s="14" t="s">
        <v>2728</v>
      </c>
      <c r="G534" s="14" t="s">
        <v>592</v>
      </c>
      <c r="H534" s="14" t="s">
        <v>942</v>
      </c>
      <c r="I534" s="84">
        <v>4</v>
      </c>
      <c r="J534" s="32">
        <f>IFERROR(VLOOKUP(D534,#REF!,3,0),0)+IFERROR(VLOOKUP(D534,#REF!,3,0),0)</f>
        <v>0</v>
      </c>
      <c r="K534" s="32">
        <f>IFERROR(VLOOKUP(D534,#REF!,3,0),0)</f>
        <v>0</v>
      </c>
      <c r="L534" s="32">
        <f>IFERROR(VLOOKUP(D534,'12월'!$A$8:$C$8154,3,0),0)</f>
        <v>0</v>
      </c>
      <c r="M534" s="32">
        <f t="shared" si="24"/>
        <v>0</v>
      </c>
      <c r="N534" s="62" t="str">
        <f>IFERROR(VLOOKUP(D534,#REF!,6,0),"-")</f>
        <v>-</v>
      </c>
      <c r="O534" s="16" t="str">
        <f t="shared" si="25"/>
        <v>O</v>
      </c>
      <c r="P534" s="32">
        <f t="shared" si="26"/>
        <v>0</v>
      </c>
    </row>
    <row r="535" spans="1:16" ht="12.6" customHeight="1">
      <c r="A535" s="13"/>
      <c r="B535" s="14" t="s">
        <v>957</v>
      </c>
      <c r="C535" s="14" t="s">
        <v>571</v>
      </c>
      <c r="D535" s="33" t="s">
        <v>1545</v>
      </c>
      <c r="E535" s="14" t="s">
        <v>1880</v>
      </c>
      <c r="F535" s="14" t="s">
        <v>2729</v>
      </c>
      <c r="G535" s="14" t="s">
        <v>592</v>
      </c>
      <c r="H535" s="14" t="s">
        <v>826</v>
      </c>
      <c r="I535" s="84">
        <v>4</v>
      </c>
      <c r="J535" s="32">
        <f>IFERROR(VLOOKUP(D535,#REF!,3,0),0)+IFERROR(VLOOKUP(D535,#REF!,3,0),0)</f>
        <v>0</v>
      </c>
      <c r="K535" s="32">
        <f>IFERROR(VLOOKUP(D535,#REF!,3,0),0)</f>
        <v>0</v>
      </c>
      <c r="L535" s="32">
        <f>IFERROR(VLOOKUP(D535,'12월'!$A$8:$C$8154,3,0),0)</f>
        <v>0</v>
      </c>
      <c r="M535" s="32">
        <f t="shared" si="24"/>
        <v>0</v>
      </c>
      <c r="N535" s="62" t="str">
        <f>IFERROR(VLOOKUP(D535,#REF!,6,0),"-")</f>
        <v>-</v>
      </c>
      <c r="O535" s="16" t="str">
        <f t="shared" si="25"/>
        <v>O</v>
      </c>
      <c r="P535" s="32">
        <f t="shared" si="26"/>
        <v>0</v>
      </c>
    </row>
    <row r="536" spans="1:16" ht="12.6" customHeight="1">
      <c r="A536" s="13"/>
      <c r="B536" s="14" t="s">
        <v>924</v>
      </c>
      <c r="C536" s="14" t="s">
        <v>556</v>
      </c>
      <c r="D536" s="14" t="s">
        <v>1493</v>
      </c>
      <c r="E536" s="14" t="s">
        <v>234</v>
      </c>
      <c r="F536" s="14" t="s">
        <v>2516</v>
      </c>
      <c r="G536" s="14" t="s">
        <v>592</v>
      </c>
      <c r="H536" s="14" t="s">
        <v>864</v>
      </c>
      <c r="I536" s="84">
        <v>4</v>
      </c>
      <c r="J536" s="32">
        <f>IFERROR(VLOOKUP(D536,#REF!,3,0),0)+IFERROR(VLOOKUP(D536,#REF!,3,0),0)</f>
        <v>0</v>
      </c>
      <c r="K536" s="32">
        <f>IFERROR(VLOOKUP(D536,#REF!,3,0),0)</f>
        <v>0</v>
      </c>
      <c r="L536" s="32">
        <f>IFERROR(VLOOKUP(D536,'12월'!$A$8:$C$8154,3,0),0)</f>
        <v>0</v>
      </c>
      <c r="M536" s="32">
        <f t="shared" si="24"/>
        <v>0</v>
      </c>
      <c r="N536" s="62" t="str">
        <f>IFERROR(VLOOKUP(D536,#REF!,6,0),"-")</f>
        <v>-</v>
      </c>
      <c r="O536" s="16" t="str">
        <f t="shared" si="25"/>
        <v>O</v>
      </c>
      <c r="P536" s="32">
        <f t="shared" si="26"/>
        <v>0</v>
      </c>
    </row>
    <row r="537" spans="1:16" ht="12.6" customHeight="1">
      <c r="A537" s="63"/>
      <c r="B537" s="14" t="s">
        <v>731</v>
      </c>
      <c r="C537" s="14" t="s">
        <v>575</v>
      </c>
      <c r="D537" s="14" t="s">
        <v>1239</v>
      </c>
      <c r="E537" s="14" t="s">
        <v>17</v>
      </c>
      <c r="F537" s="14" t="s">
        <v>2730</v>
      </c>
      <c r="G537" s="14" t="s">
        <v>592</v>
      </c>
      <c r="H537" s="14" t="s">
        <v>739</v>
      </c>
      <c r="I537" s="84">
        <v>4</v>
      </c>
      <c r="J537" s="32">
        <f>IFERROR(VLOOKUP(D537,#REF!,3,0),0)+IFERROR(VLOOKUP(D537,#REF!,3,0),0)</f>
        <v>0</v>
      </c>
      <c r="K537" s="32">
        <f>IFERROR(VLOOKUP(D537,#REF!,3,0),0)</f>
        <v>0</v>
      </c>
      <c r="L537" s="32">
        <f>IFERROR(VLOOKUP(D537,'12월'!$A$8:$C$8154,3,0),0)</f>
        <v>0</v>
      </c>
      <c r="M537" s="32">
        <f t="shared" si="24"/>
        <v>0</v>
      </c>
      <c r="N537" s="62" t="str">
        <f>IFERROR(VLOOKUP(D537,#REF!,6,0),"-")</f>
        <v>-</v>
      </c>
      <c r="O537" s="16" t="str">
        <f t="shared" si="25"/>
        <v>O</v>
      </c>
      <c r="P537" s="32">
        <f t="shared" si="26"/>
        <v>0</v>
      </c>
    </row>
    <row r="538" spans="1:16" ht="12.6" customHeight="1">
      <c r="A538" s="13"/>
      <c r="B538" s="14" t="s">
        <v>874</v>
      </c>
      <c r="C538" s="14" t="s">
        <v>570</v>
      </c>
      <c r="D538" s="14" t="s">
        <v>1419</v>
      </c>
      <c r="E538" s="48" t="s">
        <v>3</v>
      </c>
      <c r="F538" s="14" t="s">
        <v>2731</v>
      </c>
      <c r="G538" s="14" t="s">
        <v>592</v>
      </c>
      <c r="H538" s="14" t="s">
        <v>711</v>
      </c>
      <c r="I538" s="84">
        <v>4</v>
      </c>
      <c r="J538" s="32">
        <f>IFERROR(VLOOKUP(D538,#REF!,3,0),0)+IFERROR(VLOOKUP(D538,#REF!,3,0),0)</f>
        <v>0</v>
      </c>
      <c r="K538" s="32">
        <f>IFERROR(VLOOKUP(D538,#REF!,3,0),0)</f>
        <v>0</v>
      </c>
      <c r="L538" s="32">
        <f>IFERROR(VLOOKUP(D538,'12월'!$A$8:$C$8154,3,0),0)</f>
        <v>0</v>
      </c>
      <c r="M538" s="32">
        <f t="shared" si="24"/>
        <v>0</v>
      </c>
      <c r="N538" s="62" t="str">
        <f>IFERROR(VLOOKUP(D538,#REF!,6,0),"-")</f>
        <v>-</v>
      </c>
      <c r="O538" s="16" t="str">
        <f t="shared" si="25"/>
        <v>O</v>
      </c>
      <c r="P538" s="32">
        <f t="shared" si="26"/>
        <v>0</v>
      </c>
    </row>
    <row r="539" spans="1:16" ht="12.6" customHeight="1">
      <c r="A539" s="13"/>
      <c r="B539" s="14" t="s">
        <v>715</v>
      </c>
      <c r="C539" s="14" t="s">
        <v>565</v>
      </c>
      <c r="D539" s="14" t="s">
        <v>1224</v>
      </c>
      <c r="E539" s="14" t="s">
        <v>39</v>
      </c>
      <c r="F539" s="14" t="s">
        <v>2732</v>
      </c>
      <c r="G539" s="14" t="s">
        <v>592</v>
      </c>
      <c r="H539" s="14" t="s">
        <v>729</v>
      </c>
      <c r="I539" s="84">
        <v>4</v>
      </c>
      <c r="J539" s="32">
        <f>IFERROR(VLOOKUP(D539,#REF!,3,0),0)+IFERROR(VLOOKUP(D539,#REF!,3,0),0)</f>
        <v>0</v>
      </c>
      <c r="K539" s="32">
        <f>IFERROR(VLOOKUP(D539,#REF!,3,0),0)</f>
        <v>0</v>
      </c>
      <c r="L539" s="32">
        <f>IFERROR(VLOOKUP(D539,'12월'!$A$8:$C$8154,3,0),0)</f>
        <v>0</v>
      </c>
      <c r="M539" s="32">
        <f t="shared" si="24"/>
        <v>0</v>
      </c>
      <c r="N539" s="62" t="str">
        <f>IFERROR(VLOOKUP(D539,#REF!,6,0),"-")</f>
        <v>-</v>
      </c>
      <c r="O539" s="16" t="str">
        <f t="shared" si="25"/>
        <v>O</v>
      </c>
      <c r="P539" s="32">
        <f t="shared" si="26"/>
        <v>0</v>
      </c>
    </row>
    <row r="540" spans="1:16" ht="12.6" customHeight="1">
      <c r="A540" s="13"/>
      <c r="B540" s="14" t="s">
        <v>979</v>
      </c>
      <c r="C540" s="14" t="s">
        <v>563</v>
      </c>
      <c r="D540" s="14" t="s">
        <v>1588</v>
      </c>
      <c r="E540" s="14" t="s">
        <v>58</v>
      </c>
      <c r="F540" s="14" t="s">
        <v>2733</v>
      </c>
      <c r="G540" s="14" t="s">
        <v>592</v>
      </c>
      <c r="H540" s="14" t="s">
        <v>729</v>
      </c>
      <c r="I540" s="84">
        <v>4</v>
      </c>
      <c r="J540" s="32">
        <f>IFERROR(VLOOKUP(D540,#REF!,3,0),0)+IFERROR(VLOOKUP(D540,#REF!,3,0),0)</f>
        <v>0</v>
      </c>
      <c r="K540" s="32">
        <f>IFERROR(VLOOKUP(D540,#REF!,3,0),0)</f>
        <v>0</v>
      </c>
      <c r="L540" s="32">
        <f>IFERROR(VLOOKUP(D540,'12월'!$A$8:$C$8154,3,0),0)</f>
        <v>0</v>
      </c>
      <c r="M540" s="32">
        <f t="shared" si="24"/>
        <v>0</v>
      </c>
      <c r="N540" s="62" t="str">
        <f>IFERROR(VLOOKUP(D540,#REF!,6,0),"-")</f>
        <v>-</v>
      </c>
      <c r="O540" s="16" t="str">
        <f t="shared" si="25"/>
        <v>O</v>
      </c>
      <c r="P540" s="32">
        <f t="shared" si="26"/>
        <v>0</v>
      </c>
    </row>
    <row r="541" spans="1:16" ht="12.6" customHeight="1">
      <c r="A541" s="13"/>
      <c r="B541" s="14" t="s">
        <v>742</v>
      </c>
      <c r="C541" s="14" t="s">
        <v>572</v>
      </c>
      <c r="D541" s="14" t="s">
        <v>1244</v>
      </c>
      <c r="E541" s="14" t="s">
        <v>362</v>
      </c>
      <c r="F541" s="14" t="s">
        <v>2550</v>
      </c>
      <c r="G541" s="14" t="s">
        <v>592</v>
      </c>
      <c r="H541" s="14" t="s">
        <v>748</v>
      </c>
      <c r="I541" s="84">
        <v>4</v>
      </c>
      <c r="J541" s="32">
        <f>IFERROR(VLOOKUP(D541,#REF!,3,0),0)+IFERROR(VLOOKUP(D541,#REF!,3,0),0)</f>
        <v>0</v>
      </c>
      <c r="K541" s="32">
        <f>IFERROR(VLOOKUP(D541,#REF!,3,0),0)</f>
        <v>0</v>
      </c>
      <c r="L541" s="32">
        <f>IFERROR(VLOOKUP(D541,'12월'!$A$8:$C$8154,3,0),0)</f>
        <v>0</v>
      </c>
      <c r="M541" s="32">
        <f t="shared" si="24"/>
        <v>0</v>
      </c>
      <c r="N541" s="62" t="str">
        <f>IFERROR(VLOOKUP(D541,#REF!,6,0),"-")</f>
        <v>-</v>
      </c>
      <c r="O541" s="16" t="str">
        <f t="shared" si="25"/>
        <v>O</v>
      </c>
      <c r="P541" s="32">
        <f t="shared" si="26"/>
        <v>0</v>
      </c>
    </row>
    <row r="542" spans="1:16" ht="12.6" customHeight="1">
      <c r="A542" s="13"/>
      <c r="B542" s="14" t="s">
        <v>749</v>
      </c>
      <c r="C542" s="14" t="s">
        <v>582</v>
      </c>
      <c r="D542" s="33" t="s">
        <v>1255</v>
      </c>
      <c r="E542" s="14" t="s">
        <v>587</v>
      </c>
      <c r="F542" s="14" t="s">
        <v>2734</v>
      </c>
      <c r="G542" s="14" t="s">
        <v>592</v>
      </c>
      <c r="H542" s="14" t="s">
        <v>755</v>
      </c>
      <c r="I542" s="84">
        <v>4</v>
      </c>
      <c r="J542" s="32">
        <f>IFERROR(VLOOKUP(D542,#REF!,3,0),0)+IFERROR(VLOOKUP(D542,#REF!,3,0),0)</f>
        <v>0</v>
      </c>
      <c r="K542" s="32">
        <f>IFERROR(VLOOKUP(D542,#REF!,3,0),0)</f>
        <v>0</v>
      </c>
      <c r="L542" s="32">
        <f>IFERROR(VLOOKUP(D542,'12월'!$A$8:$C$8154,3,0),0)</f>
        <v>0</v>
      </c>
      <c r="M542" s="32">
        <f t="shared" si="24"/>
        <v>0</v>
      </c>
      <c r="N542" s="62" t="str">
        <f>IFERROR(VLOOKUP(D542,#REF!,6,0),"-")</f>
        <v>-</v>
      </c>
      <c r="O542" s="16" t="str">
        <f t="shared" si="25"/>
        <v>O</v>
      </c>
      <c r="P542" s="32">
        <f t="shared" si="26"/>
        <v>0</v>
      </c>
    </row>
    <row r="543" spans="1:16" ht="12.6" customHeight="1">
      <c r="A543" s="13"/>
      <c r="B543" s="14" t="s">
        <v>821</v>
      </c>
      <c r="C543" s="14" t="s">
        <v>577</v>
      </c>
      <c r="D543" s="14" t="s">
        <v>1332</v>
      </c>
      <c r="E543" s="14" t="s">
        <v>594</v>
      </c>
      <c r="F543" s="14" t="s">
        <v>2735</v>
      </c>
      <c r="G543" s="14" t="s">
        <v>592</v>
      </c>
      <c r="H543" s="14" t="s">
        <v>755</v>
      </c>
      <c r="I543" s="84">
        <v>4</v>
      </c>
      <c r="J543" s="32">
        <f>IFERROR(VLOOKUP(D543,#REF!,3,0),0)+IFERROR(VLOOKUP(D543,#REF!,3,0),0)</f>
        <v>0</v>
      </c>
      <c r="K543" s="32">
        <f>IFERROR(VLOOKUP(D543,#REF!,3,0),0)</f>
        <v>0</v>
      </c>
      <c r="L543" s="32">
        <f>IFERROR(VLOOKUP(D543,'12월'!$A$8:$C$8154,3,0),0)</f>
        <v>0</v>
      </c>
      <c r="M543" s="32">
        <f t="shared" si="24"/>
        <v>0</v>
      </c>
      <c r="N543" s="62" t="str">
        <f>IFERROR(VLOOKUP(D543,#REF!,6,0),"-")</f>
        <v>-</v>
      </c>
      <c r="O543" s="16" t="str">
        <f t="shared" si="25"/>
        <v>O</v>
      </c>
      <c r="P543" s="32">
        <f t="shared" si="26"/>
        <v>0</v>
      </c>
    </row>
    <row r="544" spans="1:16" ht="12.6" customHeight="1">
      <c r="A544" s="13"/>
      <c r="B544" s="14" t="s">
        <v>1042</v>
      </c>
      <c r="C544" s="14" t="s">
        <v>567</v>
      </c>
      <c r="D544" s="33" t="s">
        <v>1673</v>
      </c>
      <c r="E544" s="14" t="s">
        <v>589</v>
      </c>
      <c r="F544" s="14" t="s">
        <v>2736</v>
      </c>
      <c r="G544" s="14" t="s">
        <v>592</v>
      </c>
      <c r="H544" s="14" t="s">
        <v>1053</v>
      </c>
      <c r="I544" s="84">
        <v>4</v>
      </c>
      <c r="J544" s="32">
        <f>IFERROR(VLOOKUP(D544,#REF!,3,0),0)+IFERROR(VLOOKUP(D544,#REF!,3,0),0)</f>
        <v>0</v>
      </c>
      <c r="K544" s="32">
        <f>IFERROR(VLOOKUP(D544,#REF!,3,0),0)</f>
        <v>0</v>
      </c>
      <c r="L544" s="32">
        <f>IFERROR(VLOOKUP(D544,'12월'!$A$8:$C$8154,3,0),0)</f>
        <v>0</v>
      </c>
      <c r="M544" s="32">
        <f t="shared" si="24"/>
        <v>0</v>
      </c>
      <c r="N544" s="62" t="str">
        <f>IFERROR(VLOOKUP(D544,#REF!,6,0),"-")</f>
        <v>-</v>
      </c>
      <c r="O544" s="16" t="str">
        <f t="shared" si="25"/>
        <v>O</v>
      </c>
      <c r="P544" s="32">
        <f t="shared" si="26"/>
        <v>0</v>
      </c>
    </row>
    <row r="545" spans="1:16" ht="12.6" customHeight="1">
      <c r="A545" s="13"/>
      <c r="B545" s="14" t="s">
        <v>943</v>
      </c>
      <c r="C545" s="14" t="s">
        <v>561</v>
      </c>
      <c r="D545" s="14" t="s">
        <v>1514</v>
      </c>
      <c r="E545" s="14" t="s">
        <v>588</v>
      </c>
      <c r="F545" s="14" t="s">
        <v>2737</v>
      </c>
      <c r="G545" s="14" t="s">
        <v>592</v>
      </c>
      <c r="H545" s="14" t="s">
        <v>956</v>
      </c>
      <c r="I545" s="84">
        <v>4</v>
      </c>
      <c r="J545" s="32">
        <f>IFERROR(VLOOKUP(D545,#REF!,3,0),0)+IFERROR(VLOOKUP(D545,#REF!,3,0),0)</f>
        <v>0</v>
      </c>
      <c r="K545" s="32">
        <f>IFERROR(VLOOKUP(D545,#REF!,3,0),0)</f>
        <v>0</v>
      </c>
      <c r="L545" s="32">
        <f>IFERROR(VLOOKUP(D545,'12월'!$A$8:$C$8154,3,0),0)</f>
        <v>0</v>
      </c>
      <c r="M545" s="32">
        <f t="shared" si="24"/>
        <v>0</v>
      </c>
      <c r="N545" s="62" t="str">
        <f>IFERROR(VLOOKUP(D545,#REF!,6,0),"-")</f>
        <v>-</v>
      </c>
      <c r="O545" s="16" t="str">
        <f t="shared" si="25"/>
        <v>O</v>
      </c>
      <c r="P545" s="32">
        <f t="shared" si="26"/>
        <v>0</v>
      </c>
    </row>
    <row r="546" spans="1:16" ht="12.6" customHeight="1">
      <c r="A546" s="13"/>
      <c r="B546" s="14" t="s">
        <v>1042</v>
      </c>
      <c r="C546" s="14" t="s">
        <v>567</v>
      </c>
      <c r="D546" s="33" t="s">
        <v>1674</v>
      </c>
      <c r="E546" s="14" t="s">
        <v>595</v>
      </c>
      <c r="F546" s="14" t="s">
        <v>2738</v>
      </c>
      <c r="G546" s="14" t="s">
        <v>592</v>
      </c>
      <c r="H546" s="14" t="s">
        <v>669</v>
      </c>
      <c r="I546" s="84">
        <v>4</v>
      </c>
      <c r="J546" s="32">
        <f>IFERROR(VLOOKUP(D546,#REF!,3,0),0)+IFERROR(VLOOKUP(D546,#REF!,3,0),0)</f>
        <v>0</v>
      </c>
      <c r="K546" s="32">
        <f>IFERROR(VLOOKUP(D546,#REF!,3,0),0)</f>
        <v>0</v>
      </c>
      <c r="L546" s="32">
        <f>IFERROR(VLOOKUP(D546,'12월'!$A$8:$C$8154,3,0),0)</f>
        <v>0</v>
      </c>
      <c r="M546" s="32">
        <f t="shared" si="24"/>
        <v>0</v>
      </c>
      <c r="N546" s="62" t="str">
        <f>IFERROR(VLOOKUP(D546,#REF!,6,0),"-")</f>
        <v>-</v>
      </c>
      <c r="O546" s="16" t="str">
        <f t="shared" si="25"/>
        <v>O</v>
      </c>
      <c r="P546" s="32">
        <f t="shared" si="26"/>
        <v>0</v>
      </c>
    </row>
    <row r="547" spans="1:16" ht="12.6" customHeight="1">
      <c r="A547" s="13"/>
      <c r="B547" s="14" t="s">
        <v>1132</v>
      </c>
      <c r="C547" s="14" t="s">
        <v>576</v>
      </c>
      <c r="D547" s="33" t="s">
        <v>1797</v>
      </c>
      <c r="E547" s="14" t="s">
        <v>596</v>
      </c>
      <c r="F547" s="14" t="s">
        <v>2739</v>
      </c>
      <c r="G547" s="14" t="s">
        <v>593</v>
      </c>
      <c r="H547" s="14" t="s">
        <v>1137</v>
      </c>
      <c r="I547" s="84">
        <v>4</v>
      </c>
      <c r="J547" s="32">
        <f>IFERROR(VLOOKUP(D547,#REF!,3,0),0)+IFERROR(VLOOKUP(D547,#REF!,3,0),0)</f>
        <v>0</v>
      </c>
      <c r="K547" s="32">
        <f>IFERROR(VLOOKUP(D547,#REF!,3,0),0)</f>
        <v>0</v>
      </c>
      <c r="L547" s="32">
        <f>IFERROR(VLOOKUP(D547,'12월'!$A$8:$C$8154,3,0),0)</f>
        <v>0</v>
      </c>
      <c r="M547" s="32">
        <f t="shared" si="24"/>
        <v>0</v>
      </c>
      <c r="N547" s="62" t="str">
        <f>IFERROR(VLOOKUP(D547,#REF!,6,0),"-")</f>
        <v>-</v>
      </c>
      <c r="O547" s="16" t="str">
        <f t="shared" si="25"/>
        <v>O</v>
      </c>
      <c r="P547" s="32">
        <f t="shared" si="26"/>
        <v>0</v>
      </c>
    </row>
    <row r="548" spans="1:16" ht="12.6" customHeight="1">
      <c r="A548" s="13"/>
      <c r="B548" s="14" t="s">
        <v>761</v>
      </c>
      <c r="C548" s="14" t="s">
        <v>553</v>
      </c>
      <c r="D548" s="14" t="s">
        <v>1267</v>
      </c>
      <c r="E548" s="14" t="s">
        <v>597</v>
      </c>
      <c r="F548" s="14" t="s">
        <v>2740</v>
      </c>
      <c r="G548" s="14" t="s">
        <v>592</v>
      </c>
      <c r="H548" s="14" t="s">
        <v>772</v>
      </c>
      <c r="I548" s="84">
        <v>4</v>
      </c>
      <c r="J548" s="32">
        <f>IFERROR(VLOOKUP(D548,#REF!,3,0),0)+IFERROR(VLOOKUP(D548,#REF!,3,0),0)</f>
        <v>0</v>
      </c>
      <c r="K548" s="32">
        <f>IFERROR(VLOOKUP(D548,#REF!,3,0),0)</f>
        <v>0</v>
      </c>
      <c r="L548" s="32">
        <f>IFERROR(VLOOKUP(D548,'12월'!$A$8:$C$8154,3,0),0)</f>
        <v>0</v>
      </c>
      <c r="M548" s="32">
        <f t="shared" si="24"/>
        <v>0</v>
      </c>
      <c r="N548" s="62" t="str">
        <f>IFERROR(VLOOKUP(D548,#REF!,6,0),"-")</f>
        <v>-</v>
      </c>
      <c r="O548" s="16" t="str">
        <f t="shared" si="25"/>
        <v>O</v>
      </c>
      <c r="P548" s="32">
        <f t="shared" si="26"/>
        <v>0</v>
      </c>
    </row>
    <row r="549" spans="1:16" ht="12.6" customHeight="1">
      <c r="A549" s="13"/>
      <c r="B549" s="14" t="s">
        <v>1139</v>
      </c>
      <c r="C549" s="14" t="s">
        <v>560</v>
      </c>
      <c r="D549" s="14" t="s">
        <v>1820</v>
      </c>
      <c r="E549" s="14" t="s">
        <v>598</v>
      </c>
      <c r="F549" s="14" t="s">
        <v>2741</v>
      </c>
      <c r="G549" s="14" t="s">
        <v>592</v>
      </c>
      <c r="H549" s="14" t="s">
        <v>1147</v>
      </c>
      <c r="I549" s="84">
        <v>4</v>
      </c>
      <c r="J549" s="32">
        <f>IFERROR(VLOOKUP(D549,#REF!,3,0),0)+IFERROR(VLOOKUP(D549,#REF!,3,0),0)</f>
        <v>0</v>
      </c>
      <c r="K549" s="32">
        <f>IFERROR(VLOOKUP(D549,#REF!,3,0),0)</f>
        <v>0</v>
      </c>
      <c r="L549" s="32">
        <f>IFERROR(VLOOKUP(D549,'12월'!$A$8:$C$8154,3,0),0)</f>
        <v>0</v>
      </c>
      <c r="M549" s="32">
        <f t="shared" si="24"/>
        <v>0</v>
      </c>
      <c r="N549" s="62" t="str">
        <f>IFERROR(VLOOKUP(D549,#REF!,6,0),"-")</f>
        <v>-</v>
      </c>
      <c r="O549" s="16" t="str">
        <f t="shared" si="25"/>
        <v>O</v>
      </c>
      <c r="P549" s="32">
        <f t="shared" si="26"/>
        <v>0</v>
      </c>
    </row>
    <row r="550" spans="1:16" ht="12.6" customHeight="1">
      <c r="A550" s="13"/>
      <c r="B550" s="14" t="s">
        <v>1132</v>
      </c>
      <c r="C550" s="14" t="s">
        <v>576</v>
      </c>
      <c r="D550" s="14" t="s">
        <v>1798</v>
      </c>
      <c r="E550" s="14" t="s">
        <v>599</v>
      </c>
      <c r="F550" s="14" t="s">
        <v>2742</v>
      </c>
      <c r="G550" s="14" t="s">
        <v>592</v>
      </c>
      <c r="H550" s="14" t="s">
        <v>1138</v>
      </c>
      <c r="I550" s="84">
        <v>4</v>
      </c>
      <c r="J550" s="32">
        <f>IFERROR(VLOOKUP(D550,#REF!,3,0),0)+IFERROR(VLOOKUP(D550,#REF!,3,0),0)</f>
        <v>0</v>
      </c>
      <c r="K550" s="32">
        <f>IFERROR(VLOOKUP(D550,#REF!,3,0),0)</f>
        <v>0</v>
      </c>
      <c r="L550" s="32">
        <f>IFERROR(VLOOKUP(D550,'12월'!$A$8:$C$8154,3,0),0)</f>
        <v>0</v>
      </c>
      <c r="M550" s="32">
        <f t="shared" si="24"/>
        <v>0</v>
      </c>
      <c r="N550" s="62" t="str">
        <f>IFERROR(VLOOKUP(D550,#REF!,6,0),"-")</f>
        <v>-</v>
      </c>
      <c r="O550" s="16" t="str">
        <f t="shared" si="25"/>
        <v>O</v>
      </c>
      <c r="P550" s="32">
        <f t="shared" si="26"/>
        <v>0</v>
      </c>
    </row>
    <row r="551" spans="1:16" ht="12.6" customHeight="1">
      <c r="A551" s="13"/>
      <c r="B551" s="14" t="s">
        <v>1042</v>
      </c>
      <c r="C551" s="14" t="s">
        <v>567</v>
      </c>
      <c r="D551" s="14" t="s">
        <v>1675</v>
      </c>
      <c r="E551" s="14" t="s">
        <v>600</v>
      </c>
      <c r="F551" s="14" t="s">
        <v>2743</v>
      </c>
      <c r="G551" s="14" t="s">
        <v>592</v>
      </c>
      <c r="H551" s="14" t="s">
        <v>1054</v>
      </c>
      <c r="I551" s="84">
        <v>4</v>
      </c>
      <c r="J551" s="32">
        <f>IFERROR(VLOOKUP(D551,#REF!,3,0),0)+IFERROR(VLOOKUP(D551,#REF!,3,0),0)</f>
        <v>0</v>
      </c>
      <c r="K551" s="32">
        <f>IFERROR(VLOOKUP(D551,#REF!,3,0),0)</f>
        <v>0</v>
      </c>
      <c r="L551" s="32">
        <f>IFERROR(VLOOKUP(D551,'12월'!$A$8:$C$8154,3,0),0)</f>
        <v>0</v>
      </c>
      <c r="M551" s="32">
        <f t="shared" si="24"/>
        <v>0</v>
      </c>
      <c r="N551" s="62" t="str">
        <f>IFERROR(VLOOKUP(D551,#REF!,6,0),"-")</f>
        <v>-</v>
      </c>
      <c r="O551" s="16" t="str">
        <f t="shared" si="25"/>
        <v>O</v>
      </c>
      <c r="P551" s="32">
        <f t="shared" si="26"/>
        <v>0</v>
      </c>
    </row>
    <row r="552" spans="1:16" ht="12.6" customHeight="1">
      <c r="A552" s="13"/>
      <c r="B552" s="14" t="s">
        <v>715</v>
      </c>
      <c r="C552" s="14" t="s">
        <v>565</v>
      </c>
      <c r="D552" s="14" t="s">
        <v>1225</v>
      </c>
      <c r="E552" s="14" t="s">
        <v>601</v>
      </c>
      <c r="F552" s="14" t="s">
        <v>2744</v>
      </c>
      <c r="G552" s="14" t="s">
        <v>592</v>
      </c>
      <c r="H552" s="14" t="s">
        <v>690</v>
      </c>
      <c r="I552" s="84">
        <v>4</v>
      </c>
      <c r="J552" s="32">
        <f>IFERROR(VLOOKUP(D552,#REF!,3,0),0)+IFERROR(VLOOKUP(D552,#REF!,3,0),0)</f>
        <v>0</v>
      </c>
      <c r="K552" s="32">
        <f>IFERROR(VLOOKUP(D552,#REF!,3,0),0)</f>
        <v>0</v>
      </c>
      <c r="L552" s="32">
        <f>IFERROR(VLOOKUP(D552,'12월'!$A$8:$C$8154,3,0),0)</f>
        <v>0</v>
      </c>
      <c r="M552" s="32">
        <f t="shared" si="24"/>
        <v>0</v>
      </c>
      <c r="N552" s="62" t="str">
        <f>IFERROR(VLOOKUP(D552,#REF!,6,0),"-")</f>
        <v>-</v>
      </c>
      <c r="O552" s="16" t="str">
        <f t="shared" si="25"/>
        <v>O</v>
      </c>
      <c r="P552" s="32">
        <f t="shared" si="26"/>
        <v>0</v>
      </c>
    </row>
    <row r="553" spans="1:16" ht="12.6" customHeight="1">
      <c r="A553" s="13"/>
      <c r="B553" s="14" t="s">
        <v>761</v>
      </c>
      <c r="C553" s="14" t="s">
        <v>553</v>
      </c>
      <c r="D553" s="33" t="s">
        <v>1268</v>
      </c>
      <c r="E553" s="14" t="s">
        <v>602</v>
      </c>
      <c r="F553" s="14" t="s">
        <v>2745</v>
      </c>
      <c r="G553" s="14" t="s">
        <v>592</v>
      </c>
      <c r="H553" s="14" t="s">
        <v>690</v>
      </c>
      <c r="I553" s="84">
        <v>4</v>
      </c>
      <c r="J553" s="32">
        <f>IFERROR(VLOOKUP(D553,#REF!,3,0),0)+IFERROR(VLOOKUP(D553,#REF!,3,0),0)</f>
        <v>0</v>
      </c>
      <c r="K553" s="32">
        <f>IFERROR(VLOOKUP(D553,#REF!,3,0),0)</f>
        <v>0</v>
      </c>
      <c r="L553" s="32">
        <f>IFERROR(VLOOKUP(D553,'12월'!$A$8:$C$8154,3,0),0)</f>
        <v>0</v>
      </c>
      <c r="M553" s="32">
        <f t="shared" si="24"/>
        <v>0</v>
      </c>
      <c r="N553" s="62" t="str">
        <f>IFERROR(VLOOKUP(D553,#REF!,6,0),"-")</f>
        <v>-</v>
      </c>
      <c r="O553" s="16" t="str">
        <f t="shared" si="25"/>
        <v>O</v>
      </c>
      <c r="P553" s="32">
        <f t="shared" si="26"/>
        <v>0</v>
      </c>
    </row>
    <row r="554" spans="1:16" ht="12.6" customHeight="1">
      <c r="A554" s="13"/>
      <c r="B554" s="14" t="s">
        <v>979</v>
      </c>
      <c r="C554" s="14" t="s">
        <v>563</v>
      </c>
      <c r="D554" s="14" t="s">
        <v>1589</v>
      </c>
      <c r="E554" s="14" t="s">
        <v>604</v>
      </c>
      <c r="F554" s="14" t="s">
        <v>2746</v>
      </c>
      <c r="G554" s="14" t="s">
        <v>592</v>
      </c>
      <c r="H554" s="14" t="s">
        <v>690</v>
      </c>
      <c r="I554" s="84">
        <v>4</v>
      </c>
      <c r="J554" s="32">
        <f>IFERROR(VLOOKUP(D554,#REF!,3,0),0)+IFERROR(VLOOKUP(D554,#REF!,3,0),0)</f>
        <v>0</v>
      </c>
      <c r="K554" s="32">
        <f>IFERROR(VLOOKUP(D554,#REF!,3,0),0)</f>
        <v>0</v>
      </c>
      <c r="L554" s="32">
        <f>IFERROR(VLOOKUP(D554,'12월'!$A$8:$C$8154,3,0),0)</f>
        <v>0</v>
      </c>
      <c r="M554" s="32">
        <f t="shared" si="24"/>
        <v>0</v>
      </c>
      <c r="N554" s="62" t="str">
        <f>IFERROR(VLOOKUP(D554,#REF!,6,0),"-")</f>
        <v>-</v>
      </c>
      <c r="O554" s="16" t="str">
        <f t="shared" si="25"/>
        <v>O</v>
      </c>
      <c r="P554" s="32">
        <f t="shared" si="26"/>
        <v>0</v>
      </c>
    </row>
    <row r="555" spans="1:16" ht="12.6" customHeight="1">
      <c r="A555" s="13"/>
      <c r="B555" s="14" t="s">
        <v>1000</v>
      </c>
      <c r="C555" s="14" t="s">
        <v>558</v>
      </c>
      <c r="D555" s="14" t="s">
        <v>1613</v>
      </c>
      <c r="E555" s="14" t="s">
        <v>605</v>
      </c>
      <c r="F555" s="14" t="s">
        <v>2747</v>
      </c>
      <c r="G555" s="14" t="s">
        <v>592</v>
      </c>
      <c r="H555" s="14" t="s">
        <v>1013</v>
      </c>
      <c r="I555" s="84">
        <v>4</v>
      </c>
      <c r="J555" s="32">
        <f>IFERROR(VLOOKUP(D555,#REF!,3,0),0)+IFERROR(VLOOKUP(D555,#REF!,3,0),0)</f>
        <v>0</v>
      </c>
      <c r="K555" s="32">
        <f>IFERROR(VLOOKUP(D555,#REF!,3,0),0)</f>
        <v>0</v>
      </c>
      <c r="L555" s="32">
        <f>IFERROR(VLOOKUP(D555,'12월'!$A$8:$C$8154,3,0),0)</f>
        <v>0</v>
      </c>
      <c r="M555" s="32">
        <f t="shared" si="24"/>
        <v>0</v>
      </c>
      <c r="N555" s="62" t="str">
        <f>IFERROR(VLOOKUP(D555,#REF!,6,0),"-")</f>
        <v>-</v>
      </c>
      <c r="O555" s="16" t="str">
        <f t="shared" si="25"/>
        <v>O</v>
      </c>
      <c r="P555" s="32">
        <f t="shared" si="26"/>
        <v>0</v>
      </c>
    </row>
    <row r="556" spans="1:16" ht="12.6" customHeight="1">
      <c r="A556" s="13"/>
      <c r="B556" s="14" t="s">
        <v>1071</v>
      </c>
      <c r="C556" s="14" t="s">
        <v>566</v>
      </c>
      <c r="D556" s="14" t="s">
        <v>1719</v>
      </c>
      <c r="E556" s="14" t="s">
        <v>6</v>
      </c>
      <c r="F556" s="14" t="s">
        <v>2748</v>
      </c>
      <c r="G556" s="14" t="s">
        <v>592</v>
      </c>
      <c r="H556" s="14" t="s">
        <v>1013</v>
      </c>
      <c r="I556" s="84">
        <v>4</v>
      </c>
      <c r="J556" s="32">
        <f>IFERROR(VLOOKUP(D556,#REF!,3,0),0)+IFERROR(VLOOKUP(D556,#REF!,3,0),0)</f>
        <v>0</v>
      </c>
      <c r="K556" s="32">
        <f>IFERROR(VLOOKUP(D556,#REF!,3,0),0)</f>
        <v>0</v>
      </c>
      <c r="L556" s="32">
        <f>IFERROR(VLOOKUP(D556,'12월'!$A$8:$C$8154,3,0),0)</f>
        <v>0</v>
      </c>
      <c r="M556" s="32">
        <f t="shared" si="24"/>
        <v>0</v>
      </c>
      <c r="N556" s="62" t="str">
        <f>IFERROR(VLOOKUP(D556,#REF!,6,0),"-")</f>
        <v>-</v>
      </c>
      <c r="O556" s="16" t="str">
        <f t="shared" si="25"/>
        <v>O</v>
      </c>
      <c r="P556" s="32">
        <f t="shared" si="26"/>
        <v>0</v>
      </c>
    </row>
    <row r="557" spans="1:16" ht="12.6" customHeight="1">
      <c r="A557" s="13"/>
      <c r="B557" s="14" t="s">
        <v>1148</v>
      </c>
      <c r="C557" s="14" t="s">
        <v>586</v>
      </c>
      <c r="D557" s="33" t="s">
        <v>1834</v>
      </c>
      <c r="E557" s="14" t="s">
        <v>606</v>
      </c>
      <c r="F557" s="14" t="s">
        <v>2669</v>
      </c>
      <c r="G557" s="14" t="s">
        <v>592</v>
      </c>
      <c r="H557" s="14" t="s">
        <v>1155</v>
      </c>
      <c r="I557" s="84">
        <v>4</v>
      </c>
      <c r="J557" s="32">
        <f>IFERROR(VLOOKUP(D557,#REF!,3,0),0)+IFERROR(VLOOKUP(D557,#REF!,3,0),0)</f>
        <v>0</v>
      </c>
      <c r="K557" s="32">
        <f>IFERROR(VLOOKUP(D557,#REF!,3,0),0)</f>
        <v>0</v>
      </c>
      <c r="L557" s="32">
        <f>IFERROR(VLOOKUP(D557,'12월'!$A$8:$C$8154,3,0),0)</f>
        <v>0</v>
      </c>
      <c r="M557" s="32">
        <f t="shared" si="24"/>
        <v>0</v>
      </c>
      <c r="N557" s="62" t="str">
        <f>IFERROR(VLOOKUP(D557,#REF!,6,0),"-")</f>
        <v>-</v>
      </c>
      <c r="O557" s="16" t="str">
        <f t="shared" si="25"/>
        <v>O</v>
      </c>
      <c r="P557" s="32">
        <f t="shared" si="26"/>
        <v>0</v>
      </c>
    </row>
    <row r="558" spans="1:16" ht="12.6" customHeight="1">
      <c r="A558" s="13"/>
      <c r="B558" s="14" t="s">
        <v>780</v>
      </c>
      <c r="C558" s="14" t="s">
        <v>559</v>
      </c>
      <c r="D558" s="33" t="s">
        <v>1280</v>
      </c>
      <c r="E558" s="14" t="s">
        <v>607</v>
      </c>
      <c r="F558" s="14" t="s">
        <v>2749</v>
      </c>
      <c r="G558" s="14" t="s">
        <v>593</v>
      </c>
      <c r="H558" s="14" t="s">
        <v>712</v>
      </c>
      <c r="I558" s="84">
        <v>4</v>
      </c>
      <c r="J558" s="32">
        <f>IFERROR(VLOOKUP(D558,#REF!,3,0),0)+IFERROR(VLOOKUP(D558,#REF!,3,0),0)</f>
        <v>0</v>
      </c>
      <c r="K558" s="32">
        <f>IFERROR(VLOOKUP(D558,#REF!,3,0),0)</f>
        <v>0</v>
      </c>
      <c r="L558" s="32">
        <f>IFERROR(VLOOKUP(D558,'12월'!$A$8:$C$8154,3,0),0)</f>
        <v>0</v>
      </c>
      <c r="M558" s="32">
        <f t="shared" si="24"/>
        <v>0</v>
      </c>
      <c r="N558" s="62" t="str">
        <f>IFERROR(VLOOKUP(D558,#REF!,6,0),"-")</f>
        <v>-</v>
      </c>
      <c r="O558" s="16" t="str">
        <f t="shared" si="25"/>
        <v>O</v>
      </c>
      <c r="P558" s="32">
        <f t="shared" si="26"/>
        <v>0</v>
      </c>
    </row>
    <row r="559" spans="1:16" ht="12.6" customHeight="1">
      <c r="A559" s="13"/>
      <c r="B559" s="14" t="s">
        <v>798</v>
      </c>
      <c r="C559" s="14" t="s">
        <v>578</v>
      </c>
      <c r="D559" s="14" t="s">
        <v>1323</v>
      </c>
      <c r="E559" s="14" t="s">
        <v>184</v>
      </c>
      <c r="F559" s="14" t="s">
        <v>3161</v>
      </c>
      <c r="G559" s="14" t="s">
        <v>592</v>
      </c>
      <c r="H559" s="30" t="s">
        <v>3371</v>
      </c>
      <c r="I559" s="84">
        <v>4</v>
      </c>
      <c r="J559" s="32">
        <f>IFERROR(VLOOKUP(D559,#REF!,3,0),0)+IFERROR(VLOOKUP(D559,#REF!,3,0),0)</f>
        <v>0</v>
      </c>
      <c r="K559" s="32">
        <f>IFERROR(VLOOKUP(D559,#REF!,3,0),0)</f>
        <v>0</v>
      </c>
      <c r="L559" s="32">
        <f>IFERROR(VLOOKUP(D559,'12월'!$A$8:$C$8154,3,0),0)</f>
        <v>0</v>
      </c>
      <c r="M559" s="32">
        <f t="shared" si="24"/>
        <v>0</v>
      </c>
      <c r="N559" s="62" t="str">
        <f>IFERROR(VLOOKUP(D559,#REF!,6,0),"-")</f>
        <v>-</v>
      </c>
      <c r="O559" s="16" t="str">
        <f t="shared" si="25"/>
        <v>O</v>
      </c>
      <c r="P559" s="32">
        <f t="shared" si="26"/>
        <v>0</v>
      </c>
    </row>
    <row r="560" spans="1:16" ht="12.6" customHeight="1">
      <c r="A560" s="13"/>
      <c r="B560" s="14" t="s">
        <v>1015</v>
      </c>
      <c r="C560" s="14" t="s">
        <v>573</v>
      </c>
      <c r="D560" s="14" t="s">
        <v>1653</v>
      </c>
      <c r="E560" s="14" t="s">
        <v>615</v>
      </c>
      <c r="F560" s="14" t="s">
        <v>2750</v>
      </c>
      <c r="G560" s="14" t="s">
        <v>592</v>
      </c>
      <c r="H560" s="14" t="s">
        <v>712</v>
      </c>
      <c r="I560" s="84">
        <v>4</v>
      </c>
      <c r="J560" s="32">
        <f>IFERROR(VLOOKUP(D560,#REF!,3,0),0)+IFERROR(VLOOKUP(D560,#REF!,3,0),0)</f>
        <v>0</v>
      </c>
      <c r="K560" s="32">
        <f>IFERROR(VLOOKUP(D560,#REF!,3,0),0)</f>
        <v>0</v>
      </c>
      <c r="L560" s="32">
        <f>IFERROR(VLOOKUP(D560,'12월'!$A$8:$C$8154,3,0),0)</f>
        <v>0</v>
      </c>
      <c r="M560" s="32">
        <f t="shared" si="24"/>
        <v>0</v>
      </c>
      <c r="N560" s="62" t="str">
        <f>IFERROR(VLOOKUP(D560,#REF!,6,0),"-")</f>
        <v>-</v>
      </c>
      <c r="O560" s="16" t="str">
        <f t="shared" si="25"/>
        <v>O</v>
      </c>
      <c r="P560" s="32">
        <f t="shared" si="26"/>
        <v>0</v>
      </c>
    </row>
    <row r="561" spans="1:16" ht="12.6" customHeight="1">
      <c r="A561" s="13"/>
      <c r="B561" s="14" t="s">
        <v>1055</v>
      </c>
      <c r="C561" s="14" t="s">
        <v>555</v>
      </c>
      <c r="D561" s="14" t="s">
        <v>1697</v>
      </c>
      <c r="E561" s="48" t="s">
        <v>616</v>
      </c>
      <c r="F561" s="14" t="s">
        <v>2751</v>
      </c>
      <c r="G561" s="14" t="s">
        <v>592</v>
      </c>
      <c r="H561" s="14" t="s">
        <v>712</v>
      </c>
      <c r="I561" s="84">
        <v>4</v>
      </c>
      <c r="J561" s="32">
        <f>IFERROR(VLOOKUP(D561,#REF!,3,0),0)+IFERROR(VLOOKUP(D561,#REF!,3,0),0)</f>
        <v>0</v>
      </c>
      <c r="K561" s="32">
        <f>IFERROR(VLOOKUP(D561,#REF!,3,0),0)</f>
        <v>0</v>
      </c>
      <c r="L561" s="32">
        <f>IFERROR(VLOOKUP(D561,'12월'!$A$8:$C$8154,3,0),0)</f>
        <v>0</v>
      </c>
      <c r="M561" s="32">
        <f t="shared" si="24"/>
        <v>0</v>
      </c>
      <c r="N561" s="62" t="str">
        <f>IFERROR(VLOOKUP(D561,#REF!,6,0),"-")</f>
        <v>-</v>
      </c>
      <c r="O561" s="16" t="str">
        <f t="shared" si="25"/>
        <v>O</v>
      </c>
      <c r="P561" s="32">
        <f t="shared" si="26"/>
        <v>0</v>
      </c>
    </row>
    <row r="562" spans="1:16" ht="12.6" customHeight="1">
      <c r="A562" s="13"/>
      <c r="B562" s="14" t="s">
        <v>821</v>
      </c>
      <c r="C562" s="14" t="s">
        <v>577</v>
      </c>
      <c r="D562" s="14" t="s">
        <v>1333</v>
      </c>
      <c r="E562" s="14" t="s">
        <v>608</v>
      </c>
      <c r="F562" s="14" t="s">
        <v>2752</v>
      </c>
      <c r="G562" s="14" t="s">
        <v>592</v>
      </c>
      <c r="H562" s="14" t="s">
        <v>741</v>
      </c>
      <c r="I562" s="84">
        <v>4</v>
      </c>
      <c r="J562" s="32">
        <f>IFERROR(VLOOKUP(D562,#REF!,3,0),0)+IFERROR(VLOOKUP(D562,#REF!,3,0),0)</f>
        <v>0</v>
      </c>
      <c r="K562" s="32">
        <f>IFERROR(VLOOKUP(D562,#REF!,3,0),0)</f>
        <v>0</v>
      </c>
      <c r="L562" s="32">
        <f>IFERROR(VLOOKUP(D562,'12월'!$A$8:$C$8154,3,0),0)</f>
        <v>0</v>
      </c>
      <c r="M562" s="32">
        <f t="shared" si="24"/>
        <v>0</v>
      </c>
      <c r="N562" s="62" t="str">
        <f>IFERROR(VLOOKUP(D562,#REF!,6,0),"-")</f>
        <v>-</v>
      </c>
      <c r="O562" s="16" t="str">
        <f t="shared" si="25"/>
        <v>O</v>
      </c>
      <c r="P562" s="32">
        <f t="shared" si="26"/>
        <v>0</v>
      </c>
    </row>
    <row r="563" spans="1:16" ht="12.6" customHeight="1">
      <c r="A563" s="13"/>
      <c r="B563" s="14" t="s">
        <v>1111</v>
      </c>
      <c r="C563" s="14" t="s">
        <v>554</v>
      </c>
      <c r="D563" s="14" t="s">
        <v>1771</v>
      </c>
      <c r="E563" s="14" t="s">
        <v>617</v>
      </c>
      <c r="F563" s="14" t="s">
        <v>2753</v>
      </c>
      <c r="G563" s="14" t="s">
        <v>592</v>
      </c>
      <c r="H563" s="14" t="s">
        <v>741</v>
      </c>
      <c r="I563" s="84">
        <v>4</v>
      </c>
      <c r="J563" s="32">
        <f>IFERROR(VLOOKUP(D563,#REF!,3,0),0)+IFERROR(VLOOKUP(D563,#REF!,3,0),0)</f>
        <v>0</v>
      </c>
      <c r="K563" s="32">
        <f>IFERROR(VLOOKUP(D563,#REF!,3,0),0)</f>
        <v>0</v>
      </c>
      <c r="L563" s="32">
        <f>IFERROR(VLOOKUP(D563,'12월'!$A$8:$C$8154,3,0),0)</f>
        <v>0</v>
      </c>
      <c r="M563" s="32">
        <f t="shared" si="24"/>
        <v>0</v>
      </c>
      <c r="N563" s="62" t="str">
        <f>IFERROR(VLOOKUP(D563,#REF!,6,0),"-")</f>
        <v>-</v>
      </c>
      <c r="O563" s="16" t="str">
        <f t="shared" si="25"/>
        <v>O</v>
      </c>
      <c r="P563" s="32">
        <f t="shared" si="26"/>
        <v>0</v>
      </c>
    </row>
    <row r="564" spans="1:16" ht="12.6" customHeight="1">
      <c r="A564" s="13"/>
      <c r="B564" s="14" t="s">
        <v>1121</v>
      </c>
      <c r="C564" s="14" t="s">
        <v>580</v>
      </c>
      <c r="D564" s="33" t="s">
        <v>1785</v>
      </c>
      <c r="E564" s="14" t="s">
        <v>618</v>
      </c>
      <c r="F564" s="14" t="s">
        <v>2754</v>
      </c>
      <c r="G564" s="14" t="s">
        <v>592</v>
      </c>
      <c r="H564" s="14" t="s">
        <v>741</v>
      </c>
      <c r="I564" s="84">
        <v>4</v>
      </c>
      <c r="J564" s="32">
        <f>IFERROR(VLOOKUP(D564,#REF!,3,0),0)+IFERROR(VLOOKUP(D564,#REF!,3,0),0)</f>
        <v>0</v>
      </c>
      <c r="K564" s="32">
        <f>IFERROR(VLOOKUP(D564,#REF!,3,0),0)</f>
        <v>0</v>
      </c>
      <c r="L564" s="32">
        <f>IFERROR(VLOOKUP(D564,'12월'!$A$8:$C$8154,3,0),0)</f>
        <v>0</v>
      </c>
      <c r="M564" s="32">
        <f t="shared" si="24"/>
        <v>0</v>
      </c>
      <c r="N564" s="62" t="str">
        <f>IFERROR(VLOOKUP(D564,#REF!,6,0),"-")</f>
        <v>-</v>
      </c>
      <c r="O564" s="16" t="str">
        <f t="shared" si="25"/>
        <v>O</v>
      </c>
      <c r="P564" s="32">
        <f t="shared" si="26"/>
        <v>0</v>
      </c>
    </row>
    <row r="565" spans="1:16" ht="12.6" customHeight="1">
      <c r="A565" s="13"/>
      <c r="B565" s="14" t="s">
        <v>731</v>
      </c>
      <c r="C565" s="14" t="s">
        <v>575</v>
      </c>
      <c r="D565" s="34" t="s">
        <v>1240</v>
      </c>
      <c r="E565" s="14" t="s">
        <v>244</v>
      </c>
      <c r="F565" s="14" t="s">
        <v>2755</v>
      </c>
      <c r="G565" s="14" t="s">
        <v>592</v>
      </c>
      <c r="H565" s="14" t="s">
        <v>740</v>
      </c>
      <c r="I565" s="84">
        <v>4</v>
      </c>
      <c r="J565" s="32">
        <f>IFERROR(VLOOKUP(D565,#REF!,3,0),0)+IFERROR(VLOOKUP(D565,#REF!,3,0),0)</f>
        <v>0</v>
      </c>
      <c r="K565" s="32">
        <f>IFERROR(VLOOKUP(D565,#REF!,3,0),0)</f>
        <v>0</v>
      </c>
      <c r="L565" s="32">
        <f>IFERROR(VLOOKUP(D565,'12월'!$A$8:$C$8154,3,0),0)</f>
        <v>0</v>
      </c>
      <c r="M565" s="32">
        <f t="shared" si="24"/>
        <v>0</v>
      </c>
      <c r="N565" s="62" t="str">
        <f>IFERROR(VLOOKUP(D565,#REF!,6,0),"-")</f>
        <v>-</v>
      </c>
      <c r="O565" s="16" t="str">
        <f t="shared" si="25"/>
        <v>O</v>
      </c>
      <c r="P565" s="32">
        <f t="shared" si="26"/>
        <v>0</v>
      </c>
    </row>
    <row r="566" spans="1:16" ht="12.6" customHeight="1">
      <c r="A566" s="13"/>
      <c r="B566" s="14" t="s">
        <v>1042</v>
      </c>
      <c r="C566" s="14" t="s">
        <v>567</v>
      </c>
      <c r="D566" s="14" t="s">
        <v>2058</v>
      </c>
      <c r="E566" s="14" t="s">
        <v>2059</v>
      </c>
      <c r="F566" s="14" t="s">
        <v>3162</v>
      </c>
      <c r="G566" s="14" t="s">
        <v>592</v>
      </c>
      <c r="H566" s="73" t="s">
        <v>3372</v>
      </c>
      <c r="I566" s="84">
        <v>4</v>
      </c>
      <c r="J566" s="32">
        <f>IFERROR(VLOOKUP(D566,#REF!,3,0),0)+IFERROR(VLOOKUP(D566,#REF!,3,0),0)</f>
        <v>0</v>
      </c>
      <c r="K566" s="32">
        <f>IFERROR(VLOOKUP(D566,#REF!,3,0),0)</f>
        <v>0</v>
      </c>
      <c r="L566" s="32">
        <f>IFERROR(VLOOKUP(D566,'12월'!$A$8:$C$8154,3,0),0)</f>
        <v>0</v>
      </c>
      <c r="M566" s="32">
        <f t="shared" si="24"/>
        <v>0</v>
      </c>
      <c r="N566" s="62" t="str">
        <f>IFERROR(VLOOKUP(D566,#REF!,6,0),"-")</f>
        <v>-</v>
      </c>
      <c r="O566" s="16" t="str">
        <f t="shared" si="25"/>
        <v>O</v>
      </c>
      <c r="P566" s="32">
        <f t="shared" si="26"/>
        <v>0</v>
      </c>
    </row>
    <row r="567" spans="1:16" ht="12.6" customHeight="1">
      <c r="A567" s="13"/>
      <c r="B567" s="14" t="s">
        <v>895</v>
      </c>
      <c r="C567" s="14" t="s">
        <v>557</v>
      </c>
      <c r="D567" s="14" t="s">
        <v>1439</v>
      </c>
      <c r="E567" s="14" t="s">
        <v>610</v>
      </c>
      <c r="F567" s="14" t="s">
        <v>2756</v>
      </c>
      <c r="G567" s="14" t="s">
        <v>592</v>
      </c>
      <c r="H567" s="14" t="s">
        <v>892</v>
      </c>
      <c r="I567" s="84">
        <v>4</v>
      </c>
      <c r="J567" s="32">
        <f>IFERROR(VLOOKUP(D567,#REF!,3,0),0)+IFERROR(VLOOKUP(D567,#REF!,3,0),0)</f>
        <v>0</v>
      </c>
      <c r="K567" s="32">
        <f>IFERROR(VLOOKUP(D567,#REF!,3,0),0)</f>
        <v>0</v>
      </c>
      <c r="L567" s="32">
        <f>IFERROR(VLOOKUP(D567,'12월'!$A$8:$C$8154,3,0),0)</f>
        <v>0</v>
      </c>
      <c r="M567" s="32">
        <f t="shared" si="24"/>
        <v>0</v>
      </c>
      <c r="N567" s="62" t="str">
        <f>IFERROR(VLOOKUP(D567,#REF!,6,0),"-")</f>
        <v>-</v>
      </c>
      <c r="O567" s="16" t="str">
        <f t="shared" si="25"/>
        <v>O</v>
      </c>
      <c r="P567" s="32">
        <f t="shared" si="26"/>
        <v>0</v>
      </c>
    </row>
    <row r="568" spans="1:16" ht="12.6" customHeight="1">
      <c r="A568" s="13"/>
      <c r="B568" s="14" t="s">
        <v>2026</v>
      </c>
      <c r="C568" s="14" t="s">
        <v>2121</v>
      </c>
      <c r="D568" s="14" t="s">
        <v>1591</v>
      </c>
      <c r="E568" s="14" t="s">
        <v>614</v>
      </c>
      <c r="F568" s="14" t="s">
        <v>2757</v>
      </c>
      <c r="G568" s="14" t="s">
        <v>592</v>
      </c>
      <c r="H568" s="59" t="s">
        <v>892</v>
      </c>
      <c r="I568" s="84">
        <v>4</v>
      </c>
      <c r="J568" s="32">
        <f>IFERROR(VLOOKUP(D568,#REF!,3,0),0)+IFERROR(VLOOKUP(D568,#REF!,3,0),0)</f>
        <v>0</v>
      </c>
      <c r="K568" s="32">
        <f>IFERROR(VLOOKUP(D568,#REF!,3,0),0)</f>
        <v>0</v>
      </c>
      <c r="L568" s="32">
        <f>IFERROR(VLOOKUP(D568,'12월'!$A$8:$C$8154,3,0),0)</f>
        <v>0</v>
      </c>
      <c r="M568" s="32">
        <f t="shared" si="24"/>
        <v>0</v>
      </c>
      <c r="N568" s="62" t="str">
        <f>IFERROR(VLOOKUP(D568,#REF!,6,0),"-")</f>
        <v>-</v>
      </c>
      <c r="O568" s="16" t="str">
        <f t="shared" si="25"/>
        <v>O</v>
      </c>
      <c r="P568" s="32">
        <f t="shared" si="26"/>
        <v>0</v>
      </c>
    </row>
    <row r="569" spans="1:16" ht="12.6" customHeight="1">
      <c r="A569" s="13"/>
      <c r="B569" s="14" t="s">
        <v>1148</v>
      </c>
      <c r="C569" s="14" t="s">
        <v>586</v>
      </c>
      <c r="D569" s="14" t="s">
        <v>1835</v>
      </c>
      <c r="E569" s="14" t="s">
        <v>619</v>
      </c>
      <c r="F569" s="14" t="s">
        <v>2758</v>
      </c>
      <c r="G569" s="14" t="s">
        <v>592</v>
      </c>
      <c r="H569" s="14" t="s">
        <v>892</v>
      </c>
      <c r="I569" s="84">
        <v>4</v>
      </c>
      <c r="J569" s="32">
        <f>IFERROR(VLOOKUP(D569,#REF!,3,0),0)+IFERROR(VLOOKUP(D569,#REF!,3,0),0)</f>
        <v>0</v>
      </c>
      <c r="K569" s="32">
        <f>IFERROR(VLOOKUP(D569,#REF!,3,0),0)</f>
        <v>0</v>
      </c>
      <c r="L569" s="32">
        <f>IFERROR(VLOOKUP(D569,'12월'!$A$8:$C$8154,3,0),0)</f>
        <v>0</v>
      </c>
      <c r="M569" s="32">
        <f t="shared" si="24"/>
        <v>0</v>
      </c>
      <c r="N569" s="62" t="str">
        <f>IFERROR(VLOOKUP(D569,#REF!,6,0),"-")</f>
        <v>-</v>
      </c>
      <c r="O569" s="16" t="str">
        <f t="shared" si="25"/>
        <v>O</v>
      </c>
      <c r="P569" s="32">
        <f t="shared" si="26"/>
        <v>0</v>
      </c>
    </row>
    <row r="570" spans="1:16" ht="12.6" customHeight="1">
      <c r="A570" s="13"/>
      <c r="B570" s="14" t="s">
        <v>1088</v>
      </c>
      <c r="C570" s="14" t="s">
        <v>564</v>
      </c>
      <c r="D570" s="14" t="s">
        <v>1752</v>
      </c>
      <c r="E570" s="14" t="s">
        <v>61</v>
      </c>
      <c r="F570" s="14" t="s">
        <v>2759</v>
      </c>
      <c r="G570" s="14" t="s">
        <v>592</v>
      </c>
      <c r="H570" s="14" t="s">
        <v>923</v>
      </c>
      <c r="I570" s="84">
        <v>4</v>
      </c>
      <c r="J570" s="32">
        <f>IFERROR(VLOOKUP(D570,#REF!,3,0),0)+IFERROR(VLOOKUP(D570,#REF!,3,0),0)</f>
        <v>0</v>
      </c>
      <c r="K570" s="32">
        <f>IFERROR(VLOOKUP(D570,#REF!,3,0),0)</f>
        <v>0</v>
      </c>
      <c r="L570" s="32">
        <f>IFERROR(VLOOKUP(D570,'12월'!$A$8:$C$8154,3,0),0)</f>
        <v>0</v>
      </c>
      <c r="M570" s="32">
        <f t="shared" si="24"/>
        <v>0</v>
      </c>
      <c r="N570" s="62" t="str">
        <f>IFERROR(VLOOKUP(D570,#REF!,6,0),"-")</f>
        <v>-</v>
      </c>
      <c r="O570" s="16" t="str">
        <f t="shared" si="25"/>
        <v>O</v>
      </c>
      <c r="P570" s="32">
        <f t="shared" si="26"/>
        <v>0</v>
      </c>
    </row>
    <row r="571" spans="1:16" ht="12.6" customHeight="1">
      <c r="A571" s="13"/>
      <c r="B571" s="14" t="s">
        <v>907</v>
      </c>
      <c r="C571" s="14" t="s">
        <v>568</v>
      </c>
      <c r="D571" s="33" t="s">
        <v>1470</v>
      </c>
      <c r="E571" s="14" t="s">
        <v>611</v>
      </c>
      <c r="F571" s="14" t="s">
        <v>2760</v>
      </c>
      <c r="G571" s="14" t="s">
        <v>592</v>
      </c>
      <c r="H571" s="14" t="s">
        <v>922</v>
      </c>
      <c r="I571" s="84">
        <v>4</v>
      </c>
      <c r="J571" s="32">
        <f>IFERROR(VLOOKUP(D571,#REF!,3,0),0)+IFERROR(VLOOKUP(D571,#REF!,3,0),0)</f>
        <v>0</v>
      </c>
      <c r="K571" s="32">
        <f>IFERROR(VLOOKUP(D571,#REF!,3,0),0)</f>
        <v>0</v>
      </c>
      <c r="L571" s="32">
        <f>IFERROR(VLOOKUP(D571,'12월'!$A$8:$C$8154,3,0),0)</f>
        <v>0</v>
      </c>
      <c r="M571" s="32">
        <f t="shared" si="24"/>
        <v>0</v>
      </c>
      <c r="N571" s="62" t="str">
        <f>IFERROR(VLOOKUP(D571,#REF!,6,0),"-")</f>
        <v>-</v>
      </c>
      <c r="O571" s="16" t="str">
        <f t="shared" si="25"/>
        <v>O</v>
      </c>
      <c r="P571" s="32">
        <f t="shared" si="26"/>
        <v>0</v>
      </c>
    </row>
    <row r="572" spans="1:16" ht="12.6" customHeight="1">
      <c r="A572" s="13"/>
      <c r="B572" s="73" t="s">
        <v>835</v>
      </c>
      <c r="C572" s="74" t="s">
        <v>569</v>
      </c>
      <c r="D572" s="75" t="s">
        <v>1385</v>
      </c>
      <c r="E572" s="110" t="s">
        <v>609</v>
      </c>
      <c r="F572" s="74" t="s">
        <v>2761</v>
      </c>
      <c r="G572" s="74" t="s">
        <v>592</v>
      </c>
      <c r="H572" s="14" t="s">
        <v>865</v>
      </c>
      <c r="I572" s="84">
        <v>4</v>
      </c>
      <c r="J572" s="32">
        <f>IFERROR(VLOOKUP(D572,#REF!,3,0),0)+IFERROR(VLOOKUP(D572,#REF!,3,0),0)</f>
        <v>0</v>
      </c>
      <c r="K572" s="32">
        <f>IFERROR(VLOOKUP(D572,#REF!,3,0),0)</f>
        <v>0</v>
      </c>
      <c r="L572" s="32">
        <f>IFERROR(VLOOKUP(D572,'12월'!$A$8:$C$8154,3,0),0)</f>
        <v>0</v>
      </c>
      <c r="M572" s="32">
        <f t="shared" si="24"/>
        <v>0</v>
      </c>
      <c r="N572" s="62" t="str">
        <f>IFERROR(VLOOKUP(D572,#REF!,6,0),"-")</f>
        <v>-</v>
      </c>
      <c r="O572" s="16" t="str">
        <f t="shared" si="25"/>
        <v>O</v>
      </c>
      <c r="P572" s="32">
        <f t="shared" si="26"/>
        <v>0</v>
      </c>
    </row>
    <row r="573" spans="1:16" ht="12.6" customHeight="1">
      <c r="A573" s="13"/>
      <c r="B573" s="14" t="s">
        <v>907</v>
      </c>
      <c r="C573" s="14" t="s">
        <v>568</v>
      </c>
      <c r="D573" s="14" t="s">
        <v>1471</v>
      </c>
      <c r="E573" s="14" t="s">
        <v>622</v>
      </c>
      <c r="F573" s="14" t="s">
        <v>2762</v>
      </c>
      <c r="G573" s="14" t="s">
        <v>592</v>
      </c>
      <c r="H573" s="14" t="s">
        <v>893</v>
      </c>
      <c r="I573" s="84">
        <v>4</v>
      </c>
      <c r="J573" s="32">
        <f>IFERROR(VLOOKUP(D573,#REF!,3,0),0)+IFERROR(VLOOKUP(D573,#REF!,3,0),0)</f>
        <v>0</v>
      </c>
      <c r="K573" s="32">
        <f>IFERROR(VLOOKUP(D573,#REF!,3,0),0)</f>
        <v>0</v>
      </c>
      <c r="L573" s="32">
        <f>IFERROR(VLOOKUP(D573,'12월'!$A$8:$C$8154,3,0),0)</f>
        <v>0</v>
      </c>
      <c r="M573" s="32">
        <f t="shared" si="24"/>
        <v>0</v>
      </c>
      <c r="N573" s="62" t="str">
        <f>IFERROR(VLOOKUP(D573,#REF!,6,0),"-")</f>
        <v>-</v>
      </c>
      <c r="O573" s="16" t="str">
        <f t="shared" si="25"/>
        <v>O</v>
      </c>
      <c r="P573" s="32">
        <f t="shared" si="26"/>
        <v>0</v>
      </c>
    </row>
    <row r="574" spans="1:16" ht="12.6" customHeight="1">
      <c r="A574" s="13"/>
      <c r="B574" s="64" t="s">
        <v>907</v>
      </c>
      <c r="C574" s="59" t="s">
        <v>568</v>
      </c>
      <c r="D574" s="59" t="s">
        <v>1472</v>
      </c>
      <c r="E574" s="59" t="s">
        <v>623</v>
      </c>
      <c r="F574" s="59" t="s">
        <v>2763</v>
      </c>
      <c r="G574" s="59" t="s">
        <v>592</v>
      </c>
      <c r="H574" s="14" t="s">
        <v>893</v>
      </c>
      <c r="I574" s="84">
        <v>4</v>
      </c>
      <c r="J574" s="32">
        <f>IFERROR(VLOOKUP(D574,#REF!,3,0),0)+IFERROR(VLOOKUP(D574,#REF!,3,0),0)</f>
        <v>0</v>
      </c>
      <c r="K574" s="32">
        <f>IFERROR(VLOOKUP(D574,#REF!,3,0),0)</f>
        <v>0</v>
      </c>
      <c r="L574" s="32">
        <f>IFERROR(VLOOKUP(D574,'12월'!$A$8:$C$8154,3,0),0)</f>
        <v>0</v>
      </c>
      <c r="M574" s="32">
        <f t="shared" si="24"/>
        <v>0</v>
      </c>
      <c r="N574" s="62" t="str">
        <f>IFERROR(VLOOKUP(D574,#REF!,6,0),"-")</f>
        <v>-</v>
      </c>
      <c r="O574" s="16" t="str">
        <f t="shared" si="25"/>
        <v>O</v>
      </c>
      <c r="P574" s="32">
        <f t="shared" si="26"/>
        <v>0</v>
      </c>
    </row>
    <row r="575" spans="1:16" ht="12.6" customHeight="1">
      <c r="A575" s="13"/>
      <c r="B575" s="14" t="s">
        <v>874</v>
      </c>
      <c r="C575" s="14" t="s">
        <v>570</v>
      </c>
      <c r="D575" s="14" t="s">
        <v>1420</v>
      </c>
      <c r="E575" s="14" t="s">
        <v>482</v>
      </c>
      <c r="F575" s="14" t="s">
        <v>2504</v>
      </c>
      <c r="G575" s="14" t="s">
        <v>592</v>
      </c>
      <c r="H575" s="14" t="s">
        <v>713</v>
      </c>
      <c r="I575" s="84">
        <v>4</v>
      </c>
      <c r="J575" s="32">
        <f>IFERROR(VLOOKUP(D575,#REF!,3,0),0)+IFERROR(VLOOKUP(D575,#REF!,3,0),0)</f>
        <v>0</v>
      </c>
      <c r="K575" s="32">
        <f>IFERROR(VLOOKUP(D575,#REF!,3,0),0)</f>
        <v>0</v>
      </c>
      <c r="L575" s="32">
        <f>IFERROR(VLOOKUP(D575,'12월'!$A$8:$C$8154,3,0),0)</f>
        <v>0</v>
      </c>
      <c r="M575" s="32">
        <f t="shared" si="24"/>
        <v>0</v>
      </c>
      <c r="N575" s="62" t="str">
        <f>IFERROR(VLOOKUP(D575,#REF!,6,0),"-")</f>
        <v>-</v>
      </c>
      <c r="O575" s="16" t="str">
        <f t="shared" si="25"/>
        <v>O</v>
      </c>
      <c r="P575" s="32">
        <f t="shared" si="26"/>
        <v>0</v>
      </c>
    </row>
    <row r="576" spans="1:16" ht="12.6" customHeight="1">
      <c r="A576" s="13"/>
      <c r="B576" s="14" t="s">
        <v>1042</v>
      </c>
      <c r="C576" s="14" t="s">
        <v>567</v>
      </c>
      <c r="D576" s="14" t="s">
        <v>1676</v>
      </c>
      <c r="E576" s="14" t="s">
        <v>630</v>
      </c>
      <c r="F576" s="14" t="s">
        <v>2764</v>
      </c>
      <c r="G576" s="14" t="s">
        <v>592</v>
      </c>
      <c r="H576" s="14" t="s">
        <v>713</v>
      </c>
      <c r="I576" s="84">
        <v>4</v>
      </c>
      <c r="J576" s="32">
        <f>IFERROR(VLOOKUP(D576,#REF!,3,0),0)+IFERROR(VLOOKUP(D576,#REF!,3,0),0)</f>
        <v>0</v>
      </c>
      <c r="K576" s="32">
        <f>IFERROR(VLOOKUP(D576,#REF!,3,0),0)</f>
        <v>0</v>
      </c>
      <c r="L576" s="32">
        <f>IFERROR(VLOOKUP(D576,'12월'!$A$8:$C$8154,3,0),0)</f>
        <v>0</v>
      </c>
      <c r="M576" s="32">
        <f t="shared" si="24"/>
        <v>0</v>
      </c>
      <c r="N576" s="62" t="str">
        <f>IFERROR(VLOOKUP(D576,#REF!,6,0),"-")</f>
        <v>-</v>
      </c>
      <c r="O576" s="16" t="str">
        <f t="shared" si="25"/>
        <v>O</v>
      </c>
      <c r="P576" s="32">
        <f t="shared" si="26"/>
        <v>0</v>
      </c>
    </row>
    <row r="577" spans="1:16" ht="12.6" customHeight="1">
      <c r="A577" s="13"/>
      <c r="B577" s="14" t="s">
        <v>1088</v>
      </c>
      <c r="C577" s="14" t="s">
        <v>564</v>
      </c>
      <c r="D577" s="14" t="s">
        <v>1753</v>
      </c>
      <c r="E577" s="14" t="s">
        <v>626</v>
      </c>
      <c r="F577" s="14" t="s">
        <v>2765</v>
      </c>
      <c r="G577" s="14" t="s">
        <v>592</v>
      </c>
      <c r="H577" s="14" t="s">
        <v>713</v>
      </c>
      <c r="I577" s="84">
        <v>4</v>
      </c>
      <c r="J577" s="32">
        <f>IFERROR(VLOOKUP(D577,#REF!,3,0),0)+IFERROR(VLOOKUP(D577,#REF!,3,0),0)</f>
        <v>0</v>
      </c>
      <c r="K577" s="32">
        <f>IFERROR(VLOOKUP(D577,#REF!,3,0),0)</f>
        <v>0</v>
      </c>
      <c r="L577" s="32">
        <f>IFERROR(VLOOKUP(D577,'12월'!$A$8:$C$8154,3,0),0)</f>
        <v>0</v>
      </c>
      <c r="M577" s="32">
        <f t="shared" si="24"/>
        <v>0</v>
      </c>
      <c r="N577" s="62" t="str">
        <f>IFERROR(VLOOKUP(D577,#REF!,6,0),"-")</f>
        <v>-</v>
      </c>
      <c r="O577" s="16" t="str">
        <f t="shared" si="25"/>
        <v>O</v>
      </c>
      <c r="P577" s="32">
        <f t="shared" si="26"/>
        <v>0</v>
      </c>
    </row>
    <row r="578" spans="1:16" ht="12.6" customHeight="1">
      <c r="A578" s="13"/>
      <c r="B578" s="14" t="s">
        <v>821</v>
      </c>
      <c r="C578" s="14" t="s">
        <v>577</v>
      </c>
      <c r="D578" s="14" t="s">
        <v>1334</v>
      </c>
      <c r="E578" s="14" t="s">
        <v>634</v>
      </c>
      <c r="F578" s="14" t="s">
        <v>2766</v>
      </c>
      <c r="G578" s="14" t="s">
        <v>592</v>
      </c>
      <c r="H578" s="14" t="s">
        <v>665</v>
      </c>
      <c r="I578" s="84">
        <v>4</v>
      </c>
      <c r="J578" s="32">
        <f>IFERROR(VLOOKUP(D578,#REF!,3,0),0)+IFERROR(VLOOKUP(D578,#REF!,3,0),0)</f>
        <v>0</v>
      </c>
      <c r="K578" s="32">
        <f>IFERROR(VLOOKUP(D578,#REF!,3,0),0)</f>
        <v>0</v>
      </c>
      <c r="L578" s="32">
        <f>IFERROR(VLOOKUP(D578,'12월'!$A$8:$C$8154,3,0),0)</f>
        <v>0</v>
      </c>
      <c r="M578" s="32">
        <f t="shared" si="24"/>
        <v>0</v>
      </c>
      <c r="N578" s="62" t="str">
        <f>IFERROR(VLOOKUP(D578,#REF!,6,0),"-")</f>
        <v>-</v>
      </c>
      <c r="O578" s="16" t="str">
        <f t="shared" si="25"/>
        <v>O</v>
      </c>
      <c r="P578" s="32">
        <f t="shared" si="26"/>
        <v>0</v>
      </c>
    </row>
    <row r="579" spans="1:16" ht="12.6" customHeight="1">
      <c r="A579" s="37"/>
      <c r="B579" s="14" t="s">
        <v>1000</v>
      </c>
      <c r="C579" s="14" t="s">
        <v>558</v>
      </c>
      <c r="D579" s="14" t="s">
        <v>1614</v>
      </c>
      <c r="E579" s="14" t="s">
        <v>633</v>
      </c>
      <c r="F579" s="14" t="s">
        <v>2767</v>
      </c>
      <c r="G579" s="14" t="s">
        <v>592</v>
      </c>
      <c r="H579" s="14" t="s">
        <v>665</v>
      </c>
      <c r="I579" s="84">
        <v>4</v>
      </c>
      <c r="J579" s="32">
        <f>IFERROR(VLOOKUP(D579,#REF!,3,0),0)+IFERROR(VLOOKUP(D579,#REF!,3,0),0)</f>
        <v>0</v>
      </c>
      <c r="K579" s="32">
        <f>IFERROR(VLOOKUP(D579,#REF!,3,0),0)</f>
        <v>0</v>
      </c>
      <c r="L579" s="32">
        <f>IFERROR(VLOOKUP(D579,'12월'!$A$8:$C$8154,3,0),0)</f>
        <v>0</v>
      </c>
      <c r="M579" s="32">
        <f t="shared" si="24"/>
        <v>0</v>
      </c>
      <c r="N579" s="62" t="str">
        <f>IFERROR(VLOOKUP(D579,#REF!,6,0),"-")</f>
        <v>-</v>
      </c>
      <c r="O579" s="16" t="str">
        <f t="shared" si="25"/>
        <v>O</v>
      </c>
      <c r="P579" s="32">
        <f t="shared" si="26"/>
        <v>0</v>
      </c>
    </row>
    <row r="580" spans="1:16" ht="12.6" customHeight="1">
      <c r="A580" s="13"/>
      <c r="B580" s="14" t="s">
        <v>1055</v>
      </c>
      <c r="C580" s="14" t="s">
        <v>555</v>
      </c>
      <c r="D580" s="14" t="s">
        <v>1698</v>
      </c>
      <c r="E580" s="14" t="s">
        <v>632</v>
      </c>
      <c r="F580" s="14" t="s">
        <v>2768</v>
      </c>
      <c r="G580" s="14" t="s">
        <v>592</v>
      </c>
      <c r="H580" s="14" t="s">
        <v>665</v>
      </c>
      <c r="I580" s="84">
        <v>4</v>
      </c>
      <c r="J580" s="32">
        <f>IFERROR(VLOOKUP(D580,#REF!,3,0),0)+IFERROR(VLOOKUP(D580,#REF!,3,0),0)</f>
        <v>0</v>
      </c>
      <c r="K580" s="32">
        <f>IFERROR(VLOOKUP(D580,#REF!,3,0),0)</f>
        <v>0</v>
      </c>
      <c r="L580" s="32">
        <f>IFERROR(VLOOKUP(D580,'12월'!$A$8:$C$8154,3,0),0)</f>
        <v>0</v>
      </c>
      <c r="M580" s="32">
        <f t="shared" si="24"/>
        <v>0</v>
      </c>
      <c r="N580" s="62" t="str">
        <f>IFERROR(VLOOKUP(D580,#REF!,6,0),"-")</f>
        <v>-</v>
      </c>
      <c r="O580" s="16" t="str">
        <f t="shared" si="25"/>
        <v>O</v>
      </c>
      <c r="P580" s="32">
        <f t="shared" si="26"/>
        <v>0</v>
      </c>
    </row>
    <row r="581" spans="1:16" ht="12.6" customHeight="1">
      <c r="A581" s="63"/>
      <c r="B581" s="14" t="s">
        <v>2026</v>
      </c>
      <c r="C581" s="14" t="s">
        <v>2121</v>
      </c>
      <c r="D581" s="14" t="s">
        <v>1592</v>
      </c>
      <c r="E581" s="14" t="s">
        <v>635</v>
      </c>
      <c r="F581" s="14" t="s">
        <v>2769</v>
      </c>
      <c r="G581" s="14" t="s">
        <v>592</v>
      </c>
      <c r="H581" s="59" t="s">
        <v>894</v>
      </c>
      <c r="I581" s="84">
        <v>4</v>
      </c>
      <c r="J581" s="32">
        <f>IFERROR(VLOOKUP(D581,#REF!,3,0),0)+IFERROR(VLOOKUP(D581,#REF!,3,0),0)</f>
        <v>0</v>
      </c>
      <c r="K581" s="32">
        <f>IFERROR(VLOOKUP(D581,#REF!,3,0),0)</f>
        <v>0</v>
      </c>
      <c r="L581" s="32">
        <f>IFERROR(VLOOKUP(D581,'12월'!$A$8:$C$8154,3,0),0)</f>
        <v>0</v>
      </c>
      <c r="M581" s="32">
        <f t="shared" si="24"/>
        <v>0</v>
      </c>
      <c r="N581" s="62" t="str">
        <f>IFERROR(VLOOKUP(D581,#REF!,6,0),"-")</f>
        <v>-</v>
      </c>
      <c r="O581" s="16" t="str">
        <f t="shared" si="25"/>
        <v>O</v>
      </c>
      <c r="P581" s="32">
        <f t="shared" si="26"/>
        <v>0</v>
      </c>
    </row>
    <row r="582" spans="1:16" ht="12.6" customHeight="1">
      <c r="A582" s="13"/>
      <c r="B582" s="14" t="s">
        <v>1000</v>
      </c>
      <c r="C582" s="14" t="s">
        <v>558</v>
      </c>
      <c r="D582" s="14" t="s">
        <v>1615</v>
      </c>
      <c r="E582" s="14" t="s">
        <v>637</v>
      </c>
      <c r="F582" s="14" t="s">
        <v>2770</v>
      </c>
      <c r="G582" s="14" t="s">
        <v>592</v>
      </c>
      <c r="H582" s="14" t="s">
        <v>1014</v>
      </c>
      <c r="I582" s="84">
        <v>4</v>
      </c>
      <c r="J582" s="32">
        <f>IFERROR(VLOOKUP(D582,#REF!,3,0),0)+IFERROR(VLOOKUP(D582,#REF!,3,0),0)</f>
        <v>0</v>
      </c>
      <c r="K582" s="32">
        <f>IFERROR(VLOOKUP(D582,#REF!,3,0),0)</f>
        <v>0</v>
      </c>
      <c r="L582" s="32">
        <f>IFERROR(VLOOKUP(D582,'12월'!$A$8:$C$8154,3,0),0)</f>
        <v>0</v>
      </c>
      <c r="M582" s="32">
        <f t="shared" si="24"/>
        <v>0</v>
      </c>
      <c r="N582" s="62" t="str">
        <f>IFERROR(VLOOKUP(D582,#REF!,6,0),"-")</f>
        <v>-</v>
      </c>
      <c r="O582" s="16" t="str">
        <f t="shared" si="25"/>
        <v>O</v>
      </c>
      <c r="P582" s="32">
        <f t="shared" si="26"/>
        <v>0</v>
      </c>
    </row>
    <row r="583" spans="1:16" ht="12.6" customHeight="1">
      <c r="A583" s="13"/>
      <c r="B583" s="14" t="s">
        <v>1111</v>
      </c>
      <c r="C583" s="14" t="s">
        <v>554</v>
      </c>
      <c r="D583" s="14" t="s">
        <v>1772</v>
      </c>
      <c r="E583" s="14" t="s">
        <v>638</v>
      </c>
      <c r="F583" s="14" t="s">
        <v>2771</v>
      </c>
      <c r="G583" s="14" t="s">
        <v>592</v>
      </c>
      <c r="H583" s="14" t="s">
        <v>1014</v>
      </c>
      <c r="I583" s="84">
        <v>4</v>
      </c>
      <c r="J583" s="32">
        <f>IFERROR(VLOOKUP(D583,#REF!,3,0),0)+IFERROR(VLOOKUP(D583,#REF!,3,0),0)</f>
        <v>0</v>
      </c>
      <c r="K583" s="32">
        <f>IFERROR(VLOOKUP(D583,#REF!,3,0),0)</f>
        <v>0</v>
      </c>
      <c r="L583" s="32">
        <f>IFERROR(VLOOKUP(D583,'12월'!$A$8:$C$8154,3,0),0)</f>
        <v>0</v>
      </c>
      <c r="M583" s="32">
        <f t="shared" si="24"/>
        <v>0</v>
      </c>
      <c r="N583" s="62" t="str">
        <f>IFERROR(VLOOKUP(D583,#REF!,6,0),"-")</f>
        <v>-</v>
      </c>
      <c r="O583" s="16" t="str">
        <f t="shared" si="25"/>
        <v>O</v>
      </c>
      <c r="P583" s="32">
        <f t="shared" si="26"/>
        <v>0</v>
      </c>
    </row>
    <row r="584" spans="1:16" ht="12.6" customHeight="1">
      <c r="A584" s="13"/>
      <c r="B584" s="14" t="s">
        <v>1148</v>
      </c>
      <c r="C584" s="14" t="s">
        <v>586</v>
      </c>
      <c r="D584" s="14" t="s">
        <v>1836</v>
      </c>
      <c r="E584" s="14" t="s">
        <v>639</v>
      </c>
      <c r="F584" s="14" t="s">
        <v>2772</v>
      </c>
      <c r="G584" s="14" t="s">
        <v>592</v>
      </c>
      <c r="H584" s="14" t="s">
        <v>1156</v>
      </c>
      <c r="I584" s="84">
        <v>4</v>
      </c>
      <c r="J584" s="32">
        <f>IFERROR(VLOOKUP(D584,#REF!,3,0),0)+IFERROR(VLOOKUP(D584,#REF!,3,0),0)</f>
        <v>0</v>
      </c>
      <c r="K584" s="32">
        <f>IFERROR(VLOOKUP(D584,#REF!,3,0),0)</f>
        <v>0</v>
      </c>
      <c r="L584" s="32">
        <f>IFERROR(VLOOKUP(D584,'12월'!$A$8:$C$8154,3,0),0)</f>
        <v>0</v>
      </c>
      <c r="M584" s="32">
        <f t="shared" si="24"/>
        <v>0</v>
      </c>
      <c r="N584" s="62" t="str">
        <f>IFERROR(VLOOKUP(D584,#REF!,6,0),"-")</f>
        <v>-</v>
      </c>
      <c r="O584" s="16" t="str">
        <f t="shared" si="25"/>
        <v>O</v>
      </c>
      <c r="P584" s="32">
        <f t="shared" si="26"/>
        <v>0</v>
      </c>
    </row>
    <row r="585" spans="1:16" ht="12.6" customHeight="1">
      <c r="A585" s="13"/>
      <c r="B585" s="14" t="s">
        <v>957</v>
      </c>
      <c r="C585" s="14" t="s">
        <v>571</v>
      </c>
      <c r="D585" s="14" t="s">
        <v>1547</v>
      </c>
      <c r="E585" s="48" t="s">
        <v>641</v>
      </c>
      <c r="F585" s="14" t="s">
        <v>2773</v>
      </c>
      <c r="G585" s="14" t="s">
        <v>592</v>
      </c>
      <c r="H585" s="14" t="s">
        <v>977</v>
      </c>
      <c r="I585" s="84">
        <v>4</v>
      </c>
      <c r="J585" s="32">
        <f>IFERROR(VLOOKUP(D585,#REF!,3,0),0)+IFERROR(VLOOKUP(D585,#REF!,3,0),0)</f>
        <v>0</v>
      </c>
      <c r="K585" s="32">
        <f>IFERROR(VLOOKUP(D585,#REF!,3,0),0)</f>
        <v>0</v>
      </c>
      <c r="L585" s="32">
        <f>IFERROR(VLOOKUP(D585,'12월'!$A$8:$C$8154,3,0),0)</f>
        <v>0</v>
      </c>
      <c r="M585" s="32">
        <f t="shared" si="24"/>
        <v>0</v>
      </c>
      <c r="N585" s="62" t="str">
        <f>IFERROR(VLOOKUP(D585,#REF!,6,0),"-")</f>
        <v>-</v>
      </c>
      <c r="O585" s="16" t="str">
        <f t="shared" si="25"/>
        <v>O</v>
      </c>
      <c r="P585" s="32">
        <f t="shared" si="26"/>
        <v>0</v>
      </c>
    </row>
    <row r="586" spans="1:16" ht="12.6" customHeight="1">
      <c r="A586" s="13"/>
      <c r="B586" s="14" t="s">
        <v>694</v>
      </c>
      <c r="C586" s="14" t="s">
        <v>581</v>
      </c>
      <c r="D586" s="14" t="s">
        <v>1209</v>
      </c>
      <c r="E586" s="14" t="s">
        <v>642</v>
      </c>
      <c r="F586" s="14" t="s">
        <v>2774</v>
      </c>
      <c r="G586" s="14" t="s">
        <v>592</v>
      </c>
      <c r="H586" s="14" t="s">
        <v>714</v>
      </c>
      <c r="I586" s="84">
        <v>4</v>
      </c>
      <c r="J586" s="32">
        <f>IFERROR(VLOOKUP(D586,#REF!,3,0),0)+IFERROR(VLOOKUP(D586,#REF!,3,0),0)</f>
        <v>0</v>
      </c>
      <c r="K586" s="32">
        <f>IFERROR(VLOOKUP(D586,#REF!,3,0),0)</f>
        <v>0</v>
      </c>
      <c r="L586" s="32">
        <f>IFERROR(VLOOKUP(D586,'12월'!$A$8:$C$8154,3,0),0)</f>
        <v>0</v>
      </c>
      <c r="M586" s="32">
        <f t="shared" ref="M586:M649" si="27">(J586+K586)/I586</f>
        <v>0</v>
      </c>
      <c r="N586" s="62" t="str">
        <f>IFERROR(VLOOKUP(D586,#REF!,6,0),"-")</f>
        <v>-</v>
      </c>
      <c r="O586" s="16" t="str">
        <f t="shared" ref="O586:O649" si="28">+IF(M586&lt;500000,"O"," ")</f>
        <v>O</v>
      </c>
      <c r="P586" s="32">
        <f t="shared" ref="P586:P649" si="29">+J586+K586+L586</f>
        <v>0</v>
      </c>
    </row>
    <row r="587" spans="1:16" ht="12.6" customHeight="1">
      <c r="A587" s="13"/>
      <c r="B587" s="64" t="s">
        <v>715</v>
      </c>
      <c r="C587" s="59" t="s">
        <v>565</v>
      </c>
      <c r="D587" s="59" t="s">
        <v>1227</v>
      </c>
      <c r="E587" s="59" t="s">
        <v>643</v>
      </c>
      <c r="F587" s="59" t="s">
        <v>2775</v>
      </c>
      <c r="G587" s="59" t="s">
        <v>592</v>
      </c>
      <c r="H587" s="14" t="s">
        <v>730</v>
      </c>
      <c r="I587" s="84">
        <v>4</v>
      </c>
      <c r="J587" s="32">
        <f>IFERROR(VLOOKUP(D587,#REF!,3,0),0)+IFERROR(VLOOKUP(D587,#REF!,3,0),0)</f>
        <v>0</v>
      </c>
      <c r="K587" s="32">
        <f>IFERROR(VLOOKUP(D587,#REF!,3,0),0)</f>
        <v>0</v>
      </c>
      <c r="L587" s="32">
        <f>IFERROR(VLOOKUP(D587,'12월'!$A$8:$C$8154,3,0),0)</f>
        <v>0</v>
      </c>
      <c r="M587" s="32">
        <f t="shared" si="27"/>
        <v>0</v>
      </c>
      <c r="N587" s="62" t="str">
        <f>IFERROR(VLOOKUP(D587,#REF!,6,0),"-")</f>
        <v>-</v>
      </c>
      <c r="O587" s="16" t="str">
        <f t="shared" si="28"/>
        <v>O</v>
      </c>
      <c r="P587" s="32">
        <f t="shared" si="29"/>
        <v>0</v>
      </c>
    </row>
    <row r="588" spans="1:16" ht="12.6" customHeight="1">
      <c r="A588" s="13"/>
      <c r="B588" s="14" t="s">
        <v>780</v>
      </c>
      <c r="C588" s="14" t="s">
        <v>559</v>
      </c>
      <c r="D588" s="14" t="s">
        <v>1281</v>
      </c>
      <c r="E588" s="48" t="s">
        <v>644</v>
      </c>
      <c r="F588" s="14" t="s">
        <v>2776</v>
      </c>
      <c r="G588" s="14" t="s">
        <v>592</v>
      </c>
      <c r="H588" s="14" t="s">
        <v>730</v>
      </c>
      <c r="I588" s="84">
        <v>4</v>
      </c>
      <c r="J588" s="32">
        <f>IFERROR(VLOOKUP(D588,#REF!,3,0),0)+IFERROR(VLOOKUP(D588,#REF!,3,0),0)</f>
        <v>0</v>
      </c>
      <c r="K588" s="32">
        <f>IFERROR(VLOOKUP(D588,#REF!,3,0),0)</f>
        <v>0</v>
      </c>
      <c r="L588" s="32">
        <f>IFERROR(VLOOKUP(D588,'12월'!$A$8:$C$8154,3,0),0)</f>
        <v>0</v>
      </c>
      <c r="M588" s="32">
        <f t="shared" si="27"/>
        <v>0</v>
      </c>
      <c r="N588" s="62" t="str">
        <f>IFERROR(VLOOKUP(D588,#REF!,6,0),"-")</f>
        <v>-</v>
      </c>
      <c r="O588" s="16" t="str">
        <f t="shared" si="28"/>
        <v>O</v>
      </c>
      <c r="P588" s="32">
        <f t="shared" si="29"/>
        <v>0</v>
      </c>
    </row>
    <row r="589" spans="1:16" ht="12.6" customHeight="1">
      <c r="A589" s="13"/>
      <c r="B589" s="14" t="s">
        <v>798</v>
      </c>
      <c r="C589" s="14" t="s">
        <v>578</v>
      </c>
      <c r="D589" s="14" t="s">
        <v>1325</v>
      </c>
      <c r="E589" s="14" t="s">
        <v>645</v>
      </c>
      <c r="F589" s="14" t="s">
        <v>2777</v>
      </c>
      <c r="G589" s="14" t="s">
        <v>593</v>
      </c>
      <c r="H589" s="14" t="s">
        <v>730</v>
      </c>
      <c r="I589" s="84">
        <v>4</v>
      </c>
      <c r="J589" s="32">
        <f>IFERROR(VLOOKUP(D589,#REF!,3,0),0)+IFERROR(VLOOKUP(D589,#REF!,3,0),0)</f>
        <v>0</v>
      </c>
      <c r="K589" s="32">
        <f>IFERROR(VLOOKUP(D589,#REF!,3,0),0)</f>
        <v>0</v>
      </c>
      <c r="L589" s="32">
        <f>IFERROR(VLOOKUP(D589,'12월'!$A$8:$C$8154,3,0),0)</f>
        <v>0</v>
      </c>
      <c r="M589" s="32">
        <f t="shared" si="27"/>
        <v>0</v>
      </c>
      <c r="N589" s="62" t="str">
        <f>IFERROR(VLOOKUP(D589,#REF!,6,0),"-")</f>
        <v>-</v>
      </c>
      <c r="O589" s="16" t="str">
        <f t="shared" si="28"/>
        <v>O</v>
      </c>
      <c r="P589" s="32">
        <f t="shared" si="29"/>
        <v>0</v>
      </c>
    </row>
    <row r="590" spans="1:16" ht="12.6" customHeight="1">
      <c r="A590" s="13"/>
      <c r="B590" s="14" t="s">
        <v>1139</v>
      </c>
      <c r="C590" s="14" t="s">
        <v>560</v>
      </c>
      <c r="D590" s="14" t="s">
        <v>1821</v>
      </c>
      <c r="E590" s="14" t="s">
        <v>649</v>
      </c>
      <c r="F590" s="14" t="s">
        <v>2778</v>
      </c>
      <c r="G590" s="14" t="s">
        <v>593</v>
      </c>
      <c r="H590" s="14" t="s">
        <v>730</v>
      </c>
      <c r="I590" s="84">
        <v>4</v>
      </c>
      <c r="J590" s="32">
        <f>IFERROR(VLOOKUP(D590,#REF!,3,0),0)+IFERROR(VLOOKUP(D590,#REF!,3,0),0)</f>
        <v>0</v>
      </c>
      <c r="K590" s="32">
        <f>IFERROR(VLOOKUP(D590,#REF!,3,0),0)</f>
        <v>0</v>
      </c>
      <c r="L590" s="32">
        <f>IFERROR(VLOOKUP(D590,'12월'!$A$8:$C$8154,3,0),0)</f>
        <v>0</v>
      </c>
      <c r="M590" s="32">
        <f t="shared" si="27"/>
        <v>0</v>
      </c>
      <c r="N590" s="62" t="str">
        <f>IFERROR(VLOOKUP(D590,#REF!,6,0),"-")</f>
        <v>-</v>
      </c>
      <c r="O590" s="16" t="str">
        <f t="shared" si="28"/>
        <v>O</v>
      </c>
      <c r="P590" s="32">
        <f t="shared" si="29"/>
        <v>0</v>
      </c>
    </row>
    <row r="591" spans="1:16" ht="12.6" customHeight="1">
      <c r="A591" s="13"/>
      <c r="B591" s="14" t="s">
        <v>835</v>
      </c>
      <c r="C591" s="14" t="s">
        <v>569</v>
      </c>
      <c r="D591" s="14" t="s">
        <v>1386</v>
      </c>
      <c r="E591" s="14" t="s">
        <v>647</v>
      </c>
      <c r="F591" s="14" t="s">
        <v>2779</v>
      </c>
      <c r="G591" s="14" t="s">
        <v>592</v>
      </c>
      <c r="H591" s="14" t="s">
        <v>866</v>
      </c>
      <c r="I591" s="84">
        <v>4</v>
      </c>
      <c r="J591" s="32">
        <f>IFERROR(VLOOKUP(D591,#REF!,3,0),0)+IFERROR(VLOOKUP(D591,#REF!,3,0),0)</f>
        <v>0</v>
      </c>
      <c r="K591" s="32">
        <f>IFERROR(VLOOKUP(D591,#REF!,3,0),0)</f>
        <v>0</v>
      </c>
      <c r="L591" s="32">
        <f>IFERROR(VLOOKUP(D591,'12월'!$A$8:$C$8154,3,0),0)</f>
        <v>0</v>
      </c>
      <c r="M591" s="32">
        <f t="shared" si="27"/>
        <v>0</v>
      </c>
      <c r="N591" s="62" t="str">
        <f>IFERROR(VLOOKUP(D591,#REF!,6,0),"-")</f>
        <v>-</v>
      </c>
      <c r="O591" s="16" t="str">
        <f t="shared" si="28"/>
        <v>O</v>
      </c>
      <c r="P591" s="32">
        <f t="shared" si="29"/>
        <v>0</v>
      </c>
    </row>
    <row r="592" spans="1:16" ht="12.6" customHeight="1">
      <c r="A592" s="13"/>
      <c r="B592" s="14" t="s">
        <v>874</v>
      </c>
      <c r="C592" s="14" t="s">
        <v>570</v>
      </c>
      <c r="D592" s="33" t="s">
        <v>1422</v>
      </c>
      <c r="E592" s="14" t="s">
        <v>651</v>
      </c>
      <c r="F592" s="14" t="s">
        <v>3163</v>
      </c>
      <c r="G592" s="14" t="s">
        <v>592</v>
      </c>
      <c r="H592" s="14" t="s">
        <v>663</v>
      </c>
      <c r="I592" s="84">
        <v>4</v>
      </c>
      <c r="J592" s="32">
        <f>IFERROR(VLOOKUP(D592,#REF!,3,0),0)+IFERROR(VLOOKUP(D592,#REF!,3,0),0)</f>
        <v>0</v>
      </c>
      <c r="K592" s="32">
        <f>IFERROR(VLOOKUP(D592,#REF!,3,0),0)</f>
        <v>0</v>
      </c>
      <c r="L592" s="32">
        <f>IFERROR(VLOOKUP(D592,'12월'!$A$8:$C$8154,3,0),0)</f>
        <v>0</v>
      </c>
      <c r="M592" s="32">
        <f t="shared" si="27"/>
        <v>0</v>
      </c>
      <c r="N592" s="62" t="str">
        <f>IFERROR(VLOOKUP(D592,#REF!,6,0),"-")</f>
        <v>-</v>
      </c>
      <c r="O592" s="16" t="str">
        <f t="shared" si="28"/>
        <v>O</v>
      </c>
      <c r="P592" s="32">
        <f t="shared" si="29"/>
        <v>0</v>
      </c>
    </row>
    <row r="593" spans="1:16" ht="12.6" customHeight="1">
      <c r="A593" s="13"/>
      <c r="B593" s="14" t="s">
        <v>874</v>
      </c>
      <c r="C593" s="14" t="s">
        <v>570</v>
      </c>
      <c r="D593" s="33" t="s">
        <v>1423</v>
      </c>
      <c r="E593" s="14" t="s">
        <v>652</v>
      </c>
      <c r="F593" s="14" t="s">
        <v>2780</v>
      </c>
      <c r="G593" s="14" t="s">
        <v>592</v>
      </c>
      <c r="H593" s="14" t="s">
        <v>663</v>
      </c>
      <c r="I593" s="84">
        <v>4</v>
      </c>
      <c r="J593" s="32">
        <f>IFERROR(VLOOKUP(D593,#REF!,3,0),0)+IFERROR(VLOOKUP(D593,#REF!,3,0),0)</f>
        <v>0</v>
      </c>
      <c r="K593" s="32">
        <f>IFERROR(VLOOKUP(D593,#REF!,3,0),0)</f>
        <v>0</v>
      </c>
      <c r="L593" s="32">
        <f>IFERROR(VLOOKUP(D593,'12월'!$A$8:$C$8154,3,0),0)</f>
        <v>0</v>
      </c>
      <c r="M593" s="32">
        <f t="shared" si="27"/>
        <v>0</v>
      </c>
      <c r="N593" s="62" t="str">
        <f>IFERROR(VLOOKUP(D593,#REF!,6,0),"-")</f>
        <v>-</v>
      </c>
      <c r="O593" s="16" t="str">
        <f t="shared" si="28"/>
        <v>O</v>
      </c>
      <c r="P593" s="32">
        <f t="shared" si="29"/>
        <v>0</v>
      </c>
    </row>
    <row r="594" spans="1:16" ht="12.6" customHeight="1">
      <c r="A594" s="13"/>
      <c r="B594" s="14" t="s">
        <v>957</v>
      </c>
      <c r="C594" s="14" t="s">
        <v>571</v>
      </c>
      <c r="D594" s="33" t="s">
        <v>1548</v>
      </c>
      <c r="E594" s="14" t="s">
        <v>653</v>
      </c>
      <c r="F594" s="14" t="s">
        <v>2781</v>
      </c>
      <c r="G594" s="14" t="s">
        <v>592</v>
      </c>
      <c r="H594" s="14" t="s">
        <v>663</v>
      </c>
      <c r="I594" s="84">
        <v>4</v>
      </c>
      <c r="J594" s="32">
        <f>IFERROR(VLOOKUP(D594,#REF!,3,0),0)+IFERROR(VLOOKUP(D594,#REF!,3,0),0)</f>
        <v>0</v>
      </c>
      <c r="K594" s="32">
        <f>IFERROR(VLOOKUP(D594,#REF!,3,0),0)</f>
        <v>0</v>
      </c>
      <c r="L594" s="32">
        <f>IFERROR(VLOOKUP(D594,'12월'!$A$8:$C$8154,3,0),0)</f>
        <v>0</v>
      </c>
      <c r="M594" s="32">
        <f t="shared" si="27"/>
        <v>0</v>
      </c>
      <c r="N594" s="62" t="str">
        <f>IFERROR(VLOOKUP(D594,#REF!,6,0),"-")</f>
        <v>-</v>
      </c>
      <c r="O594" s="16" t="str">
        <f t="shared" si="28"/>
        <v>O</v>
      </c>
      <c r="P594" s="32">
        <f t="shared" si="29"/>
        <v>0</v>
      </c>
    </row>
    <row r="595" spans="1:16" ht="12.6" customHeight="1">
      <c r="A595" s="63"/>
      <c r="B595" s="14" t="s">
        <v>1015</v>
      </c>
      <c r="C595" s="14" t="s">
        <v>573</v>
      </c>
      <c r="D595" s="33" t="s">
        <v>1654</v>
      </c>
      <c r="E595" s="14" t="s">
        <v>654</v>
      </c>
      <c r="F595" s="14" t="s">
        <v>2782</v>
      </c>
      <c r="G595" s="14" t="s">
        <v>592</v>
      </c>
      <c r="H595" s="14" t="s">
        <v>663</v>
      </c>
      <c r="I595" s="84">
        <v>4</v>
      </c>
      <c r="J595" s="32">
        <f>IFERROR(VLOOKUP(D595,#REF!,3,0),0)+IFERROR(VLOOKUP(D595,#REF!,3,0),0)</f>
        <v>0</v>
      </c>
      <c r="K595" s="32">
        <f>IFERROR(VLOOKUP(D595,#REF!,3,0),0)</f>
        <v>0</v>
      </c>
      <c r="L595" s="32">
        <f>IFERROR(VLOOKUP(D595,'12월'!$A$8:$C$8154,3,0),0)</f>
        <v>0</v>
      </c>
      <c r="M595" s="32">
        <f t="shared" si="27"/>
        <v>0</v>
      </c>
      <c r="N595" s="62" t="str">
        <f>IFERROR(VLOOKUP(D595,#REF!,6,0),"-")</f>
        <v>-</v>
      </c>
      <c r="O595" s="16" t="str">
        <f t="shared" si="28"/>
        <v>O</v>
      </c>
      <c r="P595" s="32">
        <f t="shared" si="29"/>
        <v>0</v>
      </c>
    </row>
    <row r="596" spans="1:16" ht="12.6" customHeight="1">
      <c r="A596" s="13"/>
      <c r="B596" s="14" t="s">
        <v>1139</v>
      </c>
      <c r="C596" s="14" t="s">
        <v>560</v>
      </c>
      <c r="D596" s="14" t="s">
        <v>1822</v>
      </c>
      <c r="E596" s="14" t="s">
        <v>461</v>
      </c>
      <c r="F596" s="14" t="s">
        <v>2783</v>
      </c>
      <c r="G596" s="14" t="s">
        <v>592</v>
      </c>
      <c r="H596" s="14" t="s">
        <v>663</v>
      </c>
      <c r="I596" s="84">
        <v>4</v>
      </c>
      <c r="J596" s="32">
        <f>IFERROR(VLOOKUP(D596,#REF!,3,0),0)+IFERROR(VLOOKUP(D596,#REF!,3,0),0)</f>
        <v>0</v>
      </c>
      <c r="K596" s="32">
        <f>IFERROR(VLOOKUP(D596,#REF!,3,0),0)</f>
        <v>0</v>
      </c>
      <c r="L596" s="32">
        <f>IFERROR(VLOOKUP(D596,'12월'!$A$8:$C$8154,3,0),0)</f>
        <v>0</v>
      </c>
      <c r="M596" s="32">
        <f t="shared" si="27"/>
        <v>0</v>
      </c>
      <c r="N596" s="62" t="str">
        <f>IFERROR(VLOOKUP(D596,#REF!,6,0),"-")</f>
        <v>-</v>
      </c>
      <c r="O596" s="16" t="str">
        <f t="shared" si="28"/>
        <v>O</v>
      </c>
      <c r="P596" s="32">
        <f t="shared" si="29"/>
        <v>0</v>
      </c>
    </row>
    <row r="597" spans="1:16" ht="12.6" customHeight="1">
      <c r="A597" s="13"/>
      <c r="B597" s="14" t="s">
        <v>1000</v>
      </c>
      <c r="C597" s="14" t="s">
        <v>558</v>
      </c>
      <c r="D597" s="14" t="s">
        <v>1616</v>
      </c>
      <c r="E597" s="14" t="s">
        <v>656</v>
      </c>
      <c r="F597" s="14" t="s">
        <v>2784</v>
      </c>
      <c r="G597" s="14" t="s">
        <v>592</v>
      </c>
      <c r="H597" s="14" t="s">
        <v>820</v>
      </c>
      <c r="I597" s="84">
        <v>4</v>
      </c>
      <c r="J597" s="32">
        <f>IFERROR(VLOOKUP(D597,#REF!,3,0),0)+IFERROR(VLOOKUP(D597,#REF!,3,0),0)</f>
        <v>0</v>
      </c>
      <c r="K597" s="32">
        <f>IFERROR(VLOOKUP(D597,#REF!,3,0),0)</f>
        <v>0</v>
      </c>
      <c r="L597" s="32">
        <f>IFERROR(VLOOKUP(D597,'12월'!$A$8:$C$8154,3,0),0)</f>
        <v>0</v>
      </c>
      <c r="M597" s="32">
        <f t="shared" si="27"/>
        <v>0</v>
      </c>
      <c r="N597" s="62" t="str">
        <f>IFERROR(VLOOKUP(D597,#REF!,6,0),"-")</f>
        <v>-</v>
      </c>
      <c r="O597" s="16" t="str">
        <f t="shared" si="28"/>
        <v>O</v>
      </c>
      <c r="P597" s="32">
        <f t="shared" si="29"/>
        <v>0</v>
      </c>
    </row>
    <row r="598" spans="1:16" ht="12.6" customHeight="1">
      <c r="A598" s="13"/>
      <c r="B598" s="14" t="s">
        <v>1071</v>
      </c>
      <c r="C598" s="14" t="s">
        <v>566</v>
      </c>
      <c r="D598" s="30" t="s">
        <v>1720</v>
      </c>
      <c r="E598" s="48" t="s">
        <v>657</v>
      </c>
      <c r="F598" s="14" t="s">
        <v>2785</v>
      </c>
      <c r="G598" s="14" t="s">
        <v>592</v>
      </c>
      <c r="H598" s="14" t="s">
        <v>820</v>
      </c>
      <c r="I598" s="84">
        <v>4</v>
      </c>
      <c r="J598" s="32">
        <f>IFERROR(VLOOKUP(D598,#REF!,3,0),0)+IFERROR(VLOOKUP(D598,#REF!,3,0),0)</f>
        <v>0</v>
      </c>
      <c r="K598" s="32">
        <f>IFERROR(VLOOKUP(D598,#REF!,3,0),0)</f>
        <v>0</v>
      </c>
      <c r="L598" s="32">
        <f>IFERROR(VLOOKUP(D598,'12월'!$A$8:$C$8154,3,0),0)</f>
        <v>0</v>
      </c>
      <c r="M598" s="32">
        <f t="shared" si="27"/>
        <v>0</v>
      </c>
      <c r="N598" s="62" t="str">
        <f>IFERROR(VLOOKUP(D598,#REF!,6,0),"-")</f>
        <v>-</v>
      </c>
      <c r="O598" s="16" t="str">
        <f t="shared" si="28"/>
        <v>O</v>
      </c>
      <c r="P598" s="32">
        <f t="shared" si="29"/>
        <v>0</v>
      </c>
    </row>
    <row r="599" spans="1:16" ht="12.6" customHeight="1">
      <c r="A599" s="13"/>
      <c r="B599" s="14" t="s">
        <v>957</v>
      </c>
      <c r="C599" s="14" t="s">
        <v>571</v>
      </c>
      <c r="D599" s="14" t="s">
        <v>1549</v>
      </c>
      <c r="E599" s="14" t="s">
        <v>92</v>
      </c>
      <c r="F599" s="14" t="s">
        <v>2786</v>
      </c>
      <c r="G599" s="14" t="s">
        <v>592</v>
      </c>
      <c r="H599" s="14" t="s">
        <v>786</v>
      </c>
      <c r="I599" s="84">
        <v>4</v>
      </c>
      <c r="J599" s="32">
        <f>IFERROR(VLOOKUP(D599,#REF!,3,0),0)+IFERROR(VLOOKUP(D599,#REF!,3,0),0)</f>
        <v>0</v>
      </c>
      <c r="K599" s="32">
        <f>IFERROR(VLOOKUP(D599,#REF!,3,0),0)</f>
        <v>0</v>
      </c>
      <c r="L599" s="32">
        <f>IFERROR(VLOOKUP(D599,'12월'!$A$8:$C$8154,3,0),0)</f>
        <v>0</v>
      </c>
      <c r="M599" s="32">
        <f t="shared" si="27"/>
        <v>0</v>
      </c>
      <c r="N599" s="62" t="str">
        <f>IFERROR(VLOOKUP(D599,#REF!,6,0),"-")</f>
        <v>-</v>
      </c>
      <c r="O599" s="16" t="str">
        <f t="shared" si="28"/>
        <v>O</v>
      </c>
      <c r="P599" s="32">
        <f t="shared" si="29"/>
        <v>0</v>
      </c>
    </row>
    <row r="600" spans="1:16" ht="12.6" customHeight="1">
      <c r="A600" s="13"/>
      <c r="B600" s="14" t="s">
        <v>827</v>
      </c>
      <c r="C600" s="14" t="s">
        <v>562</v>
      </c>
      <c r="D600" s="14" t="s">
        <v>1349</v>
      </c>
      <c r="E600" s="14" t="s">
        <v>660</v>
      </c>
      <c r="F600" s="14" t="s">
        <v>2787</v>
      </c>
      <c r="G600" s="14" t="s">
        <v>593</v>
      </c>
      <c r="H600" s="14" t="s">
        <v>779</v>
      </c>
      <c r="I600" s="84">
        <v>4</v>
      </c>
      <c r="J600" s="32">
        <f>IFERROR(VLOOKUP(D600,#REF!,3,0),0)+IFERROR(VLOOKUP(D600,#REF!,3,0),0)</f>
        <v>0</v>
      </c>
      <c r="K600" s="32">
        <f>IFERROR(VLOOKUP(D600,#REF!,3,0),0)</f>
        <v>0</v>
      </c>
      <c r="L600" s="32">
        <f>IFERROR(VLOOKUP(D600,'12월'!$A$8:$C$8154,3,0),0)</f>
        <v>0</v>
      </c>
      <c r="M600" s="32">
        <f t="shared" si="27"/>
        <v>0</v>
      </c>
      <c r="N600" s="62" t="str">
        <f>IFERROR(VLOOKUP(D600,#REF!,6,0),"-")</f>
        <v>-</v>
      </c>
      <c r="O600" s="16" t="str">
        <f t="shared" si="28"/>
        <v>O</v>
      </c>
      <c r="P600" s="32">
        <f t="shared" si="29"/>
        <v>0</v>
      </c>
    </row>
    <row r="601" spans="1:16" ht="12.6" customHeight="1">
      <c r="A601" s="13"/>
      <c r="B601" s="14" t="s">
        <v>749</v>
      </c>
      <c r="C601" s="14" t="s">
        <v>582</v>
      </c>
      <c r="D601" s="14" t="s">
        <v>1256</v>
      </c>
      <c r="E601" s="14" t="s">
        <v>661</v>
      </c>
      <c r="F601" s="14" t="s">
        <v>2788</v>
      </c>
      <c r="G601" s="14" t="s">
        <v>592</v>
      </c>
      <c r="H601" s="14" t="s">
        <v>691</v>
      </c>
      <c r="I601" s="84">
        <v>4</v>
      </c>
      <c r="J601" s="32">
        <f>IFERROR(VLOOKUP(D601,#REF!,3,0),0)+IFERROR(VLOOKUP(D601,#REF!,3,0),0)</f>
        <v>0</v>
      </c>
      <c r="K601" s="32">
        <f>IFERROR(VLOOKUP(D601,#REF!,3,0),0)</f>
        <v>0</v>
      </c>
      <c r="L601" s="32">
        <f>IFERROR(VLOOKUP(D601,'12월'!$A$8:$C$8154,3,0),0)</f>
        <v>0</v>
      </c>
      <c r="M601" s="32">
        <f t="shared" si="27"/>
        <v>0</v>
      </c>
      <c r="N601" s="62" t="str">
        <f>IFERROR(VLOOKUP(D601,#REF!,6,0),"-")</f>
        <v>-</v>
      </c>
      <c r="O601" s="16" t="str">
        <f t="shared" si="28"/>
        <v>O</v>
      </c>
      <c r="P601" s="32">
        <f t="shared" si="29"/>
        <v>0</v>
      </c>
    </row>
    <row r="602" spans="1:16" ht="12.6" customHeight="1">
      <c r="A602" s="13"/>
      <c r="B602" s="14" t="s">
        <v>1148</v>
      </c>
      <c r="C602" s="14" t="s">
        <v>586</v>
      </c>
      <c r="D602" s="14" t="s">
        <v>1837</v>
      </c>
      <c r="E602" s="14" t="s">
        <v>214</v>
      </c>
      <c r="F602" s="14" t="s">
        <v>2789</v>
      </c>
      <c r="G602" s="14" t="s">
        <v>592</v>
      </c>
      <c r="H602" s="14" t="s">
        <v>691</v>
      </c>
      <c r="I602" s="84">
        <v>4</v>
      </c>
      <c r="J602" s="32">
        <f>IFERROR(VLOOKUP(D602,#REF!,3,0),0)+IFERROR(VLOOKUP(D602,#REF!,3,0),0)</f>
        <v>0</v>
      </c>
      <c r="K602" s="32">
        <f>IFERROR(VLOOKUP(D602,#REF!,3,0),0)</f>
        <v>0</v>
      </c>
      <c r="L602" s="32">
        <f>IFERROR(VLOOKUP(D602,'12월'!$A$8:$C$8154,3,0),0)</f>
        <v>0</v>
      </c>
      <c r="M602" s="32">
        <f t="shared" si="27"/>
        <v>0</v>
      </c>
      <c r="N602" s="62" t="str">
        <f>IFERROR(VLOOKUP(D602,#REF!,6,0),"-")</f>
        <v>-</v>
      </c>
      <c r="O602" s="16" t="str">
        <f t="shared" si="28"/>
        <v>O</v>
      </c>
      <c r="P602" s="32">
        <f t="shared" si="29"/>
        <v>0</v>
      </c>
    </row>
    <row r="603" spans="1:16" ht="12.6" customHeight="1">
      <c r="A603" s="13"/>
      <c r="B603" s="14" t="s">
        <v>827</v>
      </c>
      <c r="C603" s="14" t="s">
        <v>562</v>
      </c>
      <c r="D603" s="14" t="s">
        <v>1350</v>
      </c>
      <c r="E603" s="48" t="s">
        <v>666</v>
      </c>
      <c r="F603" s="14" t="s">
        <v>2790</v>
      </c>
      <c r="G603" s="14" t="s">
        <v>592</v>
      </c>
      <c r="H603" s="14" t="s">
        <v>764</v>
      </c>
      <c r="I603" s="84">
        <v>4</v>
      </c>
      <c r="J603" s="32">
        <f>IFERROR(VLOOKUP(D603,#REF!,3,0),0)+IFERROR(VLOOKUP(D603,#REF!,3,0),0)</f>
        <v>0</v>
      </c>
      <c r="K603" s="32">
        <f>IFERROR(VLOOKUP(D603,#REF!,3,0),0)</f>
        <v>0</v>
      </c>
      <c r="L603" s="32">
        <f>IFERROR(VLOOKUP(D603,'12월'!$A$8:$C$8154,3,0),0)</f>
        <v>0</v>
      </c>
      <c r="M603" s="32">
        <f t="shared" si="27"/>
        <v>0</v>
      </c>
      <c r="N603" s="62" t="str">
        <f>IFERROR(VLOOKUP(D603,#REF!,6,0),"-")</f>
        <v>-</v>
      </c>
      <c r="O603" s="16" t="str">
        <f t="shared" si="28"/>
        <v>O</v>
      </c>
      <c r="P603" s="32">
        <f t="shared" si="29"/>
        <v>0</v>
      </c>
    </row>
    <row r="604" spans="1:16" ht="12.6" customHeight="1">
      <c r="A604" s="13"/>
      <c r="B604" s="14" t="s">
        <v>1071</v>
      </c>
      <c r="C604" s="14" t="s">
        <v>566</v>
      </c>
      <c r="D604" s="14" t="s">
        <v>1721</v>
      </c>
      <c r="E604" s="14" t="s">
        <v>670</v>
      </c>
      <c r="F604" s="14" t="s">
        <v>2791</v>
      </c>
      <c r="G604" s="14" t="s">
        <v>592</v>
      </c>
      <c r="H604" s="14" t="s">
        <v>1087</v>
      </c>
      <c r="I604" s="84">
        <v>4</v>
      </c>
      <c r="J604" s="32">
        <f>IFERROR(VLOOKUP(D604,#REF!,3,0),0)+IFERROR(VLOOKUP(D604,#REF!,3,0),0)</f>
        <v>0</v>
      </c>
      <c r="K604" s="32">
        <f>IFERROR(VLOOKUP(D604,#REF!,3,0),0)</f>
        <v>0</v>
      </c>
      <c r="L604" s="32">
        <f>IFERROR(VLOOKUP(D604,'12월'!$A$8:$C$8154,3,0),0)</f>
        <v>0</v>
      </c>
      <c r="M604" s="32">
        <f t="shared" si="27"/>
        <v>0</v>
      </c>
      <c r="N604" s="62" t="str">
        <f>IFERROR(VLOOKUP(D604,#REF!,6,0),"-")</f>
        <v>-</v>
      </c>
      <c r="O604" s="16" t="str">
        <f t="shared" si="28"/>
        <v>O</v>
      </c>
      <c r="P604" s="32">
        <f t="shared" si="29"/>
        <v>0</v>
      </c>
    </row>
    <row r="605" spans="1:16" ht="12.6" customHeight="1">
      <c r="A605" s="13"/>
      <c r="B605" s="14" t="s">
        <v>1088</v>
      </c>
      <c r="C605" s="14" t="s">
        <v>564</v>
      </c>
      <c r="D605" s="14" t="s">
        <v>1754</v>
      </c>
      <c r="E605" s="14" t="s">
        <v>674</v>
      </c>
      <c r="F605" s="14" t="s">
        <v>2792</v>
      </c>
      <c r="G605" s="14" t="s">
        <v>592</v>
      </c>
      <c r="H605" s="14" t="s">
        <v>796</v>
      </c>
      <c r="I605" s="84">
        <v>4</v>
      </c>
      <c r="J605" s="32">
        <f>IFERROR(VLOOKUP(D605,#REF!,3,0),0)+IFERROR(VLOOKUP(D605,#REF!,3,0),0)</f>
        <v>0</v>
      </c>
      <c r="K605" s="32">
        <f>IFERROR(VLOOKUP(D605,#REF!,3,0),0)</f>
        <v>0</v>
      </c>
      <c r="L605" s="32">
        <f>IFERROR(VLOOKUP(D605,'12월'!$A$8:$C$8154,3,0),0)</f>
        <v>0</v>
      </c>
      <c r="M605" s="32">
        <f t="shared" si="27"/>
        <v>0</v>
      </c>
      <c r="N605" s="62" t="str">
        <f>IFERROR(VLOOKUP(D605,#REF!,6,0),"-")</f>
        <v>-</v>
      </c>
      <c r="O605" s="16" t="str">
        <f t="shared" si="28"/>
        <v>O</v>
      </c>
      <c r="P605" s="32">
        <f t="shared" si="29"/>
        <v>0</v>
      </c>
    </row>
    <row r="606" spans="1:16" ht="12.6" customHeight="1">
      <c r="A606" s="13"/>
      <c r="B606" s="14" t="s">
        <v>957</v>
      </c>
      <c r="C606" s="14" t="s">
        <v>571</v>
      </c>
      <c r="D606" s="14" t="s">
        <v>1550</v>
      </c>
      <c r="E606" s="14" t="s">
        <v>252</v>
      </c>
      <c r="F606" s="14" t="s">
        <v>2793</v>
      </c>
      <c r="G606" s="14" t="s">
        <v>592</v>
      </c>
      <c r="H606" s="14" t="s">
        <v>978</v>
      </c>
      <c r="I606" s="84">
        <v>4</v>
      </c>
      <c r="J606" s="32">
        <f>IFERROR(VLOOKUP(D606,#REF!,3,0),0)+IFERROR(VLOOKUP(D606,#REF!,3,0),0)</f>
        <v>0</v>
      </c>
      <c r="K606" s="32">
        <f>IFERROR(VLOOKUP(D606,#REF!,3,0),0)</f>
        <v>0</v>
      </c>
      <c r="L606" s="32">
        <f>IFERROR(VLOOKUP(D606,'12월'!$A$8:$C$8154,3,0),0)</f>
        <v>0</v>
      </c>
      <c r="M606" s="32">
        <f t="shared" si="27"/>
        <v>0</v>
      </c>
      <c r="N606" s="62" t="str">
        <f>IFERROR(VLOOKUP(D606,#REF!,6,0),"-")</f>
        <v>-</v>
      </c>
      <c r="O606" s="16" t="str">
        <f t="shared" si="28"/>
        <v>O</v>
      </c>
      <c r="P606" s="32">
        <f t="shared" si="29"/>
        <v>0</v>
      </c>
    </row>
    <row r="607" spans="1:16" ht="12.6" customHeight="1">
      <c r="A607" s="13"/>
      <c r="B607" s="14" t="s">
        <v>794</v>
      </c>
      <c r="C607" s="14" t="s">
        <v>579</v>
      </c>
      <c r="D607" s="14" t="s">
        <v>1294</v>
      </c>
      <c r="E607" s="14" t="s">
        <v>672</v>
      </c>
      <c r="F607" s="14" t="s">
        <v>2794</v>
      </c>
      <c r="G607" s="14" t="s">
        <v>593</v>
      </c>
      <c r="H607" s="14" t="s">
        <v>673</v>
      </c>
      <c r="I607" s="84">
        <v>4</v>
      </c>
      <c r="J607" s="32">
        <f>IFERROR(VLOOKUP(D607,#REF!,3,0),0)+IFERROR(VLOOKUP(D607,#REF!,3,0),0)</f>
        <v>0</v>
      </c>
      <c r="K607" s="32">
        <f>IFERROR(VLOOKUP(D607,#REF!,3,0),0)</f>
        <v>0</v>
      </c>
      <c r="L607" s="32">
        <f>IFERROR(VLOOKUP(D607,'12월'!$A$8:$C$8154,3,0),0)</f>
        <v>0</v>
      </c>
      <c r="M607" s="32">
        <f t="shared" si="27"/>
        <v>0</v>
      </c>
      <c r="N607" s="62" t="str">
        <f>IFERROR(VLOOKUP(D607,#REF!,6,0),"-")</f>
        <v>-</v>
      </c>
      <c r="O607" s="16" t="str">
        <f t="shared" si="28"/>
        <v>O</v>
      </c>
      <c r="P607" s="32">
        <f t="shared" si="29"/>
        <v>0</v>
      </c>
    </row>
    <row r="608" spans="1:16" ht="12.6" customHeight="1">
      <c r="A608" s="13"/>
      <c r="B608" s="14" t="s">
        <v>979</v>
      </c>
      <c r="C608" s="14" t="s">
        <v>563</v>
      </c>
      <c r="D608" s="33" t="s">
        <v>1594</v>
      </c>
      <c r="E608" s="14" t="s">
        <v>675</v>
      </c>
      <c r="F608" s="14" t="s">
        <v>2795</v>
      </c>
      <c r="G608" s="14" t="s">
        <v>592</v>
      </c>
      <c r="H608" s="14" t="s">
        <v>676</v>
      </c>
      <c r="I608" s="84">
        <v>4</v>
      </c>
      <c r="J608" s="32">
        <f>IFERROR(VLOOKUP(D608,#REF!,3,0),0)+IFERROR(VLOOKUP(D608,#REF!,3,0),0)</f>
        <v>0</v>
      </c>
      <c r="K608" s="32">
        <f>IFERROR(VLOOKUP(D608,#REF!,3,0),0)</f>
        <v>0</v>
      </c>
      <c r="L608" s="32">
        <f>IFERROR(VLOOKUP(D608,'12월'!$A$8:$C$8154,3,0),0)</f>
        <v>0</v>
      </c>
      <c r="M608" s="32">
        <f t="shared" si="27"/>
        <v>0</v>
      </c>
      <c r="N608" s="62" t="str">
        <f>IFERROR(VLOOKUP(D608,#REF!,6,0),"-")</f>
        <v>-</v>
      </c>
      <c r="O608" s="16" t="str">
        <f t="shared" si="28"/>
        <v>O</v>
      </c>
      <c r="P608" s="32">
        <f t="shared" si="29"/>
        <v>0</v>
      </c>
    </row>
    <row r="609" spans="1:16" ht="12.6" customHeight="1">
      <c r="A609" s="13"/>
      <c r="B609" s="14" t="s">
        <v>821</v>
      </c>
      <c r="C609" s="14" t="s">
        <v>577</v>
      </c>
      <c r="D609" s="14" t="s">
        <v>1335</v>
      </c>
      <c r="E609" s="14" t="s">
        <v>545</v>
      </c>
      <c r="F609" s="14" t="s">
        <v>2796</v>
      </c>
      <c r="G609" s="14" t="s">
        <v>592</v>
      </c>
      <c r="H609" s="14" t="s">
        <v>787</v>
      </c>
      <c r="I609" s="84">
        <v>4</v>
      </c>
      <c r="J609" s="32">
        <f>IFERROR(VLOOKUP(D609,#REF!,3,0),0)+IFERROR(VLOOKUP(D609,#REF!,3,0),0)</f>
        <v>0</v>
      </c>
      <c r="K609" s="32">
        <f>IFERROR(VLOOKUP(D609,#REF!,3,0),0)</f>
        <v>0</v>
      </c>
      <c r="L609" s="32">
        <f>IFERROR(VLOOKUP(D609,'12월'!$A$8:$C$8154,3,0),0)</f>
        <v>0</v>
      </c>
      <c r="M609" s="32">
        <f t="shared" si="27"/>
        <v>0</v>
      </c>
      <c r="N609" s="62" t="str">
        <f>IFERROR(VLOOKUP(D609,#REF!,6,0),"-")</f>
        <v>-</v>
      </c>
      <c r="O609" s="16" t="str">
        <f t="shared" si="28"/>
        <v>O</v>
      </c>
      <c r="P609" s="32">
        <f t="shared" si="29"/>
        <v>0</v>
      </c>
    </row>
    <row r="610" spans="1:16" ht="12.6" customHeight="1">
      <c r="A610" s="13"/>
      <c r="B610" s="14" t="s">
        <v>835</v>
      </c>
      <c r="C610" s="14" t="s">
        <v>569</v>
      </c>
      <c r="D610" s="14" t="s">
        <v>1388</v>
      </c>
      <c r="E610" s="14" t="s">
        <v>677</v>
      </c>
      <c r="F610" s="14" t="s">
        <v>2797</v>
      </c>
      <c r="G610" s="14" t="s">
        <v>592</v>
      </c>
      <c r="H610" s="14" t="s">
        <v>787</v>
      </c>
      <c r="I610" s="84">
        <v>4</v>
      </c>
      <c r="J610" s="32">
        <f>IFERROR(VLOOKUP(D610,#REF!,3,0),0)+IFERROR(VLOOKUP(D610,#REF!,3,0),0)</f>
        <v>0</v>
      </c>
      <c r="K610" s="32">
        <f>IFERROR(VLOOKUP(D610,#REF!,3,0),0)</f>
        <v>0</v>
      </c>
      <c r="L610" s="32">
        <f>IFERROR(VLOOKUP(D610,'12월'!$A$8:$C$8154,3,0),0)</f>
        <v>0</v>
      </c>
      <c r="M610" s="32">
        <f t="shared" si="27"/>
        <v>0</v>
      </c>
      <c r="N610" s="62" t="str">
        <f>IFERROR(VLOOKUP(D610,#REF!,6,0),"-")</f>
        <v>-</v>
      </c>
      <c r="O610" s="16" t="str">
        <f t="shared" si="28"/>
        <v>O</v>
      </c>
      <c r="P610" s="32">
        <f t="shared" si="29"/>
        <v>0</v>
      </c>
    </row>
    <row r="611" spans="1:16" ht="12.6" customHeight="1">
      <c r="A611" s="13"/>
      <c r="B611" s="14" t="s">
        <v>1088</v>
      </c>
      <c r="C611" s="14" t="s">
        <v>564</v>
      </c>
      <c r="D611" s="14" t="s">
        <v>1755</v>
      </c>
      <c r="E611" s="14" t="s">
        <v>678</v>
      </c>
      <c r="F611" s="14" t="s">
        <v>2798</v>
      </c>
      <c r="G611" s="14" t="s">
        <v>592</v>
      </c>
      <c r="H611" s="14" t="s">
        <v>1110</v>
      </c>
      <c r="I611" s="84">
        <v>4</v>
      </c>
      <c r="J611" s="32">
        <f>IFERROR(VLOOKUP(D611,#REF!,3,0),0)+IFERROR(VLOOKUP(D611,#REF!,3,0),0)</f>
        <v>0</v>
      </c>
      <c r="K611" s="32">
        <f>IFERROR(VLOOKUP(D611,#REF!,3,0),0)</f>
        <v>0</v>
      </c>
      <c r="L611" s="32">
        <f>IFERROR(VLOOKUP(D611,'12월'!$A$8:$C$8154,3,0),0)</f>
        <v>0</v>
      </c>
      <c r="M611" s="32">
        <f t="shared" si="27"/>
        <v>0</v>
      </c>
      <c r="N611" s="62" t="str">
        <f>IFERROR(VLOOKUP(D611,#REF!,6,0),"-")</f>
        <v>-</v>
      </c>
      <c r="O611" s="16" t="str">
        <f t="shared" si="28"/>
        <v>O</v>
      </c>
      <c r="P611" s="32">
        <f t="shared" si="29"/>
        <v>0</v>
      </c>
    </row>
    <row r="612" spans="1:16" ht="12.6" customHeight="1">
      <c r="A612" s="13"/>
      <c r="B612" s="14" t="s">
        <v>780</v>
      </c>
      <c r="C612" s="14" t="s">
        <v>559</v>
      </c>
      <c r="D612" s="14" t="s">
        <v>1282</v>
      </c>
      <c r="E612" s="14" t="s">
        <v>1158</v>
      </c>
      <c r="F612" s="14" t="s">
        <v>2799</v>
      </c>
      <c r="G612" s="14" t="s">
        <v>592</v>
      </c>
      <c r="H612" s="14" t="s">
        <v>757</v>
      </c>
      <c r="I612" s="84">
        <v>4</v>
      </c>
      <c r="J612" s="32">
        <f>IFERROR(VLOOKUP(D612,#REF!,3,0),0)+IFERROR(VLOOKUP(D612,#REF!,3,0),0)</f>
        <v>0</v>
      </c>
      <c r="K612" s="32">
        <f>IFERROR(VLOOKUP(D612,#REF!,3,0),0)</f>
        <v>0</v>
      </c>
      <c r="L612" s="32">
        <f>IFERROR(VLOOKUP(D612,'12월'!$A$8:$C$8154,3,0),0)</f>
        <v>0</v>
      </c>
      <c r="M612" s="32">
        <f t="shared" si="27"/>
        <v>0</v>
      </c>
      <c r="N612" s="62" t="str">
        <f>IFERROR(VLOOKUP(D612,#REF!,6,0),"-")</f>
        <v>-</v>
      </c>
      <c r="O612" s="16" t="str">
        <f t="shared" si="28"/>
        <v>O</v>
      </c>
      <c r="P612" s="32">
        <f t="shared" si="29"/>
        <v>0</v>
      </c>
    </row>
    <row r="613" spans="1:16" ht="12.6" customHeight="1">
      <c r="A613" s="13"/>
      <c r="B613" s="14" t="s">
        <v>957</v>
      </c>
      <c r="C613" s="14" t="s">
        <v>571</v>
      </c>
      <c r="D613" s="14" t="s">
        <v>1551</v>
      </c>
      <c r="E613" s="14" t="s">
        <v>1159</v>
      </c>
      <c r="F613" s="14" t="s">
        <v>2800</v>
      </c>
      <c r="G613" s="14" t="s">
        <v>592</v>
      </c>
      <c r="H613" s="14" t="s">
        <v>757</v>
      </c>
      <c r="I613" s="84">
        <v>4</v>
      </c>
      <c r="J613" s="32">
        <f>IFERROR(VLOOKUP(D613,#REF!,3,0),0)+IFERROR(VLOOKUP(D613,#REF!,3,0),0)</f>
        <v>0</v>
      </c>
      <c r="K613" s="32">
        <f>IFERROR(VLOOKUP(D613,#REF!,3,0),0)</f>
        <v>0</v>
      </c>
      <c r="L613" s="32">
        <f>IFERROR(VLOOKUP(D613,'12월'!$A$8:$C$8154,3,0),0)</f>
        <v>0</v>
      </c>
      <c r="M613" s="32">
        <f t="shared" si="27"/>
        <v>0</v>
      </c>
      <c r="N613" s="62" t="str">
        <f>IFERROR(VLOOKUP(D613,#REF!,6,0),"-")</f>
        <v>-</v>
      </c>
      <c r="O613" s="16" t="str">
        <f t="shared" si="28"/>
        <v>O</v>
      </c>
      <c r="P613" s="32">
        <f t="shared" si="29"/>
        <v>0</v>
      </c>
    </row>
    <row r="614" spans="1:16" ht="12.6" customHeight="1">
      <c r="A614" s="13"/>
      <c r="B614" s="14" t="s">
        <v>1088</v>
      </c>
      <c r="C614" s="14" t="s">
        <v>564</v>
      </c>
      <c r="D614" s="33" t="s">
        <v>1756</v>
      </c>
      <c r="E614" s="14" t="s">
        <v>1162</v>
      </c>
      <c r="F614" s="14" t="s">
        <v>2798</v>
      </c>
      <c r="G614" s="14" t="s">
        <v>592</v>
      </c>
      <c r="H614" s="14" t="s">
        <v>757</v>
      </c>
      <c r="I614" s="84">
        <v>4</v>
      </c>
      <c r="J614" s="32">
        <f>IFERROR(VLOOKUP(D614,#REF!,3,0),0)+IFERROR(VLOOKUP(D614,#REF!,3,0),0)</f>
        <v>0</v>
      </c>
      <c r="K614" s="32">
        <f>IFERROR(VLOOKUP(D614,#REF!,3,0),0)</f>
        <v>0</v>
      </c>
      <c r="L614" s="32">
        <f>IFERROR(VLOOKUP(D614,'12월'!$A$8:$C$8154,3,0),0)</f>
        <v>0</v>
      </c>
      <c r="M614" s="32">
        <f t="shared" si="27"/>
        <v>0</v>
      </c>
      <c r="N614" s="62" t="str">
        <f>IFERROR(VLOOKUP(D614,#REF!,6,0),"-")</f>
        <v>-</v>
      </c>
      <c r="O614" s="16" t="str">
        <f t="shared" si="28"/>
        <v>O</v>
      </c>
      <c r="P614" s="32">
        <f t="shared" si="29"/>
        <v>0</v>
      </c>
    </row>
    <row r="615" spans="1:16" ht="12.6" customHeight="1">
      <c r="A615" s="13"/>
      <c r="B615" s="14" t="s">
        <v>1148</v>
      </c>
      <c r="C615" s="14" t="s">
        <v>586</v>
      </c>
      <c r="D615" s="14" t="s">
        <v>1838</v>
      </c>
      <c r="E615" s="14" t="s">
        <v>1163</v>
      </c>
      <c r="F615" s="14" t="s">
        <v>2801</v>
      </c>
      <c r="G615" s="14" t="s">
        <v>592</v>
      </c>
      <c r="H615" s="14" t="s">
        <v>1161</v>
      </c>
      <c r="I615" s="84">
        <v>4</v>
      </c>
      <c r="J615" s="32">
        <f>IFERROR(VLOOKUP(D615,#REF!,3,0),0)+IFERROR(VLOOKUP(D615,#REF!,3,0),0)</f>
        <v>0</v>
      </c>
      <c r="K615" s="32">
        <f>IFERROR(VLOOKUP(D615,#REF!,3,0),0)</f>
        <v>0</v>
      </c>
      <c r="L615" s="32">
        <f>IFERROR(VLOOKUP(D615,'12월'!$A$8:$C$8154,3,0),0)</f>
        <v>0</v>
      </c>
      <c r="M615" s="32">
        <f t="shared" si="27"/>
        <v>0</v>
      </c>
      <c r="N615" s="62" t="str">
        <f>IFERROR(VLOOKUP(D615,#REF!,6,0),"-")</f>
        <v>-</v>
      </c>
      <c r="O615" s="16" t="str">
        <f t="shared" si="28"/>
        <v>O</v>
      </c>
      <c r="P615" s="32">
        <f t="shared" si="29"/>
        <v>0</v>
      </c>
    </row>
    <row r="616" spans="1:16" ht="12.6" customHeight="1">
      <c r="A616" s="13"/>
      <c r="B616" s="14" t="s">
        <v>780</v>
      </c>
      <c r="C616" s="14" t="s">
        <v>559</v>
      </c>
      <c r="D616" s="14" t="s">
        <v>1283</v>
      </c>
      <c r="E616" s="14" t="s">
        <v>1165</v>
      </c>
      <c r="F616" s="14" t="s">
        <v>2802</v>
      </c>
      <c r="G616" s="14" t="s">
        <v>592</v>
      </c>
      <c r="H616" s="14" t="s">
        <v>1164</v>
      </c>
      <c r="I616" s="84">
        <v>4</v>
      </c>
      <c r="J616" s="32">
        <f>IFERROR(VLOOKUP(D616,#REF!,3,0),0)+IFERROR(VLOOKUP(D616,#REF!,3,0),0)</f>
        <v>0</v>
      </c>
      <c r="K616" s="32">
        <f>IFERROR(VLOOKUP(D616,#REF!,3,0),0)</f>
        <v>0</v>
      </c>
      <c r="L616" s="32">
        <f>IFERROR(VLOOKUP(D616,'12월'!$A$8:$C$8154,3,0),0)</f>
        <v>0</v>
      </c>
      <c r="M616" s="32">
        <f t="shared" si="27"/>
        <v>0</v>
      </c>
      <c r="N616" s="62" t="str">
        <f>IFERROR(VLOOKUP(D616,#REF!,6,0),"-")</f>
        <v>-</v>
      </c>
      <c r="O616" s="16" t="str">
        <f t="shared" si="28"/>
        <v>O</v>
      </c>
      <c r="P616" s="32">
        <f t="shared" si="29"/>
        <v>0</v>
      </c>
    </row>
    <row r="617" spans="1:16" ht="12.6" customHeight="1">
      <c r="A617" s="13"/>
      <c r="B617" s="14" t="s">
        <v>780</v>
      </c>
      <c r="C617" s="14" t="s">
        <v>559</v>
      </c>
      <c r="D617" s="14" t="s">
        <v>1284</v>
      </c>
      <c r="E617" s="14" t="s">
        <v>1166</v>
      </c>
      <c r="F617" s="14" t="s">
        <v>2803</v>
      </c>
      <c r="G617" s="14" t="s">
        <v>592</v>
      </c>
      <c r="H617" s="14" t="s">
        <v>1164</v>
      </c>
      <c r="I617" s="84">
        <v>4</v>
      </c>
      <c r="J617" s="32">
        <f>IFERROR(VLOOKUP(D617,#REF!,3,0),0)+IFERROR(VLOOKUP(D617,#REF!,3,0),0)</f>
        <v>0</v>
      </c>
      <c r="K617" s="32">
        <f>IFERROR(VLOOKUP(D617,#REF!,3,0),0)</f>
        <v>0</v>
      </c>
      <c r="L617" s="32">
        <f>IFERROR(VLOOKUP(D617,'12월'!$A$8:$C$8154,3,0),0)</f>
        <v>0</v>
      </c>
      <c r="M617" s="32">
        <f t="shared" si="27"/>
        <v>0</v>
      </c>
      <c r="N617" s="62" t="str">
        <f>IFERROR(VLOOKUP(D617,#REF!,6,0),"-")</f>
        <v>-</v>
      </c>
      <c r="O617" s="16" t="str">
        <f t="shared" si="28"/>
        <v>O</v>
      </c>
      <c r="P617" s="32">
        <f t="shared" si="29"/>
        <v>0</v>
      </c>
    </row>
    <row r="618" spans="1:16" ht="12.6" customHeight="1">
      <c r="A618" s="13"/>
      <c r="B618" s="14" t="s">
        <v>821</v>
      </c>
      <c r="C618" s="14" t="s">
        <v>577</v>
      </c>
      <c r="D618" s="14" t="s">
        <v>1336</v>
      </c>
      <c r="E618" s="14" t="s">
        <v>1167</v>
      </c>
      <c r="F618" s="14" t="s">
        <v>2804</v>
      </c>
      <c r="G618" s="14" t="s">
        <v>592</v>
      </c>
      <c r="H618" s="14" t="s">
        <v>1164</v>
      </c>
      <c r="I618" s="84">
        <v>4</v>
      </c>
      <c r="J618" s="32">
        <f>IFERROR(VLOOKUP(D618,#REF!,3,0),0)+IFERROR(VLOOKUP(D618,#REF!,3,0),0)</f>
        <v>0</v>
      </c>
      <c r="K618" s="32">
        <f>IFERROR(VLOOKUP(D618,#REF!,3,0),0)</f>
        <v>0</v>
      </c>
      <c r="L618" s="32">
        <f>IFERROR(VLOOKUP(D618,'12월'!$A$8:$C$8154,3,0),0)</f>
        <v>0</v>
      </c>
      <c r="M618" s="32">
        <f t="shared" si="27"/>
        <v>0</v>
      </c>
      <c r="N618" s="62" t="str">
        <f>IFERROR(VLOOKUP(D618,#REF!,6,0),"-")</f>
        <v>-</v>
      </c>
      <c r="O618" s="16" t="str">
        <f t="shared" si="28"/>
        <v>O</v>
      </c>
      <c r="P618" s="32">
        <f t="shared" si="29"/>
        <v>0</v>
      </c>
    </row>
    <row r="619" spans="1:16" ht="12.6" customHeight="1">
      <c r="A619" s="13"/>
      <c r="B619" s="14" t="s">
        <v>1000</v>
      </c>
      <c r="C619" s="14" t="s">
        <v>558</v>
      </c>
      <c r="D619" s="33" t="s">
        <v>1617</v>
      </c>
      <c r="E619" s="14" t="s">
        <v>1169</v>
      </c>
      <c r="F619" s="14" t="s">
        <v>2805</v>
      </c>
      <c r="G619" s="14" t="s">
        <v>592</v>
      </c>
      <c r="H619" s="14" t="s">
        <v>1170</v>
      </c>
      <c r="I619" s="84">
        <v>4</v>
      </c>
      <c r="J619" s="32">
        <f>IFERROR(VLOOKUP(D619,#REF!,3,0),0)+IFERROR(VLOOKUP(D619,#REF!,3,0),0)</f>
        <v>0</v>
      </c>
      <c r="K619" s="32">
        <f>IFERROR(VLOOKUP(D619,#REF!,3,0),0)</f>
        <v>0</v>
      </c>
      <c r="L619" s="32">
        <f>IFERROR(VLOOKUP(D619,'12월'!$A$8:$C$8154,3,0),0)</f>
        <v>0</v>
      </c>
      <c r="M619" s="32">
        <f t="shared" si="27"/>
        <v>0</v>
      </c>
      <c r="N619" s="62" t="str">
        <f>IFERROR(VLOOKUP(D619,#REF!,6,0),"-")</f>
        <v>-</v>
      </c>
      <c r="O619" s="16" t="str">
        <f t="shared" si="28"/>
        <v>O</v>
      </c>
      <c r="P619" s="32">
        <f t="shared" si="29"/>
        <v>0</v>
      </c>
    </row>
    <row r="620" spans="1:16" ht="12.6" customHeight="1">
      <c r="A620" s="13"/>
      <c r="B620" s="14" t="s">
        <v>1055</v>
      </c>
      <c r="C620" s="14" t="s">
        <v>555</v>
      </c>
      <c r="D620" s="14" t="s">
        <v>1913</v>
      </c>
      <c r="E620" s="14" t="s">
        <v>1903</v>
      </c>
      <c r="F620" s="14" t="s">
        <v>3164</v>
      </c>
      <c r="G620" s="14" t="s">
        <v>592</v>
      </c>
      <c r="H620" s="50" t="s">
        <v>3373</v>
      </c>
      <c r="I620" s="84">
        <v>4</v>
      </c>
      <c r="J620" s="32">
        <f>IFERROR(VLOOKUP(D620,#REF!,3,0),0)+IFERROR(VLOOKUP(D620,#REF!,3,0),0)</f>
        <v>0</v>
      </c>
      <c r="K620" s="32">
        <f>IFERROR(VLOOKUP(D620,#REF!,3,0),0)</f>
        <v>0</v>
      </c>
      <c r="L620" s="32">
        <f>IFERROR(VLOOKUP(D620,'12월'!$A$8:$C$8154,3,0),0)</f>
        <v>0</v>
      </c>
      <c r="M620" s="32">
        <f t="shared" si="27"/>
        <v>0</v>
      </c>
      <c r="N620" s="62" t="str">
        <f>IFERROR(VLOOKUP(D620,#REF!,6,0),"-")</f>
        <v>-</v>
      </c>
      <c r="O620" s="16" t="str">
        <f t="shared" si="28"/>
        <v>O</v>
      </c>
      <c r="P620" s="32">
        <f t="shared" si="29"/>
        <v>0</v>
      </c>
    </row>
    <row r="621" spans="1:16" ht="12.6" customHeight="1">
      <c r="A621" s="13"/>
      <c r="B621" s="14" t="s">
        <v>3152</v>
      </c>
      <c r="C621" s="14" t="s">
        <v>2985</v>
      </c>
      <c r="D621" s="14" t="s">
        <v>1515</v>
      </c>
      <c r="E621" s="14" t="s">
        <v>1173</v>
      </c>
      <c r="F621" s="14" t="s">
        <v>2549</v>
      </c>
      <c r="G621" s="14" t="s">
        <v>592</v>
      </c>
      <c r="H621" s="14" t="s">
        <v>1171</v>
      </c>
      <c r="I621" s="84">
        <v>4</v>
      </c>
      <c r="J621" s="32">
        <f>IFERROR(VLOOKUP(D621,#REF!,3,0),0)+IFERROR(VLOOKUP(D621,#REF!,3,0),0)</f>
        <v>0</v>
      </c>
      <c r="K621" s="32">
        <f>IFERROR(VLOOKUP(D621,#REF!,3,0),0)</f>
        <v>0</v>
      </c>
      <c r="L621" s="32">
        <f>IFERROR(VLOOKUP(D621,'12월'!$A$8:$C$8154,3,0),0)</f>
        <v>0</v>
      </c>
      <c r="M621" s="32">
        <f t="shared" si="27"/>
        <v>0</v>
      </c>
      <c r="N621" s="62" t="str">
        <f>IFERROR(VLOOKUP(D621,#REF!,6,0),"-")</f>
        <v>-</v>
      </c>
      <c r="O621" s="16" t="str">
        <f t="shared" si="28"/>
        <v>O</v>
      </c>
      <c r="P621" s="32">
        <f t="shared" si="29"/>
        <v>0</v>
      </c>
    </row>
    <row r="622" spans="1:16" ht="12.6" customHeight="1">
      <c r="A622" s="13"/>
      <c r="B622" s="14" t="s">
        <v>715</v>
      </c>
      <c r="C622" s="14" t="s">
        <v>565</v>
      </c>
      <c r="D622" s="14" t="s">
        <v>1229</v>
      </c>
      <c r="E622" s="14" t="s">
        <v>1177</v>
      </c>
      <c r="F622" s="14" t="s">
        <v>2806</v>
      </c>
      <c r="G622" s="14" t="s">
        <v>592</v>
      </c>
      <c r="H622" s="14" t="s">
        <v>1176</v>
      </c>
      <c r="I622" s="84">
        <v>4</v>
      </c>
      <c r="J622" s="32">
        <f>IFERROR(VLOOKUP(D622,#REF!,3,0),0)+IFERROR(VLOOKUP(D622,#REF!,3,0),0)</f>
        <v>0</v>
      </c>
      <c r="K622" s="32">
        <f>IFERROR(VLOOKUP(D622,#REF!,3,0),0)</f>
        <v>0</v>
      </c>
      <c r="L622" s="32">
        <f>IFERROR(VLOOKUP(D622,'12월'!$A$8:$C$8154,3,0),0)</f>
        <v>0</v>
      </c>
      <c r="M622" s="32">
        <f t="shared" si="27"/>
        <v>0</v>
      </c>
      <c r="N622" s="62" t="str">
        <f>IFERROR(VLOOKUP(D622,#REF!,6,0),"-")</f>
        <v>-</v>
      </c>
      <c r="O622" s="16" t="str">
        <f t="shared" si="28"/>
        <v>O</v>
      </c>
      <c r="P622" s="32">
        <f t="shared" si="29"/>
        <v>0</v>
      </c>
    </row>
    <row r="623" spans="1:16" ht="12.6" customHeight="1">
      <c r="A623" s="13"/>
      <c r="B623" s="14" t="s">
        <v>1111</v>
      </c>
      <c r="C623" s="14" t="s">
        <v>554</v>
      </c>
      <c r="D623" s="33" t="s">
        <v>1773</v>
      </c>
      <c r="E623" s="14" t="s">
        <v>1180</v>
      </c>
      <c r="F623" s="14" t="s">
        <v>2807</v>
      </c>
      <c r="G623" s="14" t="s">
        <v>592</v>
      </c>
      <c r="H623" s="14" t="s">
        <v>1178</v>
      </c>
      <c r="I623" s="84">
        <v>4</v>
      </c>
      <c r="J623" s="32">
        <f>IFERROR(VLOOKUP(D623,#REF!,3,0),0)+IFERROR(VLOOKUP(D623,#REF!,3,0),0)</f>
        <v>0</v>
      </c>
      <c r="K623" s="32">
        <f>IFERROR(VLOOKUP(D623,#REF!,3,0),0)</f>
        <v>0</v>
      </c>
      <c r="L623" s="32">
        <f>IFERROR(VLOOKUP(D623,'12월'!$A$8:$C$8154,3,0),0)</f>
        <v>0</v>
      </c>
      <c r="M623" s="32">
        <f t="shared" si="27"/>
        <v>0</v>
      </c>
      <c r="N623" s="62" t="str">
        <f>IFERROR(VLOOKUP(D623,#REF!,6,0),"-")</f>
        <v>-</v>
      </c>
      <c r="O623" s="16" t="str">
        <f t="shared" si="28"/>
        <v>O</v>
      </c>
      <c r="P623" s="32">
        <f t="shared" si="29"/>
        <v>0</v>
      </c>
    </row>
    <row r="624" spans="1:16" ht="12.6" customHeight="1">
      <c r="A624" s="13"/>
      <c r="B624" s="14" t="s">
        <v>895</v>
      </c>
      <c r="C624" s="14" t="s">
        <v>557</v>
      </c>
      <c r="D624" s="33" t="s">
        <v>1440</v>
      </c>
      <c r="E624" s="14" t="s">
        <v>1441</v>
      </c>
      <c r="F624" s="14" t="s">
        <v>2808</v>
      </c>
      <c r="G624" s="14" t="s">
        <v>593</v>
      </c>
      <c r="H624" s="14" t="s">
        <v>1442</v>
      </c>
      <c r="I624" s="84">
        <v>4</v>
      </c>
      <c r="J624" s="32">
        <f>IFERROR(VLOOKUP(D624,#REF!,3,0),0)+IFERROR(VLOOKUP(D624,#REF!,3,0),0)</f>
        <v>0</v>
      </c>
      <c r="K624" s="32">
        <f>IFERROR(VLOOKUP(D624,#REF!,3,0),0)</f>
        <v>0</v>
      </c>
      <c r="L624" s="32">
        <f>IFERROR(VLOOKUP(D624,'12월'!$A$8:$C$8154,3,0),0)</f>
        <v>0</v>
      </c>
      <c r="M624" s="32">
        <f t="shared" si="27"/>
        <v>0</v>
      </c>
      <c r="N624" s="62" t="str">
        <f>IFERROR(VLOOKUP(D624,#REF!,6,0),"-")</f>
        <v>-</v>
      </c>
      <c r="O624" s="16" t="str">
        <f t="shared" si="28"/>
        <v>O</v>
      </c>
      <c r="P624" s="32">
        <f t="shared" si="29"/>
        <v>0</v>
      </c>
    </row>
    <row r="625" spans="1:16" ht="12.6" customHeight="1">
      <c r="A625" s="13"/>
      <c r="B625" s="14" t="s">
        <v>957</v>
      </c>
      <c r="C625" s="14" t="s">
        <v>571</v>
      </c>
      <c r="D625" s="14" t="s">
        <v>1554</v>
      </c>
      <c r="E625" s="14" t="s">
        <v>1555</v>
      </c>
      <c r="F625" s="14" t="s">
        <v>2809</v>
      </c>
      <c r="G625" s="14" t="s">
        <v>592</v>
      </c>
      <c r="H625" s="14" t="s">
        <v>1553</v>
      </c>
      <c r="I625" s="84">
        <v>4</v>
      </c>
      <c r="J625" s="32">
        <f>IFERROR(VLOOKUP(D625,#REF!,3,0),0)+IFERROR(VLOOKUP(D625,#REF!,3,0),0)</f>
        <v>0</v>
      </c>
      <c r="K625" s="32">
        <f>IFERROR(VLOOKUP(D625,#REF!,3,0),0)</f>
        <v>0</v>
      </c>
      <c r="L625" s="32">
        <f>IFERROR(VLOOKUP(D625,'12월'!$A$8:$C$8154,3,0),0)</f>
        <v>0</v>
      </c>
      <c r="M625" s="32">
        <f t="shared" si="27"/>
        <v>0</v>
      </c>
      <c r="N625" s="62" t="str">
        <f>IFERROR(VLOOKUP(D625,#REF!,6,0),"-")</f>
        <v>-</v>
      </c>
      <c r="O625" s="16" t="str">
        <f t="shared" si="28"/>
        <v>O</v>
      </c>
      <c r="P625" s="32">
        <f t="shared" si="29"/>
        <v>0</v>
      </c>
    </row>
    <row r="626" spans="1:16" ht="12.6" customHeight="1">
      <c r="A626" s="13"/>
      <c r="B626" s="14" t="s">
        <v>1132</v>
      </c>
      <c r="C626" s="14" t="s">
        <v>576</v>
      </c>
      <c r="D626" s="14" t="s">
        <v>1800</v>
      </c>
      <c r="E626" s="48" t="s">
        <v>1801</v>
      </c>
      <c r="F626" s="14" t="s">
        <v>2810</v>
      </c>
      <c r="G626" s="14" t="s">
        <v>592</v>
      </c>
      <c r="H626" s="14" t="s">
        <v>1553</v>
      </c>
      <c r="I626" s="84">
        <v>4</v>
      </c>
      <c r="J626" s="32">
        <f>IFERROR(VLOOKUP(D626,#REF!,3,0),0)+IFERROR(VLOOKUP(D626,#REF!,3,0),0)</f>
        <v>0</v>
      </c>
      <c r="K626" s="32">
        <f>IFERROR(VLOOKUP(D626,#REF!,3,0),0)</f>
        <v>0</v>
      </c>
      <c r="L626" s="32">
        <f>IFERROR(VLOOKUP(D626,'12월'!$A$8:$C$8154,3,0),0)</f>
        <v>0</v>
      </c>
      <c r="M626" s="32">
        <f t="shared" si="27"/>
        <v>0</v>
      </c>
      <c r="N626" s="62" t="str">
        <f>IFERROR(VLOOKUP(D626,#REF!,6,0),"-")</f>
        <v>-</v>
      </c>
      <c r="O626" s="16" t="str">
        <f t="shared" si="28"/>
        <v>O</v>
      </c>
      <c r="P626" s="32">
        <f t="shared" si="29"/>
        <v>0</v>
      </c>
    </row>
    <row r="627" spans="1:16" ht="12.6" customHeight="1">
      <c r="A627" s="13"/>
      <c r="B627" s="47" t="s">
        <v>1088</v>
      </c>
      <c r="C627" s="47" t="s">
        <v>564</v>
      </c>
      <c r="D627" s="50" t="s">
        <v>1757</v>
      </c>
      <c r="E627" s="47" t="s">
        <v>439</v>
      </c>
      <c r="F627" s="47" t="s">
        <v>2444</v>
      </c>
      <c r="G627" s="47" t="s">
        <v>592</v>
      </c>
      <c r="H627" s="14" t="s">
        <v>1758</v>
      </c>
      <c r="I627" s="84">
        <v>4</v>
      </c>
      <c r="J627" s="32">
        <f>IFERROR(VLOOKUP(D627,#REF!,3,0),0)+IFERROR(VLOOKUP(D627,#REF!,3,0),0)</f>
        <v>0</v>
      </c>
      <c r="K627" s="32">
        <f>IFERROR(VLOOKUP(D627,#REF!,3,0),0)</f>
        <v>0</v>
      </c>
      <c r="L627" s="32">
        <f>IFERROR(VLOOKUP(D627,'12월'!$A$8:$C$8154,3,0),0)</f>
        <v>0</v>
      </c>
      <c r="M627" s="32">
        <f t="shared" si="27"/>
        <v>0</v>
      </c>
      <c r="N627" s="62" t="str">
        <f>IFERROR(VLOOKUP(D627,#REF!,6,0),"-")</f>
        <v>-</v>
      </c>
      <c r="O627" s="16" t="str">
        <f t="shared" si="28"/>
        <v>O</v>
      </c>
      <c r="P627" s="32">
        <f t="shared" si="29"/>
        <v>0</v>
      </c>
    </row>
    <row r="628" spans="1:16" ht="12.6" customHeight="1">
      <c r="A628" s="13"/>
      <c r="B628" s="30" t="s">
        <v>780</v>
      </c>
      <c r="C628" s="14" t="s">
        <v>559</v>
      </c>
      <c r="D628" s="14" t="s">
        <v>1846</v>
      </c>
      <c r="E628" s="14" t="s">
        <v>1847</v>
      </c>
      <c r="F628" s="14" t="s">
        <v>2811</v>
      </c>
      <c r="G628" s="14" t="s">
        <v>593</v>
      </c>
      <c r="H628" s="14" t="s">
        <v>1842</v>
      </c>
      <c r="I628" s="84">
        <v>4</v>
      </c>
      <c r="J628" s="32">
        <f>IFERROR(VLOOKUP(D628,#REF!,3,0),0)+IFERROR(VLOOKUP(D628,#REF!,3,0),0)</f>
        <v>0</v>
      </c>
      <c r="K628" s="32">
        <f>IFERROR(VLOOKUP(D628,#REF!,3,0),0)</f>
        <v>0</v>
      </c>
      <c r="L628" s="32">
        <f>IFERROR(VLOOKUP(D628,'12월'!$A$8:$C$8154,3,0),0)</f>
        <v>0</v>
      </c>
      <c r="M628" s="32">
        <f t="shared" si="27"/>
        <v>0</v>
      </c>
      <c r="N628" s="62" t="str">
        <f>IFERROR(VLOOKUP(D628,#REF!,6,0),"-")</f>
        <v>-</v>
      </c>
      <c r="O628" s="16" t="str">
        <f t="shared" si="28"/>
        <v>O</v>
      </c>
      <c r="P628" s="32">
        <f t="shared" si="29"/>
        <v>0</v>
      </c>
    </row>
    <row r="629" spans="1:16" ht="12.6" customHeight="1">
      <c r="A629" s="13"/>
      <c r="B629" s="14" t="s">
        <v>761</v>
      </c>
      <c r="C629" s="14" t="s">
        <v>553</v>
      </c>
      <c r="D629" s="33" t="s">
        <v>1843</v>
      </c>
      <c r="E629" s="14" t="s">
        <v>1844</v>
      </c>
      <c r="F629" s="14" t="s">
        <v>2812</v>
      </c>
      <c r="G629" s="14" t="s">
        <v>592</v>
      </c>
      <c r="H629" s="14" t="s">
        <v>1845</v>
      </c>
      <c r="I629" s="84">
        <v>4</v>
      </c>
      <c r="J629" s="32">
        <f>IFERROR(VLOOKUP(D629,#REF!,3,0),0)+IFERROR(VLOOKUP(D629,#REF!,3,0),0)</f>
        <v>0</v>
      </c>
      <c r="K629" s="32">
        <f>IFERROR(VLOOKUP(D629,#REF!,3,0),0)</f>
        <v>0</v>
      </c>
      <c r="L629" s="32">
        <f>IFERROR(VLOOKUP(D629,'12월'!$A$8:$C$8154,3,0),0)</f>
        <v>0</v>
      </c>
      <c r="M629" s="32">
        <f t="shared" si="27"/>
        <v>0</v>
      </c>
      <c r="N629" s="62" t="str">
        <f>IFERROR(VLOOKUP(D629,#REF!,6,0),"-")</f>
        <v>-</v>
      </c>
      <c r="O629" s="16" t="str">
        <f t="shared" si="28"/>
        <v>O</v>
      </c>
      <c r="P629" s="32">
        <f t="shared" si="29"/>
        <v>0</v>
      </c>
    </row>
    <row r="630" spans="1:16" ht="12.6" customHeight="1">
      <c r="A630" s="13"/>
      <c r="B630" s="14" t="s">
        <v>907</v>
      </c>
      <c r="C630" s="14" t="s">
        <v>568</v>
      </c>
      <c r="D630" s="14" t="s">
        <v>1855</v>
      </c>
      <c r="E630" s="14" t="s">
        <v>1856</v>
      </c>
      <c r="F630" s="14" t="s">
        <v>3165</v>
      </c>
      <c r="G630" s="14" t="s">
        <v>592</v>
      </c>
      <c r="H630" s="30" t="s">
        <v>3374</v>
      </c>
      <c r="I630" s="84">
        <v>4</v>
      </c>
      <c r="J630" s="32">
        <f>IFERROR(VLOOKUP(D630,#REF!,3,0),0)+IFERROR(VLOOKUP(D630,#REF!,3,0),0)</f>
        <v>0</v>
      </c>
      <c r="K630" s="32">
        <f>IFERROR(VLOOKUP(D630,#REF!,3,0),0)</f>
        <v>0</v>
      </c>
      <c r="L630" s="32">
        <f>IFERROR(VLOOKUP(D630,'12월'!$A$8:$C$8154,3,0),0)</f>
        <v>0</v>
      </c>
      <c r="M630" s="32">
        <f t="shared" si="27"/>
        <v>0</v>
      </c>
      <c r="N630" s="62" t="str">
        <f>IFERROR(VLOOKUP(D630,#REF!,6,0),"-")</f>
        <v>-</v>
      </c>
      <c r="O630" s="16" t="str">
        <f t="shared" si="28"/>
        <v>O</v>
      </c>
      <c r="P630" s="32">
        <f t="shared" si="29"/>
        <v>0</v>
      </c>
    </row>
    <row r="631" spans="1:16" ht="12.6" customHeight="1">
      <c r="A631" s="13"/>
      <c r="B631" s="14" t="s">
        <v>924</v>
      </c>
      <c r="C631" s="14" t="s">
        <v>556</v>
      </c>
      <c r="D631" s="14" t="s">
        <v>1857</v>
      </c>
      <c r="E631" s="14" t="s">
        <v>1858</v>
      </c>
      <c r="F631" s="14" t="s">
        <v>3166</v>
      </c>
      <c r="G631" s="14" t="s">
        <v>592</v>
      </c>
      <c r="H631" s="30" t="s">
        <v>3374</v>
      </c>
      <c r="I631" s="84">
        <v>4</v>
      </c>
      <c r="J631" s="32">
        <f>IFERROR(VLOOKUP(D631,#REF!,3,0),0)+IFERROR(VLOOKUP(D631,#REF!,3,0),0)</f>
        <v>0</v>
      </c>
      <c r="K631" s="32">
        <f>IFERROR(VLOOKUP(D631,#REF!,3,0),0)</f>
        <v>0</v>
      </c>
      <c r="L631" s="32">
        <f>IFERROR(VLOOKUP(D631,'12월'!$A$8:$C$8154,3,0),0)</f>
        <v>0</v>
      </c>
      <c r="M631" s="32">
        <f t="shared" si="27"/>
        <v>0</v>
      </c>
      <c r="N631" s="62" t="str">
        <f>IFERROR(VLOOKUP(D631,#REF!,6,0),"-")</f>
        <v>-</v>
      </c>
      <c r="O631" s="16" t="str">
        <f t="shared" si="28"/>
        <v>O</v>
      </c>
      <c r="P631" s="32">
        <f t="shared" si="29"/>
        <v>0</v>
      </c>
    </row>
    <row r="632" spans="1:16" ht="12.6" customHeight="1">
      <c r="A632" s="13"/>
      <c r="B632" s="14" t="s">
        <v>821</v>
      </c>
      <c r="C632" s="14" t="s">
        <v>577</v>
      </c>
      <c r="D632" s="14" t="s">
        <v>1863</v>
      </c>
      <c r="E632" s="14" t="s">
        <v>1864</v>
      </c>
      <c r="F632" s="14" t="s">
        <v>3167</v>
      </c>
      <c r="G632" s="14" t="s">
        <v>592</v>
      </c>
      <c r="H632" s="30" t="s">
        <v>3375</v>
      </c>
      <c r="I632" s="84">
        <v>4</v>
      </c>
      <c r="J632" s="32">
        <f>IFERROR(VLOOKUP(D632,#REF!,3,0),0)+IFERROR(VLOOKUP(D632,#REF!,3,0),0)</f>
        <v>0</v>
      </c>
      <c r="K632" s="32">
        <f>IFERROR(VLOOKUP(D632,#REF!,3,0),0)</f>
        <v>0</v>
      </c>
      <c r="L632" s="32">
        <f>IFERROR(VLOOKUP(D632,'12월'!$A$8:$C$8154,3,0),0)</f>
        <v>0</v>
      </c>
      <c r="M632" s="32">
        <f t="shared" si="27"/>
        <v>0</v>
      </c>
      <c r="N632" s="62" t="str">
        <f>IFERROR(VLOOKUP(D632,#REF!,6,0),"-")</f>
        <v>-</v>
      </c>
      <c r="O632" s="16" t="str">
        <f t="shared" si="28"/>
        <v>O</v>
      </c>
      <c r="P632" s="32">
        <f t="shared" si="29"/>
        <v>0</v>
      </c>
    </row>
    <row r="633" spans="1:16" ht="12.6" customHeight="1">
      <c r="A633" s="13"/>
      <c r="B633" s="14" t="s">
        <v>1055</v>
      </c>
      <c r="C633" s="14" t="s">
        <v>555</v>
      </c>
      <c r="D633" s="14" t="s">
        <v>1859</v>
      </c>
      <c r="E633" s="14" t="s">
        <v>1860</v>
      </c>
      <c r="F633" s="14" t="s">
        <v>3168</v>
      </c>
      <c r="G633" s="14" t="s">
        <v>592</v>
      </c>
      <c r="H633" s="30" t="s">
        <v>3375</v>
      </c>
      <c r="I633" s="84">
        <v>4</v>
      </c>
      <c r="J633" s="32">
        <f>IFERROR(VLOOKUP(D633,#REF!,3,0),0)+IFERROR(VLOOKUP(D633,#REF!,3,0),0)</f>
        <v>0</v>
      </c>
      <c r="K633" s="32">
        <f>IFERROR(VLOOKUP(D633,#REF!,3,0),0)</f>
        <v>0</v>
      </c>
      <c r="L633" s="32">
        <f>IFERROR(VLOOKUP(D633,'12월'!$A$8:$C$8154,3,0),0)</f>
        <v>0</v>
      </c>
      <c r="M633" s="32">
        <f t="shared" si="27"/>
        <v>0</v>
      </c>
      <c r="N633" s="62" t="str">
        <f>IFERROR(VLOOKUP(D633,#REF!,6,0),"-")</f>
        <v>-</v>
      </c>
      <c r="O633" s="16" t="str">
        <f t="shared" si="28"/>
        <v>O</v>
      </c>
      <c r="P633" s="32">
        <f t="shared" si="29"/>
        <v>0</v>
      </c>
    </row>
    <row r="634" spans="1:16" ht="12.6" customHeight="1">
      <c r="A634" s="13"/>
      <c r="B634" s="14" t="s">
        <v>1055</v>
      </c>
      <c r="C634" s="14" t="s">
        <v>555</v>
      </c>
      <c r="D634" s="14" t="s">
        <v>1861</v>
      </c>
      <c r="E634" s="14" t="s">
        <v>1862</v>
      </c>
      <c r="F634" s="14" t="s">
        <v>3169</v>
      </c>
      <c r="G634" s="14" t="s">
        <v>592</v>
      </c>
      <c r="H634" s="30" t="s">
        <v>3375</v>
      </c>
      <c r="I634" s="84">
        <v>4</v>
      </c>
      <c r="J634" s="32">
        <f>IFERROR(VLOOKUP(D634,#REF!,3,0),0)+IFERROR(VLOOKUP(D634,#REF!,3,0),0)</f>
        <v>0</v>
      </c>
      <c r="K634" s="32">
        <f>IFERROR(VLOOKUP(D634,#REF!,3,0),0)</f>
        <v>0</v>
      </c>
      <c r="L634" s="32">
        <f>IFERROR(VLOOKUP(D634,'12월'!$A$8:$C$8154,3,0),0)</f>
        <v>0</v>
      </c>
      <c r="M634" s="32">
        <f t="shared" si="27"/>
        <v>0</v>
      </c>
      <c r="N634" s="62" t="str">
        <f>IFERROR(VLOOKUP(D634,#REF!,6,0),"-")</f>
        <v>-</v>
      </c>
      <c r="O634" s="16" t="str">
        <f t="shared" si="28"/>
        <v>O</v>
      </c>
      <c r="P634" s="32">
        <f t="shared" si="29"/>
        <v>0</v>
      </c>
    </row>
    <row r="635" spans="1:16" ht="12.6" customHeight="1">
      <c r="A635" s="13"/>
      <c r="B635" s="14" t="s">
        <v>1132</v>
      </c>
      <c r="C635" s="14" t="s">
        <v>576</v>
      </c>
      <c r="D635" s="33" t="s">
        <v>1867</v>
      </c>
      <c r="E635" s="14" t="s">
        <v>678</v>
      </c>
      <c r="F635" s="14" t="s">
        <v>3170</v>
      </c>
      <c r="G635" s="14" t="s">
        <v>592</v>
      </c>
      <c r="H635" s="30" t="s">
        <v>3375</v>
      </c>
      <c r="I635" s="84">
        <v>4</v>
      </c>
      <c r="J635" s="32">
        <f>IFERROR(VLOOKUP(D635,#REF!,3,0),0)+IFERROR(VLOOKUP(D635,#REF!,3,0),0)</f>
        <v>0</v>
      </c>
      <c r="K635" s="32">
        <f>IFERROR(VLOOKUP(D635,#REF!,3,0),0)</f>
        <v>0</v>
      </c>
      <c r="L635" s="32">
        <f>IFERROR(VLOOKUP(D635,'12월'!$A$8:$C$8154,3,0),0)</f>
        <v>0</v>
      </c>
      <c r="M635" s="32">
        <f t="shared" si="27"/>
        <v>0</v>
      </c>
      <c r="N635" s="62" t="str">
        <f>IFERROR(VLOOKUP(D635,#REF!,6,0),"-")</f>
        <v>-</v>
      </c>
      <c r="O635" s="16" t="str">
        <f t="shared" si="28"/>
        <v>O</v>
      </c>
      <c r="P635" s="32">
        <f t="shared" si="29"/>
        <v>0</v>
      </c>
    </row>
    <row r="636" spans="1:16" ht="12.6" customHeight="1">
      <c r="A636" s="13"/>
      <c r="B636" s="14" t="s">
        <v>1132</v>
      </c>
      <c r="C636" s="14" t="s">
        <v>576</v>
      </c>
      <c r="D636" s="33" t="s">
        <v>1872</v>
      </c>
      <c r="E636" s="14" t="s">
        <v>33</v>
      </c>
      <c r="F636" s="14" t="s">
        <v>3171</v>
      </c>
      <c r="G636" s="14" t="s">
        <v>592</v>
      </c>
      <c r="H636" s="30" t="s">
        <v>3376</v>
      </c>
      <c r="I636" s="84">
        <v>4</v>
      </c>
      <c r="J636" s="32">
        <f>IFERROR(VLOOKUP(D636,#REF!,3,0),0)+IFERROR(VLOOKUP(D636,#REF!,3,0),0)</f>
        <v>0</v>
      </c>
      <c r="K636" s="32">
        <f>IFERROR(VLOOKUP(D636,#REF!,3,0),0)</f>
        <v>0</v>
      </c>
      <c r="L636" s="32">
        <f>IFERROR(VLOOKUP(D636,'12월'!$A$8:$C$8154,3,0),0)</f>
        <v>0</v>
      </c>
      <c r="M636" s="32">
        <f t="shared" si="27"/>
        <v>0</v>
      </c>
      <c r="N636" s="62" t="str">
        <f>IFERROR(VLOOKUP(D636,#REF!,6,0),"-")</f>
        <v>-</v>
      </c>
      <c r="O636" s="16" t="str">
        <f t="shared" si="28"/>
        <v>O</v>
      </c>
      <c r="P636" s="32">
        <f t="shared" si="29"/>
        <v>0</v>
      </c>
    </row>
    <row r="637" spans="1:16" ht="12.6" customHeight="1">
      <c r="A637" s="13"/>
      <c r="B637" s="14" t="s">
        <v>907</v>
      </c>
      <c r="C637" s="14" t="s">
        <v>568</v>
      </c>
      <c r="D637" s="30" t="s">
        <v>1879</v>
      </c>
      <c r="E637" s="14" t="s">
        <v>1898</v>
      </c>
      <c r="F637" s="14" t="s">
        <v>3172</v>
      </c>
      <c r="G637" s="14" t="s">
        <v>592</v>
      </c>
      <c r="H637" s="14" t="s">
        <v>3377</v>
      </c>
      <c r="I637" s="84">
        <v>4</v>
      </c>
      <c r="J637" s="32">
        <f>IFERROR(VLOOKUP(D637,#REF!,3,0),0)+IFERROR(VLOOKUP(D637,#REF!,3,0),0)</f>
        <v>0</v>
      </c>
      <c r="K637" s="32">
        <f>IFERROR(VLOOKUP(D637,#REF!,3,0),0)</f>
        <v>0</v>
      </c>
      <c r="L637" s="32">
        <f>IFERROR(VLOOKUP(D637,'12월'!$A$8:$C$8154,3,0),0)</f>
        <v>0</v>
      </c>
      <c r="M637" s="32">
        <f t="shared" si="27"/>
        <v>0</v>
      </c>
      <c r="N637" s="62" t="str">
        <f>IFERROR(VLOOKUP(D637,#REF!,6,0),"-")</f>
        <v>-</v>
      </c>
      <c r="O637" s="16" t="str">
        <f t="shared" si="28"/>
        <v>O</v>
      </c>
      <c r="P637" s="32">
        <f t="shared" si="29"/>
        <v>0</v>
      </c>
    </row>
    <row r="638" spans="1:16" ht="12.6" customHeight="1">
      <c r="A638" s="13"/>
      <c r="B638" s="14" t="s">
        <v>1088</v>
      </c>
      <c r="C638" s="14" t="s">
        <v>564</v>
      </c>
      <c r="D638" s="30" t="s">
        <v>1881</v>
      </c>
      <c r="E638" s="14" t="s">
        <v>1882</v>
      </c>
      <c r="F638" s="14" t="s">
        <v>3173</v>
      </c>
      <c r="G638" s="14" t="s">
        <v>592</v>
      </c>
      <c r="H638" s="14" t="s">
        <v>3378</v>
      </c>
      <c r="I638" s="84">
        <v>4</v>
      </c>
      <c r="J638" s="32">
        <f>IFERROR(VLOOKUP(D638,#REF!,3,0),0)+IFERROR(VLOOKUP(D638,#REF!,3,0),0)</f>
        <v>0</v>
      </c>
      <c r="K638" s="32">
        <f>IFERROR(VLOOKUP(D638,#REF!,3,0),0)</f>
        <v>0</v>
      </c>
      <c r="L638" s="32">
        <f>IFERROR(VLOOKUP(D638,'12월'!$A$8:$C$8154,3,0),0)</f>
        <v>0</v>
      </c>
      <c r="M638" s="32">
        <f t="shared" si="27"/>
        <v>0</v>
      </c>
      <c r="N638" s="62" t="str">
        <f>IFERROR(VLOOKUP(D638,#REF!,6,0),"-")</f>
        <v>-</v>
      </c>
      <c r="O638" s="16" t="str">
        <f t="shared" si="28"/>
        <v>O</v>
      </c>
      <c r="P638" s="32">
        <f t="shared" si="29"/>
        <v>0</v>
      </c>
    </row>
    <row r="639" spans="1:16" ht="12.6" customHeight="1">
      <c r="A639" s="13"/>
      <c r="B639" s="14" t="s">
        <v>715</v>
      </c>
      <c r="C639" s="14" t="s">
        <v>565</v>
      </c>
      <c r="D639" s="30" t="s">
        <v>1883</v>
      </c>
      <c r="E639" s="14" t="s">
        <v>216</v>
      </c>
      <c r="F639" s="14" t="s">
        <v>3174</v>
      </c>
      <c r="G639" s="14" t="s">
        <v>592</v>
      </c>
      <c r="H639" s="14" t="s">
        <v>3379</v>
      </c>
      <c r="I639" s="84">
        <v>4</v>
      </c>
      <c r="J639" s="32">
        <f>IFERROR(VLOOKUP(D639,#REF!,3,0),0)+IFERROR(VLOOKUP(D639,#REF!,3,0),0)</f>
        <v>0</v>
      </c>
      <c r="K639" s="32">
        <f>IFERROR(VLOOKUP(D639,#REF!,3,0),0)</f>
        <v>0</v>
      </c>
      <c r="L639" s="32">
        <f>IFERROR(VLOOKUP(D639,'12월'!$A$8:$C$8154,3,0),0)</f>
        <v>0</v>
      </c>
      <c r="M639" s="32">
        <f t="shared" si="27"/>
        <v>0</v>
      </c>
      <c r="N639" s="62" t="str">
        <f>IFERROR(VLOOKUP(D639,#REF!,6,0),"-")</f>
        <v>-</v>
      </c>
      <c r="O639" s="16" t="str">
        <f t="shared" si="28"/>
        <v>O</v>
      </c>
      <c r="P639" s="32">
        <f t="shared" si="29"/>
        <v>0</v>
      </c>
    </row>
    <row r="640" spans="1:16" ht="12.6" customHeight="1">
      <c r="A640" s="13"/>
      <c r="B640" s="14" t="s">
        <v>1132</v>
      </c>
      <c r="C640" s="14" t="s">
        <v>576</v>
      </c>
      <c r="D640" s="30" t="s">
        <v>1884</v>
      </c>
      <c r="E640" s="14" t="s">
        <v>1885</v>
      </c>
      <c r="F640" s="14" t="s">
        <v>3175</v>
      </c>
      <c r="G640" s="14" t="s">
        <v>592</v>
      </c>
      <c r="H640" s="60" t="s">
        <v>3379</v>
      </c>
      <c r="I640" s="84">
        <v>4</v>
      </c>
      <c r="J640" s="32">
        <f>IFERROR(VLOOKUP(D640,#REF!,3,0),0)+IFERROR(VLOOKUP(D640,#REF!,3,0),0)</f>
        <v>0</v>
      </c>
      <c r="K640" s="32">
        <f>IFERROR(VLOOKUP(D640,#REF!,3,0),0)</f>
        <v>0</v>
      </c>
      <c r="L640" s="32">
        <f>IFERROR(VLOOKUP(D640,'12월'!$A$8:$C$8154,3,0),0)</f>
        <v>0</v>
      </c>
      <c r="M640" s="32">
        <f t="shared" si="27"/>
        <v>0</v>
      </c>
      <c r="N640" s="62" t="str">
        <f>IFERROR(VLOOKUP(D640,#REF!,6,0),"-")</f>
        <v>-</v>
      </c>
      <c r="O640" s="16" t="str">
        <f t="shared" si="28"/>
        <v>O</v>
      </c>
      <c r="P640" s="32">
        <f t="shared" si="29"/>
        <v>0</v>
      </c>
    </row>
    <row r="641" spans="1:16" ht="12.6" customHeight="1">
      <c r="A641" s="13"/>
      <c r="B641" s="14" t="s">
        <v>821</v>
      </c>
      <c r="C641" s="14" t="s">
        <v>577</v>
      </c>
      <c r="D641" s="30" t="s">
        <v>1894</v>
      </c>
      <c r="E641" s="14" t="s">
        <v>1895</v>
      </c>
      <c r="F641" s="14" t="s">
        <v>3176</v>
      </c>
      <c r="G641" s="14" t="s">
        <v>592</v>
      </c>
      <c r="H641" s="14" t="s">
        <v>3380</v>
      </c>
      <c r="I641" s="84">
        <v>4</v>
      </c>
      <c r="J641" s="32">
        <f>IFERROR(VLOOKUP(D641,#REF!,3,0),0)+IFERROR(VLOOKUP(D641,#REF!,3,0),0)</f>
        <v>0</v>
      </c>
      <c r="K641" s="32">
        <f>IFERROR(VLOOKUP(D641,#REF!,3,0),0)</f>
        <v>0</v>
      </c>
      <c r="L641" s="32">
        <f>IFERROR(VLOOKUP(D641,'12월'!$A$8:$C$8154,3,0),0)</f>
        <v>0</v>
      </c>
      <c r="M641" s="32">
        <f t="shared" si="27"/>
        <v>0</v>
      </c>
      <c r="N641" s="62" t="str">
        <f>IFERROR(VLOOKUP(D641,#REF!,6,0),"-")</f>
        <v>-</v>
      </c>
      <c r="O641" s="16" t="str">
        <f t="shared" si="28"/>
        <v>O</v>
      </c>
      <c r="P641" s="32">
        <f t="shared" si="29"/>
        <v>0</v>
      </c>
    </row>
    <row r="642" spans="1:16" ht="12.6" customHeight="1">
      <c r="A642" s="13"/>
      <c r="B642" s="14" t="s">
        <v>1055</v>
      </c>
      <c r="C642" s="14" t="s">
        <v>555</v>
      </c>
      <c r="D642" s="30" t="s">
        <v>1890</v>
      </c>
      <c r="E642" s="14" t="s">
        <v>1891</v>
      </c>
      <c r="F642" s="14" t="s">
        <v>3177</v>
      </c>
      <c r="G642" s="14" t="s">
        <v>592</v>
      </c>
      <c r="H642" s="14" t="s">
        <v>3380</v>
      </c>
      <c r="I642" s="84">
        <v>4</v>
      </c>
      <c r="J642" s="32">
        <f>IFERROR(VLOOKUP(D642,#REF!,3,0),0)+IFERROR(VLOOKUP(D642,#REF!,3,0),0)</f>
        <v>0</v>
      </c>
      <c r="K642" s="32">
        <f>IFERROR(VLOOKUP(D642,#REF!,3,0),0)</f>
        <v>0</v>
      </c>
      <c r="L642" s="32">
        <f>IFERROR(VLOOKUP(D642,'12월'!$A$8:$C$8154,3,0),0)</f>
        <v>0</v>
      </c>
      <c r="M642" s="32">
        <f t="shared" si="27"/>
        <v>0</v>
      </c>
      <c r="N642" s="62" t="str">
        <f>IFERROR(VLOOKUP(D642,#REF!,6,0),"-")</f>
        <v>-</v>
      </c>
      <c r="O642" s="16" t="str">
        <f t="shared" si="28"/>
        <v>O</v>
      </c>
      <c r="P642" s="32">
        <f t="shared" si="29"/>
        <v>0</v>
      </c>
    </row>
    <row r="643" spans="1:16" ht="12.6" customHeight="1">
      <c r="A643" s="13"/>
      <c r="B643" s="14" t="s">
        <v>1121</v>
      </c>
      <c r="C643" s="14" t="s">
        <v>580</v>
      </c>
      <c r="D643" s="30" t="s">
        <v>1896</v>
      </c>
      <c r="E643" s="14" t="s">
        <v>1897</v>
      </c>
      <c r="F643" s="14" t="s">
        <v>3178</v>
      </c>
      <c r="G643" s="14" t="s">
        <v>592</v>
      </c>
      <c r="H643" s="14" t="s">
        <v>3380</v>
      </c>
      <c r="I643" s="84">
        <v>4</v>
      </c>
      <c r="J643" s="32">
        <f>IFERROR(VLOOKUP(D643,#REF!,3,0),0)+IFERROR(VLOOKUP(D643,#REF!,3,0),0)</f>
        <v>0</v>
      </c>
      <c r="K643" s="32">
        <f>IFERROR(VLOOKUP(D643,#REF!,3,0),0)</f>
        <v>0</v>
      </c>
      <c r="L643" s="32">
        <f>IFERROR(VLOOKUP(D643,'12월'!$A$8:$C$8154,3,0),0)</f>
        <v>0</v>
      </c>
      <c r="M643" s="32">
        <f t="shared" si="27"/>
        <v>0</v>
      </c>
      <c r="N643" s="62" t="str">
        <f>IFERROR(VLOOKUP(D643,#REF!,6,0),"-")</f>
        <v>-</v>
      </c>
      <c r="O643" s="16" t="str">
        <f t="shared" si="28"/>
        <v>O</v>
      </c>
      <c r="P643" s="32">
        <f t="shared" si="29"/>
        <v>0</v>
      </c>
    </row>
    <row r="644" spans="1:16" ht="12.6" customHeight="1">
      <c r="A644" s="13"/>
      <c r="B644" s="14" t="s">
        <v>835</v>
      </c>
      <c r="C644" s="14" t="s">
        <v>569</v>
      </c>
      <c r="D644" s="14" t="s">
        <v>1915</v>
      </c>
      <c r="E644" s="14" t="s">
        <v>1905</v>
      </c>
      <c r="F644" s="14" t="s">
        <v>3179</v>
      </c>
      <c r="G644" s="14" t="s">
        <v>592</v>
      </c>
      <c r="H644" s="30" t="s">
        <v>3381</v>
      </c>
      <c r="I644" s="84">
        <v>4</v>
      </c>
      <c r="J644" s="32">
        <f>IFERROR(VLOOKUP(D644,#REF!,3,0),0)+IFERROR(VLOOKUP(D644,#REF!,3,0),0)</f>
        <v>0</v>
      </c>
      <c r="K644" s="32">
        <f>IFERROR(VLOOKUP(D644,#REF!,3,0),0)</f>
        <v>0</v>
      </c>
      <c r="L644" s="32">
        <f>IFERROR(VLOOKUP(D644,'12월'!$A$8:$C$8154,3,0),0)</f>
        <v>0</v>
      </c>
      <c r="M644" s="32">
        <f t="shared" si="27"/>
        <v>0</v>
      </c>
      <c r="N644" s="62" t="str">
        <f>IFERROR(VLOOKUP(D644,#REF!,6,0),"-")</f>
        <v>-</v>
      </c>
      <c r="O644" s="16" t="str">
        <f t="shared" si="28"/>
        <v>O</v>
      </c>
      <c r="P644" s="32">
        <f t="shared" si="29"/>
        <v>0</v>
      </c>
    </row>
    <row r="645" spans="1:16" ht="12.6" customHeight="1">
      <c r="A645" s="13"/>
      <c r="B645" s="14" t="s">
        <v>957</v>
      </c>
      <c r="C645" s="14" t="s">
        <v>571</v>
      </c>
      <c r="D645" s="14" t="s">
        <v>1916</v>
      </c>
      <c r="E645" s="14" t="s">
        <v>1906</v>
      </c>
      <c r="F645" s="14" t="s">
        <v>3180</v>
      </c>
      <c r="G645" s="14" t="s">
        <v>592</v>
      </c>
      <c r="H645" s="30" t="s">
        <v>3381</v>
      </c>
      <c r="I645" s="84">
        <v>4</v>
      </c>
      <c r="J645" s="32">
        <f>IFERROR(VLOOKUP(D645,#REF!,3,0),0)+IFERROR(VLOOKUP(D645,#REF!,3,0),0)</f>
        <v>0</v>
      </c>
      <c r="K645" s="32">
        <f>IFERROR(VLOOKUP(D645,#REF!,3,0),0)</f>
        <v>0</v>
      </c>
      <c r="L645" s="32">
        <f>IFERROR(VLOOKUP(D645,'12월'!$A$8:$C$8154,3,0),0)</f>
        <v>0</v>
      </c>
      <c r="M645" s="32">
        <f t="shared" si="27"/>
        <v>0</v>
      </c>
      <c r="N645" s="62" t="str">
        <f>IFERROR(VLOOKUP(D645,#REF!,6,0),"-")</f>
        <v>-</v>
      </c>
      <c r="O645" s="16" t="str">
        <f t="shared" si="28"/>
        <v>O</v>
      </c>
      <c r="P645" s="32">
        <f t="shared" si="29"/>
        <v>0</v>
      </c>
    </row>
    <row r="646" spans="1:16" ht="12.6" customHeight="1">
      <c r="A646" s="13"/>
      <c r="B646" s="14" t="s">
        <v>1000</v>
      </c>
      <c r="C646" s="14" t="s">
        <v>558</v>
      </c>
      <c r="D646" s="14" t="s">
        <v>1914</v>
      </c>
      <c r="E646" s="14" t="s">
        <v>1904</v>
      </c>
      <c r="F646" s="14" t="s">
        <v>3181</v>
      </c>
      <c r="G646" s="14" t="s">
        <v>593</v>
      </c>
      <c r="H646" s="30" t="s">
        <v>3381</v>
      </c>
      <c r="I646" s="84">
        <v>4</v>
      </c>
      <c r="J646" s="32">
        <f>IFERROR(VLOOKUP(D646,#REF!,3,0),0)+IFERROR(VLOOKUP(D646,#REF!,3,0),0)</f>
        <v>0</v>
      </c>
      <c r="K646" s="32">
        <f>IFERROR(VLOOKUP(D646,#REF!,3,0),0)</f>
        <v>0</v>
      </c>
      <c r="L646" s="32">
        <f>IFERROR(VLOOKUP(D646,'12월'!$A$8:$C$8154,3,0),0)</f>
        <v>0</v>
      </c>
      <c r="M646" s="32">
        <f t="shared" si="27"/>
        <v>0</v>
      </c>
      <c r="N646" s="62" t="str">
        <f>IFERROR(VLOOKUP(D646,#REF!,6,0),"-")</f>
        <v>-</v>
      </c>
      <c r="O646" s="16" t="str">
        <f t="shared" si="28"/>
        <v>O</v>
      </c>
      <c r="P646" s="32">
        <f t="shared" si="29"/>
        <v>0</v>
      </c>
    </row>
    <row r="647" spans="1:16" ht="12.6" customHeight="1">
      <c r="A647" s="13"/>
      <c r="B647" s="60" t="s">
        <v>1071</v>
      </c>
      <c r="C647" s="60" t="s">
        <v>566</v>
      </c>
      <c r="D647" s="60" t="s">
        <v>1917</v>
      </c>
      <c r="E647" s="60" t="s">
        <v>615</v>
      </c>
      <c r="F647" s="60" t="s">
        <v>3182</v>
      </c>
      <c r="G647" s="60" t="s">
        <v>592</v>
      </c>
      <c r="H647" s="30" t="s">
        <v>3381</v>
      </c>
      <c r="I647" s="84">
        <v>4</v>
      </c>
      <c r="J647" s="32">
        <f>IFERROR(VLOOKUP(D647,#REF!,3,0),0)+IFERROR(VLOOKUP(D647,#REF!,3,0),0)</f>
        <v>0</v>
      </c>
      <c r="K647" s="32">
        <f>IFERROR(VLOOKUP(D647,#REF!,3,0),0)</f>
        <v>0</v>
      </c>
      <c r="L647" s="32">
        <f>IFERROR(VLOOKUP(D647,'12월'!$A$8:$C$8154,3,0),0)</f>
        <v>0</v>
      </c>
      <c r="M647" s="32">
        <f t="shared" si="27"/>
        <v>0</v>
      </c>
      <c r="N647" s="62" t="str">
        <f>IFERROR(VLOOKUP(D647,#REF!,6,0),"-")</f>
        <v>-</v>
      </c>
      <c r="O647" s="16" t="str">
        <f t="shared" si="28"/>
        <v>O</v>
      </c>
      <c r="P647" s="32">
        <f t="shared" si="29"/>
        <v>0</v>
      </c>
    </row>
    <row r="648" spans="1:16" ht="12.6" customHeight="1">
      <c r="A648" s="13"/>
      <c r="B648" s="30" t="s">
        <v>1071</v>
      </c>
      <c r="C648" s="14" t="s">
        <v>566</v>
      </c>
      <c r="D648" s="14" t="s">
        <v>1918</v>
      </c>
      <c r="E648" s="14" t="s">
        <v>1907</v>
      </c>
      <c r="F648" s="14" t="s">
        <v>3183</v>
      </c>
      <c r="G648" s="14" t="s">
        <v>592</v>
      </c>
      <c r="H648" s="30" t="s">
        <v>3381</v>
      </c>
      <c r="I648" s="84">
        <v>4</v>
      </c>
      <c r="J648" s="32">
        <f>IFERROR(VLOOKUP(D648,#REF!,3,0),0)+IFERROR(VLOOKUP(D648,#REF!,3,0),0)</f>
        <v>0</v>
      </c>
      <c r="K648" s="32">
        <f>IFERROR(VLOOKUP(D648,#REF!,3,0),0)</f>
        <v>0</v>
      </c>
      <c r="L648" s="32">
        <f>IFERROR(VLOOKUP(D648,'12월'!$A$8:$C$8154,3,0),0)</f>
        <v>0</v>
      </c>
      <c r="M648" s="32">
        <f t="shared" si="27"/>
        <v>0</v>
      </c>
      <c r="N648" s="62" t="str">
        <f>IFERROR(VLOOKUP(D648,#REF!,6,0),"-")</f>
        <v>-</v>
      </c>
      <c r="O648" s="16" t="str">
        <f t="shared" si="28"/>
        <v>O</v>
      </c>
      <c r="P648" s="32">
        <f t="shared" si="29"/>
        <v>0</v>
      </c>
    </row>
    <row r="649" spans="1:16" ht="12.6" customHeight="1">
      <c r="A649" s="13"/>
      <c r="B649" s="30" t="s">
        <v>957</v>
      </c>
      <c r="C649" s="14" t="s">
        <v>571</v>
      </c>
      <c r="D649" s="14" t="s">
        <v>1919</v>
      </c>
      <c r="E649" s="14" t="s">
        <v>64</v>
      </c>
      <c r="F649" s="14" t="s">
        <v>3184</v>
      </c>
      <c r="G649" s="14" t="s">
        <v>592</v>
      </c>
      <c r="H649" s="30" t="s">
        <v>3382</v>
      </c>
      <c r="I649" s="84">
        <v>4</v>
      </c>
      <c r="J649" s="32">
        <f>IFERROR(VLOOKUP(D649,#REF!,3,0),0)+IFERROR(VLOOKUP(D649,#REF!,3,0),0)</f>
        <v>0</v>
      </c>
      <c r="K649" s="32">
        <f>IFERROR(VLOOKUP(D649,#REF!,3,0),0)</f>
        <v>0</v>
      </c>
      <c r="L649" s="32">
        <f>IFERROR(VLOOKUP(D649,'12월'!$A$8:$C$8154,3,0),0)</f>
        <v>0</v>
      </c>
      <c r="M649" s="32">
        <f t="shared" si="27"/>
        <v>0</v>
      </c>
      <c r="N649" s="62" t="str">
        <f>IFERROR(VLOOKUP(D649,#REF!,6,0),"-")</f>
        <v>-</v>
      </c>
      <c r="O649" s="16" t="str">
        <f t="shared" si="28"/>
        <v>O</v>
      </c>
      <c r="P649" s="32">
        <f t="shared" si="29"/>
        <v>0</v>
      </c>
    </row>
    <row r="650" spans="1:16" ht="12.6" customHeight="1">
      <c r="A650" s="13"/>
      <c r="B650" s="30" t="s">
        <v>1015</v>
      </c>
      <c r="C650" s="14" t="s">
        <v>573</v>
      </c>
      <c r="D650" s="14" t="s">
        <v>1920</v>
      </c>
      <c r="E650" s="14" t="s">
        <v>1908</v>
      </c>
      <c r="F650" s="14" t="s">
        <v>3185</v>
      </c>
      <c r="G650" s="14" t="s">
        <v>592</v>
      </c>
      <c r="H650" s="30" t="s">
        <v>3382</v>
      </c>
      <c r="I650" s="84">
        <v>4</v>
      </c>
      <c r="J650" s="32">
        <f>IFERROR(VLOOKUP(D650,#REF!,3,0),0)+IFERROR(VLOOKUP(D650,#REF!,3,0),0)</f>
        <v>0</v>
      </c>
      <c r="K650" s="32">
        <f>IFERROR(VLOOKUP(D650,#REF!,3,0),0)</f>
        <v>0</v>
      </c>
      <c r="L650" s="32">
        <f>IFERROR(VLOOKUP(D650,'12월'!$A$8:$C$8154,3,0),0)</f>
        <v>0</v>
      </c>
      <c r="M650" s="32">
        <f t="shared" ref="M650:M713" si="30">(J650+K650)/I650</f>
        <v>0</v>
      </c>
      <c r="N650" s="62" t="str">
        <f>IFERROR(VLOOKUP(D650,#REF!,6,0),"-")</f>
        <v>-</v>
      </c>
      <c r="O650" s="16" t="str">
        <f t="shared" ref="O650:O711" si="31">+IF(M650&lt;500000,"O"," ")</f>
        <v>O</v>
      </c>
      <c r="P650" s="32">
        <f t="shared" ref="P650:P713" si="32">+J650+K650+L650</f>
        <v>0</v>
      </c>
    </row>
    <row r="651" spans="1:16" ht="12.6" customHeight="1">
      <c r="A651" s="13"/>
      <c r="B651" s="30" t="s">
        <v>874</v>
      </c>
      <c r="C651" s="14" t="s">
        <v>570</v>
      </c>
      <c r="D651" s="14" t="s">
        <v>1924</v>
      </c>
      <c r="E651" s="14" t="s">
        <v>1912</v>
      </c>
      <c r="F651" s="14" t="s">
        <v>3186</v>
      </c>
      <c r="G651" s="14" t="s">
        <v>592</v>
      </c>
      <c r="H651" s="30" t="s">
        <v>1902</v>
      </c>
      <c r="I651" s="84">
        <v>4</v>
      </c>
      <c r="J651" s="32">
        <f>IFERROR(VLOOKUP(D651,#REF!,3,0),0)+IFERROR(VLOOKUP(D651,#REF!,3,0),0)</f>
        <v>0</v>
      </c>
      <c r="K651" s="32">
        <f>IFERROR(VLOOKUP(D651,#REF!,3,0),0)</f>
        <v>0</v>
      </c>
      <c r="L651" s="32">
        <f>IFERROR(VLOOKUP(D651,'12월'!$A$8:$C$8154,3,0),0)</f>
        <v>0</v>
      </c>
      <c r="M651" s="32">
        <f t="shared" si="30"/>
        <v>0</v>
      </c>
      <c r="N651" s="62" t="str">
        <f>IFERROR(VLOOKUP(D651,#REF!,6,0),"-")</f>
        <v>-</v>
      </c>
      <c r="O651" s="16" t="str">
        <f t="shared" si="31"/>
        <v>O</v>
      </c>
      <c r="P651" s="32">
        <f t="shared" si="32"/>
        <v>0</v>
      </c>
    </row>
    <row r="652" spans="1:16" ht="12.6" customHeight="1">
      <c r="A652" s="13"/>
      <c r="B652" s="30" t="s">
        <v>979</v>
      </c>
      <c r="C652" s="14" t="s">
        <v>563</v>
      </c>
      <c r="D652" s="14" t="s">
        <v>1922</v>
      </c>
      <c r="E652" s="14" t="s">
        <v>1910</v>
      </c>
      <c r="F652" s="14" t="s">
        <v>3187</v>
      </c>
      <c r="G652" s="14" t="s">
        <v>592</v>
      </c>
      <c r="H652" s="30" t="s">
        <v>1902</v>
      </c>
      <c r="I652" s="84">
        <v>4</v>
      </c>
      <c r="J652" s="32">
        <f>IFERROR(VLOOKUP(D652,#REF!,3,0),0)+IFERROR(VLOOKUP(D652,#REF!,3,0),0)</f>
        <v>0</v>
      </c>
      <c r="K652" s="32">
        <f>IFERROR(VLOOKUP(D652,#REF!,3,0),0)</f>
        <v>0</v>
      </c>
      <c r="L652" s="32">
        <f>IFERROR(VLOOKUP(D652,'12월'!$A$8:$C$8154,3,0),0)</f>
        <v>0</v>
      </c>
      <c r="M652" s="32">
        <f t="shared" si="30"/>
        <v>0</v>
      </c>
      <c r="N652" s="62" t="str">
        <f>IFERROR(VLOOKUP(D652,#REF!,6,0),"-")</f>
        <v>-</v>
      </c>
      <c r="O652" s="16" t="str">
        <f t="shared" si="31"/>
        <v>O</v>
      </c>
      <c r="P652" s="32">
        <f t="shared" si="32"/>
        <v>0</v>
      </c>
    </row>
    <row r="653" spans="1:16" ht="12.6" customHeight="1">
      <c r="A653" s="13"/>
      <c r="B653" s="30" t="s">
        <v>679</v>
      </c>
      <c r="C653" s="14" t="s">
        <v>583</v>
      </c>
      <c r="D653" s="14" t="s">
        <v>1932</v>
      </c>
      <c r="E653" s="48" t="s">
        <v>1933</v>
      </c>
      <c r="F653" s="14" t="s">
        <v>3188</v>
      </c>
      <c r="G653" s="14" t="s">
        <v>592</v>
      </c>
      <c r="H653" s="44" t="s">
        <v>3383</v>
      </c>
      <c r="I653" s="84">
        <v>4</v>
      </c>
      <c r="J653" s="32">
        <f>IFERROR(VLOOKUP(D653,#REF!,3,0),0)+IFERROR(VLOOKUP(D653,#REF!,3,0),0)</f>
        <v>0</v>
      </c>
      <c r="K653" s="32">
        <f>IFERROR(VLOOKUP(D653,#REF!,3,0),0)</f>
        <v>0</v>
      </c>
      <c r="L653" s="32">
        <f>IFERROR(VLOOKUP(D653,'12월'!$A$8:$C$8154,3,0),0)</f>
        <v>0</v>
      </c>
      <c r="M653" s="32">
        <f t="shared" si="30"/>
        <v>0</v>
      </c>
      <c r="N653" s="62" t="str">
        <f>IFERROR(VLOOKUP(D653,#REF!,6,0),"-")</f>
        <v>-</v>
      </c>
      <c r="O653" s="16" t="str">
        <f t="shared" si="31"/>
        <v>O</v>
      </c>
      <c r="P653" s="32">
        <f t="shared" si="32"/>
        <v>0</v>
      </c>
    </row>
    <row r="654" spans="1:16" ht="12.6" customHeight="1">
      <c r="A654" s="13"/>
      <c r="B654" s="30" t="s">
        <v>907</v>
      </c>
      <c r="C654" s="14" t="s">
        <v>568</v>
      </c>
      <c r="D654" s="30" t="s">
        <v>1947</v>
      </c>
      <c r="E654" s="14" t="s">
        <v>1948</v>
      </c>
      <c r="F654" s="14" t="s">
        <v>3189</v>
      </c>
      <c r="G654" s="14" t="s">
        <v>593</v>
      </c>
      <c r="H654" s="44" t="s">
        <v>1930</v>
      </c>
      <c r="I654" s="84">
        <v>4</v>
      </c>
      <c r="J654" s="32">
        <f>IFERROR(VLOOKUP(D654,#REF!,3,0),0)+IFERROR(VLOOKUP(D654,#REF!,3,0),0)</f>
        <v>0</v>
      </c>
      <c r="K654" s="32">
        <f>IFERROR(VLOOKUP(D654,#REF!,3,0),0)</f>
        <v>0</v>
      </c>
      <c r="L654" s="32">
        <f>IFERROR(VLOOKUP(D654,'12월'!$A$8:$C$8154,3,0),0)</f>
        <v>0</v>
      </c>
      <c r="M654" s="32">
        <f t="shared" si="30"/>
        <v>0</v>
      </c>
      <c r="N654" s="62" t="str">
        <f>IFERROR(VLOOKUP(D654,#REF!,6,0),"-")</f>
        <v>-</v>
      </c>
      <c r="O654" s="16" t="str">
        <f t="shared" si="31"/>
        <v>O</v>
      </c>
      <c r="P654" s="32">
        <f t="shared" si="32"/>
        <v>0</v>
      </c>
    </row>
    <row r="655" spans="1:16" ht="12.6" customHeight="1">
      <c r="A655" s="13"/>
      <c r="B655" s="30" t="s">
        <v>957</v>
      </c>
      <c r="C655" s="14" t="s">
        <v>571</v>
      </c>
      <c r="D655" s="30" t="s">
        <v>1942</v>
      </c>
      <c r="E655" s="14" t="s">
        <v>2040</v>
      </c>
      <c r="F655" s="14" t="s">
        <v>3190</v>
      </c>
      <c r="G655" s="14" t="s">
        <v>592</v>
      </c>
      <c r="H655" s="53" t="s">
        <v>1930</v>
      </c>
      <c r="I655" s="84">
        <v>4</v>
      </c>
      <c r="J655" s="32">
        <f>IFERROR(VLOOKUP(D655,#REF!,3,0),0)+IFERROR(VLOOKUP(D655,#REF!,3,0),0)</f>
        <v>0</v>
      </c>
      <c r="K655" s="32">
        <f>IFERROR(VLOOKUP(D655,#REF!,3,0),0)</f>
        <v>0</v>
      </c>
      <c r="L655" s="32">
        <f>IFERROR(VLOOKUP(D655,'12월'!$A$8:$C$8154,3,0),0)</f>
        <v>0</v>
      </c>
      <c r="M655" s="32">
        <f t="shared" si="30"/>
        <v>0</v>
      </c>
      <c r="N655" s="62" t="str">
        <f>IFERROR(VLOOKUP(D655,#REF!,6,0),"-")</f>
        <v>-</v>
      </c>
      <c r="O655" s="16" t="str">
        <f t="shared" si="31"/>
        <v>O</v>
      </c>
      <c r="P655" s="32">
        <f t="shared" si="32"/>
        <v>0</v>
      </c>
    </row>
    <row r="656" spans="1:16" ht="12.6" customHeight="1">
      <c r="A656" s="13"/>
      <c r="B656" s="30" t="s">
        <v>979</v>
      </c>
      <c r="C656" s="14" t="s">
        <v>563</v>
      </c>
      <c r="D656" s="30" t="s">
        <v>1945</v>
      </c>
      <c r="E656" s="14" t="s">
        <v>1946</v>
      </c>
      <c r="F656" s="14" t="s">
        <v>3191</v>
      </c>
      <c r="G656" s="14" t="s">
        <v>592</v>
      </c>
      <c r="H656" s="44" t="s">
        <v>1930</v>
      </c>
      <c r="I656" s="84">
        <v>4</v>
      </c>
      <c r="J656" s="32">
        <f>IFERROR(VLOOKUP(D656,#REF!,3,0),0)+IFERROR(VLOOKUP(D656,#REF!,3,0),0)</f>
        <v>0</v>
      </c>
      <c r="K656" s="32">
        <f>IFERROR(VLOOKUP(D656,#REF!,3,0),0)</f>
        <v>0</v>
      </c>
      <c r="L656" s="32">
        <f>IFERROR(VLOOKUP(D656,'12월'!$A$8:$C$8154,3,0),0)</f>
        <v>0</v>
      </c>
      <c r="M656" s="32">
        <f t="shared" si="30"/>
        <v>0</v>
      </c>
      <c r="N656" s="62" t="str">
        <f>IFERROR(VLOOKUP(D656,#REF!,6,0),"-")</f>
        <v>-</v>
      </c>
      <c r="O656" s="16" t="str">
        <f t="shared" si="31"/>
        <v>O</v>
      </c>
      <c r="P656" s="32">
        <f t="shared" si="32"/>
        <v>0</v>
      </c>
    </row>
    <row r="657" spans="1:16" ht="12.6" customHeight="1">
      <c r="A657" s="13"/>
      <c r="B657" s="42" t="s">
        <v>1015</v>
      </c>
      <c r="C657" s="43" t="s">
        <v>573</v>
      </c>
      <c r="D657" s="42" t="s">
        <v>1949</v>
      </c>
      <c r="E657" s="43" t="s">
        <v>1950</v>
      </c>
      <c r="F657" s="43" t="s">
        <v>3192</v>
      </c>
      <c r="G657" s="43" t="s">
        <v>592</v>
      </c>
      <c r="H657" s="44" t="s">
        <v>1930</v>
      </c>
      <c r="I657" s="84">
        <v>4</v>
      </c>
      <c r="J657" s="32">
        <f>IFERROR(VLOOKUP(D657,#REF!,3,0),0)+IFERROR(VLOOKUP(D657,#REF!,3,0),0)</f>
        <v>0</v>
      </c>
      <c r="K657" s="32">
        <f>IFERROR(VLOOKUP(D657,#REF!,3,0),0)</f>
        <v>0</v>
      </c>
      <c r="L657" s="32">
        <f>IFERROR(VLOOKUP(D657,'12월'!$A$8:$C$8154,3,0),0)</f>
        <v>0</v>
      </c>
      <c r="M657" s="32">
        <f t="shared" si="30"/>
        <v>0</v>
      </c>
      <c r="N657" s="62" t="str">
        <f>IFERROR(VLOOKUP(D657,#REF!,6,0),"-")</f>
        <v>-</v>
      </c>
      <c r="O657" s="16" t="str">
        <f t="shared" si="31"/>
        <v>O</v>
      </c>
      <c r="P657" s="32">
        <f t="shared" si="32"/>
        <v>0</v>
      </c>
    </row>
    <row r="658" spans="1:16" ht="12.6" customHeight="1">
      <c r="A658" s="13"/>
      <c r="B658" s="42" t="s">
        <v>1055</v>
      </c>
      <c r="C658" s="43" t="s">
        <v>555</v>
      </c>
      <c r="D658" s="42" t="s">
        <v>1934</v>
      </c>
      <c r="E658" s="43" t="s">
        <v>1935</v>
      </c>
      <c r="F658" s="43" t="s">
        <v>3193</v>
      </c>
      <c r="G658" s="43" t="s">
        <v>592</v>
      </c>
      <c r="H658" s="44" t="s">
        <v>1930</v>
      </c>
      <c r="I658" s="84">
        <v>4</v>
      </c>
      <c r="J658" s="32">
        <f>IFERROR(VLOOKUP(D658,#REF!,3,0),0)+IFERROR(VLOOKUP(D658,#REF!,3,0),0)</f>
        <v>0</v>
      </c>
      <c r="K658" s="32">
        <f>IFERROR(VLOOKUP(D658,#REF!,3,0),0)</f>
        <v>0</v>
      </c>
      <c r="L658" s="32">
        <f>IFERROR(VLOOKUP(D658,'12월'!$A$8:$C$8154,3,0),0)</f>
        <v>0</v>
      </c>
      <c r="M658" s="32">
        <f t="shared" si="30"/>
        <v>0</v>
      </c>
      <c r="N658" s="62" t="str">
        <f>IFERROR(VLOOKUP(D658,#REF!,6,0),"-")</f>
        <v>-</v>
      </c>
      <c r="O658" s="16" t="str">
        <f t="shared" si="31"/>
        <v>O</v>
      </c>
      <c r="P658" s="32">
        <f t="shared" si="32"/>
        <v>0</v>
      </c>
    </row>
    <row r="659" spans="1:16" ht="12.6" customHeight="1">
      <c r="A659" s="13"/>
      <c r="B659" s="42" t="s">
        <v>1055</v>
      </c>
      <c r="C659" s="43" t="s">
        <v>555</v>
      </c>
      <c r="D659" s="42" t="s">
        <v>1938</v>
      </c>
      <c r="E659" s="43" t="s">
        <v>1939</v>
      </c>
      <c r="F659" s="43" t="s">
        <v>3194</v>
      </c>
      <c r="G659" s="43" t="s">
        <v>592</v>
      </c>
      <c r="H659" s="44" t="s">
        <v>1930</v>
      </c>
      <c r="I659" s="84">
        <v>4</v>
      </c>
      <c r="J659" s="32">
        <f>IFERROR(VLOOKUP(D659,#REF!,3,0),0)+IFERROR(VLOOKUP(D659,#REF!,3,0),0)</f>
        <v>0</v>
      </c>
      <c r="K659" s="32">
        <f>IFERROR(VLOOKUP(D659,#REF!,3,0),0)</f>
        <v>0</v>
      </c>
      <c r="L659" s="32">
        <f>IFERROR(VLOOKUP(D659,'12월'!$A$8:$C$8154,3,0),0)</f>
        <v>0</v>
      </c>
      <c r="M659" s="32">
        <f t="shared" si="30"/>
        <v>0</v>
      </c>
      <c r="N659" s="62" t="str">
        <f>IFERROR(VLOOKUP(D659,#REF!,6,0),"-")</f>
        <v>-</v>
      </c>
      <c r="O659" s="16" t="str">
        <f t="shared" si="31"/>
        <v>O</v>
      </c>
      <c r="P659" s="32">
        <f t="shared" si="32"/>
        <v>0</v>
      </c>
    </row>
    <row r="660" spans="1:16" ht="12.6" customHeight="1">
      <c r="A660" s="80"/>
      <c r="B660" s="42" t="s">
        <v>979</v>
      </c>
      <c r="C660" s="43" t="s">
        <v>563</v>
      </c>
      <c r="D660" s="42" t="s">
        <v>1952</v>
      </c>
      <c r="E660" s="45" t="s">
        <v>1953</v>
      </c>
      <c r="F660" s="43" t="s">
        <v>3195</v>
      </c>
      <c r="G660" s="43" t="s">
        <v>592</v>
      </c>
      <c r="H660" s="44" t="s">
        <v>3384</v>
      </c>
      <c r="I660" s="84">
        <v>4</v>
      </c>
      <c r="J660" s="32">
        <f>IFERROR(VLOOKUP(D660,#REF!,3,0),0)+IFERROR(VLOOKUP(D660,#REF!,3,0),0)</f>
        <v>0</v>
      </c>
      <c r="K660" s="32">
        <f>IFERROR(VLOOKUP(D660,#REF!,3,0),0)</f>
        <v>0</v>
      </c>
      <c r="L660" s="32">
        <f>IFERROR(VLOOKUP(D660,'12월'!$A$8:$C$8154,3,0),0)</f>
        <v>0</v>
      </c>
      <c r="M660" s="32">
        <f t="shared" si="30"/>
        <v>0</v>
      </c>
      <c r="N660" s="62" t="str">
        <f>IFERROR(VLOOKUP(D660,#REF!,6,0),"-")</f>
        <v>-</v>
      </c>
      <c r="O660" s="16" t="str">
        <f t="shared" si="31"/>
        <v>O</v>
      </c>
      <c r="P660" s="32">
        <f t="shared" si="32"/>
        <v>0</v>
      </c>
    </row>
    <row r="661" spans="1:16" ht="12.6" customHeight="1">
      <c r="A661" s="13"/>
      <c r="B661" s="42" t="s">
        <v>715</v>
      </c>
      <c r="C661" s="43" t="s">
        <v>565</v>
      </c>
      <c r="D661" s="42" t="s">
        <v>1972</v>
      </c>
      <c r="E661" s="45" t="s">
        <v>1973</v>
      </c>
      <c r="F661" s="43" t="s">
        <v>3196</v>
      </c>
      <c r="G661" s="43" t="s">
        <v>592</v>
      </c>
      <c r="H661" s="44" t="s">
        <v>3385</v>
      </c>
      <c r="I661" s="84">
        <v>4</v>
      </c>
      <c r="J661" s="32">
        <f>IFERROR(VLOOKUP(D661,#REF!,3,0),0)+IFERROR(VLOOKUP(D661,#REF!,3,0),0)</f>
        <v>0</v>
      </c>
      <c r="K661" s="32">
        <f>IFERROR(VLOOKUP(D661,#REF!,3,0),0)</f>
        <v>0</v>
      </c>
      <c r="L661" s="32">
        <f>IFERROR(VLOOKUP(D661,'12월'!$A$8:$C$8154,3,0),0)</f>
        <v>0</v>
      </c>
      <c r="M661" s="32">
        <f t="shared" si="30"/>
        <v>0</v>
      </c>
      <c r="N661" s="62" t="str">
        <f>IFERROR(VLOOKUP(D661,#REF!,6,0),"-")</f>
        <v>-</v>
      </c>
      <c r="O661" s="16" t="str">
        <f t="shared" si="31"/>
        <v>O</v>
      </c>
      <c r="P661" s="32">
        <f t="shared" si="32"/>
        <v>0</v>
      </c>
    </row>
    <row r="662" spans="1:16" ht="12.6" customHeight="1">
      <c r="A662" s="13"/>
      <c r="B662" s="51" t="s">
        <v>715</v>
      </c>
      <c r="C662" s="52" t="s">
        <v>565</v>
      </c>
      <c r="D662" s="51" t="s">
        <v>1992</v>
      </c>
      <c r="E662" s="52" t="s">
        <v>1993</v>
      </c>
      <c r="F662" s="52" t="s">
        <v>3197</v>
      </c>
      <c r="G662" s="52" t="s">
        <v>592</v>
      </c>
      <c r="H662" s="44" t="s">
        <v>3385</v>
      </c>
      <c r="I662" s="84">
        <v>4</v>
      </c>
      <c r="J662" s="32">
        <f>IFERROR(VLOOKUP(D662,#REF!,3,0),0)+IFERROR(VLOOKUP(D662,#REF!,3,0),0)</f>
        <v>0</v>
      </c>
      <c r="K662" s="32">
        <f>IFERROR(VLOOKUP(D662,#REF!,3,0),0)</f>
        <v>0</v>
      </c>
      <c r="L662" s="32">
        <f>IFERROR(VLOOKUP(D662,'12월'!$A$8:$C$8154,3,0),0)</f>
        <v>0</v>
      </c>
      <c r="M662" s="32">
        <f t="shared" si="30"/>
        <v>0</v>
      </c>
      <c r="N662" s="62" t="str">
        <f>IFERROR(VLOOKUP(D662,#REF!,6,0),"-")</f>
        <v>-</v>
      </c>
      <c r="O662" s="16" t="str">
        <f t="shared" si="31"/>
        <v>O</v>
      </c>
      <c r="P662" s="32">
        <f t="shared" si="32"/>
        <v>0</v>
      </c>
    </row>
    <row r="663" spans="1:16" ht="12.6" customHeight="1">
      <c r="A663" s="13"/>
      <c r="B663" s="42" t="s">
        <v>773</v>
      </c>
      <c r="C663" s="43" t="s">
        <v>574</v>
      </c>
      <c r="D663" s="42" t="s">
        <v>1977</v>
      </c>
      <c r="E663" s="45" t="s">
        <v>1978</v>
      </c>
      <c r="F663" s="43" t="s">
        <v>3198</v>
      </c>
      <c r="G663" s="43" t="s">
        <v>592</v>
      </c>
      <c r="H663" s="44" t="s">
        <v>3385</v>
      </c>
      <c r="I663" s="84">
        <v>4</v>
      </c>
      <c r="J663" s="32">
        <f>IFERROR(VLOOKUP(D663,#REF!,3,0),0)+IFERROR(VLOOKUP(D663,#REF!,3,0),0)</f>
        <v>0</v>
      </c>
      <c r="K663" s="32">
        <f>IFERROR(VLOOKUP(D663,#REF!,3,0),0)</f>
        <v>0</v>
      </c>
      <c r="L663" s="32">
        <f>IFERROR(VLOOKUP(D663,'12월'!$A$8:$C$8154,3,0),0)</f>
        <v>0</v>
      </c>
      <c r="M663" s="32">
        <f t="shared" si="30"/>
        <v>0</v>
      </c>
      <c r="N663" s="62" t="str">
        <f>IFERROR(VLOOKUP(D663,#REF!,6,0),"-")</f>
        <v>-</v>
      </c>
      <c r="O663" s="16" t="str">
        <f t="shared" si="31"/>
        <v>O</v>
      </c>
      <c r="P663" s="32">
        <f t="shared" si="32"/>
        <v>0</v>
      </c>
    </row>
    <row r="664" spans="1:16" ht="12.6" customHeight="1">
      <c r="A664" s="13"/>
      <c r="B664" s="42" t="s">
        <v>773</v>
      </c>
      <c r="C664" s="43" t="s">
        <v>574</v>
      </c>
      <c r="D664" s="42" t="s">
        <v>1979</v>
      </c>
      <c r="E664" s="45" t="s">
        <v>1980</v>
      </c>
      <c r="F664" s="43" t="s">
        <v>3199</v>
      </c>
      <c r="G664" s="43" t="s">
        <v>592</v>
      </c>
      <c r="H664" s="44" t="s">
        <v>3385</v>
      </c>
      <c r="I664" s="84">
        <v>4</v>
      </c>
      <c r="J664" s="32">
        <f>IFERROR(VLOOKUP(D664,#REF!,3,0),0)+IFERROR(VLOOKUP(D664,#REF!,3,0),0)</f>
        <v>0</v>
      </c>
      <c r="K664" s="32">
        <f>IFERROR(VLOOKUP(D664,#REF!,3,0),0)</f>
        <v>0</v>
      </c>
      <c r="L664" s="32">
        <f>IFERROR(VLOOKUP(D664,'12월'!$A$8:$C$8154,3,0),0)</f>
        <v>0</v>
      </c>
      <c r="M664" s="32">
        <f t="shared" si="30"/>
        <v>0</v>
      </c>
      <c r="N664" s="62" t="str">
        <f>IFERROR(VLOOKUP(D664,#REF!,6,0),"-")</f>
        <v>-</v>
      </c>
      <c r="O664" s="16" t="str">
        <f t="shared" si="31"/>
        <v>O</v>
      </c>
      <c r="P664" s="32">
        <f t="shared" si="32"/>
        <v>0</v>
      </c>
    </row>
    <row r="665" spans="1:16" ht="12.6" customHeight="1">
      <c r="A665" s="13"/>
      <c r="B665" s="42" t="s">
        <v>874</v>
      </c>
      <c r="C665" s="43" t="s">
        <v>570</v>
      </c>
      <c r="D665" s="42" t="s">
        <v>1983</v>
      </c>
      <c r="E665" s="45" t="s">
        <v>1984</v>
      </c>
      <c r="F665" s="43" t="s">
        <v>3200</v>
      </c>
      <c r="G665" s="43" t="s">
        <v>592</v>
      </c>
      <c r="H665" s="44" t="s">
        <v>1989</v>
      </c>
      <c r="I665" s="84">
        <v>4</v>
      </c>
      <c r="J665" s="32">
        <f>IFERROR(VLOOKUP(D665,#REF!,3,0),0)+IFERROR(VLOOKUP(D665,#REF!,3,0),0)</f>
        <v>0</v>
      </c>
      <c r="K665" s="32">
        <f>IFERROR(VLOOKUP(D665,#REF!,3,0),0)</f>
        <v>0</v>
      </c>
      <c r="L665" s="32">
        <f>IFERROR(VLOOKUP(D665,'12월'!$A$8:$C$8154,3,0),0)</f>
        <v>0</v>
      </c>
      <c r="M665" s="32">
        <f t="shared" si="30"/>
        <v>0</v>
      </c>
      <c r="N665" s="62" t="str">
        <f>IFERROR(VLOOKUP(D665,#REF!,6,0),"-")</f>
        <v>-</v>
      </c>
      <c r="O665" s="16" t="str">
        <f t="shared" si="31"/>
        <v>O</v>
      </c>
      <c r="P665" s="32">
        <f t="shared" si="32"/>
        <v>0</v>
      </c>
    </row>
    <row r="666" spans="1:16" ht="12.6" customHeight="1">
      <c r="A666" s="13"/>
      <c r="B666" s="42" t="s">
        <v>907</v>
      </c>
      <c r="C666" s="43" t="s">
        <v>568</v>
      </c>
      <c r="D666" s="42" t="s">
        <v>1970</v>
      </c>
      <c r="E666" s="45" t="s">
        <v>1971</v>
      </c>
      <c r="F666" s="43" t="s">
        <v>3201</v>
      </c>
      <c r="G666" s="43" t="s">
        <v>593</v>
      </c>
      <c r="H666" s="44" t="s">
        <v>1989</v>
      </c>
      <c r="I666" s="84">
        <v>4</v>
      </c>
      <c r="J666" s="32">
        <f>IFERROR(VLOOKUP(D666,#REF!,3,0),0)+IFERROR(VLOOKUP(D666,#REF!,3,0),0)</f>
        <v>0</v>
      </c>
      <c r="K666" s="32">
        <f>IFERROR(VLOOKUP(D666,#REF!,3,0),0)</f>
        <v>0</v>
      </c>
      <c r="L666" s="32">
        <f>IFERROR(VLOOKUP(D666,'12월'!$A$8:$C$8154,3,0),0)</f>
        <v>0</v>
      </c>
      <c r="M666" s="32">
        <f t="shared" si="30"/>
        <v>0</v>
      </c>
      <c r="N666" s="62" t="str">
        <f>IFERROR(VLOOKUP(D666,#REF!,6,0),"-")</f>
        <v>-</v>
      </c>
      <c r="O666" s="16" t="str">
        <f t="shared" si="31"/>
        <v>O</v>
      </c>
      <c r="P666" s="32">
        <f t="shared" si="32"/>
        <v>0</v>
      </c>
    </row>
    <row r="667" spans="1:16" ht="12.6" customHeight="1">
      <c r="A667" s="37"/>
      <c r="B667" s="42" t="s">
        <v>907</v>
      </c>
      <c r="C667" s="43" t="s">
        <v>568</v>
      </c>
      <c r="D667" s="42" t="s">
        <v>1990</v>
      </c>
      <c r="E667" s="45" t="s">
        <v>1991</v>
      </c>
      <c r="F667" s="43" t="s">
        <v>3202</v>
      </c>
      <c r="G667" s="43" t="s">
        <v>592</v>
      </c>
      <c r="H667" s="44" t="s">
        <v>1989</v>
      </c>
      <c r="I667" s="84">
        <v>4</v>
      </c>
      <c r="J667" s="32">
        <f>IFERROR(VLOOKUP(D667,#REF!,3,0),0)+IFERROR(VLOOKUP(D667,#REF!,3,0),0)</f>
        <v>0</v>
      </c>
      <c r="K667" s="32">
        <f>IFERROR(VLOOKUP(D667,#REF!,3,0),0)</f>
        <v>0</v>
      </c>
      <c r="L667" s="32">
        <f>IFERROR(VLOOKUP(D667,'12월'!$A$8:$C$8154,3,0),0)</f>
        <v>0</v>
      </c>
      <c r="M667" s="32">
        <f t="shared" si="30"/>
        <v>0</v>
      </c>
      <c r="N667" s="62" t="str">
        <f>IFERROR(VLOOKUP(D667,#REF!,6,0),"-")</f>
        <v>-</v>
      </c>
      <c r="O667" s="16" t="str">
        <f t="shared" si="31"/>
        <v>O</v>
      </c>
      <c r="P667" s="32">
        <f t="shared" si="32"/>
        <v>0</v>
      </c>
    </row>
    <row r="668" spans="1:16" ht="12.6" customHeight="1">
      <c r="A668" s="37"/>
      <c r="B668" s="42" t="s">
        <v>907</v>
      </c>
      <c r="C668" s="43" t="s">
        <v>568</v>
      </c>
      <c r="D668" s="42" t="s">
        <v>1976</v>
      </c>
      <c r="E668" s="43" t="s">
        <v>200</v>
      </c>
      <c r="F668" s="43" t="s">
        <v>3203</v>
      </c>
      <c r="G668" s="43" t="s">
        <v>592</v>
      </c>
      <c r="H668" s="44" t="s">
        <v>1989</v>
      </c>
      <c r="I668" s="84">
        <v>4</v>
      </c>
      <c r="J668" s="32">
        <f>IFERROR(VLOOKUP(D668,#REF!,3,0),0)+IFERROR(VLOOKUP(D668,#REF!,3,0),0)</f>
        <v>0</v>
      </c>
      <c r="K668" s="32">
        <f>IFERROR(VLOOKUP(D668,#REF!,3,0),0)</f>
        <v>0</v>
      </c>
      <c r="L668" s="32">
        <f>IFERROR(VLOOKUP(D668,'12월'!$A$8:$C$8154,3,0),0)</f>
        <v>0</v>
      </c>
      <c r="M668" s="32">
        <f t="shared" si="30"/>
        <v>0</v>
      </c>
      <c r="N668" s="62" t="str">
        <f>IFERROR(VLOOKUP(D668,#REF!,6,0),"-")</f>
        <v>-</v>
      </c>
      <c r="O668" s="16" t="str">
        <f t="shared" si="31"/>
        <v>O</v>
      </c>
      <c r="P668" s="32">
        <f t="shared" si="32"/>
        <v>0</v>
      </c>
    </row>
    <row r="669" spans="1:16" ht="12.6" customHeight="1">
      <c r="A669" s="37"/>
      <c r="B669" s="42" t="s">
        <v>924</v>
      </c>
      <c r="C669" s="43" t="s">
        <v>556</v>
      </c>
      <c r="D669" s="42" t="s">
        <v>1987</v>
      </c>
      <c r="E669" s="43" t="s">
        <v>1988</v>
      </c>
      <c r="F669" s="43" t="s">
        <v>3204</v>
      </c>
      <c r="G669" s="43" t="s">
        <v>592</v>
      </c>
      <c r="H669" s="44" t="s">
        <v>3386</v>
      </c>
      <c r="I669" s="84">
        <v>4</v>
      </c>
      <c r="J669" s="32">
        <f>IFERROR(VLOOKUP(D669,#REF!,3,0),0)+IFERROR(VLOOKUP(D669,#REF!,3,0),0)</f>
        <v>0</v>
      </c>
      <c r="K669" s="32">
        <f>IFERROR(VLOOKUP(D669,#REF!,3,0),0)</f>
        <v>0</v>
      </c>
      <c r="L669" s="32">
        <f>IFERROR(VLOOKUP(D669,'12월'!$A$8:$C$8154,3,0),0)</f>
        <v>0</v>
      </c>
      <c r="M669" s="32">
        <f t="shared" si="30"/>
        <v>0</v>
      </c>
      <c r="N669" s="62" t="str">
        <f>IFERROR(VLOOKUP(D669,#REF!,6,0),"-")</f>
        <v>-</v>
      </c>
      <c r="O669" s="16" t="str">
        <f t="shared" si="31"/>
        <v>O</v>
      </c>
      <c r="P669" s="32">
        <f t="shared" si="32"/>
        <v>0</v>
      </c>
    </row>
    <row r="670" spans="1:16" ht="12.6" customHeight="1">
      <c r="A670" s="37"/>
      <c r="B670" s="42" t="s">
        <v>1015</v>
      </c>
      <c r="C670" s="43" t="s">
        <v>573</v>
      </c>
      <c r="D670" s="42" t="s">
        <v>1996</v>
      </c>
      <c r="E670" s="43" t="s">
        <v>527</v>
      </c>
      <c r="F670" s="43" t="s">
        <v>3205</v>
      </c>
      <c r="G670" s="43" t="s">
        <v>592</v>
      </c>
      <c r="H670" s="53" t="s">
        <v>3387</v>
      </c>
      <c r="I670" s="84">
        <v>4</v>
      </c>
      <c r="J670" s="32">
        <f>IFERROR(VLOOKUP(D670,#REF!,3,0),0)+IFERROR(VLOOKUP(D670,#REF!,3,0),0)</f>
        <v>0</v>
      </c>
      <c r="K670" s="32">
        <f>IFERROR(VLOOKUP(D670,#REF!,3,0),0)</f>
        <v>0</v>
      </c>
      <c r="L670" s="32">
        <f>IFERROR(VLOOKUP(D670,'12월'!$A$8:$C$8154,3,0),0)</f>
        <v>0</v>
      </c>
      <c r="M670" s="32">
        <f t="shared" si="30"/>
        <v>0</v>
      </c>
      <c r="N670" s="62" t="str">
        <f>IFERROR(VLOOKUP(D670,#REF!,6,0),"-")</f>
        <v>-</v>
      </c>
      <c r="O670" s="16" t="str">
        <f t="shared" si="31"/>
        <v>O</v>
      </c>
      <c r="P670" s="32">
        <f t="shared" si="32"/>
        <v>0</v>
      </c>
    </row>
    <row r="671" spans="1:16" ht="12.6" customHeight="1">
      <c r="A671" s="37"/>
      <c r="B671" s="42" t="s">
        <v>1111</v>
      </c>
      <c r="C671" s="43" t="s">
        <v>554</v>
      </c>
      <c r="D671" s="42" t="s">
        <v>1997</v>
      </c>
      <c r="E671" s="43" t="s">
        <v>648</v>
      </c>
      <c r="F671" s="43" t="s">
        <v>3206</v>
      </c>
      <c r="G671" s="43" t="s">
        <v>592</v>
      </c>
      <c r="H671" s="53" t="s">
        <v>3387</v>
      </c>
      <c r="I671" s="84">
        <v>4</v>
      </c>
      <c r="J671" s="32">
        <f>IFERROR(VLOOKUP(D671,#REF!,3,0),0)+IFERROR(VLOOKUP(D671,#REF!,3,0),0)</f>
        <v>0</v>
      </c>
      <c r="K671" s="32">
        <f>IFERROR(VLOOKUP(D671,#REF!,3,0),0)</f>
        <v>0</v>
      </c>
      <c r="L671" s="32">
        <f>IFERROR(VLOOKUP(D671,'12월'!$A$8:$C$8154,3,0),0)</f>
        <v>0</v>
      </c>
      <c r="M671" s="32">
        <f t="shared" si="30"/>
        <v>0</v>
      </c>
      <c r="N671" s="62" t="str">
        <f>IFERROR(VLOOKUP(D671,#REF!,6,0),"-")</f>
        <v>-</v>
      </c>
      <c r="O671" s="16" t="str">
        <f t="shared" si="31"/>
        <v>O</v>
      </c>
      <c r="P671" s="32">
        <f t="shared" si="32"/>
        <v>0</v>
      </c>
    </row>
    <row r="672" spans="1:16" ht="12.6" customHeight="1">
      <c r="A672" s="37"/>
      <c r="B672" s="42" t="s">
        <v>1111</v>
      </c>
      <c r="C672" s="43" t="s">
        <v>554</v>
      </c>
      <c r="D672" s="42" t="s">
        <v>1998</v>
      </c>
      <c r="E672" s="43" t="s">
        <v>624</v>
      </c>
      <c r="F672" s="43" t="s">
        <v>3207</v>
      </c>
      <c r="G672" s="43" t="s">
        <v>592</v>
      </c>
      <c r="H672" s="53" t="s">
        <v>3387</v>
      </c>
      <c r="I672" s="84">
        <v>4</v>
      </c>
      <c r="J672" s="32">
        <f>IFERROR(VLOOKUP(D672,#REF!,3,0),0)+IFERROR(VLOOKUP(D672,#REF!,3,0),0)</f>
        <v>0</v>
      </c>
      <c r="K672" s="32">
        <f>IFERROR(VLOOKUP(D672,#REF!,3,0),0)</f>
        <v>0</v>
      </c>
      <c r="L672" s="32">
        <f>IFERROR(VLOOKUP(D672,'12월'!$A$8:$C$8154,3,0),0)</f>
        <v>0</v>
      </c>
      <c r="M672" s="32">
        <f t="shared" si="30"/>
        <v>0</v>
      </c>
      <c r="N672" s="62" t="str">
        <f>IFERROR(VLOOKUP(D672,#REF!,6,0),"-")</f>
        <v>-</v>
      </c>
      <c r="O672" s="16" t="str">
        <f t="shared" si="31"/>
        <v>O</v>
      </c>
      <c r="P672" s="32">
        <f t="shared" si="32"/>
        <v>0</v>
      </c>
    </row>
    <row r="673" spans="1:16" ht="12.6" customHeight="1">
      <c r="A673" s="37"/>
      <c r="B673" s="42" t="s">
        <v>773</v>
      </c>
      <c r="C673" s="43" t="s">
        <v>574</v>
      </c>
      <c r="D673" s="42" t="s">
        <v>1999</v>
      </c>
      <c r="E673" s="43" t="s">
        <v>406</v>
      </c>
      <c r="F673" s="43" t="s">
        <v>3208</v>
      </c>
      <c r="G673" s="43" t="s">
        <v>592</v>
      </c>
      <c r="H673" s="44" t="s">
        <v>3388</v>
      </c>
      <c r="I673" s="84">
        <v>4</v>
      </c>
      <c r="J673" s="32">
        <f>IFERROR(VLOOKUP(D673,#REF!,3,0),0)+IFERROR(VLOOKUP(D673,#REF!,3,0),0)</f>
        <v>0</v>
      </c>
      <c r="K673" s="32">
        <f>IFERROR(VLOOKUP(D673,#REF!,3,0),0)</f>
        <v>0</v>
      </c>
      <c r="L673" s="32">
        <f>IFERROR(VLOOKUP(D673,'12월'!$A$8:$C$8154,3,0),0)</f>
        <v>0</v>
      </c>
      <c r="M673" s="32">
        <f t="shared" si="30"/>
        <v>0</v>
      </c>
      <c r="N673" s="62" t="str">
        <f>IFERROR(VLOOKUP(D673,#REF!,6,0),"-")</f>
        <v>-</v>
      </c>
      <c r="O673" s="16" t="str">
        <f t="shared" si="31"/>
        <v>O</v>
      </c>
      <c r="P673" s="32">
        <f t="shared" si="32"/>
        <v>0</v>
      </c>
    </row>
    <row r="674" spans="1:16" ht="12.6" customHeight="1">
      <c r="A674" s="37"/>
      <c r="B674" s="42" t="s">
        <v>780</v>
      </c>
      <c r="C674" s="43" t="s">
        <v>559</v>
      </c>
      <c r="D674" s="42" t="s">
        <v>2000</v>
      </c>
      <c r="E674" s="43" t="s">
        <v>627</v>
      </c>
      <c r="F674" s="43" t="s">
        <v>3209</v>
      </c>
      <c r="G674" s="43" t="s">
        <v>592</v>
      </c>
      <c r="H674" s="44" t="s">
        <v>3388</v>
      </c>
      <c r="I674" s="84">
        <v>4</v>
      </c>
      <c r="J674" s="32">
        <f>IFERROR(VLOOKUP(D674,#REF!,3,0),0)+IFERROR(VLOOKUP(D674,#REF!,3,0),0)</f>
        <v>0</v>
      </c>
      <c r="K674" s="32">
        <f>IFERROR(VLOOKUP(D674,#REF!,3,0),0)</f>
        <v>0</v>
      </c>
      <c r="L674" s="32">
        <f>IFERROR(VLOOKUP(D674,'12월'!$A$8:$C$8154,3,0),0)</f>
        <v>0</v>
      </c>
      <c r="M674" s="32">
        <f t="shared" si="30"/>
        <v>0</v>
      </c>
      <c r="N674" s="62" t="str">
        <f>IFERROR(VLOOKUP(D674,#REF!,6,0),"-")</f>
        <v>-</v>
      </c>
      <c r="O674" s="16" t="str">
        <f t="shared" si="31"/>
        <v>O</v>
      </c>
      <c r="P674" s="32">
        <f t="shared" si="32"/>
        <v>0</v>
      </c>
    </row>
    <row r="675" spans="1:16" ht="12.6" customHeight="1">
      <c r="A675" s="42"/>
      <c r="B675" s="42" t="s">
        <v>1055</v>
      </c>
      <c r="C675" s="43" t="s">
        <v>555</v>
      </c>
      <c r="D675" s="42" t="s">
        <v>2005</v>
      </c>
      <c r="E675" s="43" t="s">
        <v>2006</v>
      </c>
      <c r="F675" s="43" t="s">
        <v>3210</v>
      </c>
      <c r="G675" s="43" t="s">
        <v>592</v>
      </c>
      <c r="H675" s="44" t="s">
        <v>3388</v>
      </c>
      <c r="I675" s="84">
        <v>4</v>
      </c>
      <c r="J675" s="32">
        <f>IFERROR(VLOOKUP(D675,#REF!,3,0),0)+IFERROR(VLOOKUP(D675,#REF!,3,0),0)</f>
        <v>0</v>
      </c>
      <c r="K675" s="32">
        <f>IFERROR(VLOOKUP(D675,#REF!,3,0),0)</f>
        <v>0</v>
      </c>
      <c r="L675" s="32">
        <f>IFERROR(VLOOKUP(D675,'12월'!$A$8:$C$8154,3,0),0)</f>
        <v>0</v>
      </c>
      <c r="M675" s="32">
        <f t="shared" si="30"/>
        <v>0</v>
      </c>
      <c r="N675" s="62" t="str">
        <f>IFERROR(VLOOKUP(D675,#REF!,6,0),"-")</f>
        <v>-</v>
      </c>
      <c r="O675" s="16" t="str">
        <f t="shared" si="31"/>
        <v>O</v>
      </c>
      <c r="P675" s="32">
        <f t="shared" si="32"/>
        <v>0</v>
      </c>
    </row>
    <row r="676" spans="1:16" ht="12.6" customHeight="1">
      <c r="A676" s="42"/>
      <c r="B676" s="42" t="s">
        <v>1121</v>
      </c>
      <c r="C676" s="43" t="s">
        <v>580</v>
      </c>
      <c r="D676" s="42" t="s">
        <v>2007</v>
      </c>
      <c r="E676" s="43" t="s">
        <v>2008</v>
      </c>
      <c r="F676" s="43" t="s">
        <v>3211</v>
      </c>
      <c r="G676" s="43" t="s">
        <v>592</v>
      </c>
      <c r="H676" s="44" t="s">
        <v>3388</v>
      </c>
      <c r="I676" s="84">
        <v>4</v>
      </c>
      <c r="J676" s="32">
        <f>IFERROR(VLOOKUP(D676,#REF!,3,0),0)+IFERROR(VLOOKUP(D676,#REF!,3,0),0)</f>
        <v>0</v>
      </c>
      <c r="K676" s="32">
        <f>IFERROR(VLOOKUP(D676,#REF!,3,0),0)</f>
        <v>0</v>
      </c>
      <c r="L676" s="32">
        <f>IFERROR(VLOOKUP(D676,'12월'!$A$8:$C$8154,3,0),0)</f>
        <v>0</v>
      </c>
      <c r="M676" s="32">
        <f t="shared" si="30"/>
        <v>0</v>
      </c>
      <c r="N676" s="62" t="str">
        <f>IFERROR(VLOOKUP(D676,#REF!,6,0),"-")</f>
        <v>-</v>
      </c>
      <c r="O676" s="16" t="str">
        <f t="shared" si="31"/>
        <v>O</v>
      </c>
      <c r="P676" s="32">
        <f t="shared" si="32"/>
        <v>0</v>
      </c>
    </row>
    <row r="677" spans="1:16" ht="12.6" customHeight="1">
      <c r="A677" s="42"/>
      <c r="B677" s="51" t="s">
        <v>979</v>
      </c>
      <c r="C677" s="52" t="s">
        <v>563</v>
      </c>
      <c r="D677" s="51" t="s">
        <v>2011</v>
      </c>
      <c r="E677" s="52" t="s">
        <v>2012</v>
      </c>
      <c r="F677" s="52" t="s">
        <v>3212</v>
      </c>
      <c r="G677" s="52" t="s">
        <v>592</v>
      </c>
      <c r="H677" s="44" t="s">
        <v>3389</v>
      </c>
      <c r="I677" s="84">
        <v>4</v>
      </c>
      <c r="J677" s="32">
        <f>IFERROR(VLOOKUP(D677,#REF!,3,0),0)+IFERROR(VLOOKUP(D677,#REF!,3,0),0)</f>
        <v>0</v>
      </c>
      <c r="K677" s="32">
        <f>IFERROR(VLOOKUP(D677,#REF!,3,0),0)</f>
        <v>0</v>
      </c>
      <c r="L677" s="32">
        <f>IFERROR(VLOOKUP(D677,'12월'!$A$8:$C$8154,3,0),0)</f>
        <v>0</v>
      </c>
      <c r="M677" s="32">
        <f t="shared" si="30"/>
        <v>0</v>
      </c>
      <c r="N677" s="62" t="str">
        <f>IFERROR(VLOOKUP(D677,#REF!,6,0),"-")</f>
        <v>-</v>
      </c>
      <c r="O677" s="16" t="str">
        <f t="shared" si="31"/>
        <v>O</v>
      </c>
      <c r="P677" s="32">
        <f t="shared" si="32"/>
        <v>0</v>
      </c>
    </row>
    <row r="678" spans="1:16" ht="12.6" customHeight="1">
      <c r="A678" s="42"/>
      <c r="B678" s="51" t="s">
        <v>773</v>
      </c>
      <c r="C678" s="52" t="s">
        <v>574</v>
      </c>
      <c r="D678" s="51" t="s">
        <v>2018</v>
      </c>
      <c r="E678" s="52" t="s">
        <v>2019</v>
      </c>
      <c r="F678" s="52" t="s">
        <v>3213</v>
      </c>
      <c r="G678" s="52" t="s">
        <v>592</v>
      </c>
      <c r="H678" s="53" t="s">
        <v>3390</v>
      </c>
      <c r="I678" s="84">
        <v>4</v>
      </c>
      <c r="J678" s="32">
        <f>IFERROR(VLOOKUP(D678,#REF!,3,0),0)+IFERROR(VLOOKUP(D678,#REF!,3,0),0)</f>
        <v>0</v>
      </c>
      <c r="K678" s="32">
        <f>IFERROR(VLOOKUP(D678,#REF!,3,0),0)</f>
        <v>0</v>
      </c>
      <c r="L678" s="32">
        <f>IFERROR(VLOOKUP(D678,'12월'!$A$8:$C$8154,3,0),0)</f>
        <v>0</v>
      </c>
      <c r="M678" s="32">
        <f t="shared" si="30"/>
        <v>0</v>
      </c>
      <c r="N678" s="62" t="str">
        <f>IFERROR(VLOOKUP(D678,#REF!,6,0),"-")</f>
        <v>-</v>
      </c>
      <c r="O678" s="16" t="str">
        <f t="shared" si="31"/>
        <v>O</v>
      </c>
      <c r="P678" s="32">
        <f t="shared" si="32"/>
        <v>0</v>
      </c>
    </row>
    <row r="679" spans="1:16" ht="12.6" customHeight="1">
      <c r="A679" s="42"/>
      <c r="B679" s="51" t="s">
        <v>907</v>
      </c>
      <c r="C679" s="52" t="s">
        <v>568</v>
      </c>
      <c r="D679" s="51" t="s">
        <v>2015</v>
      </c>
      <c r="E679" s="52" t="s">
        <v>659</v>
      </c>
      <c r="F679" s="52" t="s">
        <v>3214</v>
      </c>
      <c r="G679" s="52" t="s">
        <v>592</v>
      </c>
      <c r="H679" s="53" t="s">
        <v>3390</v>
      </c>
      <c r="I679" s="84">
        <v>4</v>
      </c>
      <c r="J679" s="32">
        <f>IFERROR(VLOOKUP(D679,#REF!,3,0),0)+IFERROR(VLOOKUP(D679,#REF!,3,0),0)</f>
        <v>0</v>
      </c>
      <c r="K679" s="32">
        <f>IFERROR(VLOOKUP(D679,#REF!,3,0),0)</f>
        <v>0</v>
      </c>
      <c r="L679" s="32">
        <f>IFERROR(VLOOKUP(D679,'12월'!$A$8:$C$8154,3,0),0)</f>
        <v>0</v>
      </c>
      <c r="M679" s="32">
        <f t="shared" si="30"/>
        <v>0</v>
      </c>
      <c r="N679" s="62" t="str">
        <f>IFERROR(VLOOKUP(D679,#REF!,6,0),"-")</f>
        <v>-</v>
      </c>
      <c r="O679" s="16" t="str">
        <f t="shared" si="31"/>
        <v>O</v>
      </c>
      <c r="P679" s="32">
        <f t="shared" si="32"/>
        <v>0</v>
      </c>
    </row>
    <row r="680" spans="1:16" ht="12.6" customHeight="1">
      <c r="A680" s="42"/>
      <c r="B680" s="42" t="s">
        <v>907</v>
      </c>
      <c r="C680" s="43" t="s">
        <v>568</v>
      </c>
      <c r="D680" s="42" t="s">
        <v>2020</v>
      </c>
      <c r="E680" s="43" t="s">
        <v>2021</v>
      </c>
      <c r="F680" s="43" t="s">
        <v>3215</v>
      </c>
      <c r="G680" s="43" t="s">
        <v>592</v>
      </c>
      <c r="H680" s="42" t="s">
        <v>2027</v>
      </c>
      <c r="I680" s="84">
        <v>4</v>
      </c>
      <c r="J680" s="32">
        <f>IFERROR(VLOOKUP(D680,#REF!,3,0),0)+IFERROR(VLOOKUP(D680,#REF!,3,0),0)</f>
        <v>0</v>
      </c>
      <c r="K680" s="32">
        <f>IFERROR(VLOOKUP(D680,#REF!,3,0),0)</f>
        <v>0</v>
      </c>
      <c r="L680" s="32">
        <f>IFERROR(VLOOKUP(D680,'12월'!$A$8:$C$8154,3,0),0)</f>
        <v>0</v>
      </c>
      <c r="M680" s="32">
        <f t="shared" si="30"/>
        <v>0</v>
      </c>
      <c r="N680" s="62" t="str">
        <f>IFERROR(VLOOKUP(D680,#REF!,6,0),"-")</f>
        <v>-</v>
      </c>
      <c r="O680" s="16" t="str">
        <f t="shared" si="31"/>
        <v>O</v>
      </c>
      <c r="P680" s="32">
        <f t="shared" si="32"/>
        <v>0</v>
      </c>
    </row>
    <row r="681" spans="1:16" ht="12.6" customHeight="1">
      <c r="A681" s="42"/>
      <c r="B681" s="42" t="s">
        <v>2026</v>
      </c>
      <c r="C681" s="43" t="s">
        <v>2121</v>
      </c>
      <c r="D681" s="42" t="s">
        <v>2022</v>
      </c>
      <c r="E681" s="43" t="s">
        <v>2023</v>
      </c>
      <c r="F681" s="43" t="s">
        <v>3216</v>
      </c>
      <c r="G681" s="43" t="s">
        <v>592</v>
      </c>
      <c r="H681" s="42" t="s">
        <v>3391</v>
      </c>
      <c r="I681" s="84">
        <v>4</v>
      </c>
      <c r="J681" s="32">
        <f>IFERROR(VLOOKUP(D681,#REF!,3,0),0)+IFERROR(VLOOKUP(D681,#REF!,3,0),0)</f>
        <v>0</v>
      </c>
      <c r="K681" s="32">
        <f>IFERROR(VLOOKUP(D681,#REF!,3,0),0)</f>
        <v>0</v>
      </c>
      <c r="L681" s="32">
        <f>IFERROR(VLOOKUP(D681,'12월'!$A$8:$C$8154,3,0),0)</f>
        <v>0</v>
      </c>
      <c r="M681" s="32">
        <f t="shared" si="30"/>
        <v>0</v>
      </c>
      <c r="N681" s="62" t="str">
        <f>IFERROR(VLOOKUP(D681,#REF!,6,0),"-")</f>
        <v>-</v>
      </c>
      <c r="O681" s="16" t="str">
        <f t="shared" si="31"/>
        <v>O</v>
      </c>
      <c r="P681" s="32">
        <f t="shared" si="32"/>
        <v>0</v>
      </c>
    </row>
    <row r="682" spans="1:16" ht="12.6" customHeight="1">
      <c r="A682" s="42"/>
      <c r="B682" s="42" t="s">
        <v>1139</v>
      </c>
      <c r="C682" s="43" t="s">
        <v>560</v>
      </c>
      <c r="D682" s="42" t="s">
        <v>2024</v>
      </c>
      <c r="E682" s="43" t="s">
        <v>2025</v>
      </c>
      <c r="F682" s="43" t="s">
        <v>3217</v>
      </c>
      <c r="G682" s="43" t="s">
        <v>593</v>
      </c>
      <c r="H682" s="42" t="s">
        <v>3392</v>
      </c>
      <c r="I682" s="84">
        <v>4</v>
      </c>
      <c r="J682" s="32">
        <f>IFERROR(VLOOKUP(D682,#REF!,3,0),0)+IFERROR(VLOOKUP(D682,#REF!,3,0),0)</f>
        <v>0</v>
      </c>
      <c r="K682" s="32">
        <f>IFERROR(VLOOKUP(D682,#REF!,3,0),0)</f>
        <v>0</v>
      </c>
      <c r="L682" s="32">
        <f>IFERROR(VLOOKUP(D682,'12월'!$A$8:$C$8154,3,0),0)</f>
        <v>0</v>
      </c>
      <c r="M682" s="32">
        <f t="shared" si="30"/>
        <v>0</v>
      </c>
      <c r="N682" s="62" t="str">
        <f>IFERROR(VLOOKUP(D682,#REF!,6,0),"-")</f>
        <v>-</v>
      </c>
      <c r="O682" s="16" t="str">
        <f t="shared" si="31"/>
        <v>O</v>
      </c>
      <c r="P682" s="32">
        <f t="shared" si="32"/>
        <v>0</v>
      </c>
    </row>
    <row r="683" spans="1:16" ht="12.6" customHeight="1">
      <c r="A683" s="42"/>
      <c r="B683" s="42" t="s">
        <v>1088</v>
      </c>
      <c r="C683" s="43" t="s">
        <v>564</v>
      </c>
      <c r="D683" s="42" t="s">
        <v>2032</v>
      </c>
      <c r="E683" s="43" t="s">
        <v>2033</v>
      </c>
      <c r="F683" s="43" t="s">
        <v>3218</v>
      </c>
      <c r="G683" s="43" t="s">
        <v>592</v>
      </c>
      <c r="H683" s="42" t="s">
        <v>3393</v>
      </c>
      <c r="I683" s="84">
        <v>4</v>
      </c>
      <c r="J683" s="32">
        <f>IFERROR(VLOOKUP(D683,#REF!,3,0),0)+IFERROR(VLOOKUP(D683,#REF!,3,0),0)</f>
        <v>0</v>
      </c>
      <c r="K683" s="32">
        <f>IFERROR(VLOOKUP(D683,#REF!,3,0),0)</f>
        <v>0</v>
      </c>
      <c r="L683" s="32">
        <f>IFERROR(VLOOKUP(D683,'12월'!$A$8:$C$8154,3,0),0)</f>
        <v>0</v>
      </c>
      <c r="M683" s="32">
        <f t="shared" si="30"/>
        <v>0</v>
      </c>
      <c r="N683" s="62" t="str">
        <f>IFERROR(VLOOKUP(D683,#REF!,6,0),"-")</f>
        <v>-</v>
      </c>
      <c r="O683" s="16" t="str">
        <f t="shared" si="31"/>
        <v>O</v>
      </c>
      <c r="P683" s="32">
        <f t="shared" si="32"/>
        <v>0</v>
      </c>
    </row>
    <row r="684" spans="1:16" ht="12.6" customHeight="1">
      <c r="A684" s="42"/>
      <c r="B684" s="42" t="s">
        <v>715</v>
      </c>
      <c r="C684" s="43" t="s">
        <v>565</v>
      </c>
      <c r="D684" s="42" t="s">
        <v>2047</v>
      </c>
      <c r="E684" s="43" t="s">
        <v>153</v>
      </c>
      <c r="F684" s="43" t="s">
        <v>3219</v>
      </c>
      <c r="G684" s="43" t="s">
        <v>592</v>
      </c>
      <c r="H684" s="42" t="s">
        <v>3394</v>
      </c>
      <c r="I684" s="84">
        <v>4</v>
      </c>
      <c r="J684" s="32">
        <f>IFERROR(VLOOKUP(D684,#REF!,3,0),0)+IFERROR(VLOOKUP(D684,#REF!,3,0),0)</f>
        <v>0</v>
      </c>
      <c r="K684" s="32">
        <f>IFERROR(VLOOKUP(D684,#REF!,3,0),0)</f>
        <v>0</v>
      </c>
      <c r="L684" s="32">
        <f>IFERROR(VLOOKUP(D684,'12월'!$A$8:$C$8154,3,0),0)</f>
        <v>0</v>
      </c>
      <c r="M684" s="32">
        <f t="shared" si="30"/>
        <v>0</v>
      </c>
      <c r="N684" s="62" t="str">
        <f>IFERROR(VLOOKUP(D684,#REF!,6,0),"-")</f>
        <v>-</v>
      </c>
      <c r="O684" s="16" t="str">
        <f t="shared" si="31"/>
        <v>O</v>
      </c>
      <c r="P684" s="32">
        <f t="shared" si="32"/>
        <v>0</v>
      </c>
    </row>
    <row r="685" spans="1:16" ht="12.6" customHeight="1">
      <c r="A685" s="42"/>
      <c r="B685" s="42" t="s">
        <v>749</v>
      </c>
      <c r="C685" s="43" t="s">
        <v>582</v>
      </c>
      <c r="D685" s="42" t="s">
        <v>2052</v>
      </c>
      <c r="E685" s="43" t="s">
        <v>2053</v>
      </c>
      <c r="F685" s="43" t="s">
        <v>3220</v>
      </c>
      <c r="G685" s="43" t="s">
        <v>592</v>
      </c>
      <c r="H685" s="42" t="s">
        <v>3394</v>
      </c>
      <c r="I685" s="84">
        <v>4</v>
      </c>
      <c r="J685" s="32">
        <f>IFERROR(VLOOKUP(D685,#REF!,3,0),0)+IFERROR(VLOOKUP(D685,#REF!,3,0),0)</f>
        <v>0</v>
      </c>
      <c r="K685" s="32">
        <f>IFERROR(VLOOKUP(D685,#REF!,3,0),0)</f>
        <v>0</v>
      </c>
      <c r="L685" s="32">
        <f>IFERROR(VLOOKUP(D685,'12월'!$A$8:$C$8154,3,0),0)</f>
        <v>0</v>
      </c>
      <c r="M685" s="32">
        <f t="shared" si="30"/>
        <v>0</v>
      </c>
      <c r="N685" s="62" t="str">
        <f>IFERROR(VLOOKUP(D685,#REF!,6,0),"-")</f>
        <v>-</v>
      </c>
      <c r="O685" s="16" t="str">
        <f t="shared" si="31"/>
        <v>O</v>
      </c>
      <c r="P685" s="32">
        <f t="shared" si="32"/>
        <v>0</v>
      </c>
    </row>
    <row r="686" spans="1:16" ht="12.6" customHeight="1">
      <c r="A686" s="42"/>
      <c r="B686" s="51" t="s">
        <v>798</v>
      </c>
      <c r="C686" s="52" t="s">
        <v>578</v>
      </c>
      <c r="D686" s="51" t="s">
        <v>2048</v>
      </c>
      <c r="E686" s="52" t="s">
        <v>11</v>
      </c>
      <c r="F686" s="52" t="s">
        <v>3221</v>
      </c>
      <c r="G686" s="52" t="s">
        <v>592</v>
      </c>
      <c r="H686" s="51" t="s">
        <v>2057</v>
      </c>
      <c r="I686" s="84">
        <v>4</v>
      </c>
      <c r="J686" s="32">
        <f>IFERROR(VLOOKUP(D686,#REF!,3,0),0)+IFERROR(VLOOKUP(D686,#REF!,3,0),0)</f>
        <v>0</v>
      </c>
      <c r="K686" s="32">
        <f>IFERROR(VLOOKUP(D686,#REF!,3,0),0)</f>
        <v>0</v>
      </c>
      <c r="L686" s="32">
        <f>IFERROR(VLOOKUP(D686,'12월'!$A$8:$C$8154,3,0),0)</f>
        <v>0</v>
      </c>
      <c r="M686" s="32">
        <f t="shared" si="30"/>
        <v>0</v>
      </c>
      <c r="N686" s="62" t="str">
        <f>IFERROR(VLOOKUP(D686,#REF!,6,0),"-")</f>
        <v>-</v>
      </c>
      <c r="O686" s="16" t="str">
        <f t="shared" si="31"/>
        <v>O</v>
      </c>
      <c r="P686" s="32">
        <f t="shared" si="32"/>
        <v>0</v>
      </c>
    </row>
    <row r="687" spans="1:16" ht="12.6" customHeight="1">
      <c r="A687" s="42"/>
      <c r="B687" s="51" t="s">
        <v>821</v>
      </c>
      <c r="C687" s="52" t="s">
        <v>577</v>
      </c>
      <c r="D687" s="51" t="s">
        <v>2044</v>
      </c>
      <c r="E687" s="52" t="s">
        <v>2045</v>
      </c>
      <c r="F687" s="52" t="s">
        <v>3222</v>
      </c>
      <c r="G687" s="52" t="s">
        <v>593</v>
      </c>
      <c r="H687" s="42" t="s">
        <v>2057</v>
      </c>
      <c r="I687" s="84">
        <v>4</v>
      </c>
      <c r="J687" s="32">
        <f>IFERROR(VLOOKUP(D687,#REF!,3,0),0)+IFERROR(VLOOKUP(D687,#REF!,3,0),0)</f>
        <v>0</v>
      </c>
      <c r="K687" s="32">
        <f>IFERROR(VLOOKUP(D687,#REF!,3,0),0)</f>
        <v>0</v>
      </c>
      <c r="L687" s="32">
        <f>IFERROR(VLOOKUP(D687,'12월'!$A$8:$C$8154,3,0),0)</f>
        <v>0</v>
      </c>
      <c r="M687" s="32">
        <f t="shared" si="30"/>
        <v>0</v>
      </c>
      <c r="N687" s="62" t="str">
        <f>IFERROR(VLOOKUP(D687,#REF!,6,0),"-")</f>
        <v>-</v>
      </c>
      <c r="O687" s="16" t="str">
        <f t="shared" si="31"/>
        <v>O</v>
      </c>
      <c r="P687" s="32">
        <f t="shared" si="32"/>
        <v>0</v>
      </c>
    </row>
    <row r="688" spans="1:16" ht="12.6" customHeight="1">
      <c r="A688" s="42"/>
      <c r="B688" s="42" t="s">
        <v>835</v>
      </c>
      <c r="C688" s="43" t="s">
        <v>569</v>
      </c>
      <c r="D688" s="42" t="s">
        <v>2050</v>
      </c>
      <c r="E688" s="43" t="s">
        <v>2051</v>
      </c>
      <c r="F688" s="43" t="s">
        <v>3223</v>
      </c>
      <c r="G688" s="43" t="s">
        <v>593</v>
      </c>
      <c r="H688" s="42" t="s">
        <v>2057</v>
      </c>
      <c r="I688" s="84">
        <v>4</v>
      </c>
      <c r="J688" s="32">
        <f>IFERROR(VLOOKUP(D688,#REF!,3,0),0)+IFERROR(VLOOKUP(D688,#REF!,3,0),0)</f>
        <v>0</v>
      </c>
      <c r="K688" s="32">
        <f>IFERROR(VLOOKUP(D688,#REF!,3,0),0)</f>
        <v>0</v>
      </c>
      <c r="L688" s="32">
        <f>IFERROR(VLOOKUP(D688,'12월'!$A$8:$C$8154,3,0),0)</f>
        <v>0</v>
      </c>
      <c r="M688" s="32">
        <f t="shared" si="30"/>
        <v>0</v>
      </c>
      <c r="N688" s="62" t="str">
        <f>IFERROR(VLOOKUP(D688,#REF!,6,0),"-")</f>
        <v>-</v>
      </c>
      <c r="O688" s="16" t="str">
        <f t="shared" si="31"/>
        <v>O</v>
      </c>
      <c r="P688" s="32">
        <f t="shared" si="32"/>
        <v>0</v>
      </c>
    </row>
    <row r="689" spans="1:16" ht="12.6" customHeight="1">
      <c r="A689" s="42"/>
      <c r="B689" s="42" t="s">
        <v>895</v>
      </c>
      <c r="C689" s="43" t="s">
        <v>557</v>
      </c>
      <c r="D689" s="42" t="s">
        <v>2054</v>
      </c>
      <c r="E689" s="43" t="s">
        <v>2055</v>
      </c>
      <c r="F689" s="43" t="s">
        <v>3224</v>
      </c>
      <c r="G689" s="43" t="s">
        <v>592</v>
      </c>
      <c r="H689" s="42" t="s">
        <v>2057</v>
      </c>
      <c r="I689" s="84">
        <v>4</v>
      </c>
      <c r="J689" s="32">
        <f>IFERROR(VLOOKUP(D689,#REF!,3,0),0)+IFERROR(VLOOKUP(D689,#REF!,3,0),0)</f>
        <v>0</v>
      </c>
      <c r="K689" s="32">
        <f>IFERROR(VLOOKUP(D689,#REF!,3,0),0)</f>
        <v>0</v>
      </c>
      <c r="L689" s="32">
        <f>IFERROR(VLOOKUP(D689,'12월'!$A$8:$C$8154,3,0),0)</f>
        <v>0</v>
      </c>
      <c r="M689" s="32">
        <f t="shared" si="30"/>
        <v>0</v>
      </c>
      <c r="N689" s="62" t="str">
        <f>IFERROR(VLOOKUP(D689,#REF!,6,0),"-")</f>
        <v>-</v>
      </c>
      <c r="O689" s="16" t="str">
        <f t="shared" si="31"/>
        <v>O</v>
      </c>
      <c r="P689" s="32">
        <f t="shared" si="32"/>
        <v>0</v>
      </c>
    </row>
    <row r="690" spans="1:16" ht="12.6" customHeight="1">
      <c r="A690" s="42"/>
      <c r="B690" s="42" t="s">
        <v>1071</v>
      </c>
      <c r="C690" s="43" t="s">
        <v>566</v>
      </c>
      <c r="D690" s="42" t="s">
        <v>2043</v>
      </c>
      <c r="E690" s="43" t="s">
        <v>424</v>
      </c>
      <c r="F690" s="43" t="s">
        <v>3168</v>
      </c>
      <c r="G690" s="43" t="s">
        <v>592</v>
      </c>
      <c r="H690" s="51" t="s">
        <v>2057</v>
      </c>
      <c r="I690" s="84">
        <v>4</v>
      </c>
      <c r="J690" s="32">
        <f>IFERROR(VLOOKUP(D690,#REF!,3,0),0)+IFERROR(VLOOKUP(D690,#REF!,3,0),0)</f>
        <v>0</v>
      </c>
      <c r="K690" s="32">
        <f>IFERROR(VLOOKUP(D690,#REF!,3,0),0)</f>
        <v>0</v>
      </c>
      <c r="L690" s="32">
        <f>IFERROR(VLOOKUP(D690,'12월'!$A$8:$C$8154,3,0),0)</f>
        <v>0</v>
      </c>
      <c r="M690" s="32">
        <f t="shared" si="30"/>
        <v>0</v>
      </c>
      <c r="N690" s="62" t="str">
        <f>IFERROR(VLOOKUP(D690,#REF!,6,0),"-")</f>
        <v>-</v>
      </c>
      <c r="O690" s="16" t="str">
        <f t="shared" si="31"/>
        <v>O</v>
      </c>
      <c r="P690" s="32">
        <f t="shared" si="32"/>
        <v>0</v>
      </c>
    </row>
    <row r="691" spans="1:16" ht="12.6" customHeight="1">
      <c r="A691" s="42"/>
      <c r="B691" s="42" t="s">
        <v>1071</v>
      </c>
      <c r="C691" s="43" t="s">
        <v>566</v>
      </c>
      <c r="D691" s="42" t="s">
        <v>2046</v>
      </c>
      <c r="E691" s="43" t="s">
        <v>636</v>
      </c>
      <c r="F691" s="43" t="s">
        <v>3225</v>
      </c>
      <c r="G691" s="43" t="s">
        <v>592</v>
      </c>
      <c r="H691" s="51" t="s">
        <v>2057</v>
      </c>
      <c r="I691" s="84">
        <v>4</v>
      </c>
      <c r="J691" s="32">
        <f>IFERROR(VLOOKUP(D691,#REF!,3,0),0)+IFERROR(VLOOKUP(D691,#REF!,3,0),0)</f>
        <v>0</v>
      </c>
      <c r="K691" s="32">
        <f>IFERROR(VLOOKUP(D691,#REF!,3,0),0)</f>
        <v>0</v>
      </c>
      <c r="L691" s="32">
        <f>IFERROR(VLOOKUP(D691,'12월'!$A$8:$C$8154,3,0),0)</f>
        <v>0</v>
      </c>
      <c r="M691" s="32">
        <f t="shared" si="30"/>
        <v>0</v>
      </c>
      <c r="N691" s="62" t="str">
        <f>IFERROR(VLOOKUP(D691,#REF!,6,0),"-")</f>
        <v>-</v>
      </c>
      <c r="O691" s="16" t="str">
        <f t="shared" si="31"/>
        <v>O</v>
      </c>
      <c r="P691" s="32">
        <f t="shared" si="32"/>
        <v>0</v>
      </c>
    </row>
    <row r="692" spans="1:16" ht="12.6" customHeight="1">
      <c r="A692" s="42"/>
      <c r="B692" s="42" t="s">
        <v>1088</v>
      </c>
      <c r="C692" s="43" t="s">
        <v>564</v>
      </c>
      <c r="D692" s="42" t="s">
        <v>2060</v>
      </c>
      <c r="E692" s="43" t="s">
        <v>2038</v>
      </c>
      <c r="F692" s="43" t="s">
        <v>3226</v>
      </c>
      <c r="G692" s="43" t="s">
        <v>592</v>
      </c>
      <c r="H692" s="51" t="s">
        <v>2057</v>
      </c>
      <c r="I692" s="84">
        <v>4</v>
      </c>
      <c r="J692" s="32">
        <f>IFERROR(VLOOKUP(D692,#REF!,3,0),0)+IFERROR(VLOOKUP(D692,#REF!,3,0),0)</f>
        <v>0</v>
      </c>
      <c r="K692" s="32">
        <f>IFERROR(VLOOKUP(D692,#REF!,3,0),0)</f>
        <v>0</v>
      </c>
      <c r="L692" s="32">
        <f>IFERROR(VLOOKUP(D692,'12월'!$A$8:$C$8154,3,0),0)</f>
        <v>0</v>
      </c>
      <c r="M692" s="32">
        <f t="shared" si="30"/>
        <v>0</v>
      </c>
      <c r="N692" s="62" t="str">
        <f>IFERROR(VLOOKUP(D692,#REF!,6,0),"-")</f>
        <v>-</v>
      </c>
      <c r="O692" s="16" t="str">
        <f t="shared" si="31"/>
        <v>O</v>
      </c>
      <c r="P692" s="32">
        <f t="shared" si="32"/>
        <v>0</v>
      </c>
    </row>
    <row r="693" spans="1:16" ht="12.6" customHeight="1">
      <c r="A693" s="42"/>
      <c r="B693" s="42" t="s">
        <v>1111</v>
      </c>
      <c r="C693" s="43" t="s">
        <v>554</v>
      </c>
      <c r="D693" s="42" t="s">
        <v>2049</v>
      </c>
      <c r="E693" s="43" t="s">
        <v>372</v>
      </c>
      <c r="F693" s="43" t="s">
        <v>3227</v>
      </c>
      <c r="G693" s="43" t="s">
        <v>592</v>
      </c>
      <c r="H693" s="51" t="s">
        <v>2057</v>
      </c>
      <c r="I693" s="84">
        <v>4</v>
      </c>
      <c r="J693" s="32">
        <f>IFERROR(VLOOKUP(D693,#REF!,3,0),0)+IFERROR(VLOOKUP(D693,#REF!,3,0),0)</f>
        <v>0</v>
      </c>
      <c r="K693" s="32">
        <f>IFERROR(VLOOKUP(D693,#REF!,3,0),0)</f>
        <v>0</v>
      </c>
      <c r="L693" s="32">
        <f>IFERROR(VLOOKUP(D693,'12월'!$A$8:$C$8154,3,0),0)</f>
        <v>0</v>
      </c>
      <c r="M693" s="32">
        <f t="shared" si="30"/>
        <v>0</v>
      </c>
      <c r="N693" s="62" t="str">
        <f>IFERROR(VLOOKUP(D693,#REF!,6,0),"-")</f>
        <v>-</v>
      </c>
      <c r="O693" s="16" t="str">
        <f t="shared" si="31"/>
        <v>O</v>
      </c>
      <c r="P693" s="32">
        <f t="shared" si="32"/>
        <v>0</v>
      </c>
    </row>
    <row r="694" spans="1:16" ht="12.6" customHeight="1">
      <c r="A694" s="42"/>
      <c r="B694" s="51" t="s">
        <v>957</v>
      </c>
      <c r="C694" s="52" t="s">
        <v>571</v>
      </c>
      <c r="D694" s="51" t="s">
        <v>2061</v>
      </c>
      <c r="E694" s="52" t="s">
        <v>2062</v>
      </c>
      <c r="F694" s="52" t="s">
        <v>3228</v>
      </c>
      <c r="G694" s="52" t="s">
        <v>593</v>
      </c>
      <c r="H694" s="42" t="s">
        <v>3395</v>
      </c>
      <c r="I694" s="84">
        <v>4</v>
      </c>
      <c r="J694" s="32">
        <f>IFERROR(VLOOKUP(D694,#REF!,3,0),0)+IFERROR(VLOOKUP(D694,#REF!,3,0),0)</f>
        <v>0</v>
      </c>
      <c r="K694" s="32">
        <f>IFERROR(VLOOKUP(D694,#REF!,3,0),0)</f>
        <v>0</v>
      </c>
      <c r="L694" s="32">
        <f>IFERROR(VLOOKUP(D694,'12월'!$A$8:$C$8154,3,0),0)</f>
        <v>0</v>
      </c>
      <c r="M694" s="32">
        <f t="shared" si="30"/>
        <v>0</v>
      </c>
      <c r="N694" s="62" t="str">
        <f>IFERROR(VLOOKUP(D694,#REF!,6,0),"-")</f>
        <v>-</v>
      </c>
      <c r="O694" s="16" t="str">
        <f t="shared" si="31"/>
        <v>O</v>
      </c>
      <c r="P694" s="32">
        <f t="shared" si="32"/>
        <v>0</v>
      </c>
    </row>
    <row r="695" spans="1:16" ht="12.6" customHeight="1">
      <c r="A695" s="42"/>
      <c r="B695" s="42" t="s">
        <v>1111</v>
      </c>
      <c r="C695" s="43" t="s">
        <v>554</v>
      </c>
      <c r="D695" s="42" t="s">
        <v>2056</v>
      </c>
      <c r="E695" s="43" t="s">
        <v>123</v>
      </c>
      <c r="F695" s="43" t="s">
        <v>3229</v>
      </c>
      <c r="G695" s="43" t="s">
        <v>592</v>
      </c>
      <c r="H695" s="42" t="s">
        <v>3395</v>
      </c>
      <c r="I695" s="84">
        <v>4</v>
      </c>
      <c r="J695" s="32">
        <f>IFERROR(VLOOKUP(D695,#REF!,3,0),0)+IFERROR(VLOOKUP(D695,#REF!,3,0),0)</f>
        <v>0</v>
      </c>
      <c r="K695" s="32">
        <f>IFERROR(VLOOKUP(D695,#REF!,3,0),0)</f>
        <v>0</v>
      </c>
      <c r="L695" s="32">
        <f>IFERROR(VLOOKUP(D695,'12월'!$A$8:$C$8154,3,0),0)</f>
        <v>0</v>
      </c>
      <c r="M695" s="32">
        <f t="shared" si="30"/>
        <v>0</v>
      </c>
      <c r="N695" s="62" t="str">
        <f>IFERROR(VLOOKUP(D695,#REF!,6,0),"-")</f>
        <v>-</v>
      </c>
      <c r="O695" s="16" t="str">
        <f t="shared" si="31"/>
        <v>O</v>
      </c>
      <c r="P695" s="32">
        <f t="shared" si="32"/>
        <v>0</v>
      </c>
    </row>
    <row r="696" spans="1:16" ht="12.6" customHeight="1">
      <c r="A696" s="42"/>
      <c r="B696" s="42" t="s">
        <v>821</v>
      </c>
      <c r="C696" s="43" t="s">
        <v>577</v>
      </c>
      <c r="D696" s="42" t="s">
        <v>2064</v>
      </c>
      <c r="E696" s="43" t="s">
        <v>2065</v>
      </c>
      <c r="F696" s="43" t="s">
        <v>3230</v>
      </c>
      <c r="G696" s="43" t="s">
        <v>592</v>
      </c>
      <c r="H696" s="42" t="s">
        <v>3396</v>
      </c>
      <c r="I696" s="84">
        <v>4</v>
      </c>
      <c r="J696" s="32">
        <f>IFERROR(VLOOKUP(D696,#REF!,3,0),0)+IFERROR(VLOOKUP(D696,#REF!,3,0),0)</f>
        <v>0</v>
      </c>
      <c r="K696" s="32">
        <f>IFERROR(VLOOKUP(D696,#REF!,3,0),0)</f>
        <v>0</v>
      </c>
      <c r="L696" s="32">
        <f>IFERROR(VLOOKUP(D696,'12월'!$A$8:$C$8154,3,0),0)</f>
        <v>0</v>
      </c>
      <c r="M696" s="32">
        <f t="shared" si="30"/>
        <v>0</v>
      </c>
      <c r="N696" s="62" t="str">
        <f>IFERROR(VLOOKUP(D696,#REF!,6,0),"-")</f>
        <v>-</v>
      </c>
      <c r="O696" s="16" t="str">
        <f t="shared" si="31"/>
        <v>O</v>
      </c>
      <c r="P696" s="32">
        <f t="shared" si="32"/>
        <v>0</v>
      </c>
    </row>
    <row r="697" spans="1:16" ht="12.6" customHeight="1">
      <c r="A697" s="42"/>
      <c r="B697" s="42" t="s">
        <v>3153</v>
      </c>
      <c r="C697" s="43" t="s">
        <v>568</v>
      </c>
      <c r="D697" s="42" t="s">
        <v>2066</v>
      </c>
      <c r="E697" s="43" t="s">
        <v>2067</v>
      </c>
      <c r="F697" s="43" t="s">
        <v>3231</v>
      </c>
      <c r="G697" s="43" t="s">
        <v>592</v>
      </c>
      <c r="H697" s="42" t="s">
        <v>3396</v>
      </c>
      <c r="I697" s="84">
        <v>4</v>
      </c>
      <c r="J697" s="32">
        <f>IFERROR(VLOOKUP(D697,#REF!,3,0),0)+IFERROR(VLOOKUP(D697,#REF!,3,0),0)</f>
        <v>0</v>
      </c>
      <c r="K697" s="32">
        <f>IFERROR(VLOOKUP(D697,#REF!,3,0),0)</f>
        <v>0</v>
      </c>
      <c r="L697" s="32">
        <f>IFERROR(VLOOKUP(D697,'12월'!$A$8:$C$8154,3,0),0)</f>
        <v>0</v>
      </c>
      <c r="M697" s="32">
        <f t="shared" si="30"/>
        <v>0</v>
      </c>
      <c r="N697" s="62" t="str">
        <f>IFERROR(VLOOKUP(D697,#REF!,6,0),"-")</f>
        <v>-</v>
      </c>
      <c r="O697" s="16" t="str">
        <f t="shared" si="31"/>
        <v>O</v>
      </c>
      <c r="P697" s="32">
        <f t="shared" si="32"/>
        <v>0</v>
      </c>
    </row>
    <row r="698" spans="1:16" ht="12.6" customHeight="1">
      <c r="A698" s="42"/>
      <c r="B698" s="51" t="s">
        <v>943</v>
      </c>
      <c r="C698" s="52" t="s">
        <v>561</v>
      </c>
      <c r="D698" s="51" t="s">
        <v>2080</v>
      </c>
      <c r="E698" s="52" t="s">
        <v>2161</v>
      </c>
      <c r="F698" s="52" t="s">
        <v>3232</v>
      </c>
      <c r="G698" s="52" t="s">
        <v>592</v>
      </c>
      <c r="H698" s="76" t="s">
        <v>3396</v>
      </c>
      <c r="I698" s="84">
        <v>4</v>
      </c>
      <c r="J698" s="32">
        <f>IFERROR(VLOOKUP(D698,#REF!,3,0),0)+IFERROR(VLOOKUP(D698,#REF!,3,0),0)</f>
        <v>0</v>
      </c>
      <c r="K698" s="32">
        <f>IFERROR(VLOOKUP(D698,#REF!,3,0),0)</f>
        <v>0</v>
      </c>
      <c r="L698" s="32">
        <f>IFERROR(VLOOKUP(D698,'12월'!$A$8:$C$8154,3,0),0)</f>
        <v>0</v>
      </c>
      <c r="M698" s="32">
        <f t="shared" si="30"/>
        <v>0</v>
      </c>
      <c r="N698" s="62" t="str">
        <f>IFERROR(VLOOKUP(D698,#REF!,6,0),"-")</f>
        <v>-</v>
      </c>
      <c r="O698" s="16" t="str">
        <f t="shared" si="31"/>
        <v>O</v>
      </c>
      <c r="P698" s="32">
        <f t="shared" si="32"/>
        <v>0</v>
      </c>
    </row>
    <row r="699" spans="1:16" ht="12.6" customHeight="1">
      <c r="A699" s="42"/>
      <c r="B699" s="51" t="s">
        <v>957</v>
      </c>
      <c r="C699" s="52" t="s">
        <v>571</v>
      </c>
      <c r="D699" s="51" t="s">
        <v>2068</v>
      </c>
      <c r="E699" s="52" t="s">
        <v>2069</v>
      </c>
      <c r="F699" s="52" t="s">
        <v>3233</v>
      </c>
      <c r="G699" s="52" t="s">
        <v>592</v>
      </c>
      <c r="H699" s="42" t="s">
        <v>3396</v>
      </c>
      <c r="I699" s="84">
        <v>4</v>
      </c>
      <c r="J699" s="32">
        <f>IFERROR(VLOOKUP(D699,#REF!,3,0),0)+IFERROR(VLOOKUP(D699,#REF!,3,0),0)</f>
        <v>0</v>
      </c>
      <c r="K699" s="32">
        <f>IFERROR(VLOOKUP(D699,#REF!,3,0),0)</f>
        <v>0</v>
      </c>
      <c r="L699" s="32">
        <f>IFERROR(VLOOKUP(D699,'12월'!$A$8:$C$8154,3,0),0)</f>
        <v>0</v>
      </c>
      <c r="M699" s="32">
        <f t="shared" si="30"/>
        <v>0</v>
      </c>
      <c r="N699" s="62" t="str">
        <f>IFERROR(VLOOKUP(D699,#REF!,6,0),"-")</f>
        <v>-</v>
      </c>
      <c r="O699" s="16" t="str">
        <f t="shared" si="31"/>
        <v>O</v>
      </c>
      <c r="P699" s="32">
        <f t="shared" si="32"/>
        <v>0</v>
      </c>
    </row>
    <row r="700" spans="1:16" ht="12.6" customHeight="1">
      <c r="A700" s="42"/>
      <c r="B700" s="51" t="s">
        <v>957</v>
      </c>
      <c r="C700" s="52" t="s">
        <v>571</v>
      </c>
      <c r="D700" s="51" t="s">
        <v>2070</v>
      </c>
      <c r="E700" s="52" t="s">
        <v>2071</v>
      </c>
      <c r="F700" s="52" t="s">
        <v>3234</v>
      </c>
      <c r="G700" s="52" t="s">
        <v>592</v>
      </c>
      <c r="H700" s="42" t="s">
        <v>3396</v>
      </c>
      <c r="I700" s="84">
        <v>4</v>
      </c>
      <c r="J700" s="32">
        <f>IFERROR(VLOOKUP(D700,#REF!,3,0),0)+IFERROR(VLOOKUP(D700,#REF!,3,0),0)</f>
        <v>0</v>
      </c>
      <c r="K700" s="32">
        <f>IFERROR(VLOOKUP(D700,#REF!,3,0),0)</f>
        <v>0</v>
      </c>
      <c r="L700" s="32">
        <f>IFERROR(VLOOKUP(D700,'12월'!$A$8:$C$8154,3,0),0)</f>
        <v>0</v>
      </c>
      <c r="M700" s="32">
        <f t="shared" si="30"/>
        <v>0</v>
      </c>
      <c r="N700" s="62" t="str">
        <f>IFERROR(VLOOKUP(D700,#REF!,6,0),"-")</f>
        <v>-</v>
      </c>
      <c r="O700" s="16" t="str">
        <f t="shared" si="31"/>
        <v>O</v>
      </c>
      <c r="P700" s="32">
        <f t="shared" si="32"/>
        <v>0</v>
      </c>
    </row>
    <row r="701" spans="1:16" ht="12.6" customHeight="1">
      <c r="A701" s="42"/>
      <c r="B701" s="51" t="s">
        <v>1139</v>
      </c>
      <c r="C701" s="52" t="s">
        <v>560</v>
      </c>
      <c r="D701" s="51" t="s">
        <v>2085</v>
      </c>
      <c r="E701" s="52" t="s">
        <v>2086</v>
      </c>
      <c r="F701" s="52" t="s">
        <v>3235</v>
      </c>
      <c r="G701" s="52" t="s">
        <v>593</v>
      </c>
      <c r="H701" s="42" t="s">
        <v>3396</v>
      </c>
      <c r="I701" s="84">
        <v>4</v>
      </c>
      <c r="J701" s="32">
        <f>IFERROR(VLOOKUP(D701,#REF!,3,0),0)+IFERROR(VLOOKUP(D701,#REF!,3,0),0)</f>
        <v>0</v>
      </c>
      <c r="K701" s="32">
        <f>IFERROR(VLOOKUP(D701,#REF!,3,0),0)</f>
        <v>0</v>
      </c>
      <c r="L701" s="32">
        <f>IFERROR(VLOOKUP(D701,'12월'!$A$8:$C$8154,3,0),0)</f>
        <v>0</v>
      </c>
      <c r="M701" s="32">
        <f t="shared" si="30"/>
        <v>0</v>
      </c>
      <c r="N701" s="62" t="str">
        <f>IFERROR(VLOOKUP(D701,#REF!,6,0),"-")</f>
        <v>-</v>
      </c>
      <c r="O701" s="16" t="str">
        <f t="shared" si="31"/>
        <v>O</v>
      </c>
      <c r="P701" s="32">
        <f t="shared" si="32"/>
        <v>0</v>
      </c>
    </row>
    <row r="702" spans="1:16" ht="12.6" customHeight="1">
      <c r="A702" s="42"/>
      <c r="B702" s="42" t="s">
        <v>1148</v>
      </c>
      <c r="C702" s="43" t="s">
        <v>586</v>
      </c>
      <c r="D702" s="42" t="s">
        <v>2074</v>
      </c>
      <c r="E702" s="43" t="s">
        <v>2075</v>
      </c>
      <c r="F702" s="43" t="s">
        <v>3236</v>
      </c>
      <c r="G702" s="43" t="s">
        <v>592</v>
      </c>
      <c r="H702" s="42" t="s">
        <v>3396</v>
      </c>
      <c r="I702" s="84">
        <v>4</v>
      </c>
      <c r="J702" s="32">
        <f>IFERROR(VLOOKUP(D702,#REF!,3,0),0)+IFERROR(VLOOKUP(D702,#REF!,3,0),0)</f>
        <v>0</v>
      </c>
      <c r="K702" s="32">
        <f>IFERROR(VLOOKUP(D702,#REF!,3,0),0)</f>
        <v>0</v>
      </c>
      <c r="L702" s="32">
        <f>IFERROR(VLOOKUP(D702,'12월'!$A$8:$C$8154,3,0),0)</f>
        <v>0</v>
      </c>
      <c r="M702" s="32">
        <f t="shared" si="30"/>
        <v>0</v>
      </c>
      <c r="N702" s="62" t="str">
        <f>IFERROR(VLOOKUP(D702,#REF!,6,0),"-")</f>
        <v>-</v>
      </c>
      <c r="O702" s="16" t="str">
        <f t="shared" si="31"/>
        <v>O</v>
      </c>
      <c r="P702" s="32">
        <f t="shared" si="32"/>
        <v>0</v>
      </c>
    </row>
    <row r="703" spans="1:16" ht="12.6" customHeight="1">
      <c r="A703" s="42"/>
      <c r="B703" s="42" t="s">
        <v>1148</v>
      </c>
      <c r="C703" s="43" t="s">
        <v>586</v>
      </c>
      <c r="D703" s="42" t="s">
        <v>2083</v>
      </c>
      <c r="E703" s="43" t="s">
        <v>2084</v>
      </c>
      <c r="F703" s="43" t="s">
        <v>3237</v>
      </c>
      <c r="G703" s="43" t="s">
        <v>592</v>
      </c>
      <c r="H703" s="42" t="s">
        <v>3396</v>
      </c>
      <c r="I703" s="84">
        <v>4</v>
      </c>
      <c r="J703" s="32">
        <f>IFERROR(VLOOKUP(D703,#REF!,3,0),0)+IFERROR(VLOOKUP(D703,#REF!,3,0),0)</f>
        <v>0</v>
      </c>
      <c r="K703" s="32">
        <f>IFERROR(VLOOKUP(D703,#REF!,3,0),0)</f>
        <v>0</v>
      </c>
      <c r="L703" s="32">
        <f>IFERROR(VLOOKUP(D703,'12월'!$A$8:$C$8154,3,0),0)</f>
        <v>0</v>
      </c>
      <c r="M703" s="32">
        <f t="shared" si="30"/>
        <v>0</v>
      </c>
      <c r="N703" s="62" t="str">
        <f>IFERROR(VLOOKUP(D703,#REF!,6,0),"-")</f>
        <v>-</v>
      </c>
      <c r="O703" s="16" t="str">
        <f t="shared" si="31"/>
        <v>O</v>
      </c>
      <c r="P703" s="32">
        <f t="shared" si="32"/>
        <v>0</v>
      </c>
    </row>
    <row r="704" spans="1:16" ht="12.6" customHeight="1">
      <c r="A704" s="42"/>
      <c r="B704" s="42" t="s">
        <v>1042</v>
      </c>
      <c r="C704" s="43" t="s">
        <v>567</v>
      </c>
      <c r="D704" s="42" t="s">
        <v>2072</v>
      </c>
      <c r="E704" s="43" t="s">
        <v>2073</v>
      </c>
      <c r="F704" s="43" t="s">
        <v>3238</v>
      </c>
      <c r="G704" s="43" t="s">
        <v>593</v>
      </c>
      <c r="H704" s="42" t="s">
        <v>3397</v>
      </c>
      <c r="I704" s="84">
        <v>4</v>
      </c>
      <c r="J704" s="32">
        <f>IFERROR(VLOOKUP(D704,#REF!,3,0),0)+IFERROR(VLOOKUP(D704,#REF!,3,0),0)</f>
        <v>0</v>
      </c>
      <c r="K704" s="32">
        <f>IFERROR(VLOOKUP(D704,#REF!,3,0),0)</f>
        <v>0</v>
      </c>
      <c r="L704" s="32">
        <f>IFERROR(VLOOKUP(D704,'12월'!$A$8:$C$8154,3,0),0)</f>
        <v>0</v>
      </c>
      <c r="M704" s="32">
        <f t="shared" si="30"/>
        <v>0</v>
      </c>
      <c r="N704" s="62" t="str">
        <f>IFERROR(VLOOKUP(D704,#REF!,6,0),"-")</f>
        <v>-</v>
      </c>
      <c r="O704" s="16" t="str">
        <f t="shared" si="31"/>
        <v>O</v>
      </c>
      <c r="P704" s="32">
        <f t="shared" si="32"/>
        <v>0</v>
      </c>
    </row>
    <row r="705" spans="1:16" ht="12.6" customHeight="1">
      <c r="A705" s="42"/>
      <c r="B705" s="42" t="s">
        <v>694</v>
      </c>
      <c r="C705" s="43" t="s">
        <v>581</v>
      </c>
      <c r="D705" s="42" t="s">
        <v>2076</v>
      </c>
      <c r="E705" s="43" t="s">
        <v>2077</v>
      </c>
      <c r="F705" s="43" t="s">
        <v>3239</v>
      </c>
      <c r="G705" s="43" t="s">
        <v>592</v>
      </c>
      <c r="H705" s="42" t="s">
        <v>3398</v>
      </c>
      <c r="I705" s="84">
        <v>4</v>
      </c>
      <c r="J705" s="32">
        <f>IFERROR(VLOOKUP(D705,#REF!,3,0),0)+IFERROR(VLOOKUP(D705,#REF!,3,0),0)</f>
        <v>0</v>
      </c>
      <c r="K705" s="32">
        <f>IFERROR(VLOOKUP(D705,#REF!,3,0),0)</f>
        <v>0</v>
      </c>
      <c r="L705" s="32">
        <f>IFERROR(VLOOKUP(D705,'12월'!$A$8:$C$8154,3,0),0)</f>
        <v>0</v>
      </c>
      <c r="M705" s="32">
        <f t="shared" si="30"/>
        <v>0</v>
      </c>
      <c r="N705" s="62" t="str">
        <f>IFERROR(VLOOKUP(D705,#REF!,6,0),"-")</f>
        <v>-</v>
      </c>
      <c r="O705" s="16" t="str">
        <f t="shared" si="31"/>
        <v>O</v>
      </c>
      <c r="P705" s="32">
        <f t="shared" si="32"/>
        <v>0</v>
      </c>
    </row>
    <row r="706" spans="1:16" ht="12.6" customHeight="1">
      <c r="A706" s="42"/>
      <c r="B706" s="76" t="s">
        <v>694</v>
      </c>
      <c r="C706" s="77" t="s">
        <v>581</v>
      </c>
      <c r="D706" s="76" t="s">
        <v>2078</v>
      </c>
      <c r="E706" s="77" t="s">
        <v>2079</v>
      </c>
      <c r="F706" s="77" t="s">
        <v>3240</v>
      </c>
      <c r="G706" s="77" t="s">
        <v>592</v>
      </c>
      <c r="H706" s="42" t="s">
        <v>3398</v>
      </c>
      <c r="I706" s="84">
        <v>4</v>
      </c>
      <c r="J706" s="32">
        <f>IFERROR(VLOOKUP(D706,#REF!,3,0),0)+IFERROR(VLOOKUP(D706,#REF!,3,0),0)</f>
        <v>0</v>
      </c>
      <c r="K706" s="32">
        <f>IFERROR(VLOOKUP(D706,#REF!,3,0),0)</f>
        <v>0</v>
      </c>
      <c r="L706" s="32">
        <f>IFERROR(VLOOKUP(D706,'12월'!$A$8:$C$8154,3,0),0)</f>
        <v>0</v>
      </c>
      <c r="M706" s="32">
        <f t="shared" si="30"/>
        <v>0</v>
      </c>
      <c r="N706" s="62" t="str">
        <f>IFERROR(VLOOKUP(D706,#REF!,6,0),"-")</f>
        <v>-</v>
      </c>
      <c r="O706" s="16" t="str">
        <f t="shared" si="31"/>
        <v>O</v>
      </c>
      <c r="P706" s="32">
        <f t="shared" si="32"/>
        <v>0</v>
      </c>
    </row>
    <row r="707" spans="1:16" ht="12.6" customHeight="1">
      <c r="A707" s="42"/>
      <c r="B707" s="42" t="s">
        <v>943</v>
      </c>
      <c r="C707" s="43" t="s">
        <v>561</v>
      </c>
      <c r="D707" s="42" t="s">
        <v>2081</v>
      </c>
      <c r="E707" s="43" t="s">
        <v>2980</v>
      </c>
      <c r="F707" s="43" t="s">
        <v>3241</v>
      </c>
      <c r="G707" s="43" t="s">
        <v>592</v>
      </c>
      <c r="H707" s="42" t="s">
        <v>3398</v>
      </c>
      <c r="I707" s="84">
        <v>4</v>
      </c>
      <c r="J707" s="32">
        <f>IFERROR(VLOOKUP(D707,#REF!,3,0),0)+IFERROR(VLOOKUP(D707,#REF!,3,0),0)</f>
        <v>0</v>
      </c>
      <c r="K707" s="32">
        <f>IFERROR(VLOOKUP(D707,#REF!,3,0),0)</f>
        <v>0</v>
      </c>
      <c r="L707" s="32">
        <f>IFERROR(VLOOKUP(D707,'12월'!$A$8:$C$8154,3,0),0)</f>
        <v>0</v>
      </c>
      <c r="M707" s="32">
        <f t="shared" si="30"/>
        <v>0</v>
      </c>
      <c r="N707" s="62" t="str">
        <f>IFERROR(VLOOKUP(D707,#REF!,6,0),"-")</f>
        <v>-</v>
      </c>
      <c r="O707" s="16" t="str">
        <f t="shared" si="31"/>
        <v>O</v>
      </c>
      <c r="P707" s="32">
        <f t="shared" si="32"/>
        <v>0</v>
      </c>
    </row>
    <row r="708" spans="1:16" ht="12.6" customHeight="1">
      <c r="A708" s="42"/>
      <c r="B708" s="42" t="s">
        <v>742</v>
      </c>
      <c r="C708" s="43" t="s">
        <v>572</v>
      </c>
      <c r="D708" s="42" t="s">
        <v>2087</v>
      </c>
      <c r="E708" s="43" t="s">
        <v>2088</v>
      </c>
      <c r="F708" s="43" t="s">
        <v>3242</v>
      </c>
      <c r="G708" s="43" t="s">
        <v>592</v>
      </c>
      <c r="H708" s="42" t="s">
        <v>3399</v>
      </c>
      <c r="I708" s="84">
        <v>4</v>
      </c>
      <c r="J708" s="32">
        <f>IFERROR(VLOOKUP(D708,#REF!,3,0),0)+IFERROR(VLOOKUP(D708,#REF!,3,0),0)</f>
        <v>0</v>
      </c>
      <c r="K708" s="32">
        <f>IFERROR(VLOOKUP(D708,#REF!,3,0),0)</f>
        <v>0</v>
      </c>
      <c r="L708" s="32">
        <f>IFERROR(VLOOKUP(D708,'12월'!$A$8:$C$8154,3,0),0)</f>
        <v>0</v>
      </c>
      <c r="M708" s="32">
        <f t="shared" si="30"/>
        <v>0</v>
      </c>
      <c r="N708" s="62" t="str">
        <f>IFERROR(VLOOKUP(D708,#REF!,6,0),"-")</f>
        <v>-</v>
      </c>
      <c r="O708" s="16" t="str">
        <f t="shared" si="31"/>
        <v>O</v>
      </c>
      <c r="P708" s="32">
        <f t="shared" si="32"/>
        <v>0</v>
      </c>
    </row>
    <row r="709" spans="1:16" ht="12.6" customHeight="1">
      <c r="A709" s="42"/>
      <c r="B709" s="42" t="s">
        <v>979</v>
      </c>
      <c r="C709" s="43" t="s">
        <v>563</v>
      </c>
      <c r="D709" s="42" t="s">
        <v>2099</v>
      </c>
      <c r="E709" s="43" t="s">
        <v>2100</v>
      </c>
      <c r="F709" s="43" t="s">
        <v>3243</v>
      </c>
      <c r="G709" s="43" t="s">
        <v>592</v>
      </c>
      <c r="H709" s="44" t="s">
        <v>3400</v>
      </c>
      <c r="I709" s="84">
        <v>4</v>
      </c>
      <c r="J709" s="32">
        <f>IFERROR(VLOOKUP(D709,#REF!,3,0),0)+IFERROR(VLOOKUP(D709,#REF!,3,0),0)</f>
        <v>0</v>
      </c>
      <c r="K709" s="32">
        <f>IFERROR(VLOOKUP(D709,#REF!,3,0),0)</f>
        <v>0</v>
      </c>
      <c r="L709" s="32">
        <f>IFERROR(VLOOKUP(D709,'12월'!$A$8:$C$8154,3,0),0)</f>
        <v>0</v>
      </c>
      <c r="M709" s="32">
        <f t="shared" si="30"/>
        <v>0</v>
      </c>
      <c r="N709" s="62" t="str">
        <f>IFERROR(VLOOKUP(D709,#REF!,6,0),"-")</f>
        <v>-</v>
      </c>
      <c r="O709" s="16" t="str">
        <f t="shared" si="31"/>
        <v>O</v>
      </c>
      <c r="P709" s="32">
        <f t="shared" si="32"/>
        <v>0</v>
      </c>
    </row>
    <row r="710" spans="1:16" ht="12.6" customHeight="1">
      <c r="A710" s="42"/>
      <c r="B710" s="42" t="s">
        <v>1139</v>
      </c>
      <c r="C710" s="43" t="s">
        <v>560</v>
      </c>
      <c r="D710" s="42" t="s">
        <v>2101</v>
      </c>
      <c r="E710" s="43" t="s">
        <v>2102</v>
      </c>
      <c r="F710" s="43" t="s">
        <v>3244</v>
      </c>
      <c r="G710" s="43" t="s">
        <v>592</v>
      </c>
      <c r="H710" s="42" t="s">
        <v>3401</v>
      </c>
      <c r="I710" s="84">
        <v>4</v>
      </c>
      <c r="J710" s="32">
        <f>IFERROR(VLOOKUP(D710,#REF!,3,0),0)+IFERROR(VLOOKUP(D710,#REF!,3,0),0)</f>
        <v>0</v>
      </c>
      <c r="K710" s="32">
        <f>IFERROR(VLOOKUP(D710,#REF!,3,0),0)</f>
        <v>0</v>
      </c>
      <c r="L710" s="32">
        <f>IFERROR(VLOOKUP(D710,'12월'!$A$8:$C$8154,3,0),0)</f>
        <v>0</v>
      </c>
      <c r="M710" s="32">
        <f t="shared" si="30"/>
        <v>0</v>
      </c>
      <c r="N710" s="62" t="str">
        <f>IFERROR(VLOOKUP(D710,#REF!,6,0),"-")</f>
        <v>-</v>
      </c>
      <c r="O710" s="16" t="str">
        <f t="shared" si="31"/>
        <v>O</v>
      </c>
      <c r="P710" s="32">
        <f t="shared" si="32"/>
        <v>0</v>
      </c>
    </row>
    <row r="711" spans="1:16" ht="12.6" customHeight="1">
      <c r="A711" s="42"/>
      <c r="B711" s="42" t="s">
        <v>907</v>
      </c>
      <c r="C711" s="43" t="s">
        <v>568</v>
      </c>
      <c r="D711" s="42" t="s">
        <v>2106</v>
      </c>
      <c r="E711" s="43" t="s">
        <v>2107</v>
      </c>
      <c r="F711" s="43" t="s">
        <v>3245</v>
      </c>
      <c r="G711" s="43" t="s">
        <v>592</v>
      </c>
      <c r="H711" s="42" t="s">
        <v>3402</v>
      </c>
      <c r="I711" s="84">
        <v>4</v>
      </c>
      <c r="J711" s="32">
        <f>IFERROR(VLOOKUP(D711,#REF!,3,0),0)+IFERROR(VLOOKUP(D711,#REF!,3,0),0)</f>
        <v>0</v>
      </c>
      <c r="K711" s="32">
        <f>IFERROR(VLOOKUP(D711,#REF!,3,0),0)</f>
        <v>0</v>
      </c>
      <c r="L711" s="32">
        <f>IFERROR(VLOOKUP(D711,'12월'!$A$8:$C$8154,3,0),0)</f>
        <v>0</v>
      </c>
      <c r="M711" s="32">
        <f t="shared" si="30"/>
        <v>0</v>
      </c>
      <c r="N711" s="62" t="str">
        <f>IFERROR(VLOOKUP(D711,#REF!,6,0),"-")</f>
        <v>-</v>
      </c>
      <c r="O711" s="16" t="str">
        <f t="shared" si="31"/>
        <v>O</v>
      </c>
      <c r="P711" s="32">
        <f t="shared" si="32"/>
        <v>0</v>
      </c>
    </row>
    <row r="712" spans="1:16" ht="12.6" customHeight="1">
      <c r="A712" s="42"/>
      <c r="B712" s="42" t="s">
        <v>907</v>
      </c>
      <c r="C712" s="43" t="s">
        <v>568</v>
      </c>
      <c r="D712" s="42" t="s">
        <v>2091</v>
      </c>
      <c r="E712" s="43" t="s">
        <v>2092</v>
      </c>
      <c r="F712" s="43" t="s">
        <v>3246</v>
      </c>
      <c r="G712" s="43" t="s">
        <v>593</v>
      </c>
      <c r="H712" s="42" t="s">
        <v>3402</v>
      </c>
      <c r="I712" s="84">
        <v>4</v>
      </c>
      <c r="J712" s="32">
        <f>IFERROR(VLOOKUP(D712,#REF!,3,0),0)+IFERROR(VLOOKUP(D712,#REF!,3,0),0)</f>
        <v>0</v>
      </c>
      <c r="K712" s="32">
        <f>IFERROR(VLOOKUP(D712,#REF!,3,0),0)</f>
        <v>0</v>
      </c>
      <c r="L712" s="32">
        <f>IFERROR(VLOOKUP(D712,'12월'!$A$8:$C$8154,3,0),0)</f>
        <v>0</v>
      </c>
      <c r="M712" s="32">
        <f t="shared" si="30"/>
        <v>0</v>
      </c>
      <c r="N712" s="62" t="str">
        <f>IFERROR(VLOOKUP(D712,#REF!,6,0),"-")</f>
        <v>-</v>
      </c>
      <c r="O712" s="16" t="str">
        <f t="shared" ref="O712:O773" si="33">+IF(M712&lt;500000,"O"," ")</f>
        <v>O</v>
      </c>
      <c r="P712" s="32">
        <f t="shared" si="32"/>
        <v>0</v>
      </c>
    </row>
    <row r="713" spans="1:16" ht="12.6" customHeight="1">
      <c r="A713" s="42"/>
      <c r="B713" s="42" t="s">
        <v>1088</v>
      </c>
      <c r="C713" s="43" t="s">
        <v>564</v>
      </c>
      <c r="D713" s="42" t="s">
        <v>2103</v>
      </c>
      <c r="E713" s="43" t="s">
        <v>469</v>
      </c>
      <c r="F713" s="43" t="s">
        <v>3247</v>
      </c>
      <c r="G713" s="43" t="s">
        <v>592</v>
      </c>
      <c r="H713" s="42" t="s">
        <v>3402</v>
      </c>
      <c r="I713" s="84">
        <v>4</v>
      </c>
      <c r="J713" s="32">
        <f>IFERROR(VLOOKUP(D713,#REF!,3,0),0)+IFERROR(VLOOKUP(D713,#REF!,3,0),0)</f>
        <v>0</v>
      </c>
      <c r="K713" s="32">
        <f>IFERROR(VLOOKUP(D713,#REF!,3,0),0)</f>
        <v>0</v>
      </c>
      <c r="L713" s="32">
        <f>IFERROR(VLOOKUP(D713,'12월'!$A$8:$C$8154,3,0),0)</f>
        <v>0</v>
      </c>
      <c r="M713" s="32">
        <f t="shared" si="30"/>
        <v>0</v>
      </c>
      <c r="N713" s="62" t="str">
        <f>IFERROR(VLOOKUP(D713,#REF!,6,0),"-")</f>
        <v>-</v>
      </c>
      <c r="O713" s="16" t="str">
        <f t="shared" si="33"/>
        <v>O</v>
      </c>
      <c r="P713" s="32">
        <f t="shared" si="32"/>
        <v>0</v>
      </c>
    </row>
    <row r="714" spans="1:16" ht="12.6" customHeight="1">
      <c r="A714" s="42"/>
      <c r="B714" s="42" t="s">
        <v>1088</v>
      </c>
      <c r="C714" s="43" t="s">
        <v>564</v>
      </c>
      <c r="D714" s="42" t="s">
        <v>2093</v>
      </c>
      <c r="E714" s="43" t="s">
        <v>2094</v>
      </c>
      <c r="F714" s="43" t="s">
        <v>3248</v>
      </c>
      <c r="G714" s="43" t="s">
        <v>592</v>
      </c>
      <c r="H714" s="42" t="s">
        <v>3402</v>
      </c>
      <c r="I714" s="84">
        <v>4</v>
      </c>
      <c r="J714" s="32">
        <f>IFERROR(VLOOKUP(D714,#REF!,3,0),0)+IFERROR(VLOOKUP(D714,#REF!,3,0),0)</f>
        <v>0</v>
      </c>
      <c r="K714" s="32">
        <f>IFERROR(VLOOKUP(D714,#REF!,3,0),0)</f>
        <v>0</v>
      </c>
      <c r="L714" s="32">
        <f>IFERROR(VLOOKUP(D714,'12월'!$A$8:$C$8154,3,0),0)</f>
        <v>0</v>
      </c>
      <c r="M714" s="32">
        <f t="shared" ref="M714:M777" si="34">(J714+K714)/I714</f>
        <v>0</v>
      </c>
      <c r="N714" s="62" t="str">
        <f>IFERROR(VLOOKUP(D714,#REF!,6,0),"-")</f>
        <v>-</v>
      </c>
      <c r="O714" s="16" t="str">
        <f t="shared" si="33"/>
        <v>O</v>
      </c>
      <c r="P714" s="32">
        <f t="shared" ref="P714:P777" si="35">+J714+K714+L714</f>
        <v>0</v>
      </c>
    </row>
    <row r="715" spans="1:16" ht="12.6" customHeight="1">
      <c r="A715" s="42"/>
      <c r="B715" s="42" t="s">
        <v>742</v>
      </c>
      <c r="C715" s="43" t="s">
        <v>572</v>
      </c>
      <c r="D715" s="42" t="s">
        <v>2095</v>
      </c>
      <c r="E715" s="43" t="s">
        <v>2096</v>
      </c>
      <c r="F715" s="43" t="s">
        <v>3249</v>
      </c>
      <c r="G715" s="43" t="s">
        <v>593</v>
      </c>
      <c r="H715" s="42" t="s">
        <v>3403</v>
      </c>
      <c r="I715" s="84">
        <v>4</v>
      </c>
      <c r="J715" s="32">
        <f>IFERROR(VLOOKUP(D715,#REF!,3,0),0)+IFERROR(VLOOKUP(D715,#REF!,3,0),0)</f>
        <v>0</v>
      </c>
      <c r="K715" s="32">
        <f>IFERROR(VLOOKUP(D715,#REF!,3,0),0)</f>
        <v>0</v>
      </c>
      <c r="L715" s="32">
        <f>IFERROR(VLOOKUP(D715,'12월'!$A$8:$C$8154,3,0),0)</f>
        <v>0</v>
      </c>
      <c r="M715" s="32">
        <f t="shared" si="34"/>
        <v>0</v>
      </c>
      <c r="N715" s="62" t="str">
        <f>IFERROR(VLOOKUP(D715,#REF!,6,0),"-")</f>
        <v>-</v>
      </c>
      <c r="O715" s="16" t="str">
        <f t="shared" si="33"/>
        <v>O</v>
      </c>
      <c r="P715" s="32">
        <f t="shared" si="35"/>
        <v>0</v>
      </c>
    </row>
    <row r="716" spans="1:16" ht="12.6" customHeight="1">
      <c r="A716" s="42"/>
      <c r="B716" s="42" t="s">
        <v>742</v>
      </c>
      <c r="C716" s="43" t="s">
        <v>572</v>
      </c>
      <c r="D716" s="42" t="s">
        <v>2981</v>
      </c>
      <c r="E716" s="43" t="s">
        <v>2982</v>
      </c>
      <c r="F716" s="43" t="s">
        <v>3250</v>
      </c>
      <c r="G716" s="43" t="s">
        <v>593</v>
      </c>
      <c r="H716" s="42" t="s">
        <v>3403</v>
      </c>
      <c r="I716" s="84">
        <v>4</v>
      </c>
      <c r="J716" s="32">
        <f>IFERROR(VLOOKUP(D716,#REF!,3,0),0)+IFERROR(VLOOKUP(D716,#REF!,3,0),0)</f>
        <v>0</v>
      </c>
      <c r="K716" s="32">
        <f>IFERROR(VLOOKUP(D716,#REF!,3,0),0)</f>
        <v>0</v>
      </c>
      <c r="L716" s="32">
        <f>IFERROR(VLOOKUP(D716,'12월'!$A$8:$C$8154,3,0),0)</f>
        <v>0</v>
      </c>
      <c r="M716" s="32">
        <f t="shared" si="34"/>
        <v>0</v>
      </c>
      <c r="N716" s="62" t="str">
        <f>IFERROR(VLOOKUP(D716,#REF!,6,0),"-")</f>
        <v>-</v>
      </c>
      <c r="O716" s="16" t="str">
        <f t="shared" si="33"/>
        <v>O</v>
      </c>
      <c r="P716" s="32">
        <f t="shared" si="35"/>
        <v>0</v>
      </c>
    </row>
    <row r="717" spans="1:16" ht="12.6" customHeight="1">
      <c r="A717" s="42"/>
      <c r="B717" s="42" t="s">
        <v>1055</v>
      </c>
      <c r="C717" s="43" t="s">
        <v>555</v>
      </c>
      <c r="D717" s="42" t="s">
        <v>2098</v>
      </c>
      <c r="E717" s="43" t="s">
        <v>153</v>
      </c>
      <c r="F717" s="43" t="s">
        <v>3251</v>
      </c>
      <c r="G717" s="43" t="s">
        <v>592</v>
      </c>
      <c r="H717" s="42" t="s">
        <v>3404</v>
      </c>
      <c r="I717" s="84">
        <v>4</v>
      </c>
      <c r="J717" s="32">
        <f>IFERROR(VLOOKUP(D717,#REF!,3,0),0)+IFERROR(VLOOKUP(D717,#REF!,3,0),0)</f>
        <v>0</v>
      </c>
      <c r="K717" s="32">
        <f>IFERROR(VLOOKUP(D717,#REF!,3,0),0)</f>
        <v>0</v>
      </c>
      <c r="L717" s="32">
        <f>IFERROR(VLOOKUP(D717,'12월'!$A$8:$C$8154,3,0),0)</f>
        <v>0</v>
      </c>
      <c r="M717" s="32">
        <f t="shared" si="34"/>
        <v>0</v>
      </c>
      <c r="N717" s="62" t="str">
        <f>IFERROR(VLOOKUP(D717,#REF!,6,0),"-")</f>
        <v>-</v>
      </c>
      <c r="O717" s="16" t="str">
        <f t="shared" si="33"/>
        <v>O</v>
      </c>
      <c r="P717" s="32">
        <f t="shared" si="35"/>
        <v>0</v>
      </c>
    </row>
    <row r="718" spans="1:16" ht="12.6" customHeight="1">
      <c r="A718" s="42"/>
      <c r="B718" s="42" t="s">
        <v>679</v>
      </c>
      <c r="C718" s="43" t="s">
        <v>583</v>
      </c>
      <c r="D718" s="42" t="s">
        <v>2127</v>
      </c>
      <c r="E718" s="43" t="s">
        <v>2128</v>
      </c>
      <c r="F718" s="43" t="s">
        <v>3252</v>
      </c>
      <c r="G718" s="43" t="s">
        <v>592</v>
      </c>
      <c r="H718" s="42" t="s">
        <v>3405</v>
      </c>
      <c r="I718" s="84">
        <v>4</v>
      </c>
      <c r="J718" s="32">
        <f>IFERROR(VLOOKUP(D718,#REF!,3,0),0)+IFERROR(VLOOKUP(D718,#REF!,3,0),0)</f>
        <v>0</v>
      </c>
      <c r="K718" s="32">
        <f>IFERROR(VLOOKUP(D718,#REF!,3,0),0)</f>
        <v>0</v>
      </c>
      <c r="L718" s="32">
        <f>IFERROR(VLOOKUP(D718,'12월'!$A$8:$C$8154,3,0),0)</f>
        <v>0</v>
      </c>
      <c r="M718" s="32">
        <f t="shared" si="34"/>
        <v>0</v>
      </c>
      <c r="N718" s="62" t="str">
        <f>IFERROR(VLOOKUP(D718,#REF!,6,0),"-")</f>
        <v>-</v>
      </c>
      <c r="O718" s="16" t="str">
        <f t="shared" si="33"/>
        <v>O</v>
      </c>
      <c r="P718" s="32">
        <f t="shared" si="35"/>
        <v>0</v>
      </c>
    </row>
    <row r="719" spans="1:16" ht="12.6" customHeight="1">
      <c r="A719" s="42"/>
      <c r="B719" s="42" t="s">
        <v>731</v>
      </c>
      <c r="C719" s="43" t="s">
        <v>575</v>
      </c>
      <c r="D719" s="42" t="s">
        <v>2129</v>
      </c>
      <c r="E719" s="43" t="s">
        <v>2130</v>
      </c>
      <c r="F719" s="43" t="s">
        <v>3253</v>
      </c>
      <c r="G719" s="43" t="s">
        <v>592</v>
      </c>
      <c r="H719" s="42" t="s">
        <v>2125</v>
      </c>
      <c r="I719" s="84">
        <v>4</v>
      </c>
      <c r="J719" s="32">
        <f>IFERROR(VLOOKUP(D719,#REF!,3,0),0)+IFERROR(VLOOKUP(D719,#REF!,3,0),0)</f>
        <v>0</v>
      </c>
      <c r="K719" s="32">
        <f>IFERROR(VLOOKUP(D719,#REF!,3,0),0)</f>
        <v>0</v>
      </c>
      <c r="L719" s="32">
        <f>IFERROR(VLOOKUP(D719,'12월'!$A$8:$C$8154,3,0),0)</f>
        <v>0</v>
      </c>
      <c r="M719" s="32">
        <f t="shared" si="34"/>
        <v>0</v>
      </c>
      <c r="N719" s="62" t="str">
        <f>IFERROR(VLOOKUP(D719,#REF!,6,0),"-")</f>
        <v>-</v>
      </c>
      <c r="O719" s="16" t="str">
        <f t="shared" si="33"/>
        <v>O</v>
      </c>
      <c r="P719" s="32">
        <f t="shared" si="35"/>
        <v>0</v>
      </c>
    </row>
    <row r="720" spans="1:16" ht="12.6" customHeight="1">
      <c r="A720" s="42"/>
      <c r="B720" s="42" t="s">
        <v>895</v>
      </c>
      <c r="C720" s="43" t="s">
        <v>557</v>
      </c>
      <c r="D720" s="42" t="s">
        <v>2126</v>
      </c>
      <c r="E720" s="43" t="s">
        <v>539</v>
      </c>
      <c r="F720" s="43" t="s">
        <v>3254</v>
      </c>
      <c r="G720" s="43" t="s">
        <v>592</v>
      </c>
      <c r="H720" s="42" t="s">
        <v>2125</v>
      </c>
      <c r="I720" s="84">
        <v>4</v>
      </c>
      <c r="J720" s="32">
        <f>IFERROR(VLOOKUP(D720,#REF!,3,0),0)+IFERROR(VLOOKUP(D720,#REF!,3,0),0)</f>
        <v>0</v>
      </c>
      <c r="K720" s="32">
        <f>IFERROR(VLOOKUP(D720,#REF!,3,0),0)</f>
        <v>0</v>
      </c>
      <c r="L720" s="32">
        <f>IFERROR(VLOOKUP(D720,'12월'!$A$8:$C$8154,3,0),0)</f>
        <v>0</v>
      </c>
      <c r="M720" s="32">
        <f t="shared" si="34"/>
        <v>0</v>
      </c>
      <c r="N720" s="62" t="str">
        <f>IFERROR(VLOOKUP(D720,#REF!,6,0),"-")</f>
        <v>-</v>
      </c>
      <c r="O720" s="16" t="str">
        <f t="shared" si="33"/>
        <v>O</v>
      </c>
      <c r="P720" s="32">
        <f t="shared" si="35"/>
        <v>0</v>
      </c>
    </row>
    <row r="721" spans="1:16" ht="12.6" customHeight="1">
      <c r="A721" s="42"/>
      <c r="B721" s="42" t="s">
        <v>907</v>
      </c>
      <c r="C721" s="43" t="s">
        <v>568</v>
      </c>
      <c r="D721" s="42" t="s">
        <v>2131</v>
      </c>
      <c r="E721" s="43" t="s">
        <v>2132</v>
      </c>
      <c r="F721" s="43" t="s">
        <v>3255</v>
      </c>
      <c r="G721" s="43" t="s">
        <v>592</v>
      </c>
      <c r="H721" s="42" t="s">
        <v>2125</v>
      </c>
      <c r="I721" s="84">
        <v>4</v>
      </c>
      <c r="J721" s="32">
        <f>IFERROR(VLOOKUP(D721,#REF!,3,0),0)+IFERROR(VLOOKUP(D721,#REF!,3,0),0)</f>
        <v>0</v>
      </c>
      <c r="K721" s="32">
        <f>IFERROR(VLOOKUP(D721,#REF!,3,0),0)</f>
        <v>0</v>
      </c>
      <c r="L721" s="32">
        <f>IFERROR(VLOOKUP(D721,'12월'!$A$8:$C$8154,3,0),0)</f>
        <v>0</v>
      </c>
      <c r="M721" s="32">
        <f t="shared" si="34"/>
        <v>0</v>
      </c>
      <c r="N721" s="62" t="str">
        <f>IFERROR(VLOOKUP(D721,#REF!,6,0),"-")</f>
        <v>-</v>
      </c>
      <c r="O721" s="16" t="str">
        <f t="shared" si="33"/>
        <v>O</v>
      </c>
      <c r="P721" s="32">
        <f t="shared" si="35"/>
        <v>0</v>
      </c>
    </row>
    <row r="722" spans="1:16" ht="12.6" customHeight="1">
      <c r="A722" s="42"/>
      <c r="B722" s="42" t="s">
        <v>924</v>
      </c>
      <c r="C722" s="43" t="s">
        <v>556</v>
      </c>
      <c r="D722" s="42" t="s">
        <v>2133</v>
      </c>
      <c r="E722" s="43" t="s">
        <v>2134</v>
      </c>
      <c r="F722" s="43" t="s">
        <v>3256</v>
      </c>
      <c r="G722" s="43" t="s">
        <v>592</v>
      </c>
      <c r="H722" s="42" t="s">
        <v>2125</v>
      </c>
      <c r="I722" s="84">
        <v>4</v>
      </c>
      <c r="J722" s="32">
        <f>IFERROR(VLOOKUP(D722,#REF!,3,0),0)+IFERROR(VLOOKUP(D722,#REF!,3,0),0)</f>
        <v>0</v>
      </c>
      <c r="K722" s="32">
        <f>IFERROR(VLOOKUP(D722,#REF!,3,0),0)</f>
        <v>0</v>
      </c>
      <c r="L722" s="32">
        <f>IFERROR(VLOOKUP(D722,'12월'!$A$8:$C$8154,3,0),0)</f>
        <v>0</v>
      </c>
      <c r="M722" s="32">
        <f t="shared" si="34"/>
        <v>0</v>
      </c>
      <c r="N722" s="62" t="str">
        <f>IFERROR(VLOOKUP(D722,#REF!,6,0),"-")</f>
        <v>-</v>
      </c>
      <c r="O722" s="16" t="str">
        <f t="shared" si="33"/>
        <v>O</v>
      </c>
      <c r="P722" s="32">
        <f t="shared" si="35"/>
        <v>0</v>
      </c>
    </row>
    <row r="723" spans="1:16" ht="12.6" customHeight="1">
      <c r="A723" s="42"/>
      <c r="B723" s="42" t="s">
        <v>1055</v>
      </c>
      <c r="C723" s="43" t="s">
        <v>555</v>
      </c>
      <c r="D723" s="42" t="s">
        <v>2139</v>
      </c>
      <c r="E723" s="43" t="s">
        <v>2140</v>
      </c>
      <c r="F723" s="43" t="s">
        <v>3257</v>
      </c>
      <c r="G723" s="43" t="s">
        <v>592</v>
      </c>
      <c r="H723" s="42" t="s">
        <v>2125</v>
      </c>
      <c r="I723" s="84">
        <v>4</v>
      </c>
      <c r="J723" s="32">
        <f>IFERROR(VLOOKUP(D723,#REF!,3,0),0)+IFERROR(VLOOKUP(D723,#REF!,3,0),0)</f>
        <v>0</v>
      </c>
      <c r="K723" s="32">
        <f>IFERROR(VLOOKUP(D723,#REF!,3,0),0)</f>
        <v>0</v>
      </c>
      <c r="L723" s="32">
        <f>IFERROR(VLOOKUP(D723,'12월'!$A$8:$C$8154,3,0),0)</f>
        <v>0</v>
      </c>
      <c r="M723" s="32">
        <f t="shared" si="34"/>
        <v>0</v>
      </c>
      <c r="N723" s="62" t="str">
        <f>IFERROR(VLOOKUP(D723,#REF!,6,0),"-")</f>
        <v>-</v>
      </c>
      <c r="O723" s="16" t="str">
        <f t="shared" si="33"/>
        <v>O</v>
      </c>
      <c r="P723" s="32">
        <f t="shared" si="35"/>
        <v>0</v>
      </c>
    </row>
    <row r="724" spans="1:16" ht="12.6" customHeight="1">
      <c r="A724" s="42"/>
      <c r="B724" s="42" t="s">
        <v>1071</v>
      </c>
      <c r="C724" s="43" t="s">
        <v>566</v>
      </c>
      <c r="D724" s="42" t="s">
        <v>2135</v>
      </c>
      <c r="E724" s="43" t="s">
        <v>2136</v>
      </c>
      <c r="F724" s="43" t="s">
        <v>3258</v>
      </c>
      <c r="G724" s="43" t="s">
        <v>592</v>
      </c>
      <c r="H724" s="42" t="s">
        <v>2125</v>
      </c>
      <c r="I724" s="84">
        <v>4</v>
      </c>
      <c r="J724" s="32">
        <f>IFERROR(VLOOKUP(D724,#REF!,3,0),0)+IFERROR(VLOOKUP(D724,#REF!,3,0),0)</f>
        <v>0</v>
      </c>
      <c r="K724" s="32">
        <f>IFERROR(VLOOKUP(D724,#REF!,3,0),0)</f>
        <v>0</v>
      </c>
      <c r="L724" s="32">
        <f>IFERROR(VLOOKUP(D724,'12월'!$A$8:$C$8154,3,0),0)</f>
        <v>0</v>
      </c>
      <c r="M724" s="32">
        <f t="shared" si="34"/>
        <v>0</v>
      </c>
      <c r="N724" s="62" t="str">
        <f>IFERROR(VLOOKUP(D724,#REF!,6,0),"-")</f>
        <v>-</v>
      </c>
      <c r="O724" s="16" t="str">
        <f t="shared" si="33"/>
        <v>O</v>
      </c>
      <c r="P724" s="32">
        <f t="shared" si="35"/>
        <v>0</v>
      </c>
    </row>
    <row r="725" spans="1:16" ht="12.6" customHeight="1">
      <c r="A725" s="42"/>
      <c r="B725" s="42" t="s">
        <v>1121</v>
      </c>
      <c r="C725" s="43" t="s">
        <v>580</v>
      </c>
      <c r="D725" s="42" t="s">
        <v>2141</v>
      </c>
      <c r="E725" s="43" t="s">
        <v>2142</v>
      </c>
      <c r="F725" s="43" t="s">
        <v>3259</v>
      </c>
      <c r="G725" s="43" t="s">
        <v>592</v>
      </c>
      <c r="H725" s="42" t="s">
        <v>2125</v>
      </c>
      <c r="I725" s="84">
        <v>4</v>
      </c>
      <c r="J725" s="32">
        <f>IFERROR(VLOOKUP(D725,#REF!,3,0),0)+IFERROR(VLOOKUP(D725,#REF!,3,0),0)</f>
        <v>0</v>
      </c>
      <c r="K725" s="32">
        <f>IFERROR(VLOOKUP(D725,#REF!,3,0),0)</f>
        <v>0</v>
      </c>
      <c r="L725" s="32">
        <f>IFERROR(VLOOKUP(D725,'12월'!$A$8:$C$8154,3,0),0)</f>
        <v>0</v>
      </c>
      <c r="M725" s="32">
        <f t="shared" si="34"/>
        <v>0</v>
      </c>
      <c r="N725" s="62" t="str">
        <f>IFERROR(VLOOKUP(D725,#REF!,6,0),"-")</f>
        <v>-</v>
      </c>
      <c r="O725" s="16" t="str">
        <f t="shared" si="33"/>
        <v>O</v>
      </c>
      <c r="P725" s="32">
        <f t="shared" si="35"/>
        <v>0</v>
      </c>
    </row>
    <row r="726" spans="1:16" ht="12.6" customHeight="1">
      <c r="A726" s="42"/>
      <c r="B726" s="42" t="s">
        <v>3152</v>
      </c>
      <c r="C726" s="43" t="s">
        <v>2985</v>
      </c>
      <c r="D726" s="42" t="s">
        <v>2137</v>
      </c>
      <c r="E726" s="43" t="s">
        <v>2138</v>
      </c>
      <c r="F726" s="43" t="s">
        <v>3260</v>
      </c>
      <c r="G726" s="43" t="s">
        <v>592</v>
      </c>
      <c r="H726" s="76" t="s">
        <v>3406</v>
      </c>
      <c r="I726" s="84">
        <v>4</v>
      </c>
      <c r="J726" s="32">
        <f>IFERROR(VLOOKUP(D726,#REF!,3,0),0)+IFERROR(VLOOKUP(D726,#REF!,3,0),0)</f>
        <v>0</v>
      </c>
      <c r="K726" s="32">
        <f>IFERROR(VLOOKUP(D726,#REF!,3,0),0)</f>
        <v>0</v>
      </c>
      <c r="L726" s="32">
        <f>IFERROR(VLOOKUP(D726,'12월'!$A$8:$C$8154,3,0),0)</f>
        <v>0</v>
      </c>
      <c r="M726" s="32">
        <f t="shared" si="34"/>
        <v>0</v>
      </c>
      <c r="N726" s="62" t="str">
        <f>IFERROR(VLOOKUP(D726,#REF!,6,0),"-")</f>
        <v>-</v>
      </c>
      <c r="O726" s="16" t="str">
        <f t="shared" si="33"/>
        <v>O</v>
      </c>
      <c r="P726" s="32">
        <f t="shared" si="35"/>
        <v>0</v>
      </c>
    </row>
    <row r="727" spans="1:16" ht="12.6" customHeight="1">
      <c r="A727" s="42"/>
      <c r="B727" s="42" t="s">
        <v>679</v>
      </c>
      <c r="C727" s="43" t="s">
        <v>583</v>
      </c>
      <c r="D727" s="42" t="s">
        <v>2145</v>
      </c>
      <c r="E727" s="43" t="s">
        <v>2146</v>
      </c>
      <c r="F727" s="43" t="s">
        <v>3261</v>
      </c>
      <c r="G727" s="43" t="s">
        <v>593</v>
      </c>
      <c r="H727" s="42" t="s">
        <v>3407</v>
      </c>
      <c r="I727" s="84">
        <v>4</v>
      </c>
      <c r="J727" s="32">
        <f>IFERROR(VLOOKUP(D727,#REF!,3,0),0)+IFERROR(VLOOKUP(D727,#REF!,3,0),0)</f>
        <v>0</v>
      </c>
      <c r="K727" s="32">
        <f>IFERROR(VLOOKUP(D727,#REF!,3,0),0)</f>
        <v>0</v>
      </c>
      <c r="L727" s="32">
        <f>IFERROR(VLOOKUP(D727,'12월'!$A$8:$C$8154,3,0),0)</f>
        <v>0</v>
      </c>
      <c r="M727" s="32">
        <f t="shared" si="34"/>
        <v>0</v>
      </c>
      <c r="N727" s="62" t="str">
        <f>IFERROR(VLOOKUP(D727,#REF!,6,0),"-")</f>
        <v>-</v>
      </c>
      <c r="O727" s="16" t="str">
        <f t="shared" si="33"/>
        <v>O</v>
      </c>
      <c r="P727" s="32">
        <f t="shared" si="35"/>
        <v>0</v>
      </c>
    </row>
    <row r="728" spans="1:16" ht="12.6" customHeight="1">
      <c r="A728" s="42"/>
      <c r="B728" s="42" t="s">
        <v>742</v>
      </c>
      <c r="C728" s="43" t="s">
        <v>572</v>
      </c>
      <c r="D728" s="42" t="s">
        <v>2164</v>
      </c>
      <c r="E728" s="43" t="s">
        <v>2165</v>
      </c>
      <c r="F728" s="43" t="s">
        <v>3262</v>
      </c>
      <c r="G728" s="43" t="s">
        <v>592</v>
      </c>
      <c r="H728" s="44" t="s">
        <v>3408</v>
      </c>
      <c r="I728" s="84">
        <v>4</v>
      </c>
      <c r="J728" s="32">
        <f>IFERROR(VLOOKUP(D728,#REF!,3,0),0)+IFERROR(VLOOKUP(D728,#REF!,3,0),0)</f>
        <v>0</v>
      </c>
      <c r="K728" s="32">
        <f>IFERROR(VLOOKUP(D728,#REF!,3,0),0)</f>
        <v>0</v>
      </c>
      <c r="L728" s="32">
        <f>IFERROR(VLOOKUP(D728,'12월'!$A$8:$C$8154,3,0),0)</f>
        <v>0</v>
      </c>
      <c r="M728" s="32">
        <f t="shared" si="34"/>
        <v>0</v>
      </c>
      <c r="N728" s="62" t="str">
        <f>IFERROR(VLOOKUP(D728,#REF!,6,0),"-")</f>
        <v>-</v>
      </c>
      <c r="O728" s="16" t="str">
        <f t="shared" si="33"/>
        <v>O</v>
      </c>
      <c r="P728" s="32">
        <f t="shared" si="35"/>
        <v>0</v>
      </c>
    </row>
    <row r="729" spans="1:16" ht="12.6" customHeight="1">
      <c r="A729" s="42"/>
      <c r="B729" s="42" t="s">
        <v>742</v>
      </c>
      <c r="C729" s="43" t="s">
        <v>572</v>
      </c>
      <c r="D729" s="42" t="s">
        <v>2147</v>
      </c>
      <c r="E729" s="43" t="s">
        <v>2148</v>
      </c>
      <c r="F729" s="43" t="s">
        <v>3263</v>
      </c>
      <c r="G729" s="43" t="s">
        <v>592</v>
      </c>
      <c r="H729" s="44" t="s">
        <v>3408</v>
      </c>
      <c r="I729" s="84">
        <v>4</v>
      </c>
      <c r="J729" s="32">
        <f>IFERROR(VLOOKUP(D729,#REF!,3,0),0)+IFERROR(VLOOKUP(D729,#REF!,3,0),0)</f>
        <v>0</v>
      </c>
      <c r="K729" s="32">
        <f>IFERROR(VLOOKUP(D729,#REF!,3,0),0)</f>
        <v>0</v>
      </c>
      <c r="L729" s="32">
        <f>IFERROR(VLOOKUP(D729,'12월'!$A$8:$C$8154,3,0),0)</f>
        <v>0</v>
      </c>
      <c r="M729" s="32">
        <f t="shared" si="34"/>
        <v>0</v>
      </c>
      <c r="N729" s="62" t="str">
        <f>IFERROR(VLOOKUP(D729,#REF!,6,0),"-")</f>
        <v>-</v>
      </c>
      <c r="O729" s="16" t="str">
        <f t="shared" si="33"/>
        <v>O</v>
      </c>
      <c r="P729" s="32">
        <f t="shared" si="35"/>
        <v>0</v>
      </c>
    </row>
    <row r="730" spans="1:16" ht="12.6" customHeight="1">
      <c r="A730" s="42"/>
      <c r="B730" s="42" t="s">
        <v>2026</v>
      </c>
      <c r="C730" s="43" t="s">
        <v>2121</v>
      </c>
      <c r="D730" s="42" t="s">
        <v>2149</v>
      </c>
      <c r="E730" s="43" t="s">
        <v>531</v>
      </c>
      <c r="F730" s="43" t="s">
        <v>3264</v>
      </c>
      <c r="G730" s="43" t="s">
        <v>592</v>
      </c>
      <c r="H730" s="44" t="s">
        <v>3408</v>
      </c>
      <c r="I730" s="84">
        <v>4</v>
      </c>
      <c r="J730" s="32">
        <f>IFERROR(VLOOKUP(D730,#REF!,3,0),0)+IFERROR(VLOOKUP(D730,#REF!,3,0),0)</f>
        <v>0</v>
      </c>
      <c r="K730" s="32">
        <f>IFERROR(VLOOKUP(D730,#REF!,3,0),0)</f>
        <v>0</v>
      </c>
      <c r="L730" s="32">
        <f>IFERROR(VLOOKUP(D730,'12월'!$A$8:$C$8154,3,0),0)</f>
        <v>0</v>
      </c>
      <c r="M730" s="32">
        <f t="shared" si="34"/>
        <v>0</v>
      </c>
      <c r="N730" s="62" t="str">
        <f>IFERROR(VLOOKUP(D730,#REF!,6,0),"-")</f>
        <v>-</v>
      </c>
      <c r="O730" s="16" t="str">
        <f t="shared" si="33"/>
        <v>O</v>
      </c>
      <c r="P730" s="32">
        <f t="shared" si="35"/>
        <v>0</v>
      </c>
    </row>
    <row r="731" spans="1:16" ht="12.6" customHeight="1">
      <c r="A731" s="42"/>
      <c r="B731" s="42" t="s">
        <v>1000</v>
      </c>
      <c r="C731" s="43" t="s">
        <v>558</v>
      </c>
      <c r="D731" s="42" t="s">
        <v>2152</v>
      </c>
      <c r="E731" s="43" t="s">
        <v>531</v>
      </c>
      <c r="F731" s="43" t="s">
        <v>3265</v>
      </c>
      <c r="G731" s="43" t="s">
        <v>592</v>
      </c>
      <c r="H731" s="44" t="s">
        <v>3408</v>
      </c>
      <c r="I731" s="84">
        <v>4</v>
      </c>
      <c r="J731" s="32">
        <f>IFERROR(VLOOKUP(D731,#REF!,3,0),0)+IFERROR(VLOOKUP(D731,#REF!,3,0),0)</f>
        <v>0</v>
      </c>
      <c r="K731" s="32">
        <f>IFERROR(VLOOKUP(D731,#REF!,3,0),0)</f>
        <v>0</v>
      </c>
      <c r="L731" s="32">
        <f>IFERROR(VLOOKUP(D731,'12월'!$A$8:$C$8154,3,0),0)</f>
        <v>0</v>
      </c>
      <c r="M731" s="32">
        <f t="shared" si="34"/>
        <v>0</v>
      </c>
      <c r="N731" s="62" t="str">
        <f>IFERROR(VLOOKUP(D731,#REF!,6,0),"-")</f>
        <v>-</v>
      </c>
      <c r="O731" s="16" t="str">
        <f t="shared" si="33"/>
        <v>O</v>
      </c>
      <c r="P731" s="32">
        <f t="shared" si="35"/>
        <v>0</v>
      </c>
    </row>
    <row r="732" spans="1:16" ht="12.6" customHeight="1">
      <c r="A732" s="42"/>
      <c r="B732" s="42" t="s">
        <v>1088</v>
      </c>
      <c r="C732" s="43" t="s">
        <v>564</v>
      </c>
      <c r="D732" s="42" t="s">
        <v>2157</v>
      </c>
      <c r="E732" s="43" t="s">
        <v>2158</v>
      </c>
      <c r="F732" s="43" t="s">
        <v>3266</v>
      </c>
      <c r="G732" s="43" t="s">
        <v>592</v>
      </c>
      <c r="H732" s="44" t="s">
        <v>3408</v>
      </c>
      <c r="I732" s="84">
        <v>4</v>
      </c>
      <c r="J732" s="32">
        <f>IFERROR(VLOOKUP(D732,#REF!,3,0),0)+IFERROR(VLOOKUP(D732,#REF!,3,0),0)</f>
        <v>0</v>
      </c>
      <c r="K732" s="32">
        <f>IFERROR(VLOOKUP(D732,#REF!,3,0),0)</f>
        <v>0</v>
      </c>
      <c r="L732" s="32">
        <f>IFERROR(VLOOKUP(D732,'12월'!$A$8:$C$8154,3,0),0)</f>
        <v>0</v>
      </c>
      <c r="M732" s="32">
        <f t="shared" si="34"/>
        <v>0</v>
      </c>
      <c r="N732" s="62" t="str">
        <f>IFERROR(VLOOKUP(D732,#REF!,6,0),"-")</f>
        <v>-</v>
      </c>
      <c r="O732" s="16" t="str">
        <f t="shared" si="33"/>
        <v>O</v>
      </c>
      <c r="P732" s="32">
        <f t="shared" si="35"/>
        <v>0</v>
      </c>
    </row>
    <row r="733" spans="1:16" ht="12.6" customHeight="1">
      <c r="A733" s="42"/>
      <c r="B733" s="42" t="s">
        <v>943</v>
      </c>
      <c r="C733" s="43" t="s">
        <v>561</v>
      </c>
      <c r="D733" s="42" t="s">
        <v>2150</v>
      </c>
      <c r="E733" s="43" t="s">
        <v>2151</v>
      </c>
      <c r="F733" s="43" t="s">
        <v>3267</v>
      </c>
      <c r="G733" s="43" t="s">
        <v>592</v>
      </c>
      <c r="H733" s="42" t="s">
        <v>3409</v>
      </c>
      <c r="I733" s="84">
        <v>4</v>
      </c>
      <c r="J733" s="32">
        <f>IFERROR(VLOOKUP(D733,#REF!,3,0),0)+IFERROR(VLOOKUP(D733,#REF!,3,0),0)</f>
        <v>0</v>
      </c>
      <c r="K733" s="32">
        <f>IFERROR(VLOOKUP(D733,#REF!,3,0),0)</f>
        <v>0</v>
      </c>
      <c r="L733" s="32">
        <f>IFERROR(VLOOKUP(D733,'12월'!$A$8:$C$8154,3,0),0)</f>
        <v>0</v>
      </c>
      <c r="M733" s="32">
        <f t="shared" si="34"/>
        <v>0</v>
      </c>
      <c r="N733" s="62" t="str">
        <f>IFERROR(VLOOKUP(D733,#REF!,6,0),"-")</f>
        <v>-</v>
      </c>
      <c r="O733" s="16" t="str">
        <f t="shared" si="33"/>
        <v>O</v>
      </c>
      <c r="P733" s="32">
        <f t="shared" si="35"/>
        <v>0</v>
      </c>
    </row>
    <row r="734" spans="1:16" ht="12.6" customHeight="1">
      <c r="A734" s="42"/>
      <c r="B734" s="42" t="s">
        <v>1148</v>
      </c>
      <c r="C734" s="43" t="s">
        <v>586</v>
      </c>
      <c r="D734" s="42" t="s">
        <v>2159</v>
      </c>
      <c r="E734" s="43" t="s">
        <v>2160</v>
      </c>
      <c r="F734" s="43" t="s">
        <v>3268</v>
      </c>
      <c r="G734" s="43" t="s">
        <v>592</v>
      </c>
      <c r="H734" s="42" t="s">
        <v>3409</v>
      </c>
      <c r="I734" s="84">
        <v>4</v>
      </c>
      <c r="J734" s="32">
        <f>IFERROR(VLOOKUP(D734,#REF!,3,0),0)+IFERROR(VLOOKUP(D734,#REF!,3,0),0)</f>
        <v>0</v>
      </c>
      <c r="K734" s="32">
        <f>IFERROR(VLOOKUP(D734,#REF!,3,0),0)</f>
        <v>0</v>
      </c>
      <c r="L734" s="32">
        <f>IFERROR(VLOOKUP(D734,'12월'!$A$8:$C$8154,3,0),0)</f>
        <v>0</v>
      </c>
      <c r="M734" s="32">
        <f t="shared" si="34"/>
        <v>0</v>
      </c>
      <c r="N734" s="62" t="str">
        <f>IFERROR(VLOOKUP(D734,#REF!,6,0),"-")</f>
        <v>-</v>
      </c>
      <c r="O734" s="16" t="str">
        <f t="shared" si="33"/>
        <v>O</v>
      </c>
      <c r="P734" s="32">
        <f t="shared" si="35"/>
        <v>0</v>
      </c>
    </row>
    <row r="735" spans="1:16" ht="12.6" customHeight="1">
      <c r="A735" s="42"/>
      <c r="B735" s="76" t="s">
        <v>957</v>
      </c>
      <c r="C735" s="77" t="s">
        <v>571</v>
      </c>
      <c r="D735" s="76" t="s">
        <v>2162</v>
      </c>
      <c r="E735" s="77" t="s">
        <v>2163</v>
      </c>
      <c r="F735" s="77" t="s">
        <v>3269</v>
      </c>
      <c r="G735" s="77" t="s">
        <v>592</v>
      </c>
      <c r="H735" s="42" t="s">
        <v>3410</v>
      </c>
      <c r="I735" s="84">
        <v>4</v>
      </c>
      <c r="J735" s="32">
        <f>IFERROR(VLOOKUP(D735,#REF!,3,0),0)+IFERROR(VLOOKUP(D735,#REF!,3,0),0)</f>
        <v>0</v>
      </c>
      <c r="K735" s="32">
        <f>IFERROR(VLOOKUP(D735,#REF!,3,0),0)</f>
        <v>0</v>
      </c>
      <c r="L735" s="32">
        <f>IFERROR(VLOOKUP(D735,'12월'!$A$8:$C$8154,3,0),0)</f>
        <v>0</v>
      </c>
      <c r="M735" s="32">
        <f t="shared" si="34"/>
        <v>0</v>
      </c>
      <c r="N735" s="62" t="str">
        <f>IFERROR(VLOOKUP(D735,#REF!,6,0),"-")</f>
        <v>-</v>
      </c>
      <c r="O735" s="16" t="str">
        <f t="shared" si="33"/>
        <v>O</v>
      </c>
      <c r="P735" s="32">
        <f t="shared" si="35"/>
        <v>0</v>
      </c>
    </row>
    <row r="736" spans="1:16" ht="12.6" customHeight="1">
      <c r="A736" s="42"/>
      <c r="B736" s="42" t="s">
        <v>1042</v>
      </c>
      <c r="C736" s="43" t="s">
        <v>567</v>
      </c>
      <c r="D736" s="42" t="s">
        <v>2166</v>
      </c>
      <c r="E736" s="43" t="s">
        <v>2167</v>
      </c>
      <c r="F736" s="43" t="s">
        <v>3270</v>
      </c>
      <c r="G736" s="43" t="s">
        <v>592</v>
      </c>
      <c r="H736" s="42" t="s">
        <v>3411</v>
      </c>
      <c r="I736" s="84">
        <v>4</v>
      </c>
      <c r="J736" s="32">
        <f>IFERROR(VLOOKUP(D736,#REF!,3,0),0)+IFERROR(VLOOKUP(D736,#REF!,3,0),0)</f>
        <v>0</v>
      </c>
      <c r="K736" s="32">
        <f>IFERROR(VLOOKUP(D736,#REF!,3,0),0)</f>
        <v>0</v>
      </c>
      <c r="L736" s="32">
        <f>IFERROR(VLOOKUP(D736,'12월'!$A$8:$C$8154,3,0),0)</f>
        <v>0</v>
      </c>
      <c r="M736" s="32">
        <f t="shared" si="34"/>
        <v>0</v>
      </c>
      <c r="N736" s="62" t="str">
        <f>IFERROR(VLOOKUP(D736,#REF!,6,0),"-")</f>
        <v>-</v>
      </c>
      <c r="O736" s="16" t="str">
        <f t="shared" si="33"/>
        <v>O</v>
      </c>
      <c r="P736" s="32">
        <f t="shared" si="35"/>
        <v>0</v>
      </c>
    </row>
    <row r="737" spans="1:16" ht="12.6" customHeight="1">
      <c r="A737" s="42"/>
      <c r="B737" s="42" t="s">
        <v>798</v>
      </c>
      <c r="C737" s="43" t="s">
        <v>578</v>
      </c>
      <c r="D737" s="42" t="s">
        <v>2169</v>
      </c>
      <c r="E737" s="43" t="s">
        <v>2170</v>
      </c>
      <c r="F737" s="43" t="s">
        <v>3271</v>
      </c>
      <c r="G737" s="43" t="s">
        <v>592</v>
      </c>
      <c r="H737" s="42" t="s">
        <v>3412</v>
      </c>
      <c r="I737" s="84">
        <v>4</v>
      </c>
      <c r="J737" s="32">
        <f>IFERROR(VLOOKUP(D737,#REF!,3,0),0)+IFERROR(VLOOKUP(D737,#REF!,3,0),0)</f>
        <v>0</v>
      </c>
      <c r="K737" s="32">
        <f>IFERROR(VLOOKUP(D737,#REF!,3,0),0)</f>
        <v>0</v>
      </c>
      <c r="L737" s="32">
        <f>IFERROR(VLOOKUP(D737,'12월'!$A$8:$C$8154,3,0),0)</f>
        <v>0</v>
      </c>
      <c r="M737" s="32">
        <f t="shared" si="34"/>
        <v>0</v>
      </c>
      <c r="N737" s="62" t="str">
        <f>IFERROR(VLOOKUP(D737,#REF!,6,0),"-")</f>
        <v>-</v>
      </c>
      <c r="O737" s="16" t="str">
        <f t="shared" si="33"/>
        <v>O</v>
      </c>
      <c r="P737" s="32">
        <f t="shared" si="35"/>
        <v>0</v>
      </c>
    </row>
    <row r="738" spans="1:16" ht="12.6" customHeight="1">
      <c r="A738" s="42"/>
      <c r="B738" s="42" t="s">
        <v>821</v>
      </c>
      <c r="C738" s="43" t="s">
        <v>577</v>
      </c>
      <c r="D738" s="42" t="s">
        <v>2171</v>
      </c>
      <c r="E738" s="43" t="s">
        <v>2172</v>
      </c>
      <c r="F738" s="43" t="s">
        <v>3272</v>
      </c>
      <c r="G738" s="43" t="s">
        <v>592</v>
      </c>
      <c r="H738" s="42" t="s">
        <v>3412</v>
      </c>
      <c r="I738" s="84">
        <v>4</v>
      </c>
      <c r="J738" s="32">
        <f>IFERROR(VLOOKUP(D738,#REF!,3,0),0)+IFERROR(VLOOKUP(D738,#REF!,3,0),0)</f>
        <v>0</v>
      </c>
      <c r="K738" s="32">
        <f>IFERROR(VLOOKUP(D738,#REF!,3,0),0)</f>
        <v>0</v>
      </c>
      <c r="L738" s="32">
        <f>IFERROR(VLOOKUP(D738,'12월'!$A$8:$C$8154,3,0),0)</f>
        <v>0</v>
      </c>
      <c r="M738" s="32">
        <f t="shared" si="34"/>
        <v>0</v>
      </c>
      <c r="N738" s="62" t="str">
        <f>IFERROR(VLOOKUP(D738,#REF!,6,0),"-")</f>
        <v>-</v>
      </c>
      <c r="O738" s="16" t="str">
        <f t="shared" si="33"/>
        <v>O</v>
      </c>
      <c r="P738" s="32">
        <f t="shared" si="35"/>
        <v>0</v>
      </c>
    </row>
    <row r="739" spans="1:16" ht="12.6" customHeight="1">
      <c r="A739" s="42"/>
      <c r="B739" s="42" t="s">
        <v>1000</v>
      </c>
      <c r="C739" s="43" t="s">
        <v>558</v>
      </c>
      <c r="D739" s="42" t="s">
        <v>2168</v>
      </c>
      <c r="E739" s="43" t="s">
        <v>2063</v>
      </c>
      <c r="F739" s="43" t="s">
        <v>3273</v>
      </c>
      <c r="G739" s="43" t="s">
        <v>593</v>
      </c>
      <c r="H739" s="51" t="s">
        <v>3412</v>
      </c>
      <c r="I739" s="84">
        <v>4</v>
      </c>
      <c r="J739" s="32">
        <f>IFERROR(VLOOKUP(D739,#REF!,3,0),0)+IFERROR(VLOOKUP(D739,#REF!,3,0),0)</f>
        <v>0</v>
      </c>
      <c r="K739" s="32">
        <f>IFERROR(VLOOKUP(D739,#REF!,3,0),0)</f>
        <v>0</v>
      </c>
      <c r="L739" s="32">
        <f>IFERROR(VLOOKUP(D739,'12월'!$A$8:$C$8154,3,0),0)</f>
        <v>0</v>
      </c>
      <c r="M739" s="32">
        <f t="shared" si="34"/>
        <v>0</v>
      </c>
      <c r="N739" s="62" t="str">
        <f>IFERROR(VLOOKUP(D739,#REF!,6,0),"-")</f>
        <v>-</v>
      </c>
      <c r="O739" s="16" t="str">
        <f t="shared" si="33"/>
        <v>O</v>
      </c>
      <c r="P739" s="32">
        <f t="shared" si="35"/>
        <v>0</v>
      </c>
    </row>
    <row r="740" spans="1:16" ht="12.6" customHeight="1">
      <c r="A740" s="42"/>
      <c r="B740" s="42" t="s">
        <v>1000</v>
      </c>
      <c r="C740" s="43" t="s">
        <v>558</v>
      </c>
      <c r="D740" s="42" t="s">
        <v>2173</v>
      </c>
      <c r="E740" s="43" t="s">
        <v>2174</v>
      </c>
      <c r="F740" s="43" t="s">
        <v>3274</v>
      </c>
      <c r="G740" s="43" t="s">
        <v>592</v>
      </c>
      <c r="H740" s="42" t="s">
        <v>3412</v>
      </c>
      <c r="I740" s="84">
        <v>4</v>
      </c>
      <c r="J740" s="32">
        <f>IFERROR(VLOOKUP(D740,#REF!,3,0),0)+IFERROR(VLOOKUP(D740,#REF!,3,0),0)</f>
        <v>0</v>
      </c>
      <c r="K740" s="32">
        <f>IFERROR(VLOOKUP(D740,#REF!,3,0),0)</f>
        <v>0</v>
      </c>
      <c r="L740" s="32">
        <f>IFERROR(VLOOKUP(D740,'12월'!$A$8:$C$8154,3,0),0)</f>
        <v>0</v>
      </c>
      <c r="M740" s="32">
        <f t="shared" si="34"/>
        <v>0</v>
      </c>
      <c r="N740" s="62" t="str">
        <f>IFERROR(VLOOKUP(D740,#REF!,6,0),"-")</f>
        <v>-</v>
      </c>
      <c r="O740" s="16" t="str">
        <f t="shared" si="33"/>
        <v>O</v>
      </c>
      <c r="P740" s="32">
        <f t="shared" si="35"/>
        <v>0</v>
      </c>
    </row>
    <row r="741" spans="1:16" ht="12.6" customHeight="1">
      <c r="A741" s="42"/>
      <c r="B741" s="42" t="s">
        <v>798</v>
      </c>
      <c r="C741" s="43" t="s">
        <v>578</v>
      </c>
      <c r="D741" s="42" t="s">
        <v>2177</v>
      </c>
      <c r="E741" s="43" t="s">
        <v>2178</v>
      </c>
      <c r="F741" s="43" t="s">
        <v>3275</v>
      </c>
      <c r="G741" s="43" t="s">
        <v>592</v>
      </c>
      <c r="H741" s="42" t="s">
        <v>3413</v>
      </c>
      <c r="I741" s="84">
        <v>4</v>
      </c>
      <c r="J741" s="32">
        <f>IFERROR(VLOOKUP(D741,#REF!,3,0),0)+IFERROR(VLOOKUP(D741,#REF!,3,0),0)</f>
        <v>0</v>
      </c>
      <c r="K741" s="32">
        <f>IFERROR(VLOOKUP(D741,#REF!,3,0),0)</f>
        <v>0</v>
      </c>
      <c r="L741" s="32">
        <f>IFERROR(VLOOKUP(D741,'12월'!$A$8:$C$8154,3,0),0)</f>
        <v>0</v>
      </c>
      <c r="M741" s="32">
        <f t="shared" si="34"/>
        <v>0</v>
      </c>
      <c r="N741" s="62" t="str">
        <f>IFERROR(VLOOKUP(D741,#REF!,6,0),"-")</f>
        <v>-</v>
      </c>
      <c r="O741" s="16" t="str">
        <f t="shared" si="33"/>
        <v>O</v>
      </c>
      <c r="P741" s="32">
        <f t="shared" si="35"/>
        <v>0</v>
      </c>
    </row>
    <row r="742" spans="1:16" ht="12.6" customHeight="1">
      <c r="A742" s="42"/>
      <c r="B742" s="42" t="s">
        <v>2026</v>
      </c>
      <c r="C742" s="43" t="s">
        <v>2121</v>
      </c>
      <c r="D742" s="42" t="s">
        <v>2179</v>
      </c>
      <c r="E742" s="43" t="s">
        <v>2180</v>
      </c>
      <c r="F742" s="43" t="s">
        <v>3276</v>
      </c>
      <c r="G742" s="43" t="s">
        <v>592</v>
      </c>
      <c r="H742" s="42" t="s">
        <v>3413</v>
      </c>
      <c r="I742" s="84">
        <v>4</v>
      </c>
      <c r="J742" s="32">
        <f>IFERROR(VLOOKUP(D742,#REF!,3,0),0)+IFERROR(VLOOKUP(D742,#REF!,3,0),0)</f>
        <v>0</v>
      </c>
      <c r="K742" s="32">
        <f>IFERROR(VLOOKUP(D742,#REF!,3,0),0)</f>
        <v>0</v>
      </c>
      <c r="L742" s="32">
        <f>IFERROR(VLOOKUP(D742,'12월'!$A$8:$C$8154,3,0),0)</f>
        <v>0</v>
      </c>
      <c r="M742" s="32">
        <f t="shared" si="34"/>
        <v>0</v>
      </c>
      <c r="N742" s="62" t="str">
        <f>IFERROR(VLOOKUP(D742,#REF!,6,0),"-")</f>
        <v>-</v>
      </c>
      <c r="O742" s="16" t="str">
        <f t="shared" si="33"/>
        <v>O</v>
      </c>
      <c r="P742" s="32">
        <f t="shared" si="35"/>
        <v>0</v>
      </c>
    </row>
    <row r="743" spans="1:16" ht="12.6" customHeight="1">
      <c r="A743" s="42"/>
      <c r="B743" s="42" t="s">
        <v>979</v>
      </c>
      <c r="C743" s="43" t="s">
        <v>563</v>
      </c>
      <c r="D743" s="42" t="s">
        <v>2175</v>
      </c>
      <c r="E743" s="43" t="s">
        <v>2176</v>
      </c>
      <c r="F743" s="43" t="s">
        <v>3277</v>
      </c>
      <c r="G743" s="43" t="s">
        <v>592</v>
      </c>
      <c r="H743" s="42" t="s">
        <v>3413</v>
      </c>
      <c r="I743" s="84">
        <v>4</v>
      </c>
      <c r="J743" s="32">
        <f>IFERROR(VLOOKUP(D743,#REF!,3,0),0)+IFERROR(VLOOKUP(D743,#REF!,3,0),0)</f>
        <v>0</v>
      </c>
      <c r="K743" s="32">
        <f>IFERROR(VLOOKUP(D743,#REF!,3,0),0)</f>
        <v>0</v>
      </c>
      <c r="L743" s="32">
        <f>IFERROR(VLOOKUP(D743,'12월'!$A$8:$C$8154,3,0),0)</f>
        <v>0</v>
      </c>
      <c r="M743" s="32">
        <f t="shared" si="34"/>
        <v>0</v>
      </c>
      <c r="N743" s="62" t="str">
        <f>IFERROR(VLOOKUP(D743,#REF!,6,0),"-")</f>
        <v>-</v>
      </c>
      <c r="O743" s="16" t="str">
        <f t="shared" si="33"/>
        <v>O</v>
      </c>
      <c r="P743" s="32">
        <f t="shared" si="35"/>
        <v>0</v>
      </c>
    </row>
    <row r="744" spans="1:16" ht="12.6" customHeight="1">
      <c r="A744" s="42"/>
      <c r="B744" s="42" t="s">
        <v>742</v>
      </c>
      <c r="C744" s="43" t="s">
        <v>572</v>
      </c>
      <c r="D744" s="42" t="s">
        <v>2181</v>
      </c>
      <c r="E744" s="43" t="s">
        <v>2182</v>
      </c>
      <c r="F744" s="43" t="s">
        <v>3278</v>
      </c>
      <c r="G744" s="43" t="s">
        <v>592</v>
      </c>
      <c r="H744" s="42" t="s">
        <v>3414</v>
      </c>
      <c r="I744" s="84">
        <v>4</v>
      </c>
      <c r="J744" s="32">
        <f>IFERROR(VLOOKUP(D744,#REF!,3,0),0)+IFERROR(VLOOKUP(D744,#REF!,3,0),0)</f>
        <v>0</v>
      </c>
      <c r="K744" s="32">
        <f>IFERROR(VLOOKUP(D744,#REF!,3,0),0)</f>
        <v>0</v>
      </c>
      <c r="L744" s="32">
        <f>IFERROR(VLOOKUP(D744,'12월'!$A$8:$C$8154,3,0),0)</f>
        <v>0</v>
      </c>
      <c r="M744" s="32">
        <f t="shared" si="34"/>
        <v>0</v>
      </c>
      <c r="N744" s="62" t="str">
        <f>IFERROR(VLOOKUP(D744,#REF!,6,0),"-")</f>
        <v>-</v>
      </c>
      <c r="O744" s="16" t="str">
        <f t="shared" si="33"/>
        <v>O</v>
      </c>
      <c r="P744" s="32">
        <f t="shared" si="35"/>
        <v>0</v>
      </c>
    </row>
    <row r="745" spans="1:16" ht="12.6" customHeight="1">
      <c r="A745" s="42"/>
      <c r="B745" s="42" t="s">
        <v>742</v>
      </c>
      <c r="C745" s="43" t="s">
        <v>572</v>
      </c>
      <c r="D745" s="42" t="s">
        <v>2183</v>
      </c>
      <c r="E745" s="43" t="s">
        <v>2184</v>
      </c>
      <c r="F745" s="43" t="s">
        <v>3279</v>
      </c>
      <c r="G745" s="43" t="s">
        <v>592</v>
      </c>
      <c r="H745" s="42" t="s">
        <v>3414</v>
      </c>
      <c r="I745" s="84">
        <v>4</v>
      </c>
      <c r="J745" s="32">
        <f>IFERROR(VLOOKUP(D745,#REF!,3,0),0)+IFERROR(VLOOKUP(D745,#REF!,3,0),0)</f>
        <v>0</v>
      </c>
      <c r="K745" s="32">
        <f>IFERROR(VLOOKUP(D745,#REF!,3,0),0)</f>
        <v>0</v>
      </c>
      <c r="L745" s="32">
        <f>IFERROR(VLOOKUP(D745,'12월'!$A$8:$C$8154,3,0),0)</f>
        <v>0</v>
      </c>
      <c r="M745" s="32">
        <f t="shared" si="34"/>
        <v>0</v>
      </c>
      <c r="N745" s="62" t="str">
        <f>IFERROR(VLOOKUP(D745,#REF!,6,0),"-")</f>
        <v>-</v>
      </c>
      <c r="O745" s="16" t="str">
        <f t="shared" si="33"/>
        <v>O</v>
      </c>
      <c r="P745" s="32">
        <f t="shared" si="35"/>
        <v>0</v>
      </c>
    </row>
    <row r="746" spans="1:16" ht="12.6" customHeight="1">
      <c r="A746" s="42"/>
      <c r="B746" s="42" t="s">
        <v>957</v>
      </c>
      <c r="C746" s="43" t="s">
        <v>571</v>
      </c>
      <c r="D746" s="42" t="s">
        <v>2191</v>
      </c>
      <c r="E746" s="43" t="s">
        <v>2039</v>
      </c>
      <c r="F746" s="43" t="s">
        <v>3280</v>
      </c>
      <c r="G746" s="43" t="s">
        <v>592</v>
      </c>
      <c r="H746" s="42" t="s">
        <v>3414</v>
      </c>
      <c r="I746" s="84">
        <v>4</v>
      </c>
      <c r="J746" s="32">
        <f>IFERROR(VLOOKUP(D746,#REF!,3,0),0)+IFERROR(VLOOKUP(D746,#REF!,3,0),0)</f>
        <v>0</v>
      </c>
      <c r="K746" s="32">
        <f>IFERROR(VLOOKUP(D746,#REF!,3,0),0)</f>
        <v>0</v>
      </c>
      <c r="L746" s="32">
        <f>IFERROR(VLOOKUP(D746,'12월'!$A$8:$C$8154,3,0),0)</f>
        <v>0</v>
      </c>
      <c r="M746" s="32">
        <f t="shared" si="34"/>
        <v>0</v>
      </c>
      <c r="N746" s="62" t="str">
        <f>IFERROR(VLOOKUP(D746,#REF!,6,0),"-")</f>
        <v>-</v>
      </c>
      <c r="O746" s="16" t="str">
        <f t="shared" si="33"/>
        <v>O</v>
      </c>
      <c r="P746" s="32">
        <f t="shared" si="35"/>
        <v>0</v>
      </c>
    </row>
    <row r="747" spans="1:16" ht="12.6" customHeight="1">
      <c r="A747" s="42"/>
      <c r="B747" s="42" t="s">
        <v>957</v>
      </c>
      <c r="C747" s="43" t="s">
        <v>571</v>
      </c>
      <c r="D747" s="42" t="s">
        <v>2185</v>
      </c>
      <c r="E747" s="43" t="s">
        <v>2186</v>
      </c>
      <c r="F747" s="43" t="s">
        <v>3281</v>
      </c>
      <c r="G747" s="43" t="s">
        <v>592</v>
      </c>
      <c r="H747" s="42" t="s">
        <v>3414</v>
      </c>
      <c r="I747" s="84">
        <v>4</v>
      </c>
      <c r="J747" s="32">
        <f>IFERROR(VLOOKUP(D747,#REF!,3,0),0)+IFERROR(VLOOKUP(D747,#REF!,3,0),0)</f>
        <v>0</v>
      </c>
      <c r="K747" s="32">
        <f>IFERROR(VLOOKUP(D747,#REF!,3,0),0)</f>
        <v>0</v>
      </c>
      <c r="L747" s="32">
        <f>IFERROR(VLOOKUP(D747,'12월'!$A$8:$C$8154,3,0),0)</f>
        <v>0</v>
      </c>
      <c r="M747" s="32">
        <f t="shared" si="34"/>
        <v>0</v>
      </c>
      <c r="N747" s="62" t="str">
        <f>IFERROR(VLOOKUP(D747,#REF!,6,0),"-")</f>
        <v>-</v>
      </c>
      <c r="O747" s="16" t="str">
        <f t="shared" si="33"/>
        <v>O</v>
      </c>
      <c r="P747" s="32">
        <f t="shared" si="35"/>
        <v>0</v>
      </c>
    </row>
    <row r="748" spans="1:16" ht="12.6" customHeight="1">
      <c r="A748" s="42"/>
      <c r="B748" s="51" t="s">
        <v>1055</v>
      </c>
      <c r="C748" s="52" t="s">
        <v>555</v>
      </c>
      <c r="D748" s="51" t="s">
        <v>2189</v>
      </c>
      <c r="E748" s="52" t="s">
        <v>2190</v>
      </c>
      <c r="F748" s="52" t="s">
        <v>3282</v>
      </c>
      <c r="G748" s="52" t="s">
        <v>592</v>
      </c>
      <c r="H748" s="42" t="s">
        <v>3414</v>
      </c>
      <c r="I748" s="84">
        <v>4</v>
      </c>
      <c r="J748" s="32">
        <f>IFERROR(VLOOKUP(D748,#REF!,3,0),0)+IFERROR(VLOOKUP(D748,#REF!,3,0),0)</f>
        <v>0</v>
      </c>
      <c r="K748" s="32">
        <f>IFERROR(VLOOKUP(D748,#REF!,3,0),0)</f>
        <v>0</v>
      </c>
      <c r="L748" s="32">
        <f>IFERROR(VLOOKUP(D748,'12월'!$A$8:$C$8154,3,0),0)</f>
        <v>0</v>
      </c>
      <c r="M748" s="32">
        <f t="shared" si="34"/>
        <v>0</v>
      </c>
      <c r="N748" s="62" t="str">
        <f>IFERROR(VLOOKUP(D748,#REF!,6,0),"-")</f>
        <v>-</v>
      </c>
      <c r="O748" s="16" t="str">
        <f t="shared" si="33"/>
        <v>O</v>
      </c>
      <c r="P748" s="32">
        <f t="shared" si="35"/>
        <v>0</v>
      </c>
    </row>
    <row r="749" spans="1:16" ht="12.6" customHeight="1">
      <c r="A749" s="42"/>
      <c r="B749" s="42" t="s">
        <v>1139</v>
      </c>
      <c r="C749" s="43" t="s">
        <v>560</v>
      </c>
      <c r="D749" s="42" t="s">
        <v>2187</v>
      </c>
      <c r="E749" s="43" t="s">
        <v>2188</v>
      </c>
      <c r="F749" s="43" t="s">
        <v>3283</v>
      </c>
      <c r="G749" s="43" t="s">
        <v>593</v>
      </c>
      <c r="H749" s="42" t="s">
        <v>3415</v>
      </c>
      <c r="I749" s="84">
        <v>4</v>
      </c>
      <c r="J749" s="32">
        <f>IFERROR(VLOOKUP(D749,#REF!,3,0),0)+IFERROR(VLOOKUP(D749,#REF!,3,0),0)</f>
        <v>0</v>
      </c>
      <c r="K749" s="32">
        <f>IFERROR(VLOOKUP(D749,#REF!,3,0),0)</f>
        <v>0</v>
      </c>
      <c r="L749" s="32">
        <f>IFERROR(VLOOKUP(D749,'12월'!$A$8:$C$8154,3,0),0)</f>
        <v>0</v>
      </c>
      <c r="M749" s="32">
        <f t="shared" si="34"/>
        <v>0</v>
      </c>
      <c r="N749" s="62" t="str">
        <f>IFERROR(VLOOKUP(D749,#REF!,6,0),"-")</f>
        <v>-</v>
      </c>
      <c r="O749" s="16" t="str">
        <f t="shared" si="33"/>
        <v>O</v>
      </c>
      <c r="P749" s="32">
        <f t="shared" si="35"/>
        <v>0</v>
      </c>
    </row>
    <row r="750" spans="1:16" ht="12.6" customHeight="1">
      <c r="A750" s="42"/>
      <c r="B750" s="42" t="s">
        <v>1111</v>
      </c>
      <c r="C750" s="43" t="s">
        <v>554</v>
      </c>
      <c r="D750" s="42" t="s">
        <v>2194</v>
      </c>
      <c r="E750" s="43" t="s">
        <v>2195</v>
      </c>
      <c r="F750" s="43" t="s">
        <v>3284</v>
      </c>
      <c r="G750" s="43" t="s">
        <v>592</v>
      </c>
      <c r="H750" s="42" t="s">
        <v>3416</v>
      </c>
      <c r="I750" s="84">
        <v>4</v>
      </c>
      <c r="J750" s="32">
        <f>IFERROR(VLOOKUP(D750,#REF!,3,0),0)+IFERROR(VLOOKUP(D750,#REF!,3,0),0)</f>
        <v>0</v>
      </c>
      <c r="K750" s="32">
        <f>IFERROR(VLOOKUP(D750,#REF!,3,0),0)</f>
        <v>0</v>
      </c>
      <c r="L750" s="32">
        <f>IFERROR(VLOOKUP(D750,'12월'!$A$8:$C$8154,3,0),0)</f>
        <v>0</v>
      </c>
      <c r="M750" s="32">
        <f t="shared" si="34"/>
        <v>0</v>
      </c>
      <c r="N750" s="62" t="str">
        <f>IFERROR(VLOOKUP(D750,#REF!,6,0),"-")</f>
        <v>-</v>
      </c>
      <c r="O750" s="16" t="str">
        <f t="shared" si="33"/>
        <v>O</v>
      </c>
      <c r="P750" s="32">
        <f t="shared" si="35"/>
        <v>0</v>
      </c>
    </row>
    <row r="751" spans="1:16" ht="12.6" customHeight="1">
      <c r="A751" s="42"/>
      <c r="B751" s="42" t="s">
        <v>715</v>
      </c>
      <c r="C751" s="43" t="s">
        <v>565</v>
      </c>
      <c r="D751" s="42" t="s">
        <v>2203</v>
      </c>
      <c r="E751" s="43" t="s">
        <v>74</v>
      </c>
      <c r="F751" s="43" t="s">
        <v>2813</v>
      </c>
      <c r="G751" s="43" t="s">
        <v>592</v>
      </c>
      <c r="H751" s="53" t="s">
        <v>3417</v>
      </c>
      <c r="I751" s="84">
        <v>4</v>
      </c>
      <c r="J751" s="32">
        <f>IFERROR(VLOOKUP(D751,#REF!,3,0),0)+IFERROR(VLOOKUP(D751,#REF!,3,0),0)</f>
        <v>0</v>
      </c>
      <c r="K751" s="32">
        <f>IFERROR(VLOOKUP(D751,#REF!,3,0),0)</f>
        <v>0</v>
      </c>
      <c r="L751" s="32">
        <f>IFERROR(VLOOKUP(D751,'12월'!$A$8:$C$8154,3,0),0)</f>
        <v>0</v>
      </c>
      <c r="M751" s="32">
        <f t="shared" si="34"/>
        <v>0</v>
      </c>
      <c r="N751" s="62" t="str">
        <f>IFERROR(VLOOKUP(D751,#REF!,6,0),"-")</f>
        <v>-</v>
      </c>
      <c r="O751" s="16" t="str">
        <f t="shared" si="33"/>
        <v>O</v>
      </c>
      <c r="P751" s="32">
        <f t="shared" si="35"/>
        <v>0</v>
      </c>
    </row>
    <row r="752" spans="1:16" ht="12.6" customHeight="1">
      <c r="A752" s="42"/>
      <c r="B752" s="42" t="s">
        <v>715</v>
      </c>
      <c r="C752" s="43" t="s">
        <v>565</v>
      </c>
      <c r="D752" s="42" t="s">
        <v>2204</v>
      </c>
      <c r="E752" s="43" t="s">
        <v>2205</v>
      </c>
      <c r="F752" s="43" t="s">
        <v>2814</v>
      </c>
      <c r="G752" s="43" t="s">
        <v>592</v>
      </c>
      <c r="H752" s="53" t="s">
        <v>3417</v>
      </c>
      <c r="I752" s="84">
        <v>4</v>
      </c>
      <c r="J752" s="32">
        <f>IFERROR(VLOOKUP(D752,#REF!,3,0),0)+IFERROR(VLOOKUP(D752,#REF!,3,0),0)</f>
        <v>0</v>
      </c>
      <c r="K752" s="32">
        <f>IFERROR(VLOOKUP(D752,#REF!,3,0),0)</f>
        <v>0</v>
      </c>
      <c r="L752" s="32">
        <f>IFERROR(VLOOKUP(D752,'12월'!$A$8:$C$8154,3,0),0)</f>
        <v>0</v>
      </c>
      <c r="M752" s="32">
        <f t="shared" si="34"/>
        <v>0</v>
      </c>
      <c r="N752" s="62" t="str">
        <f>IFERROR(VLOOKUP(D752,#REF!,6,0),"-")</f>
        <v>-</v>
      </c>
      <c r="O752" s="16" t="str">
        <f t="shared" si="33"/>
        <v>O</v>
      </c>
      <c r="P752" s="32">
        <f t="shared" si="35"/>
        <v>0</v>
      </c>
    </row>
    <row r="753" spans="1:16" ht="12.6" customHeight="1">
      <c r="A753" s="42"/>
      <c r="B753" s="42" t="s">
        <v>715</v>
      </c>
      <c r="C753" s="43" t="s">
        <v>565</v>
      </c>
      <c r="D753" s="42" t="s">
        <v>2201</v>
      </c>
      <c r="E753" s="43" t="s">
        <v>2202</v>
      </c>
      <c r="F753" s="43" t="s">
        <v>2815</v>
      </c>
      <c r="G753" s="43" t="s">
        <v>592</v>
      </c>
      <c r="H753" s="44" t="s">
        <v>3417</v>
      </c>
      <c r="I753" s="84">
        <v>4</v>
      </c>
      <c r="J753" s="32">
        <f>IFERROR(VLOOKUP(D753,#REF!,3,0),0)+IFERROR(VLOOKUP(D753,#REF!,3,0),0)</f>
        <v>0</v>
      </c>
      <c r="K753" s="32">
        <f>IFERROR(VLOOKUP(D753,#REF!,3,0),0)</f>
        <v>0</v>
      </c>
      <c r="L753" s="32">
        <f>IFERROR(VLOOKUP(D753,'12월'!$A$8:$C$8154,3,0),0)</f>
        <v>0</v>
      </c>
      <c r="M753" s="32">
        <f t="shared" si="34"/>
        <v>0</v>
      </c>
      <c r="N753" s="62" t="str">
        <f>IFERROR(VLOOKUP(D753,#REF!,6,0),"-")</f>
        <v>-</v>
      </c>
      <c r="O753" s="16" t="str">
        <f t="shared" si="33"/>
        <v>O</v>
      </c>
      <c r="P753" s="32">
        <f t="shared" si="35"/>
        <v>0</v>
      </c>
    </row>
    <row r="754" spans="1:16" ht="12.6" customHeight="1">
      <c r="A754" s="42"/>
      <c r="B754" s="42" t="s">
        <v>715</v>
      </c>
      <c r="C754" s="43" t="s">
        <v>565</v>
      </c>
      <c r="D754" s="42" t="s">
        <v>2218</v>
      </c>
      <c r="E754" s="43" t="s">
        <v>2219</v>
      </c>
      <c r="F754" s="43" t="s">
        <v>2816</v>
      </c>
      <c r="G754" s="43" t="s">
        <v>592</v>
      </c>
      <c r="H754" s="44" t="s">
        <v>3417</v>
      </c>
      <c r="I754" s="84">
        <v>4</v>
      </c>
      <c r="J754" s="32">
        <f>IFERROR(VLOOKUP(D754,#REF!,3,0),0)+IFERROR(VLOOKUP(D754,#REF!,3,0),0)</f>
        <v>0</v>
      </c>
      <c r="K754" s="32">
        <f>IFERROR(VLOOKUP(D754,#REF!,3,0),0)</f>
        <v>0</v>
      </c>
      <c r="L754" s="32">
        <f>IFERROR(VLOOKUP(D754,'12월'!$A$8:$C$8154,3,0),0)</f>
        <v>0</v>
      </c>
      <c r="M754" s="32">
        <f t="shared" si="34"/>
        <v>0</v>
      </c>
      <c r="N754" s="62" t="str">
        <f>IFERROR(VLOOKUP(D754,#REF!,6,0),"-")</f>
        <v>-</v>
      </c>
      <c r="O754" s="16" t="str">
        <f t="shared" si="33"/>
        <v>O</v>
      </c>
      <c r="P754" s="32">
        <f t="shared" si="35"/>
        <v>0</v>
      </c>
    </row>
    <row r="755" spans="1:16" ht="12.6" customHeight="1">
      <c r="A755" s="42"/>
      <c r="B755" s="42" t="s">
        <v>742</v>
      </c>
      <c r="C755" s="43" t="s">
        <v>572</v>
      </c>
      <c r="D755" s="42" t="s">
        <v>2212</v>
      </c>
      <c r="E755" s="43" t="s">
        <v>2213</v>
      </c>
      <c r="F755" s="43" t="s">
        <v>2817</v>
      </c>
      <c r="G755" s="43" t="s">
        <v>593</v>
      </c>
      <c r="H755" s="44" t="s">
        <v>3417</v>
      </c>
      <c r="I755" s="84">
        <v>4</v>
      </c>
      <c r="J755" s="32">
        <f>IFERROR(VLOOKUP(D755,#REF!,3,0),0)+IFERROR(VLOOKUP(D755,#REF!,3,0),0)</f>
        <v>0</v>
      </c>
      <c r="K755" s="32">
        <f>IFERROR(VLOOKUP(D755,#REF!,3,0),0)</f>
        <v>0</v>
      </c>
      <c r="L755" s="32">
        <f>IFERROR(VLOOKUP(D755,'12월'!$A$8:$C$8154,3,0),0)</f>
        <v>0</v>
      </c>
      <c r="M755" s="32">
        <f t="shared" si="34"/>
        <v>0</v>
      </c>
      <c r="N755" s="62" t="str">
        <f>IFERROR(VLOOKUP(D755,#REF!,6,0),"-")</f>
        <v>-</v>
      </c>
      <c r="O755" s="16" t="str">
        <f t="shared" si="33"/>
        <v>O</v>
      </c>
      <c r="P755" s="32">
        <f t="shared" si="35"/>
        <v>0</v>
      </c>
    </row>
    <row r="756" spans="1:16" ht="12.6" customHeight="1">
      <c r="A756" s="42"/>
      <c r="B756" s="42" t="s">
        <v>742</v>
      </c>
      <c r="C756" s="43" t="s">
        <v>572</v>
      </c>
      <c r="D756" s="42" t="s">
        <v>2199</v>
      </c>
      <c r="E756" s="43" t="s">
        <v>2200</v>
      </c>
      <c r="F756" s="43" t="s">
        <v>2818</v>
      </c>
      <c r="G756" s="43" t="s">
        <v>592</v>
      </c>
      <c r="H756" s="44" t="s">
        <v>3417</v>
      </c>
      <c r="I756" s="84">
        <v>4</v>
      </c>
      <c r="J756" s="32">
        <f>IFERROR(VLOOKUP(D756,#REF!,3,0),0)+IFERROR(VLOOKUP(D756,#REF!,3,0),0)</f>
        <v>0</v>
      </c>
      <c r="K756" s="32">
        <f>IFERROR(VLOOKUP(D756,#REF!,3,0),0)</f>
        <v>0</v>
      </c>
      <c r="L756" s="32">
        <f>IFERROR(VLOOKUP(D756,'12월'!$A$8:$C$8154,3,0),0)</f>
        <v>0</v>
      </c>
      <c r="M756" s="32">
        <f t="shared" si="34"/>
        <v>0</v>
      </c>
      <c r="N756" s="62" t="str">
        <f>IFERROR(VLOOKUP(D756,#REF!,6,0),"-")</f>
        <v>-</v>
      </c>
      <c r="O756" s="16" t="str">
        <f t="shared" si="33"/>
        <v>O</v>
      </c>
      <c r="P756" s="32">
        <f t="shared" si="35"/>
        <v>0</v>
      </c>
    </row>
    <row r="757" spans="1:16" ht="12.6" customHeight="1">
      <c r="A757" s="42"/>
      <c r="B757" s="42" t="s">
        <v>742</v>
      </c>
      <c r="C757" s="43" t="s">
        <v>572</v>
      </c>
      <c r="D757" s="42" t="s">
        <v>2206</v>
      </c>
      <c r="E757" s="43" t="s">
        <v>2207</v>
      </c>
      <c r="F757" s="43" t="s">
        <v>2819</v>
      </c>
      <c r="G757" s="43" t="s">
        <v>592</v>
      </c>
      <c r="H757" s="44" t="s">
        <v>3417</v>
      </c>
      <c r="I757" s="84">
        <v>4</v>
      </c>
      <c r="J757" s="32">
        <f>IFERROR(VLOOKUP(D757,#REF!,3,0),0)+IFERROR(VLOOKUP(D757,#REF!,3,0),0)</f>
        <v>0</v>
      </c>
      <c r="K757" s="32">
        <f>IFERROR(VLOOKUP(D757,#REF!,3,0),0)</f>
        <v>0</v>
      </c>
      <c r="L757" s="32">
        <f>IFERROR(VLOOKUP(D757,'12월'!$A$8:$C$8154,3,0),0)</f>
        <v>0</v>
      </c>
      <c r="M757" s="32">
        <f t="shared" si="34"/>
        <v>0</v>
      </c>
      <c r="N757" s="62" t="str">
        <f>IFERROR(VLOOKUP(D757,#REF!,6,0),"-")</f>
        <v>-</v>
      </c>
      <c r="O757" s="16" t="str">
        <f t="shared" si="33"/>
        <v>O</v>
      </c>
      <c r="P757" s="32">
        <f t="shared" si="35"/>
        <v>0</v>
      </c>
    </row>
    <row r="758" spans="1:16" ht="12.6" customHeight="1">
      <c r="A758" s="42"/>
      <c r="B758" s="42" t="s">
        <v>979</v>
      </c>
      <c r="C758" s="43" t="s">
        <v>563</v>
      </c>
      <c r="D758" s="42" t="s">
        <v>2197</v>
      </c>
      <c r="E758" s="43" t="s">
        <v>2198</v>
      </c>
      <c r="F758" s="43" t="s">
        <v>2820</v>
      </c>
      <c r="G758" s="43" t="s">
        <v>592</v>
      </c>
      <c r="H758" s="44" t="s">
        <v>3417</v>
      </c>
      <c r="I758" s="84">
        <v>4</v>
      </c>
      <c r="J758" s="32">
        <f>IFERROR(VLOOKUP(D758,#REF!,3,0),0)+IFERROR(VLOOKUP(D758,#REF!,3,0),0)</f>
        <v>0</v>
      </c>
      <c r="K758" s="32">
        <f>IFERROR(VLOOKUP(D758,#REF!,3,0),0)</f>
        <v>0</v>
      </c>
      <c r="L758" s="32">
        <f>IFERROR(VLOOKUP(D758,'12월'!$A$8:$C$8154,3,0),0)</f>
        <v>0</v>
      </c>
      <c r="M758" s="32">
        <f t="shared" si="34"/>
        <v>0</v>
      </c>
      <c r="N758" s="62" t="str">
        <f>IFERROR(VLOOKUP(D758,#REF!,6,0),"-")</f>
        <v>-</v>
      </c>
      <c r="O758" s="16" t="str">
        <f t="shared" si="33"/>
        <v>O</v>
      </c>
      <c r="P758" s="32">
        <f t="shared" si="35"/>
        <v>0</v>
      </c>
    </row>
    <row r="759" spans="1:16" ht="12.6" customHeight="1">
      <c r="A759" s="42"/>
      <c r="B759" s="42" t="s">
        <v>1000</v>
      </c>
      <c r="C759" s="43" t="s">
        <v>558</v>
      </c>
      <c r="D759" s="42" t="s">
        <v>2196</v>
      </c>
      <c r="E759" s="43" t="s">
        <v>2036</v>
      </c>
      <c r="F759" s="43" t="s">
        <v>2821</v>
      </c>
      <c r="G759" s="43" t="s">
        <v>592</v>
      </c>
      <c r="H759" s="44" t="s">
        <v>3417</v>
      </c>
      <c r="I759" s="84">
        <v>4</v>
      </c>
      <c r="J759" s="32">
        <f>IFERROR(VLOOKUP(D759,#REF!,3,0),0)+IFERROR(VLOOKUP(D759,#REF!,3,0),0)</f>
        <v>0</v>
      </c>
      <c r="K759" s="32">
        <f>IFERROR(VLOOKUP(D759,#REF!,3,0),0)</f>
        <v>0</v>
      </c>
      <c r="L759" s="32">
        <f>IFERROR(VLOOKUP(D759,'12월'!$A$8:$C$8154,3,0),0)</f>
        <v>0</v>
      </c>
      <c r="M759" s="32">
        <f t="shared" si="34"/>
        <v>0</v>
      </c>
      <c r="N759" s="62" t="str">
        <f>IFERROR(VLOOKUP(D759,#REF!,6,0),"-")</f>
        <v>-</v>
      </c>
      <c r="O759" s="16" t="str">
        <f t="shared" si="33"/>
        <v>O</v>
      </c>
      <c r="P759" s="32">
        <f t="shared" si="35"/>
        <v>0</v>
      </c>
    </row>
    <row r="760" spans="1:16" ht="12.6" customHeight="1">
      <c r="A760" s="42"/>
      <c r="B760" s="51" t="s">
        <v>1088</v>
      </c>
      <c r="C760" s="52" t="s">
        <v>564</v>
      </c>
      <c r="D760" s="51" t="s">
        <v>2210</v>
      </c>
      <c r="E760" s="52" t="s">
        <v>2211</v>
      </c>
      <c r="F760" s="52" t="s">
        <v>2822</v>
      </c>
      <c r="G760" s="52" t="s">
        <v>592</v>
      </c>
      <c r="H760" s="44" t="s">
        <v>3417</v>
      </c>
      <c r="I760" s="84">
        <v>4</v>
      </c>
      <c r="J760" s="32">
        <f>IFERROR(VLOOKUP(D760,#REF!,3,0),0)+IFERROR(VLOOKUP(D760,#REF!,3,0),0)</f>
        <v>0</v>
      </c>
      <c r="K760" s="32">
        <f>IFERROR(VLOOKUP(D760,#REF!,3,0),0)</f>
        <v>0</v>
      </c>
      <c r="L760" s="32">
        <f>IFERROR(VLOOKUP(D760,'12월'!$A$8:$C$8154,3,0),0)</f>
        <v>0</v>
      </c>
      <c r="M760" s="32">
        <f t="shared" si="34"/>
        <v>0</v>
      </c>
      <c r="N760" s="62" t="str">
        <f>IFERROR(VLOOKUP(D760,#REF!,6,0),"-")</f>
        <v>-</v>
      </c>
      <c r="O760" s="16" t="str">
        <f t="shared" si="33"/>
        <v>O</v>
      </c>
      <c r="P760" s="32">
        <f t="shared" si="35"/>
        <v>0</v>
      </c>
    </row>
    <row r="761" spans="1:16" ht="12.6" customHeight="1">
      <c r="A761" s="42"/>
      <c r="B761" s="51" t="s">
        <v>907</v>
      </c>
      <c r="C761" s="52" t="s">
        <v>568</v>
      </c>
      <c r="D761" s="51" t="s">
        <v>2214</v>
      </c>
      <c r="E761" s="52" t="s">
        <v>2215</v>
      </c>
      <c r="F761" s="52" t="s">
        <v>3285</v>
      </c>
      <c r="G761" s="52" t="s">
        <v>592</v>
      </c>
      <c r="H761" s="42" t="s">
        <v>3418</v>
      </c>
      <c r="I761" s="84">
        <v>4</v>
      </c>
      <c r="J761" s="32">
        <f>IFERROR(VLOOKUP(D761,#REF!,3,0),0)+IFERROR(VLOOKUP(D761,#REF!,3,0),0)</f>
        <v>0</v>
      </c>
      <c r="K761" s="32">
        <f>IFERROR(VLOOKUP(D761,#REF!,3,0),0)</f>
        <v>0</v>
      </c>
      <c r="L761" s="32">
        <f>IFERROR(VLOOKUP(D761,'12월'!$A$8:$C$8154,3,0),0)</f>
        <v>0</v>
      </c>
      <c r="M761" s="32">
        <f t="shared" si="34"/>
        <v>0</v>
      </c>
      <c r="N761" s="62" t="str">
        <f>IFERROR(VLOOKUP(D761,#REF!,6,0),"-")</f>
        <v>-</v>
      </c>
      <c r="O761" s="16" t="str">
        <f t="shared" si="33"/>
        <v>O</v>
      </c>
      <c r="P761" s="32">
        <f t="shared" si="35"/>
        <v>0</v>
      </c>
    </row>
    <row r="762" spans="1:16" ht="12.6" customHeight="1">
      <c r="A762" s="42"/>
      <c r="B762" s="42" t="s">
        <v>798</v>
      </c>
      <c r="C762" s="43" t="s">
        <v>578</v>
      </c>
      <c r="D762" s="42" t="s">
        <v>2216</v>
      </c>
      <c r="E762" s="43" t="s">
        <v>2217</v>
      </c>
      <c r="F762" s="43" t="s">
        <v>3286</v>
      </c>
      <c r="G762" s="43" t="s">
        <v>592</v>
      </c>
      <c r="H762" s="42" t="s">
        <v>3419</v>
      </c>
      <c r="I762" s="84">
        <v>4</v>
      </c>
      <c r="J762" s="32">
        <f>IFERROR(VLOOKUP(D762,#REF!,3,0),0)+IFERROR(VLOOKUP(D762,#REF!,3,0),0)</f>
        <v>0</v>
      </c>
      <c r="K762" s="32">
        <f>IFERROR(VLOOKUP(D762,#REF!,3,0),0)</f>
        <v>0</v>
      </c>
      <c r="L762" s="32">
        <f>IFERROR(VLOOKUP(D762,'12월'!$A$8:$C$8154,3,0),0)</f>
        <v>0</v>
      </c>
      <c r="M762" s="32">
        <f t="shared" si="34"/>
        <v>0</v>
      </c>
      <c r="N762" s="62" t="str">
        <f>IFERROR(VLOOKUP(D762,#REF!,6,0),"-")</f>
        <v>-</v>
      </c>
      <c r="O762" s="16" t="str">
        <f t="shared" si="33"/>
        <v>O</v>
      </c>
      <c r="P762" s="32">
        <f t="shared" si="35"/>
        <v>0</v>
      </c>
    </row>
    <row r="763" spans="1:16" ht="12.6" customHeight="1">
      <c r="A763" s="42"/>
      <c r="B763" s="42" t="s">
        <v>1071</v>
      </c>
      <c r="C763" s="43" t="s">
        <v>566</v>
      </c>
      <c r="D763" s="42" t="s">
        <v>2221</v>
      </c>
      <c r="E763" s="43" t="s">
        <v>2222</v>
      </c>
      <c r="F763" s="43" t="s">
        <v>3287</v>
      </c>
      <c r="G763" s="43" t="s">
        <v>592</v>
      </c>
      <c r="H763" s="44" t="s">
        <v>3420</v>
      </c>
      <c r="I763" s="84">
        <v>4</v>
      </c>
      <c r="J763" s="32">
        <f>IFERROR(VLOOKUP(D763,#REF!,3,0),0)+IFERROR(VLOOKUP(D763,#REF!,3,0),0)</f>
        <v>0</v>
      </c>
      <c r="K763" s="32">
        <f>IFERROR(VLOOKUP(D763,#REF!,3,0),0)</f>
        <v>0</v>
      </c>
      <c r="L763" s="32">
        <f>IFERROR(VLOOKUP(D763,'12월'!$A$8:$C$8154,3,0),0)</f>
        <v>0</v>
      </c>
      <c r="M763" s="32">
        <f t="shared" si="34"/>
        <v>0</v>
      </c>
      <c r="N763" s="62" t="str">
        <f>IFERROR(VLOOKUP(D763,#REF!,6,0),"-")</f>
        <v>-</v>
      </c>
      <c r="O763" s="16" t="str">
        <f t="shared" si="33"/>
        <v>O</v>
      </c>
      <c r="P763" s="32">
        <f t="shared" si="35"/>
        <v>0</v>
      </c>
    </row>
    <row r="764" spans="1:16" ht="12.6" customHeight="1">
      <c r="A764" s="42"/>
      <c r="B764" s="42" t="s">
        <v>1121</v>
      </c>
      <c r="C764" s="43" t="s">
        <v>580</v>
      </c>
      <c r="D764" s="42" t="s">
        <v>2223</v>
      </c>
      <c r="E764" s="43" t="s">
        <v>2224</v>
      </c>
      <c r="F764" s="43" t="s">
        <v>3288</v>
      </c>
      <c r="G764" s="43" t="s">
        <v>592</v>
      </c>
      <c r="H764" s="42" t="s">
        <v>3420</v>
      </c>
      <c r="I764" s="84">
        <v>4</v>
      </c>
      <c r="J764" s="32">
        <f>IFERROR(VLOOKUP(D764,#REF!,3,0),0)+IFERROR(VLOOKUP(D764,#REF!,3,0),0)</f>
        <v>0</v>
      </c>
      <c r="K764" s="32">
        <f>IFERROR(VLOOKUP(D764,#REF!,3,0),0)</f>
        <v>0</v>
      </c>
      <c r="L764" s="32">
        <f>IFERROR(VLOOKUP(D764,'12월'!$A$8:$C$8154,3,0),0)</f>
        <v>0</v>
      </c>
      <c r="M764" s="32">
        <f t="shared" si="34"/>
        <v>0</v>
      </c>
      <c r="N764" s="62" t="str">
        <f>IFERROR(VLOOKUP(D764,#REF!,6,0),"-")</f>
        <v>-</v>
      </c>
      <c r="O764" s="16" t="str">
        <f t="shared" si="33"/>
        <v>O</v>
      </c>
      <c r="P764" s="32">
        <f t="shared" si="35"/>
        <v>0</v>
      </c>
    </row>
    <row r="765" spans="1:16" ht="12.6" customHeight="1">
      <c r="A765" s="42"/>
      <c r="B765" s="42" t="s">
        <v>742</v>
      </c>
      <c r="C765" s="43" t="s">
        <v>572</v>
      </c>
      <c r="D765" s="42" t="s">
        <v>2825</v>
      </c>
      <c r="E765" s="43" t="s">
        <v>2826</v>
      </c>
      <c r="F765" s="43" t="s">
        <v>3289</v>
      </c>
      <c r="G765" s="43" t="s">
        <v>593</v>
      </c>
      <c r="H765" s="44" t="s">
        <v>3421</v>
      </c>
      <c r="I765" s="84">
        <v>4</v>
      </c>
      <c r="J765" s="32">
        <f>IFERROR(VLOOKUP(D765,#REF!,3,0),0)+IFERROR(VLOOKUP(D765,#REF!,3,0),0)</f>
        <v>0</v>
      </c>
      <c r="K765" s="32">
        <f>IFERROR(VLOOKUP(D765,#REF!,3,0),0)</f>
        <v>0</v>
      </c>
      <c r="L765" s="32">
        <f>IFERROR(VLOOKUP(D765,'12월'!$A$8:$C$8154,3,0),0)</f>
        <v>0</v>
      </c>
      <c r="M765" s="32">
        <f t="shared" si="34"/>
        <v>0</v>
      </c>
      <c r="N765" s="62" t="str">
        <f>IFERROR(VLOOKUP(D765,#REF!,6,0),"-")</f>
        <v>-</v>
      </c>
      <c r="O765" s="16" t="str">
        <f t="shared" si="33"/>
        <v>O</v>
      </c>
      <c r="P765" s="32">
        <f t="shared" si="35"/>
        <v>0</v>
      </c>
    </row>
    <row r="766" spans="1:16" ht="12.6" customHeight="1">
      <c r="A766" s="42"/>
      <c r="B766" s="42" t="s">
        <v>874</v>
      </c>
      <c r="C766" s="43" t="s">
        <v>570</v>
      </c>
      <c r="D766" s="42" t="s">
        <v>2827</v>
      </c>
      <c r="E766" s="43" t="s">
        <v>2828</v>
      </c>
      <c r="F766" s="43" t="s">
        <v>3290</v>
      </c>
      <c r="G766" s="43" t="s">
        <v>592</v>
      </c>
      <c r="H766" s="42" t="s">
        <v>3421</v>
      </c>
      <c r="I766" s="84">
        <v>4</v>
      </c>
      <c r="J766" s="32">
        <f>IFERROR(VLOOKUP(D766,#REF!,3,0),0)+IFERROR(VLOOKUP(D766,#REF!,3,0),0)</f>
        <v>0</v>
      </c>
      <c r="K766" s="32">
        <f>IFERROR(VLOOKUP(D766,#REF!,3,0),0)</f>
        <v>0</v>
      </c>
      <c r="L766" s="32">
        <f>IFERROR(VLOOKUP(D766,'12월'!$A$8:$C$8154,3,0),0)</f>
        <v>0</v>
      </c>
      <c r="M766" s="32">
        <f t="shared" si="34"/>
        <v>0</v>
      </c>
      <c r="N766" s="62" t="str">
        <f>IFERROR(VLOOKUP(D766,#REF!,6,0),"-")</f>
        <v>-</v>
      </c>
      <c r="O766" s="16" t="str">
        <f t="shared" si="33"/>
        <v>O</v>
      </c>
      <c r="P766" s="32">
        <f t="shared" si="35"/>
        <v>0</v>
      </c>
    </row>
    <row r="767" spans="1:16" ht="12.6" customHeight="1">
      <c r="A767" s="42"/>
      <c r="B767" s="42" t="s">
        <v>1148</v>
      </c>
      <c r="C767" s="43" t="s">
        <v>586</v>
      </c>
      <c r="D767" s="42" t="s">
        <v>2823</v>
      </c>
      <c r="E767" s="43" t="s">
        <v>2824</v>
      </c>
      <c r="F767" s="43" t="s">
        <v>3291</v>
      </c>
      <c r="G767" s="43" t="s">
        <v>592</v>
      </c>
      <c r="H767" s="42" t="s">
        <v>3421</v>
      </c>
      <c r="I767" s="84">
        <v>4</v>
      </c>
      <c r="J767" s="32">
        <f>IFERROR(VLOOKUP(D767,#REF!,3,0),0)+IFERROR(VLOOKUP(D767,#REF!,3,0),0)</f>
        <v>0</v>
      </c>
      <c r="K767" s="32">
        <f>IFERROR(VLOOKUP(D767,#REF!,3,0),0)</f>
        <v>0</v>
      </c>
      <c r="L767" s="32">
        <f>IFERROR(VLOOKUP(D767,'12월'!$A$8:$C$8154,3,0),0)</f>
        <v>0</v>
      </c>
      <c r="M767" s="32">
        <f t="shared" si="34"/>
        <v>0</v>
      </c>
      <c r="N767" s="62" t="str">
        <f>IFERROR(VLOOKUP(D767,#REF!,6,0),"-")</f>
        <v>-</v>
      </c>
      <c r="O767" s="16" t="str">
        <f t="shared" si="33"/>
        <v>O</v>
      </c>
      <c r="P767" s="32">
        <f t="shared" si="35"/>
        <v>0</v>
      </c>
    </row>
    <row r="768" spans="1:16" ht="12.6" customHeight="1">
      <c r="A768" s="42"/>
      <c r="B768" s="42" t="s">
        <v>895</v>
      </c>
      <c r="C768" s="43" t="s">
        <v>557</v>
      </c>
      <c r="D768" s="42" t="s">
        <v>2829</v>
      </c>
      <c r="E768" s="43" t="s">
        <v>2830</v>
      </c>
      <c r="F768" s="43" t="s">
        <v>3292</v>
      </c>
      <c r="G768" s="43" t="s">
        <v>592</v>
      </c>
      <c r="H768" s="42" t="s">
        <v>3422</v>
      </c>
      <c r="I768" s="84">
        <v>4</v>
      </c>
      <c r="J768" s="32">
        <f>IFERROR(VLOOKUP(D768,#REF!,3,0),0)+IFERROR(VLOOKUP(D768,#REF!,3,0),0)</f>
        <v>0</v>
      </c>
      <c r="K768" s="32">
        <f>IFERROR(VLOOKUP(D768,#REF!,3,0),0)</f>
        <v>0</v>
      </c>
      <c r="L768" s="32">
        <f>IFERROR(VLOOKUP(D768,'12월'!$A$8:$C$8154,3,0),0)</f>
        <v>0</v>
      </c>
      <c r="M768" s="32">
        <f t="shared" si="34"/>
        <v>0</v>
      </c>
      <c r="N768" s="62" t="str">
        <f>IFERROR(VLOOKUP(D768,#REF!,6,0),"-")</f>
        <v>-</v>
      </c>
      <c r="O768" s="16" t="str">
        <f t="shared" si="33"/>
        <v>O</v>
      </c>
      <c r="P768" s="32">
        <f t="shared" si="35"/>
        <v>0</v>
      </c>
    </row>
    <row r="769" spans="1:16" ht="12.6" customHeight="1">
      <c r="A769" s="42"/>
      <c r="B769" s="42" t="s">
        <v>731</v>
      </c>
      <c r="C769" s="43" t="s">
        <v>575</v>
      </c>
      <c r="D769" s="42" t="s">
        <v>2840</v>
      </c>
      <c r="E769" s="43" t="s">
        <v>2841</v>
      </c>
      <c r="F769" s="43" t="s">
        <v>3293</v>
      </c>
      <c r="G769" s="43" t="s">
        <v>592</v>
      </c>
      <c r="H769" s="42" t="s">
        <v>3423</v>
      </c>
      <c r="I769" s="84">
        <v>4</v>
      </c>
      <c r="J769" s="32">
        <f>IFERROR(VLOOKUP(D769,#REF!,3,0),0)+IFERROR(VLOOKUP(D769,#REF!,3,0),0)</f>
        <v>0</v>
      </c>
      <c r="K769" s="32">
        <f>IFERROR(VLOOKUP(D769,#REF!,3,0),0)</f>
        <v>0</v>
      </c>
      <c r="L769" s="32">
        <f>IFERROR(VLOOKUP(D769,'12월'!$A$8:$C$8154,3,0),0)</f>
        <v>0</v>
      </c>
      <c r="M769" s="32">
        <f t="shared" si="34"/>
        <v>0</v>
      </c>
      <c r="N769" s="62" t="str">
        <f>IFERROR(VLOOKUP(D769,#REF!,6,0),"-")</f>
        <v>-</v>
      </c>
      <c r="O769" s="16" t="str">
        <f t="shared" si="33"/>
        <v>O</v>
      </c>
      <c r="P769" s="32">
        <f t="shared" si="35"/>
        <v>0</v>
      </c>
    </row>
    <row r="770" spans="1:16" ht="12.6" customHeight="1">
      <c r="A770" s="42"/>
      <c r="B770" s="42" t="s">
        <v>788</v>
      </c>
      <c r="C770" s="43" t="s">
        <v>584</v>
      </c>
      <c r="D770" s="42" t="s">
        <v>2831</v>
      </c>
      <c r="E770" s="43" t="s">
        <v>2832</v>
      </c>
      <c r="F770" s="43" t="s">
        <v>3294</v>
      </c>
      <c r="G770" s="43" t="s">
        <v>592</v>
      </c>
      <c r="H770" s="42" t="s">
        <v>3423</v>
      </c>
      <c r="I770" s="84">
        <v>4</v>
      </c>
      <c r="J770" s="32">
        <f>IFERROR(VLOOKUP(D770,#REF!,3,0),0)+IFERROR(VLOOKUP(D770,#REF!,3,0),0)</f>
        <v>0</v>
      </c>
      <c r="K770" s="32">
        <f>IFERROR(VLOOKUP(D770,#REF!,3,0),0)</f>
        <v>0</v>
      </c>
      <c r="L770" s="32">
        <f>IFERROR(VLOOKUP(D770,'12월'!$A$8:$C$8154,3,0),0)</f>
        <v>0</v>
      </c>
      <c r="M770" s="32">
        <f t="shared" si="34"/>
        <v>0</v>
      </c>
      <c r="N770" s="62" t="str">
        <f>IFERROR(VLOOKUP(D770,#REF!,6,0),"-")</f>
        <v>-</v>
      </c>
      <c r="O770" s="16" t="str">
        <f t="shared" si="33"/>
        <v>O</v>
      </c>
      <c r="P770" s="32">
        <f t="shared" si="35"/>
        <v>0</v>
      </c>
    </row>
    <row r="771" spans="1:16" ht="12.6" customHeight="1">
      <c r="A771" s="42"/>
      <c r="B771" s="42" t="s">
        <v>798</v>
      </c>
      <c r="C771" s="43" t="s">
        <v>578</v>
      </c>
      <c r="D771" s="42" t="s">
        <v>2842</v>
      </c>
      <c r="E771" s="43" t="s">
        <v>2843</v>
      </c>
      <c r="F771" s="42" t="s">
        <v>3295</v>
      </c>
      <c r="G771" s="43" t="s">
        <v>592</v>
      </c>
      <c r="H771" s="42" t="s">
        <v>3423</v>
      </c>
      <c r="I771" s="84">
        <v>4</v>
      </c>
      <c r="J771" s="32">
        <f>IFERROR(VLOOKUP(D771,#REF!,3,0),0)+IFERROR(VLOOKUP(D771,#REF!,3,0),0)</f>
        <v>0</v>
      </c>
      <c r="K771" s="32">
        <f>IFERROR(VLOOKUP(D771,#REF!,3,0),0)</f>
        <v>0</v>
      </c>
      <c r="L771" s="32">
        <f>IFERROR(VLOOKUP(D771,'12월'!$A$8:$C$8154,3,0),0)</f>
        <v>0</v>
      </c>
      <c r="M771" s="32">
        <f t="shared" si="34"/>
        <v>0</v>
      </c>
      <c r="N771" s="62" t="str">
        <f>IFERROR(VLOOKUP(D771,#REF!,6,0),"-")</f>
        <v>-</v>
      </c>
      <c r="O771" s="16" t="str">
        <f t="shared" si="33"/>
        <v>O</v>
      </c>
      <c r="P771" s="32">
        <f t="shared" si="35"/>
        <v>0</v>
      </c>
    </row>
    <row r="772" spans="1:16" ht="12.6" customHeight="1">
      <c r="A772" s="42"/>
      <c r="B772" s="42" t="s">
        <v>821</v>
      </c>
      <c r="C772" s="43" t="s">
        <v>577</v>
      </c>
      <c r="D772" s="42" t="s">
        <v>2847</v>
      </c>
      <c r="E772" s="43" t="s">
        <v>2848</v>
      </c>
      <c r="F772" s="43" t="s">
        <v>3296</v>
      </c>
      <c r="G772" s="43" t="s">
        <v>592</v>
      </c>
      <c r="H772" s="42" t="s">
        <v>3423</v>
      </c>
      <c r="I772" s="84">
        <v>4</v>
      </c>
      <c r="J772" s="32">
        <f>IFERROR(VLOOKUP(D772,#REF!,3,0),0)+IFERROR(VLOOKUP(D772,#REF!,3,0),0)</f>
        <v>0</v>
      </c>
      <c r="K772" s="32">
        <f>IFERROR(VLOOKUP(D772,#REF!,3,0),0)</f>
        <v>0</v>
      </c>
      <c r="L772" s="32">
        <f>IFERROR(VLOOKUP(D772,'12월'!$A$8:$C$8154,3,0),0)</f>
        <v>0</v>
      </c>
      <c r="M772" s="32">
        <f t="shared" si="34"/>
        <v>0</v>
      </c>
      <c r="N772" s="62" t="str">
        <f>IFERROR(VLOOKUP(D772,#REF!,6,0),"-")</f>
        <v>-</v>
      </c>
      <c r="O772" s="16" t="str">
        <f t="shared" si="33"/>
        <v>O</v>
      </c>
      <c r="P772" s="32">
        <f t="shared" si="35"/>
        <v>0</v>
      </c>
    </row>
    <row r="773" spans="1:16" ht="12.6" customHeight="1">
      <c r="A773" s="42"/>
      <c r="B773" s="42" t="s">
        <v>3152</v>
      </c>
      <c r="C773" s="43" t="s">
        <v>2985</v>
      </c>
      <c r="D773" s="42" t="s">
        <v>2857</v>
      </c>
      <c r="E773" s="43" t="s">
        <v>1982</v>
      </c>
      <c r="F773" s="43" t="s">
        <v>3297</v>
      </c>
      <c r="G773" s="43" t="s">
        <v>592</v>
      </c>
      <c r="H773" s="42" t="s">
        <v>3423</v>
      </c>
      <c r="I773" s="84">
        <v>4</v>
      </c>
      <c r="J773" s="32">
        <f>IFERROR(VLOOKUP(D773,#REF!,3,0),0)+IFERROR(VLOOKUP(D773,#REF!,3,0),0)</f>
        <v>0</v>
      </c>
      <c r="K773" s="32">
        <f>IFERROR(VLOOKUP(D773,#REF!,3,0),0)</f>
        <v>0</v>
      </c>
      <c r="L773" s="32">
        <f>IFERROR(VLOOKUP(D773,'12월'!$A$8:$C$8154,3,0),0)</f>
        <v>0</v>
      </c>
      <c r="M773" s="32">
        <f t="shared" si="34"/>
        <v>0</v>
      </c>
      <c r="N773" s="62" t="str">
        <f>IFERROR(VLOOKUP(D773,#REF!,6,0),"-")</f>
        <v>-</v>
      </c>
      <c r="O773" s="16" t="str">
        <f t="shared" si="33"/>
        <v>O</v>
      </c>
      <c r="P773" s="32">
        <f t="shared" si="35"/>
        <v>0</v>
      </c>
    </row>
    <row r="774" spans="1:16" ht="12.6" customHeight="1">
      <c r="A774" s="42"/>
      <c r="B774" s="42" t="s">
        <v>3152</v>
      </c>
      <c r="C774" s="43" t="s">
        <v>2985</v>
      </c>
      <c r="D774" s="42" t="s">
        <v>2858</v>
      </c>
      <c r="E774" s="43" t="s">
        <v>2859</v>
      </c>
      <c r="F774" s="43" t="s">
        <v>3298</v>
      </c>
      <c r="G774" s="43" t="s">
        <v>592</v>
      </c>
      <c r="H774" s="42" t="s">
        <v>3423</v>
      </c>
      <c r="I774" s="84">
        <v>4</v>
      </c>
      <c r="J774" s="32">
        <f>IFERROR(VLOOKUP(D774,#REF!,3,0),0)+IFERROR(VLOOKUP(D774,#REF!,3,0),0)</f>
        <v>0</v>
      </c>
      <c r="K774" s="32">
        <f>IFERROR(VLOOKUP(D774,#REF!,3,0),0)</f>
        <v>0</v>
      </c>
      <c r="L774" s="32">
        <f>IFERROR(VLOOKUP(D774,'12월'!$A$8:$C$8154,3,0),0)</f>
        <v>0</v>
      </c>
      <c r="M774" s="32">
        <f t="shared" si="34"/>
        <v>0</v>
      </c>
      <c r="N774" s="62" t="str">
        <f>IFERROR(VLOOKUP(D774,#REF!,6,0),"-")</f>
        <v>-</v>
      </c>
      <c r="O774" s="16" t="str">
        <f t="shared" ref="O774:O823" si="36">+IF(M774&lt;500000,"O"," ")</f>
        <v>O</v>
      </c>
      <c r="P774" s="32">
        <f t="shared" si="35"/>
        <v>0</v>
      </c>
    </row>
    <row r="775" spans="1:16" ht="12.6" customHeight="1">
      <c r="A775" s="42"/>
      <c r="B775" s="42" t="s">
        <v>3152</v>
      </c>
      <c r="C775" s="43" t="s">
        <v>2985</v>
      </c>
      <c r="D775" s="42" t="s">
        <v>2853</v>
      </c>
      <c r="E775" s="43" t="s">
        <v>2854</v>
      </c>
      <c r="F775" s="43" t="s">
        <v>3299</v>
      </c>
      <c r="G775" s="43" t="s">
        <v>592</v>
      </c>
      <c r="H775" s="42" t="s">
        <v>3423</v>
      </c>
      <c r="I775" s="84">
        <v>4</v>
      </c>
      <c r="J775" s="32">
        <f>IFERROR(VLOOKUP(D775,#REF!,3,0),0)+IFERROR(VLOOKUP(D775,#REF!,3,0),0)</f>
        <v>0</v>
      </c>
      <c r="K775" s="32">
        <f>IFERROR(VLOOKUP(D775,#REF!,3,0),0)</f>
        <v>0</v>
      </c>
      <c r="L775" s="32">
        <f>IFERROR(VLOOKUP(D775,'12월'!$A$8:$C$8154,3,0),0)</f>
        <v>0</v>
      </c>
      <c r="M775" s="32">
        <f t="shared" si="34"/>
        <v>0</v>
      </c>
      <c r="N775" s="62" t="str">
        <f>IFERROR(VLOOKUP(D775,#REF!,6,0),"-")</f>
        <v>-</v>
      </c>
      <c r="O775" s="16" t="str">
        <f t="shared" si="36"/>
        <v>O</v>
      </c>
      <c r="P775" s="32">
        <f t="shared" si="35"/>
        <v>0</v>
      </c>
    </row>
    <row r="776" spans="1:16" ht="12.6" customHeight="1">
      <c r="A776" s="42"/>
      <c r="B776" s="42" t="s">
        <v>1111</v>
      </c>
      <c r="C776" s="43" t="s">
        <v>554</v>
      </c>
      <c r="D776" s="42" t="s">
        <v>2838</v>
      </c>
      <c r="E776" s="43" t="s">
        <v>2839</v>
      </c>
      <c r="F776" s="43" t="s">
        <v>3300</v>
      </c>
      <c r="G776" s="43" t="s">
        <v>592</v>
      </c>
      <c r="H776" s="42" t="s">
        <v>3423</v>
      </c>
      <c r="I776" s="84">
        <v>4</v>
      </c>
      <c r="J776" s="32">
        <f>IFERROR(VLOOKUP(D776,#REF!,3,0),0)+IFERROR(VLOOKUP(D776,#REF!,3,0),0)</f>
        <v>0</v>
      </c>
      <c r="K776" s="32">
        <f>IFERROR(VLOOKUP(D776,#REF!,3,0),0)</f>
        <v>0</v>
      </c>
      <c r="L776" s="32">
        <f>IFERROR(VLOOKUP(D776,'12월'!$A$8:$C$8154,3,0),0)</f>
        <v>0</v>
      </c>
      <c r="M776" s="32">
        <f t="shared" si="34"/>
        <v>0</v>
      </c>
      <c r="N776" s="62" t="str">
        <f>IFERROR(VLOOKUP(D776,#REF!,6,0),"-")</f>
        <v>-</v>
      </c>
      <c r="O776" s="16" t="str">
        <f t="shared" si="36"/>
        <v>O</v>
      </c>
      <c r="P776" s="32">
        <f t="shared" si="35"/>
        <v>0</v>
      </c>
    </row>
    <row r="777" spans="1:16" ht="12.6" customHeight="1">
      <c r="A777" s="42"/>
      <c r="B777" s="42" t="s">
        <v>1111</v>
      </c>
      <c r="C777" s="43" t="s">
        <v>554</v>
      </c>
      <c r="D777" s="42" t="s">
        <v>2845</v>
      </c>
      <c r="E777" s="43" t="s">
        <v>2846</v>
      </c>
      <c r="F777" s="43" t="s">
        <v>3301</v>
      </c>
      <c r="G777" s="43" t="s">
        <v>592</v>
      </c>
      <c r="H777" s="42" t="s">
        <v>3423</v>
      </c>
      <c r="I777" s="84">
        <v>4</v>
      </c>
      <c r="J777" s="32">
        <f>IFERROR(VLOOKUP(D777,#REF!,3,0),0)+IFERROR(VLOOKUP(D777,#REF!,3,0),0)</f>
        <v>0</v>
      </c>
      <c r="K777" s="32">
        <f>IFERROR(VLOOKUP(D777,#REF!,3,0),0)</f>
        <v>0</v>
      </c>
      <c r="L777" s="32">
        <f>IFERROR(VLOOKUP(D777,'12월'!$A$8:$C$8154,3,0),0)</f>
        <v>0</v>
      </c>
      <c r="M777" s="32">
        <f t="shared" si="34"/>
        <v>0</v>
      </c>
      <c r="N777" s="62" t="str">
        <f>IFERROR(VLOOKUP(D777,#REF!,6,0),"-")</f>
        <v>-</v>
      </c>
      <c r="O777" s="16" t="str">
        <f t="shared" si="36"/>
        <v>O</v>
      </c>
      <c r="P777" s="32">
        <f t="shared" si="35"/>
        <v>0</v>
      </c>
    </row>
    <row r="778" spans="1:16" ht="12.6" customHeight="1">
      <c r="A778" s="42"/>
      <c r="B778" s="42" t="s">
        <v>1015</v>
      </c>
      <c r="C778" s="43" t="s">
        <v>573</v>
      </c>
      <c r="D778" s="42" t="s">
        <v>2877</v>
      </c>
      <c r="E778" s="43" t="s">
        <v>83</v>
      </c>
      <c r="F778" s="43" t="s">
        <v>3302</v>
      </c>
      <c r="G778" s="43" t="s">
        <v>592</v>
      </c>
      <c r="H778" s="42" t="s">
        <v>3424</v>
      </c>
      <c r="I778" s="84">
        <v>4</v>
      </c>
      <c r="J778" s="32">
        <f>IFERROR(VLOOKUP(D778,#REF!,3,0),0)+IFERROR(VLOOKUP(D778,#REF!,3,0),0)</f>
        <v>0</v>
      </c>
      <c r="K778" s="32">
        <f>IFERROR(VLOOKUP(D778,#REF!,3,0),0)</f>
        <v>0</v>
      </c>
      <c r="L778" s="32">
        <f>IFERROR(VLOOKUP(D778,'12월'!$A$8:$C$8154,3,0),0)</f>
        <v>0</v>
      </c>
      <c r="M778" s="32">
        <f t="shared" ref="M778:M841" si="37">(J778+K778)/I778</f>
        <v>0</v>
      </c>
      <c r="N778" s="62" t="str">
        <f>IFERROR(VLOOKUP(D778,#REF!,6,0),"-")</f>
        <v>-</v>
      </c>
      <c r="O778" s="16" t="str">
        <f t="shared" si="36"/>
        <v>O</v>
      </c>
      <c r="P778" s="32">
        <f t="shared" ref="P778:P841" si="38">+J778+K778+L778</f>
        <v>0</v>
      </c>
    </row>
    <row r="779" spans="1:16" ht="12.6" customHeight="1">
      <c r="A779" s="42"/>
      <c r="B779" s="42" t="s">
        <v>1015</v>
      </c>
      <c r="C779" s="43" t="s">
        <v>573</v>
      </c>
      <c r="D779" s="42" t="s">
        <v>2844</v>
      </c>
      <c r="E779" s="43" t="s">
        <v>382</v>
      </c>
      <c r="F779" s="43" t="s">
        <v>3303</v>
      </c>
      <c r="G779" s="43" t="s">
        <v>592</v>
      </c>
      <c r="H779" s="42" t="s">
        <v>3424</v>
      </c>
      <c r="I779" s="84">
        <v>4</v>
      </c>
      <c r="J779" s="32">
        <f>IFERROR(VLOOKUP(D779,#REF!,3,0),0)+IFERROR(VLOOKUP(D779,#REF!,3,0),0)</f>
        <v>0</v>
      </c>
      <c r="K779" s="32">
        <f>IFERROR(VLOOKUP(D779,#REF!,3,0),0)</f>
        <v>0</v>
      </c>
      <c r="L779" s="32">
        <f>IFERROR(VLOOKUP(D779,'12월'!$A$8:$C$8154,3,0),0)</f>
        <v>0</v>
      </c>
      <c r="M779" s="32">
        <f t="shared" si="37"/>
        <v>0</v>
      </c>
      <c r="N779" s="62" t="str">
        <f>IFERROR(VLOOKUP(D779,#REF!,6,0),"-")</f>
        <v>-</v>
      </c>
      <c r="O779" s="16" t="str">
        <f t="shared" si="36"/>
        <v>O</v>
      </c>
      <c r="P779" s="32">
        <f t="shared" si="38"/>
        <v>0</v>
      </c>
    </row>
    <row r="780" spans="1:16" ht="12.6" customHeight="1">
      <c r="A780" s="42"/>
      <c r="B780" s="42" t="s">
        <v>715</v>
      </c>
      <c r="C780" s="43" t="s">
        <v>565</v>
      </c>
      <c r="D780" s="42" t="s">
        <v>2851</v>
      </c>
      <c r="E780" s="43" t="s">
        <v>2852</v>
      </c>
      <c r="F780" s="43" t="s">
        <v>3304</v>
      </c>
      <c r="G780" s="43" t="s">
        <v>592</v>
      </c>
      <c r="H780" s="42" t="s">
        <v>3425</v>
      </c>
      <c r="I780" s="84">
        <v>4</v>
      </c>
      <c r="J780" s="32">
        <f>IFERROR(VLOOKUP(D780,#REF!,3,0),0)+IFERROR(VLOOKUP(D780,#REF!,3,0),0)</f>
        <v>0</v>
      </c>
      <c r="K780" s="32">
        <f>IFERROR(VLOOKUP(D780,#REF!,3,0),0)</f>
        <v>0</v>
      </c>
      <c r="L780" s="32">
        <f>IFERROR(VLOOKUP(D780,'12월'!$A$8:$C$8154,3,0),0)</f>
        <v>0</v>
      </c>
      <c r="M780" s="32">
        <f t="shared" si="37"/>
        <v>0</v>
      </c>
      <c r="N780" s="62" t="str">
        <f>IFERROR(VLOOKUP(D780,#REF!,6,0),"-")</f>
        <v>-</v>
      </c>
      <c r="O780" s="16" t="str">
        <f t="shared" si="36"/>
        <v>O</v>
      </c>
      <c r="P780" s="32">
        <f t="shared" si="38"/>
        <v>0</v>
      </c>
    </row>
    <row r="781" spans="1:16" ht="12.6" customHeight="1">
      <c r="A781" s="42"/>
      <c r="B781" s="42" t="s">
        <v>749</v>
      </c>
      <c r="C781" s="43" t="s">
        <v>582</v>
      </c>
      <c r="D781" s="42" t="s">
        <v>2878</v>
      </c>
      <c r="E781" s="43" t="s">
        <v>2879</v>
      </c>
      <c r="F781" s="43" t="s">
        <v>3305</v>
      </c>
      <c r="G781" s="43" t="s">
        <v>592</v>
      </c>
      <c r="H781" s="42" t="s">
        <v>3426</v>
      </c>
      <c r="I781" s="84">
        <v>4</v>
      </c>
      <c r="J781" s="32">
        <f>IFERROR(VLOOKUP(D781,#REF!,3,0),0)+IFERROR(VLOOKUP(D781,#REF!,3,0),0)</f>
        <v>0</v>
      </c>
      <c r="K781" s="32">
        <f>IFERROR(VLOOKUP(D781,#REF!,3,0),0)</f>
        <v>0</v>
      </c>
      <c r="L781" s="32">
        <f>IFERROR(VLOOKUP(D781,'12월'!$A$8:$C$8154,3,0),0)</f>
        <v>0</v>
      </c>
      <c r="M781" s="32">
        <f t="shared" si="37"/>
        <v>0</v>
      </c>
      <c r="N781" s="62" t="str">
        <f>IFERROR(VLOOKUP(D781,#REF!,6,0),"-")</f>
        <v>-</v>
      </c>
      <c r="O781" s="16" t="str">
        <f t="shared" si="36"/>
        <v>O</v>
      </c>
      <c r="P781" s="32">
        <f t="shared" si="38"/>
        <v>0</v>
      </c>
    </row>
    <row r="782" spans="1:16" ht="12.6" customHeight="1">
      <c r="A782" s="42"/>
      <c r="B782" s="42" t="s">
        <v>798</v>
      </c>
      <c r="C782" s="43" t="s">
        <v>578</v>
      </c>
      <c r="D782" s="42" t="s">
        <v>2860</v>
      </c>
      <c r="E782" s="43" t="s">
        <v>2861</v>
      </c>
      <c r="F782" s="43" t="s">
        <v>3306</v>
      </c>
      <c r="G782" s="43" t="s">
        <v>593</v>
      </c>
      <c r="H782" s="42" t="s">
        <v>3426</v>
      </c>
      <c r="I782" s="84">
        <v>4</v>
      </c>
      <c r="J782" s="32">
        <f>IFERROR(VLOOKUP(D782,#REF!,3,0),0)+IFERROR(VLOOKUP(D782,#REF!,3,0),0)</f>
        <v>0</v>
      </c>
      <c r="K782" s="32">
        <f>IFERROR(VLOOKUP(D782,#REF!,3,0),0)</f>
        <v>0</v>
      </c>
      <c r="L782" s="32">
        <f>IFERROR(VLOOKUP(D782,'12월'!$A$8:$C$8154,3,0),0)</f>
        <v>0</v>
      </c>
      <c r="M782" s="32">
        <f t="shared" si="37"/>
        <v>0</v>
      </c>
      <c r="N782" s="62" t="str">
        <f>IFERROR(VLOOKUP(D782,#REF!,6,0),"-")</f>
        <v>-</v>
      </c>
      <c r="O782" s="16" t="str">
        <f t="shared" si="36"/>
        <v>O</v>
      </c>
      <c r="P782" s="32">
        <f t="shared" si="38"/>
        <v>0</v>
      </c>
    </row>
    <row r="783" spans="1:16" ht="12.6" customHeight="1">
      <c r="A783" s="42"/>
      <c r="B783" s="42" t="s">
        <v>1000</v>
      </c>
      <c r="C783" s="43" t="s">
        <v>558</v>
      </c>
      <c r="D783" s="42" t="s">
        <v>2855</v>
      </c>
      <c r="E783" s="43" t="s">
        <v>2856</v>
      </c>
      <c r="F783" s="43" t="s">
        <v>3307</v>
      </c>
      <c r="G783" s="43" t="s">
        <v>592</v>
      </c>
      <c r="H783" s="42" t="s">
        <v>3426</v>
      </c>
      <c r="I783" s="84">
        <v>4</v>
      </c>
      <c r="J783" s="32">
        <f>IFERROR(VLOOKUP(D783,#REF!,3,0),0)+IFERROR(VLOOKUP(D783,#REF!,3,0),0)</f>
        <v>0</v>
      </c>
      <c r="K783" s="32">
        <f>IFERROR(VLOOKUP(D783,#REF!,3,0),0)</f>
        <v>0</v>
      </c>
      <c r="L783" s="32">
        <f>IFERROR(VLOOKUP(D783,'12월'!$A$8:$C$8154,3,0),0)</f>
        <v>0</v>
      </c>
      <c r="M783" s="32">
        <f t="shared" si="37"/>
        <v>0</v>
      </c>
      <c r="N783" s="62" t="str">
        <f>IFERROR(VLOOKUP(D783,#REF!,6,0),"-")</f>
        <v>-</v>
      </c>
      <c r="O783" s="16" t="str">
        <f t="shared" si="36"/>
        <v>O</v>
      </c>
      <c r="P783" s="32">
        <f t="shared" si="38"/>
        <v>0</v>
      </c>
    </row>
    <row r="784" spans="1:16" ht="12.6" customHeight="1">
      <c r="A784" s="42"/>
      <c r="B784" s="42" t="s">
        <v>1015</v>
      </c>
      <c r="C784" s="43" t="s">
        <v>573</v>
      </c>
      <c r="D784" s="42" t="s">
        <v>2881</v>
      </c>
      <c r="E784" s="43" t="s">
        <v>2882</v>
      </c>
      <c r="F784" s="43" t="s">
        <v>3308</v>
      </c>
      <c r="G784" s="43" t="s">
        <v>592</v>
      </c>
      <c r="H784" s="42" t="s">
        <v>3426</v>
      </c>
      <c r="I784" s="84">
        <v>4</v>
      </c>
      <c r="J784" s="32">
        <f>IFERROR(VLOOKUP(D784,#REF!,3,0),0)+IFERROR(VLOOKUP(D784,#REF!,3,0),0)</f>
        <v>0</v>
      </c>
      <c r="K784" s="32">
        <f>IFERROR(VLOOKUP(D784,#REF!,3,0),0)</f>
        <v>0</v>
      </c>
      <c r="L784" s="32">
        <f>IFERROR(VLOOKUP(D784,'12월'!$A$8:$C$8154,3,0),0)</f>
        <v>0</v>
      </c>
      <c r="M784" s="32">
        <f t="shared" si="37"/>
        <v>0</v>
      </c>
      <c r="N784" s="62" t="str">
        <f>IFERROR(VLOOKUP(D784,#REF!,6,0),"-")</f>
        <v>-</v>
      </c>
      <c r="O784" s="16" t="str">
        <f t="shared" si="36"/>
        <v>O</v>
      </c>
      <c r="P784" s="32">
        <f t="shared" si="38"/>
        <v>0</v>
      </c>
    </row>
    <row r="785" spans="1:16" ht="12.6" customHeight="1">
      <c r="A785" s="42"/>
      <c r="B785" s="42" t="s">
        <v>1121</v>
      </c>
      <c r="C785" s="43" t="s">
        <v>580</v>
      </c>
      <c r="D785" s="42" t="s">
        <v>2862</v>
      </c>
      <c r="E785" s="43" t="s">
        <v>2863</v>
      </c>
      <c r="F785" s="43" t="s">
        <v>3309</v>
      </c>
      <c r="G785" s="43" t="s">
        <v>592</v>
      </c>
      <c r="H785" s="42" t="s">
        <v>3426</v>
      </c>
      <c r="I785" s="84">
        <v>4</v>
      </c>
      <c r="J785" s="32">
        <f>IFERROR(VLOOKUP(D785,#REF!,3,0),0)+IFERROR(VLOOKUP(D785,#REF!,3,0),0)</f>
        <v>0</v>
      </c>
      <c r="K785" s="32">
        <f>IFERROR(VLOOKUP(D785,#REF!,3,0),0)</f>
        <v>0</v>
      </c>
      <c r="L785" s="32">
        <f>IFERROR(VLOOKUP(D785,'12월'!$A$8:$C$8154,3,0),0)</f>
        <v>0</v>
      </c>
      <c r="M785" s="32">
        <f t="shared" si="37"/>
        <v>0</v>
      </c>
      <c r="N785" s="62" t="str">
        <f>IFERROR(VLOOKUP(D785,#REF!,6,0),"-")</f>
        <v>-</v>
      </c>
      <c r="O785" s="16" t="str">
        <f t="shared" si="36"/>
        <v>O</v>
      </c>
      <c r="P785" s="32">
        <f t="shared" si="38"/>
        <v>0</v>
      </c>
    </row>
    <row r="786" spans="1:16" ht="12.6" customHeight="1">
      <c r="A786" s="42"/>
      <c r="B786" s="42" t="s">
        <v>924</v>
      </c>
      <c r="C786" s="43" t="s">
        <v>556</v>
      </c>
      <c r="D786" s="42" t="s">
        <v>2864</v>
      </c>
      <c r="E786" s="43" t="s">
        <v>2865</v>
      </c>
      <c r="F786" s="43" t="s">
        <v>3310</v>
      </c>
      <c r="G786" s="43" t="s">
        <v>593</v>
      </c>
      <c r="H786" s="42" t="s">
        <v>3427</v>
      </c>
      <c r="I786" s="84">
        <v>4</v>
      </c>
      <c r="J786" s="32">
        <f>IFERROR(VLOOKUP(D786,#REF!,3,0),0)+IFERROR(VLOOKUP(D786,#REF!,3,0),0)</f>
        <v>0</v>
      </c>
      <c r="K786" s="32">
        <f>IFERROR(VLOOKUP(D786,#REF!,3,0),0)</f>
        <v>0</v>
      </c>
      <c r="L786" s="32">
        <f>IFERROR(VLOOKUP(D786,'12월'!$A$8:$C$8154,3,0),0)</f>
        <v>0</v>
      </c>
      <c r="M786" s="32">
        <f t="shared" si="37"/>
        <v>0</v>
      </c>
      <c r="N786" s="62" t="str">
        <f>IFERROR(VLOOKUP(D786,#REF!,6,0),"-")</f>
        <v>-</v>
      </c>
      <c r="O786" s="16" t="str">
        <f t="shared" si="36"/>
        <v>O</v>
      </c>
      <c r="P786" s="32">
        <f t="shared" si="38"/>
        <v>0</v>
      </c>
    </row>
    <row r="787" spans="1:16" ht="12.6" customHeight="1">
      <c r="A787" s="42"/>
      <c r="B787" s="42" t="s">
        <v>924</v>
      </c>
      <c r="C787" s="43" t="s">
        <v>556</v>
      </c>
      <c r="D787" s="42" t="s">
        <v>2868</v>
      </c>
      <c r="E787" s="43" t="s">
        <v>2869</v>
      </c>
      <c r="F787" s="43" t="s">
        <v>3311</v>
      </c>
      <c r="G787" s="43" t="s">
        <v>592</v>
      </c>
      <c r="H787" s="42" t="s">
        <v>3427</v>
      </c>
      <c r="I787" s="84">
        <v>4</v>
      </c>
      <c r="J787" s="32">
        <f>IFERROR(VLOOKUP(D787,#REF!,3,0),0)+IFERROR(VLOOKUP(D787,#REF!,3,0),0)</f>
        <v>0</v>
      </c>
      <c r="K787" s="32">
        <f>IFERROR(VLOOKUP(D787,#REF!,3,0),0)</f>
        <v>0</v>
      </c>
      <c r="L787" s="32">
        <f>IFERROR(VLOOKUP(D787,'12월'!$A$8:$C$8154,3,0),0)</f>
        <v>0</v>
      </c>
      <c r="M787" s="32">
        <f t="shared" si="37"/>
        <v>0</v>
      </c>
      <c r="N787" s="62" t="str">
        <f>IFERROR(VLOOKUP(D787,#REF!,6,0),"-")</f>
        <v>-</v>
      </c>
      <c r="O787" s="16" t="str">
        <f t="shared" si="36"/>
        <v>O</v>
      </c>
      <c r="P787" s="32">
        <f t="shared" si="38"/>
        <v>0</v>
      </c>
    </row>
    <row r="788" spans="1:16" ht="12.6" customHeight="1">
      <c r="A788" s="42"/>
      <c r="B788" s="42" t="s">
        <v>957</v>
      </c>
      <c r="C788" s="43" t="s">
        <v>571</v>
      </c>
      <c r="D788" s="42" t="s">
        <v>2866</v>
      </c>
      <c r="E788" s="43" t="s">
        <v>2867</v>
      </c>
      <c r="F788" s="43" t="s">
        <v>3312</v>
      </c>
      <c r="G788" s="43" t="s">
        <v>592</v>
      </c>
      <c r="H788" s="42" t="s">
        <v>3427</v>
      </c>
      <c r="I788" s="84">
        <v>4</v>
      </c>
      <c r="J788" s="32">
        <f>IFERROR(VLOOKUP(D788,#REF!,3,0),0)+IFERROR(VLOOKUP(D788,#REF!,3,0),0)</f>
        <v>0</v>
      </c>
      <c r="K788" s="32">
        <f>IFERROR(VLOOKUP(D788,#REF!,3,0),0)</f>
        <v>0</v>
      </c>
      <c r="L788" s="32">
        <f>IFERROR(VLOOKUP(D788,'12월'!$A$8:$C$8154,3,0),0)</f>
        <v>0</v>
      </c>
      <c r="M788" s="32">
        <f t="shared" si="37"/>
        <v>0</v>
      </c>
      <c r="N788" s="62" t="str">
        <f>IFERROR(VLOOKUP(D788,#REF!,6,0),"-")</f>
        <v>-</v>
      </c>
      <c r="O788" s="16" t="str">
        <f t="shared" si="36"/>
        <v>O</v>
      </c>
      <c r="P788" s="32">
        <f t="shared" si="38"/>
        <v>0</v>
      </c>
    </row>
    <row r="789" spans="1:16" ht="12.6" customHeight="1">
      <c r="A789" s="42"/>
      <c r="B789" s="42" t="s">
        <v>1000</v>
      </c>
      <c r="C789" s="43" t="s">
        <v>558</v>
      </c>
      <c r="D789" s="42" t="s">
        <v>2880</v>
      </c>
      <c r="E789" s="43" t="s">
        <v>193</v>
      </c>
      <c r="F789" s="43" t="s">
        <v>3313</v>
      </c>
      <c r="G789" s="43" t="s">
        <v>592</v>
      </c>
      <c r="H789" s="42" t="s">
        <v>3427</v>
      </c>
      <c r="I789" s="84">
        <v>4</v>
      </c>
      <c r="J789" s="32">
        <f>IFERROR(VLOOKUP(D789,#REF!,3,0),0)+IFERROR(VLOOKUP(D789,#REF!,3,0),0)</f>
        <v>0</v>
      </c>
      <c r="K789" s="32">
        <f>IFERROR(VLOOKUP(D789,#REF!,3,0),0)</f>
        <v>0</v>
      </c>
      <c r="L789" s="32">
        <f>IFERROR(VLOOKUP(D789,'12월'!$A$8:$C$8154,3,0),0)</f>
        <v>0</v>
      </c>
      <c r="M789" s="32">
        <f t="shared" si="37"/>
        <v>0</v>
      </c>
      <c r="N789" s="62" t="str">
        <f>IFERROR(VLOOKUP(D789,#REF!,6,0),"-")</f>
        <v>-</v>
      </c>
      <c r="O789" s="16" t="str">
        <f t="shared" si="36"/>
        <v>O</v>
      </c>
      <c r="P789" s="32">
        <f t="shared" si="38"/>
        <v>0</v>
      </c>
    </row>
    <row r="790" spans="1:16" ht="12.6" customHeight="1">
      <c r="A790" s="42"/>
      <c r="B790" s="42" t="s">
        <v>1055</v>
      </c>
      <c r="C790" s="43" t="s">
        <v>555</v>
      </c>
      <c r="D790" s="42" t="s">
        <v>2870</v>
      </c>
      <c r="E790" s="43" t="s">
        <v>2871</v>
      </c>
      <c r="F790" s="43" t="s">
        <v>3314</v>
      </c>
      <c r="G790" s="43" t="s">
        <v>592</v>
      </c>
      <c r="H790" s="42" t="s">
        <v>3427</v>
      </c>
      <c r="I790" s="84">
        <v>4</v>
      </c>
      <c r="J790" s="32">
        <f>IFERROR(VLOOKUP(D790,#REF!,3,0),0)+IFERROR(VLOOKUP(D790,#REF!,3,0),0)</f>
        <v>0</v>
      </c>
      <c r="K790" s="32">
        <f>IFERROR(VLOOKUP(D790,#REF!,3,0),0)</f>
        <v>0</v>
      </c>
      <c r="L790" s="32">
        <f>IFERROR(VLOOKUP(D790,'12월'!$A$8:$C$8154,3,0),0)</f>
        <v>0</v>
      </c>
      <c r="M790" s="32">
        <f t="shared" si="37"/>
        <v>0</v>
      </c>
      <c r="N790" s="62" t="str">
        <f>IFERROR(VLOOKUP(D790,#REF!,6,0),"-")</f>
        <v>-</v>
      </c>
      <c r="O790" s="16" t="str">
        <f t="shared" si="36"/>
        <v>O</v>
      </c>
      <c r="P790" s="32">
        <f t="shared" si="38"/>
        <v>0</v>
      </c>
    </row>
    <row r="791" spans="1:16">
      <c r="A791" s="42"/>
      <c r="B791" s="42" t="s">
        <v>742</v>
      </c>
      <c r="C791" s="43" t="s">
        <v>572</v>
      </c>
      <c r="D791" s="42" t="s">
        <v>2872</v>
      </c>
      <c r="E791" s="43" t="s">
        <v>417</v>
      </c>
      <c r="F791" s="43" t="s">
        <v>3315</v>
      </c>
      <c r="G791" s="43" t="s">
        <v>592</v>
      </c>
      <c r="H791" s="42" t="s">
        <v>3428</v>
      </c>
      <c r="I791" s="84">
        <v>4</v>
      </c>
      <c r="J791" s="32">
        <f>IFERROR(VLOOKUP(D791,#REF!,3,0),0)+IFERROR(VLOOKUP(D791,#REF!,3,0),0)</f>
        <v>0</v>
      </c>
      <c r="K791" s="32">
        <f>IFERROR(VLOOKUP(D791,#REF!,3,0),0)</f>
        <v>0</v>
      </c>
      <c r="L791" s="32">
        <f>IFERROR(VLOOKUP(D791,'12월'!$A$8:$C$8154,3,0),0)</f>
        <v>0</v>
      </c>
      <c r="M791" s="32">
        <f t="shared" si="37"/>
        <v>0</v>
      </c>
      <c r="N791" s="62" t="str">
        <f>IFERROR(VLOOKUP(D791,#REF!,6,0),"-")</f>
        <v>-</v>
      </c>
      <c r="O791" s="16" t="str">
        <f t="shared" si="36"/>
        <v>O</v>
      </c>
      <c r="P791" s="32">
        <f t="shared" si="38"/>
        <v>0</v>
      </c>
    </row>
    <row r="792" spans="1:16">
      <c r="A792" s="42"/>
      <c r="B792" s="42" t="s">
        <v>761</v>
      </c>
      <c r="C792" s="43" t="s">
        <v>553</v>
      </c>
      <c r="D792" s="42" t="s">
        <v>2873</v>
      </c>
      <c r="E792" s="43" t="s">
        <v>2874</v>
      </c>
      <c r="F792" s="43" t="s">
        <v>3316</v>
      </c>
      <c r="G792" s="43" t="s">
        <v>592</v>
      </c>
      <c r="H792" s="42" t="s">
        <v>3428</v>
      </c>
      <c r="I792" s="84">
        <v>4</v>
      </c>
      <c r="J792" s="32">
        <f>IFERROR(VLOOKUP(D792,#REF!,3,0),0)+IFERROR(VLOOKUP(D792,#REF!,3,0),0)</f>
        <v>0</v>
      </c>
      <c r="K792" s="32">
        <f>IFERROR(VLOOKUP(D792,#REF!,3,0),0)</f>
        <v>0</v>
      </c>
      <c r="L792" s="32">
        <f>IFERROR(VLOOKUP(D792,'12월'!$A$8:$C$8154,3,0),0)</f>
        <v>0</v>
      </c>
      <c r="M792" s="32">
        <f t="shared" si="37"/>
        <v>0</v>
      </c>
      <c r="N792" s="62" t="str">
        <f>IFERROR(VLOOKUP(D792,#REF!,6,0),"-")</f>
        <v>-</v>
      </c>
      <c r="O792" s="16" t="str">
        <f t="shared" si="36"/>
        <v>O</v>
      </c>
      <c r="P792" s="32">
        <f t="shared" si="38"/>
        <v>0</v>
      </c>
    </row>
    <row r="793" spans="1:16">
      <c r="A793" s="42"/>
      <c r="B793" s="42" t="s">
        <v>794</v>
      </c>
      <c r="C793" s="43" t="s">
        <v>579</v>
      </c>
      <c r="D793" s="42" t="s">
        <v>2883</v>
      </c>
      <c r="E793" s="43" t="s">
        <v>2884</v>
      </c>
      <c r="F793" s="43" t="s">
        <v>3317</v>
      </c>
      <c r="G793" s="43" t="s">
        <v>592</v>
      </c>
      <c r="H793" s="42" t="s">
        <v>3428</v>
      </c>
      <c r="I793" s="84">
        <v>4</v>
      </c>
      <c r="J793" s="32">
        <f>IFERROR(VLOOKUP(D793,#REF!,3,0),0)+IFERROR(VLOOKUP(D793,#REF!,3,0),0)</f>
        <v>0</v>
      </c>
      <c r="K793" s="32">
        <f>IFERROR(VLOOKUP(D793,#REF!,3,0),0)</f>
        <v>0</v>
      </c>
      <c r="L793" s="32">
        <f>IFERROR(VLOOKUP(D793,'12월'!$A$8:$C$8154,3,0),0)</f>
        <v>0</v>
      </c>
      <c r="M793" s="32">
        <f t="shared" si="37"/>
        <v>0</v>
      </c>
      <c r="N793" s="62" t="str">
        <f>IFERROR(VLOOKUP(D793,#REF!,6,0),"-")</f>
        <v>-</v>
      </c>
      <c r="O793" s="16" t="str">
        <f t="shared" si="36"/>
        <v>O</v>
      </c>
      <c r="P793" s="32">
        <f t="shared" si="38"/>
        <v>0</v>
      </c>
    </row>
    <row r="794" spans="1:16">
      <c r="A794" s="42"/>
      <c r="B794" s="42" t="s">
        <v>979</v>
      </c>
      <c r="C794" s="43" t="s">
        <v>563</v>
      </c>
      <c r="D794" s="42" t="s">
        <v>2885</v>
      </c>
      <c r="E794" s="43" t="s">
        <v>2225</v>
      </c>
      <c r="F794" s="43" t="s">
        <v>3318</v>
      </c>
      <c r="G794" s="43" t="s">
        <v>592</v>
      </c>
      <c r="H794" s="42" t="s">
        <v>3429</v>
      </c>
      <c r="I794" s="84">
        <v>4</v>
      </c>
      <c r="J794" s="32">
        <f>IFERROR(VLOOKUP(D794,#REF!,3,0),0)+IFERROR(VLOOKUP(D794,#REF!,3,0),0)</f>
        <v>0</v>
      </c>
      <c r="K794" s="32">
        <f>IFERROR(VLOOKUP(D794,#REF!,3,0),0)</f>
        <v>0</v>
      </c>
      <c r="L794" s="32">
        <f>IFERROR(VLOOKUP(D794,'12월'!$A$8:$C$8154,3,0),0)</f>
        <v>0</v>
      </c>
      <c r="M794" s="32">
        <f t="shared" si="37"/>
        <v>0</v>
      </c>
      <c r="N794" s="62" t="str">
        <f>IFERROR(VLOOKUP(D794,#REF!,6,0),"-")</f>
        <v>-</v>
      </c>
      <c r="O794" s="16" t="str">
        <f t="shared" si="36"/>
        <v>O</v>
      </c>
      <c r="P794" s="32">
        <f t="shared" si="38"/>
        <v>0</v>
      </c>
    </row>
    <row r="795" spans="1:16">
      <c r="A795" s="42"/>
      <c r="B795" s="42" t="s">
        <v>957</v>
      </c>
      <c r="C795" s="43" t="s">
        <v>571</v>
      </c>
      <c r="D795" s="42" t="s">
        <v>2875</v>
      </c>
      <c r="E795" s="43" t="s">
        <v>2876</v>
      </c>
      <c r="F795" s="43" t="s">
        <v>3319</v>
      </c>
      <c r="G795" s="43" t="s">
        <v>592</v>
      </c>
      <c r="H795" s="42" t="s">
        <v>3430</v>
      </c>
      <c r="I795" s="84">
        <v>4</v>
      </c>
      <c r="J795" s="32">
        <f>IFERROR(VLOOKUP(D795,#REF!,3,0),0)+IFERROR(VLOOKUP(D795,#REF!,3,0),0)</f>
        <v>0</v>
      </c>
      <c r="K795" s="32">
        <f>IFERROR(VLOOKUP(D795,#REF!,3,0),0)</f>
        <v>0</v>
      </c>
      <c r="L795" s="32">
        <f>IFERROR(VLOOKUP(D795,'12월'!$A$8:$C$8154,3,0),0)</f>
        <v>0</v>
      </c>
      <c r="M795" s="32">
        <f t="shared" si="37"/>
        <v>0</v>
      </c>
      <c r="N795" s="62" t="str">
        <f>IFERROR(VLOOKUP(D795,#REF!,6,0),"-")</f>
        <v>-</v>
      </c>
      <c r="O795" s="16" t="str">
        <f t="shared" si="36"/>
        <v>O</v>
      </c>
      <c r="P795" s="32">
        <f t="shared" si="38"/>
        <v>0</v>
      </c>
    </row>
    <row r="796" spans="1:16">
      <c r="A796" s="42"/>
      <c r="B796" s="42" t="s">
        <v>715</v>
      </c>
      <c r="C796" s="43" t="s">
        <v>565</v>
      </c>
      <c r="D796" s="42" t="s">
        <v>2947</v>
      </c>
      <c r="E796" s="43" t="s">
        <v>2948</v>
      </c>
      <c r="F796" s="43" t="s">
        <v>3320</v>
      </c>
      <c r="G796" s="43" t="s">
        <v>592</v>
      </c>
      <c r="H796" s="42" t="s">
        <v>3431</v>
      </c>
      <c r="I796" s="84">
        <v>4</v>
      </c>
      <c r="J796" s="32">
        <f>IFERROR(VLOOKUP(D796,#REF!,3,0),0)+IFERROR(VLOOKUP(D796,#REF!,3,0),0)</f>
        <v>0</v>
      </c>
      <c r="K796" s="32">
        <f>IFERROR(VLOOKUP(D796,#REF!,3,0),0)</f>
        <v>0</v>
      </c>
      <c r="L796" s="32">
        <f>IFERROR(VLOOKUP(D796,'12월'!$A$8:$C$8154,3,0),0)</f>
        <v>0</v>
      </c>
      <c r="M796" s="32">
        <f t="shared" si="37"/>
        <v>0</v>
      </c>
      <c r="N796" s="62" t="str">
        <f>IFERROR(VLOOKUP(D796,#REF!,6,0),"-")</f>
        <v>-</v>
      </c>
      <c r="O796" s="16" t="str">
        <f t="shared" si="36"/>
        <v>O</v>
      </c>
      <c r="P796" s="32">
        <f t="shared" si="38"/>
        <v>0</v>
      </c>
    </row>
    <row r="797" spans="1:16">
      <c r="A797" s="42"/>
      <c r="B797" s="42" t="s">
        <v>742</v>
      </c>
      <c r="C797" s="43" t="s">
        <v>572</v>
      </c>
      <c r="D797" s="42" t="s">
        <v>2939</v>
      </c>
      <c r="E797" s="43" t="s">
        <v>2940</v>
      </c>
      <c r="F797" s="43" t="s">
        <v>3321</v>
      </c>
      <c r="G797" s="43" t="s">
        <v>592</v>
      </c>
      <c r="H797" s="42" t="s">
        <v>3431</v>
      </c>
      <c r="I797" s="84">
        <v>4</v>
      </c>
      <c r="J797" s="32">
        <f>IFERROR(VLOOKUP(D797,#REF!,3,0),0)+IFERROR(VLOOKUP(D797,#REF!,3,0),0)</f>
        <v>0</v>
      </c>
      <c r="K797" s="32">
        <f>IFERROR(VLOOKUP(D797,#REF!,3,0),0)</f>
        <v>0</v>
      </c>
      <c r="L797" s="32">
        <f>IFERROR(VLOOKUP(D797,'12월'!$A$8:$C$8154,3,0),0)</f>
        <v>0</v>
      </c>
      <c r="M797" s="32">
        <f t="shared" si="37"/>
        <v>0</v>
      </c>
      <c r="N797" s="62" t="str">
        <f>IFERROR(VLOOKUP(D797,#REF!,6,0),"-")</f>
        <v>-</v>
      </c>
      <c r="O797" s="16" t="str">
        <f t="shared" si="36"/>
        <v>O</v>
      </c>
      <c r="P797" s="32">
        <f t="shared" si="38"/>
        <v>0</v>
      </c>
    </row>
    <row r="798" spans="1:16">
      <c r="A798" s="42"/>
      <c r="B798" s="42" t="s">
        <v>907</v>
      </c>
      <c r="C798" s="43" t="s">
        <v>568</v>
      </c>
      <c r="D798" s="42" t="s">
        <v>2941</v>
      </c>
      <c r="E798" s="43" t="s">
        <v>2942</v>
      </c>
      <c r="F798" s="43" t="s">
        <v>3322</v>
      </c>
      <c r="G798" s="43" t="s">
        <v>592</v>
      </c>
      <c r="H798" s="42" t="s">
        <v>3431</v>
      </c>
      <c r="I798" s="84">
        <v>4</v>
      </c>
      <c r="J798" s="32">
        <f>IFERROR(VLOOKUP(D798,#REF!,3,0),0)+IFERROR(VLOOKUP(D798,#REF!,3,0),0)</f>
        <v>0</v>
      </c>
      <c r="K798" s="32">
        <f>IFERROR(VLOOKUP(D798,#REF!,3,0),0)</f>
        <v>0</v>
      </c>
      <c r="L798" s="32">
        <f>IFERROR(VLOOKUP(D798,'12월'!$A$8:$C$8154,3,0),0)</f>
        <v>0</v>
      </c>
      <c r="M798" s="32">
        <f t="shared" si="37"/>
        <v>0</v>
      </c>
      <c r="N798" s="62" t="str">
        <f>IFERROR(VLOOKUP(D798,#REF!,6,0),"-")</f>
        <v>-</v>
      </c>
      <c r="O798" s="16" t="str">
        <f t="shared" si="36"/>
        <v>O</v>
      </c>
      <c r="P798" s="32">
        <f t="shared" si="38"/>
        <v>0</v>
      </c>
    </row>
    <row r="799" spans="1:16">
      <c r="A799" s="42"/>
      <c r="B799" s="42" t="s">
        <v>943</v>
      </c>
      <c r="C799" s="43" t="s">
        <v>561</v>
      </c>
      <c r="D799" s="42" t="s">
        <v>2949</v>
      </c>
      <c r="E799" s="43" t="s">
        <v>2950</v>
      </c>
      <c r="F799" s="43" t="s">
        <v>3323</v>
      </c>
      <c r="G799" s="43" t="s">
        <v>592</v>
      </c>
      <c r="H799" s="42" t="s">
        <v>3431</v>
      </c>
      <c r="I799" s="84">
        <v>4</v>
      </c>
      <c r="J799" s="32">
        <f>IFERROR(VLOOKUP(D799,#REF!,3,0),0)+IFERROR(VLOOKUP(D799,#REF!,3,0),0)</f>
        <v>0</v>
      </c>
      <c r="K799" s="32">
        <f>IFERROR(VLOOKUP(D799,#REF!,3,0),0)</f>
        <v>0</v>
      </c>
      <c r="L799" s="32">
        <f>IFERROR(VLOOKUP(D799,'12월'!$A$8:$C$8154,3,0),0)</f>
        <v>0</v>
      </c>
      <c r="M799" s="32">
        <f t="shared" si="37"/>
        <v>0</v>
      </c>
      <c r="N799" s="62" t="str">
        <f>IFERROR(VLOOKUP(D799,#REF!,6,0),"-")</f>
        <v>-</v>
      </c>
      <c r="O799" s="16" t="str">
        <f t="shared" si="36"/>
        <v>O</v>
      </c>
      <c r="P799" s="32">
        <f t="shared" si="38"/>
        <v>0</v>
      </c>
    </row>
    <row r="800" spans="1:16">
      <c r="A800" s="42"/>
      <c r="B800" s="42" t="s">
        <v>1139</v>
      </c>
      <c r="C800" s="43" t="s">
        <v>560</v>
      </c>
      <c r="D800" s="42" t="s">
        <v>2945</v>
      </c>
      <c r="E800" s="43" t="s">
        <v>2946</v>
      </c>
      <c r="F800" s="43" t="s">
        <v>3324</v>
      </c>
      <c r="G800" s="43" t="s">
        <v>592</v>
      </c>
      <c r="H800" s="42" t="s">
        <v>3431</v>
      </c>
      <c r="I800" s="84">
        <v>4</v>
      </c>
      <c r="J800" s="32">
        <f>IFERROR(VLOOKUP(D800,#REF!,3,0),0)+IFERROR(VLOOKUP(D800,#REF!,3,0),0)</f>
        <v>0</v>
      </c>
      <c r="K800" s="32">
        <f>IFERROR(VLOOKUP(D800,#REF!,3,0),0)</f>
        <v>0</v>
      </c>
      <c r="L800" s="32">
        <f>IFERROR(VLOOKUP(D800,'12월'!$A$8:$C$8154,3,0),0)</f>
        <v>0</v>
      </c>
      <c r="M800" s="32">
        <f t="shared" si="37"/>
        <v>0</v>
      </c>
      <c r="N800" s="62" t="str">
        <f>IFERROR(VLOOKUP(D800,#REF!,6,0),"-")</f>
        <v>-</v>
      </c>
      <c r="O800" s="16" t="str">
        <f t="shared" si="36"/>
        <v>O</v>
      </c>
      <c r="P800" s="32">
        <f t="shared" si="38"/>
        <v>0</v>
      </c>
    </row>
    <row r="801" spans="1:16">
      <c r="A801" s="42"/>
      <c r="B801" s="42" t="s">
        <v>1015</v>
      </c>
      <c r="C801" s="43" t="s">
        <v>573</v>
      </c>
      <c r="D801" s="42" t="s">
        <v>2943</v>
      </c>
      <c r="E801" s="43" t="s">
        <v>2944</v>
      </c>
      <c r="F801" s="43" t="s">
        <v>3325</v>
      </c>
      <c r="G801" s="43" t="s">
        <v>592</v>
      </c>
      <c r="H801" s="44" t="s">
        <v>3432</v>
      </c>
      <c r="I801" s="84">
        <v>4</v>
      </c>
      <c r="J801" s="32">
        <f>IFERROR(VLOOKUP(D801,#REF!,3,0),0)+IFERROR(VLOOKUP(D801,#REF!,3,0),0)</f>
        <v>0</v>
      </c>
      <c r="K801" s="32">
        <f>IFERROR(VLOOKUP(D801,#REF!,3,0),0)</f>
        <v>0</v>
      </c>
      <c r="L801" s="32">
        <f>IFERROR(VLOOKUP(D801,'12월'!$A$8:$C$8154,3,0),0)</f>
        <v>0</v>
      </c>
      <c r="M801" s="32">
        <f t="shared" si="37"/>
        <v>0</v>
      </c>
      <c r="N801" s="62" t="str">
        <f>IFERROR(VLOOKUP(D801,#REF!,6,0),"-")</f>
        <v>-</v>
      </c>
      <c r="O801" s="16" t="str">
        <f t="shared" si="36"/>
        <v>O</v>
      </c>
      <c r="P801" s="32">
        <f t="shared" si="38"/>
        <v>0</v>
      </c>
    </row>
    <row r="802" spans="1:16">
      <c r="A802" s="42"/>
      <c r="B802" s="42" t="s">
        <v>874</v>
      </c>
      <c r="C802" s="43" t="s">
        <v>570</v>
      </c>
      <c r="D802" s="42" t="s">
        <v>2964</v>
      </c>
      <c r="E802" s="43" t="s">
        <v>417</v>
      </c>
      <c r="F802" s="43" t="s">
        <v>3326</v>
      </c>
      <c r="G802" s="43" t="s">
        <v>592</v>
      </c>
      <c r="H802" s="42" t="s">
        <v>3433</v>
      </c>
      <c r="I802" s="84">
        <v>3</v>
      </c>
      <c r="J802" s="32">
        <f>IFERROR(VLOOKUP(D802,#REF!,3,0),0)+IFERROR(VLOOKUP(D802,#REF!,3,0),0)</f>
        <v>0</v>
      </c>
      <c r="K802" s="32">
        <f>IFERROR(VLOOKUP(D802,#REF!,3,0),0)</f>
        <v>0</v>
      </c>
      <c r="L802" s="32">
        <f>IFERROR(VLOOKUP(D802,'12월'!$A$8:$C$8154,3,0),0)</f>
        <v>0</v>
      </c>
      <c r="M802" s="32">
        <f t="shared" si="37"/>
        <v>0</v>
      </c>
      <c r="N802" s="62" t="str">
        <f>IFERROR(VLOOKUP(D802,#REF!,6,0),"-")</f>
        <v>-</v>
      </c>
      <c r="O802" s="16" t="str">
        <f t="shared" si="36"/>
        <v>O</v>
      </c>
      <c r="P802" s="32">
        <f t="shared" si="38"/>
        <v>0</v>
      </c>
    </row>
    <row r="803" spans="1:16">
      <c r="A803" s="42"/>
      <c r="B803" s="42" t="s">
        <v>1132</v>
      </c>
      <c r="C803" s="43" t="s">
        <v>576</v>
      </c>
      <c r="D803" s="42" t="s">
        <v>2962</v>
      </c>
      <c r="E803" s="43" t="s">
        <v>2963</v>
      </c>
      <c r="F803" s="43" t="s">
        <v>3327</v>
      </c>
      <c r="G803" s="43" t="s">
        <v>593</v>
      </c>
      <c r="H803" s="42" t="s">
        <v>3434</v>
      </c>
      <c r="I803" s="84">
        <v>3</v>
      </c>
      <c r="J803" s="32">
        <f>IFERROR(VLOOKUP(D803,#REF!,3,0),0)+IFERROR(VLOOKUP(D803,#REF!,3,0),0)</f>
        <v>0</v>
      </c>
      <c r="K803" s="32">
        <f>IFERROR(VLOOKUP(D803,#REF!,3,0),0)</f>
        <v>0</v>
      </c>
      <c r="L803" s="32">
        <f>IFERROR(VLOOKUP(D803,'12월'!$A$8:$C$8154,3,0),0)</f>
        <v>0</v>
      </c>
      <c r="M803" s="32">
        <f t="shared" si="37"/>
        <v>0</v>
      </c>
      <c r="N803" s="62" t="str">
        <f>IFERROR(VLOOKUP(D803,#REF!,6,0),"-")</f>
        <v>-</v>
      </c>
      <c r="O803" s="16" t="str">
        <f t="shared" si="36"/>
        <v>O</v>
      </c>
      <c r="P803" s="32">
        <f t="shared" si="38"/>
        <v>0</v>
      </c>
    </row>
    <row r="804" spans="1:16">
      <c r="A804" s="42"/>
      <c r="B804" s="42" t="s">
        <v>780</v>
      </c>
      <c r="C804" s="43" t="s">
        <v>559</v>
      </c>
      <c r="D804" s="42" t="s">
        <v>2958</v>
      </c>
      <c r="E804" s="43" t="s">
        <v>2959</v>
      </c>
      <c r="F804" s="43" t="s">
        <v>3328</v>
      </c>
      <c r="G804" s="43" t="s">
        <v>593</v>
      </c>
      <c r="H804" s="42" t="s">
        <v>3435</v>
      </c>
      <c r="I804" s="84">
        <v>3</v>
      </c>
      <c r="J804" s="32">
        <f>IFERROR(VLOOKUP(D804,#REF!,3,0),0)+IFERROR(VLOOKUP(D804,#REF!,3,0),0)</f>
        <v>0</v>
      </c>
      <c r="K804" s="32">
        <f>IFERROR(VLOOKUP(D804,#REF!,3,0),0)</f>
        <v>0</v>
      </c>
      <c r="L804" s="32">
        <f>IFERROR(VLOOKUP(D804,'12월'!$A$8:$C$8154,3,0),0)</f>
        <v>0</v>
      </c>
      <c r="M804" s="32">
        <f t="shared" si="37"/>
        <v>0</v>
      </c>
      <c r="N804" s="62" t="str">
        <f>IFERROR(VLOOKUP(D804,#REF!,6,0),"-")</f>
        <v>-</v>
      </c>
      <c r="O804" s="16" t="str">
        <f t="shared" si="36"/>
        <v>O</v>
      </c>
      <c r="P804" s="32">
        <f t="shared" si="38"/>
        <v>0</v>
      </c>
    </row>
    <row r="805" spans="1:16">
      <c r="A805" s="42"/>
      <c r="B805" s="42" t="s">
        <v>780</v>
      </c>
      <c r="C805" s="43" t="s">
        <v>559</v>
      </c>
      <c r="D805" s="42" t="s">
        <v>2970</v>
      </c>
      <c r="E805" s="43" t="s">
        <v>2971</v>
      </c>
      <c r="F805" s="43" t="s">
        <v>3329</v>
      </c>
      <c r="G805" s="43" t="s">
        <v>592</v>
      </c>
      <c r="H805" s="42" t="s">
        <v>3435</v>
      </c>
      <c r="I805" s="84">
        <v>3</v>
      </c>
      <c r="J805" s="32">
        <f>IFERROR(VLOOKUP(D805,#REF!,3,0),0)+IFERROR(VLOOKUP(D805,#REF!,3,0),0)</f>
        <v>0</v>
      </c>
      <c r="K805" s="32">
        <f>IFERROR(VLOOKUP(D805,#REF!,3,0),0)</f>
        <v>0</v>
      </c>
      <c r="L805" s="32">
        <f>IFERROR(VLOOKUP(D805,'12월'!$A$8:$C$8154,3,0),0)</f>
        <v>0</v>
      </c>
      <c r="M805" s="32">
        <f t="shared" si="37"/>
        <v>0</v>
      </c>
      <c r="N805" s="62" t="str">
        <f>IFERROR(VLOOKUP(D805,#REF!,6,0),"-")</f>
        <v>-</v>
      </c>
      <c r="O805" s="16" t="str">
        <f t="shared" si="36"/>
        <v>O</v>
      </c>
      <c r="P805" s="32">
        <f t="shared" si="38"/>
        <v>0</v>
      </c>
    </row>
    <row r="806" spans="1:16">
      <c r="A806" s="42"/>
      <c r="B806" s="42" t="s">
        <v>780</v>
      </c>
      <c r="C806" s="43" t="s">
        <v>559</v>
      </c>
      <c r="D806" s="42" t="s">
        <v>2965</v>
      </c>
      <c r="E806" s="43" t="s">
        <v>353</v>
      </c>
      <c r="F806" s="43" t="s">
        <v>3330</v>
      </c>
      <c r="G806" s="43" t="s">
        <v>592</v>
      </c>
      <c r="H806" s="42" t="s">
        <v>3435</v>
      </c>
      <c r="I806" s="84">
        <v>3</v>
      </c>
      <c r="J806" s="32">
        <f>IFERROR(VLOOKUP(D806,#REF!,3,0),0)+IFERROR(VLOOKUP(D806,#REF!,3,0),0)</f>
        <v>0</v>
      </c>
      <c r="K806" s="32">
        <f>IFERROR(VLOOKUP(D806,#REF!,3,0),0)</f>
        <v>0</v>
      </c>
      <c r="L806" s="32">
        <f>IFERROR(VLOOKUP(D806,'12월'!$A$8:$C$8154,3,0),0)</f>
        <v>0</v>
      </c>
      <c r="M806" s="32">
        <f t="shared" si="37"/>
        <v>0</v>
      </c>
      <c r="N806" s="62" t="str">
        <f>IFERROR(VLOOKUP(D806,#REF!,6,0),"-")</f>
        <v>-</v>
      </c>
      <c r="O806" s="16" t="str">
        <f t="shared" si="36"/>
        <v>O</v>
      </c>
      <c r="P806" s="32">
        <f t="shared" si="38"/>
        <v>0</v>
      </c>
    </row>
    <row r="807" spans="1:16">
      <c r="A807" s="42"/>
      <c r="B807" s="42" t="s">
        <v>788</v>
      </c>
      <c r="C807" s="43" t="s">
        <v>584</v>
      </c>
      <c r="D807" s="42" t="s">
        <v>2966</v>
      </c>
      <c r="E807" s="43" t="s">
        <v>2967</v>
      </c>
      <c r="F807" s="43" t="s">
        <v>3331</v>
      </c>
      <c r="G807" s="43" t="s">
        <v>592</v>
      </c>
      <c r="H807" s="98" t="s">
        <v>3436</v>
      </c>
      <c r="I807" s="84">
        <v>3</v>
      </c>
      <c r="J807" s="32">
        <f>IFERROR(VLOOKUP(D807,#REF!,3,0),0)+IFERROR(VLOOKUP(D807,#REF!,3,0),0)</f>
        <v>0</v>
      </c>
      <c r="K807" s="32">
        <f>IFERROR(VLOOKUP(D807,#REF!,3,0),0)</f>
        <v>0</v>
      </c>
      <c r="L807" s="32">
        <f>IFERROR(VLOOKUP(D807,'12월'!$A$8:$C$8154,3,0),0)</f>
        <v>0</v>
      </c>
      <c r="M807" s="32">
        <f t="shared" si="37"/>
        <v>0</v>
      </c>
      <c r="N807" s="62" t="str">
        <f>IFERROR(VLOOKUP(D807,#REF!,6,0),"-")</f>
        <v>-</v>
      </c>
      <c r="O807" s="16" t="str">
        <f t="shared" si="36"/>
        <v>O</v>
      </c>
      <c r="P807" s="32">
        <f t="shared" si="38"/>
        <v>0</v>
      </c>
    </row>
    <row r="808" spans="1:16">
      <c r="A808" s="42"/>
      <c r="B808" s="42" t="s">
        <v>827</v>
      </c>
      <c r="C808" s="43" t="s">
        <v>562</v>
      </c>
      <c r="D808" s="42" t="s">
        <v>2977</v>
      </c>
      <c r="E808" s="43" t="s">
        <v>2978</v>
      </c>
      <c r="F808" s="43" t="s">
        <v>3332</v>
      </c>
      <c r="G808" s="43" t="s">
        <v>592</v>
      </c>
      <c r="H808" s="42" t="s">
        <v>3436</v>
      </c>
      <c r="I808" s="84">
        <v>3</v>
      </c>
      <c r="J808" s="32">
        <f>IFERROR(VLOOKUP(D808,#REF!,3,0),0)+IFERROR(VLOOKUP(D808,#REF!,3,0),0)</f>
        <v>0</v>
      </c>
      <c r="K808" s="32">
        <f>IFERROR(VLOOKUP(D808,#REF!,3,0),0)</f>
        <v>0</v>
      </c>
      <c r="L808" s="32">
        <f>IFERROR(VLOOKUP(D808,'12월'!$A$8:$C$8154,3,0),0)</f>
        <v>0</v>
      </c>
      <c r="M808" s="32">
        <f t="shared" si="37"/>
        <v>0</v>
      </c>
      <c r="N808" s="62" t="str">
        <f>IFERROR(VLOOKUP(D808,#REF!,6,0),"-")</f>
        <v>-</v>
      </c>
      <c r="O808" s="16" t="str">
        <f t="shared" si="36"/>
        <v>O</v>
      </c>
      <c r="P808" s="32">
        <f t="shared" si="38"/>
        <v>0</v>
      </c>
    </row>
    <row r="809" spans="1:16">
      <c r="A809" s="42"/>
      <c r="B809" s="42" t="s">
        <v>957</v>
      </c>
      <c r="C809" s="43" t="s">
        <v>571</v>
      </c>
      <c r="D809" s="42" t="s">
        <v>2956</v>
      </c>
      <c r="E809" s="43" t="s">
        <v>2957</v>
      </c>
      <c r="F809" s="43" t="s">
        <v>3333</v>
      </c>
      <c r="G809" s="43" t="s">
        <v>592</v>
      </c>
      <c r="H809" s="42" t="s">
        <v>3435</v>
      </c>
      <c r="I809" s="84">
        <v>3</v>
      </c>
      <c r="J809" s="32">
        <f>IFERROR(VLOOKUP(D809,#REF!,3,0),0)+IFERROR(VLOOKUP(D809,#REF!,3,0),0)</f>
        <v>0</v>
      </c>
      <c r="K809" s="32">
        <f>IFERROR(VLOOKUP(D809,#REF!,3,0),0)</f>
        <v>0</v>
      </c>
      <c r="L809" s="32">
        <f>IFERROR(VLOOKUP(D809,'12월'!$A$8:$C$8154,3,0),0)</f>
        <v>0</v>
      </c>
      <c r="M809" s="32">
        <f t="shared" si="37"/>
        <v>0</v>
      </c>
      <c r="N809" s="62" t="str">
        <f>IFERROR(VLOOKUP(D809,#REF!,6,0),"-")</f>
        <v>-</v>
      </c>
      <c r="O809" s="16" t="str">
        <f t="shared" si="36"/>
        <v>O</v>
      </c>
      <c r="P809" s="32">
        <f t="shared" si="38"/>
        <v>0</v>
      </c>
    </row>
    <row r="810" spans="1:16">
      <c r="A810" s="42"/>
      <c r="B810" s="42" t="s">
        <v>1055</v>
      </c>
      <c r="C810" s="43" t="s">
        <v>555</v>
      </c>
      <c r="D810" s="42" t="s">
        <v>2960</v>
      </c>
      <c r="E810" s="43" t="s">
        <v>2961</v>
      </c>
      <c r="F810" s="43" t="s">
        <v>3334</v>
      </c>
      <c r="G810" s="43" t="s">
        <v>592</v>
      </c>
      <c r="H810" s="42" t="s">
        <v>3436</v>
      </c>
      <c r="I810" s="84">
        <v>3</v>
      </c>
      <c r="J810" s="32">
        <f>IFERROR(VLOOKUP(D810,#REF!,3,0),0)+IFERROR(VLOOKUP(D810,#REF!,3,0),0)</f>
        <v>0</v>
      </c>
      <c r="K810" s="32">
        <f>IFERROR(VLOOKUP(D810,#REF!,3,0),0)</f>
        <v>0</v>
      </c>
      <c r="L810" s="32">
        <f>IFERROR(VLOOKUP(D810,'12월'!$A$8:$C$8154,3,0),0)</f>
        <v>0</v>
      </c>
      <c r="M810" s="32">
        <f t="shared" si="37"/>
        <v>0</v>
      </c>
      <c r="N810" s="62" t="str">
        <f>IFERROR(VLOOKUP(D810,#REF!,6,0),"-")</f>
        <v>-</v>
      </c>
      <c r="O810" s="16" t="str">
        <f t="shared" si="36"/>
        <v>O</v>
      </c>
      <c r="P810" s="32">
        <f t="shared" si="38"/>
        <v>0</v>
      </c>
    </row>
    <row r="811" spans="1:16">
      <c r="A811" s="42"/>
      <c r="B811" s="42" t="s">
        <v>694</v>
      </c>
      <c r="C811" s="43" t="s">
        <v>581</v>
      </c>
      <c r="D811" s="42" t="s">
        <v>2968</v>
      </c>
      <c r="E811" s="43" t="s">
        <v>2969</v>
      </c>
      <c r="F811" s="43" t="s">
        <v>3335</v>
      </c>
      <c r="G811" s="43" t="s">
        <v>592</v>
      </c>
      <c r="H811" s="42" t="s">
        <v>3437</v>
      </c>
      <c r="I811" s="84">
        <v>3</v>
      </c>
      <c r="J811" s="32">
        <f>IFERROR(VLOOKUP(D811,#REF!,3,0),0)+IFERROR(VLOOKUP(D811,#REF!,3,0),0)</f>
        <v>0</v>
      </c>
      <c r="K811" s="32">
        <f>IFERROR(VLOOKUP(D811,#REF!,3,0),0)</f>
        <v>0</v>
      </c>
      <c r="L811" s="32">
        <f>IFERROR(VLOOKUP(D811,'12월'!$A$8:$C$8154,3,0),0)</f>
        <v>0</v>
      </c>
      <c r="M811" s="32">
        <f t="shared" si="37"/>
        <v>0</v>
      </c>
      <c r="N811" s="62" t="str">
        <f>IFERROR(VLOOKUP(D811,#REF!,6,0),"-")</f>
        <v>-</v>
      </c>
      <c r="O811" s="16" t="str">
        <f t="shared" si="36"/>
        <v>O</v>
      </c>
      <c r="P811" s="32">
        <f t="shared" si="38"/>
        <v>0</v>
      </c>
    </row>
    <row r="812" spans="1:16">
      <c r="B812" s="42" t="s">
        <v>827</v>
      </c>
      <c r="C812" s="43" t="s">
        <v>562</v>
      </c>
      <c r="D812" s="42" t="s">
        <v>2972</v>
      </c>
      <c r="E812" s="43" t="s">
        <v>2037</v>
      </c>
      <c r="F812" s="43" t="s">
        <v>3336</v>
      </c>
      <c r="G812" s="43" t="s">
        <v>592</v>
      </c>
      <c r="H812" s="98" t="s">
        <v>3438</v>
      </c>
      <c r="I812" s="84">
        <v>3</v>
      </c>
      <c r="J812" s="32">
        <f>IFERROR(VLOOKUP(D812,#REF!,3,0),0)+IFERROR(VLOOKUP(D812,#REF!,3,0),0)</f>
        <v>0</v>
      </c>
      <c r="K812" s="32">
        <f>IFERROR(VLOOKUP(D812,#REF!,3,0),0)</f>
        <v>0</v>
      </c>
      <c r="L812" s="32">
        <f>IFERROR(VLOOKUP(D812,'12월'!$A$8:$C$8154,3,0),0)</f>
        <v>0</v>
      </c>
      <c r="M812" s="32">
        <f t="shared" si="37"/>
        <v>0</v>
      </c>
      <c r="N812" s="62" t="str">
        <f>IFERROR(VLOOKUP(D812,#REF!,6,0),"-")</f>
        <v>-</v>
      </c>
      <c r="O812" s="16" t="str">
        <f t="shared" si="36"/>
        <v>O</v>
      </c>
      <c r="P812" s="32">
        <f t="shared" si="38"/>
        <v>0</v>
      </c>
    </row>
    <row r="813" spans="1:16">
      <c r="B813" s="42" t="s">
        <v>827</v>
      </c>
      <c r="C813" s="43" t="s">
        <v>562</v>
      </c>
      <c r="D813" s="42" t="s">
        <v>2973</v>
      </c>
      <c r="E813" s="43" t="s">
        <v>2974</v>
      </c>
      <c r="F813" s="43" t="s">
        <v>3337</v>
      </c>
      <c r="G813" s="43" t="s">
        <v>592</v>
      </c>
      <c r="H813" s="98" t="s">
        <v>3438</v>
      </c>
      <c r="I813" s="84">
        <v>3</v>
      </c>
      <c r="J813" s="32">
        <f>IFERROR(VLOOKUP(D813,#REF!,3,0),0)+IFERROR(VLOOKUP(D813,#REF!,3,0),0)</f>
        <v>0</v>
      </c>
      <c r="K813" s="32">
        <f>IFERROR(VLOOKUP(D813,#REF!,3,0),0)</f>
        <v>0</v>
      </c>
      <c r="L813" s="32">
        <f>IFERROR(VLOOKUP(D813,'12월'!$A$8:$C$8154,3,0),0)</f>
        <v>0</v>
      </c>
      <c r="M813" s="32">
        <f t="shared" si="37"/>
        <v>0</v>
      </c>
      <c r="N813" s="62" t="str">
        <f>IFERROR(VLOOKUP(D813,#REF!,6,0),"-")</f>
        <v>-</v>
      </c>
      <c r="O813" s="16" t="str">
        <f t="shared" si="36"/>
        <v>O</v>
      </c>
      <c r="P813" s="32">
        <f t="shared" si="38"/>
        <v>0</v>
      </c>
    </row>
    <row r="814" spans="1:16">
      <c r="B814" s="42" t="s">
        <v>827</v>
      </c>
      <c r="C814" s="43" t="s">
        <v>562</v>
      </c>
      <c r="D814" s="42" t="s">
        <v>2975</v>
      </c>
      <c r="E814" s="43" t="s">
        <v>2976</v>
      </c>
      <c r="F814" s="43" t="s">
        <v>3338</v>
      </c>
      <c r="G814" s="43" t="s">
        <v>592</v>
      </c>
      <c r="H814" s="98" t="s">
        <v>3438</v>
      </c>
      <c r="I814" s="84">
        <v>3</v>
      </c>
      <c r="J814" s="32">
        <f>IFERROR(VLOOKUP(D814,#REF!,3,0),0)+IFERROR(VLOOKUP(D814,#REF!,3,0),0)</f>
        <v>0</v>
      </c>
      <c r="K814" s="32">
        <f>IFERROR(VLOOKUP(D814,#REF!,3,0),0)</f>
        <v>0</v>
      </c>
      <c r="L814" s="32">
        <f>IFERROR(VLOOKUP(D814,'12월'!$A$8:$C$8154,3,0),0)</f>
        <v>0</v>
      </c>
      <c r="M814" s="32">
        <f t="shared" si="37"/>
        <v>0</v>
      </c>
      <c r="N814" s="62" t="str">
        <f>IFERROR(VLOOKUP(D814,#REF!,6,0),"-")</f>
        <v>-</v>
      </c>
      <c r="O814" s="16" t="str">
        <f t="shared" si="36"/>
        <v>O</v>
      </c>
      <c r="P814" s="32">
        <f t="shared" si="38"/>
        <v>0</v>
      </c>
    </row>
    <row r="815" spans="1:16">
      <c r="B815" s="42" t="s">
        <v>874</v>
      </c>
      <c r="C815" s="43" t="s">
        <v>570</v>
      </c>
      <c r="D815" s="42" t="s">
        <v>2979</v>
      </c>
      <c r="E815" s="43" t="s">
        <v>218</v>
      </c>
      <c r="F815" s="43" t="s">
        <v>3339</v>
      </c>
      <c r="G815" s="43" t="s">
        <v>592</v>
      </c>
      <c r="H815" s="42" t="s">
        <v>3438</v>
      </c>
      <c r="I815" s="84">
        <v>3</v>
      </c>
      <c r="J815" s="32">
        <f>IFERROR(VLOOKUP(D815,#REF!,3,0),0)+IFERROR(VLOOKUP(D815,#REF!,3,0),0)</f>
        <v>0</v>
      </c>
      <c r="K815" s="32">
        <f>IFERROR(VLOOKUP(D815,#REF!,3,0),0)</f>
        <v>0</v>
      </c>
      <c r="L815" s="32">
        <f>IFERROR(VLOOKUP(D815,'12월'!$A$8:$C$8154,3,0),0)</f>
        <v>0</v>
      </c>
      <c r="M815" s="32">
        <f t="shared" si="37"/>
        <v>0</v>
      </c>
      <c r="N815" s="62" t="str">
        <f>IFERROR(VLOOKUP(D815,#REF!,6,0),"-")</f>
        <v>-</v>
      </c>
      <c r="O815" s="16" t="str">
        <f t="shared" si="36"/>
        <v>O</v>
      </c>
      <c r="P815" s="32">
        <f t="shared" si="38"/>
        <v>0</v>
      </c>
    </row>
    <row r="816" spans="1:16">
      <c r="B816" s="42" t="s">
        <v>874</v>
      </c>
      <c r="C816" s="43" t="s">
        <v>570</v>
      </c>
      <c r="D816" s="42" t="s">
        <v>2983</v>
      </c>
      <c r="E816" s="43" t="s">
        <v>2984</v>
      </c>
      <c r="F816" s="43" t="s">
        <v>3340</v>
      </c>
      <c r="G816" s="43" t="s">
        <v>592</v>
      </c>
      <c r="H816" s="42" t="s">
        <v>3439</v>
      </c>
      <c r="I816" s="84">
        <v>3</v>
      </c>
      <c r="J816" s="32">
        <f>IFERROR(VLOOKUP(D816,#REF!,3,0),0)+IFERROR(VLOOKUP(D816,#REF!,3,0),0)</f>
        <v>0</v>
      </c>
      <c r="K816" s="32">
        <f>IFERROR(VLOOKUP(D816,#REF!,3,0),0)</f>
        <v>0</v>
      </c>
      <c r="L816" s="32">
        <f>IFERROR(VLOOKUP(D816,'12월'!$A$8:$C$8154,3,0),0)</f>
        <v>0</v>
      </c>
      <c r="M816" s="32">
        <f t="shared" si="37"/>
        <v>0</v>
      </c>
      <c r="N816" s="62" t="str">
        <f>IFERROR(VLOOKUP(D816,#REF!,6,0),"-")</f>
        <v>-</v>
      </c>
      <c r="O816" s="16" t="str">
        <f t="shared" si="36"/>
        <v>O</v>
      </c>
      <c r="P816" s="32">
        <f t="shared" si="38"/>
        <v>0</v>
      </c>
    </row>
    <row r="817" spans="2:16">
      <c r="B817" s="98" t="s">
        <v>957</v>
      </c>
      <c r="C817" s="99" t="s">
        <v>571</v>
      </c>
      <c r="D817" s="98" t="s">
        <v>2987</v>
      </c>
      <c r="E817" s="99" t="s">
        <v>2988</v>
      </c>
      <c r="F817" s="99" t="s">
        <v>3341</v>
      </c>
      <c r="G817" s="99" t="s">
        <v>592</v>
      </c>
      <c r="H817" s="42" t="s">
        <v>3440</v>
      </c>
      <c r="I817" s="84">
        <v>3</v>
      </c>
      <c r="J817" s="32">
        <f>IFERROR(VLOOKUP(D817,#REF!,3,0),0)+IFERROR(VLOOKUP(D817,#REF!,3,0),0)</f>
        <v>0</v>
      </c>
      <c r="K817" s="32">
        <f>IFERROR(VLOOKUP(D817,#REF!,3,0),0)</f>
        <v>0</v>
      </c>
      <c r="L817" s="32">
        <f>IFERROR(VLOOKUP(D817,'12월'!$A$8:$C$8154,3,0),0)</f>
        <v>0</v>
      </c>
      <c r="M817" s="32">
        <f t="shared" si="37"/>
        <v>0</v>
      </c>
      <c r="N817" s="62" t="str">
        <f>IFERROR(VLOOKUP(D817,#REF!,6,0),"-")</f>
        <v>-</v>
      </c>
      <c r="O817" s="16" t="str">
        <f t="shared" si="36"/>
        <v>O</v>
      </c>
      <c r="P817" s="32">
        <f t="shared" si="38"/>
        <v>0</v>
      </c>
    </row>
    <row r="818" spans="2:16">
      <c r="B818" s="42" t="s">
        <v>694</v>
      </c>
      <c r="C818" s="43" t="s">
        <v>581</v>
      </c>
      <c r="D818" s="42" t="s">
        <v>3019</v>
      </c>
      <c r="E818" s="43" t="s">
        <v>3020</v>
      </c>
      <c r="F818" s="43" t="s">
        <v>3342</v>
      </c>
      <c r="G818" s="43" t="s">
        <v>592</v>
      </c>
      <c r="H818" s="42" t="s">
        <v>3441</v>
      </c>
      <c r="I818" s="84">
        <v>3</v>
      </c>
      <c r="J818" s="32">
        <f>IFERROR(VLOOKUP(D818,#REF!,3,0),0)+IFERROR(VLOOKUP(D818,#REF!,3,0),0)</f>
        <v>0</v>
      </c>
      <c r="K818" s="32">
        <f>IFERROR(VLOOKUP(D818,#REF!,3,0),0)</f>
        <v>0</v>
      </c>
      <c r="L818" s="32">
        <f>IFERROR(VLOOKUP(D818,'12월'!$A$8:$C$8154,3,0),0)</f>
        <v>0</v>
      </c>
      <c r="M818" s="32">
        <f t="shared" si="37"/>
        <v>0</v>
      </c>
      <c r="N818" s="62" t="str">
        <f>IFERROR(VLOOKUP(D818,#REF!,6,0),"-")</f>
        <v>-</v>
      </c>
      <c r="O818" s="16" t="str">
        <f t="shared" si="36"/>
        <v>O</v>
      </c>
      <c r="P818" s="32">
        <f t="shared" si="38"/>
        <v>0</v>
      </c>
    </row>
    <row r="819" spans="2:16">
      <c r="B819" s="42" t="s">
        <v>694</v>
      </c>
      <c r="C819" s="43" t="s">
        <v>581</v>
      </c>
      <c r="D819" s="42" t="s">
        <v>3021</v>
      </c>
      <c r="E819" s="43" t="s">
        <v>3022</v>
      </c>
      <c r="F819" s="43" t="s">
        <v>3343</v>
      </c>
      <c r="G819" s="43" t="s">
        <v>592</v>
      </c>
      <c r="H819" s="42" t="s">
        <v>3442</v>
      </c>
      <c r="I819" s="84">
        <v>3</v>
      </c>
      <c r="J819" s="32">
        <f>IFERROR(VLOOKUP(D819,#REF!,3,0),0)+IFERROR(VLOOKUP(D819,#REF!,3,0),0)</f>
        <v>0</v>
      </c>
      <c r="K819" s="32">
        <f>IFERROR(VLOOKUP(D819,#REF!,3,0),0)</f>
        <v>0</v>
      </c>
      <c r="L819" s="32">
        <f>IFERROR(VLOOKUP(D819,'12월'!$A$8:$C$8154,3,0),0)</f>
        <v>0</v>
      </c>
      <c r="M819" s="32">
        <f t="shared" si="37"/>
        <v>0</v>
      </c>
      <c r="N819" s="62" t="str">
        <f>IFERROR(VLOOKUP(D819,#REF!,6,0),"-")</f>
        <v>-</v>
      </c>
      <c r="O819" s="16" t="str">
        <f t="shared" si="36"/>
        <v>O</v>
      </c>
      <c r="P819" s="32">
        <f t="shared" si="38"/>
        <v>0</v>
      </c>
    </row>
    <row r="820" spans="2:16">
      <c r="B820" s="42" t="s">
        <v>1000</v>
      </c>
      <c r="C820" s="43" t="s">
        <v>558</v>
      </c>
      <c r="D820" s="42" t="s">
        <v>3023</v>
      </c>
      <c r="E820" s="43" t="s">
        <v>3024</v>
      </c>
      <c r="F820" s="42" t="s">
        <v>3344</v>
      </c>
      <c r="G820" s="43" t="s">
        <v>593</v>
      </c>
      <c r="H820" s="42" t="s">
        <v>3442</v>
      </c>
      <c r="I820" s="84">
        <v>3</v>
      </c>
      <c r="J820" s="32">
        <f>IFERROR(VLOOKUP(D820,#REF!,3,0),0)+IFERROR(VLOOKUP(D820,#REF!,3,0),0)</f>
        <v>0</v>
      </c>
      <c r="K820" s="32">
        <f>IFERROR(VLOOKUP(D820,#REF!,3,0),0)</f>
        <v>0</v>
      </c>
      <c r="L820" s="32">
        <f>IFERROR(VLOOKUP(D820,'12월'!$A$8:$C$8154,3,0),0)</f>
        <v>0</v>
      </c>
      <c r="M820" s="32">
        <f t="shared" si="37"/>
        <v>0</v>
      </c>
      <c r="N820" s="62" t="str">
        <f>IFERROR(VLOOKUP(D820,#REF!,6,0),"-")</f>
        <v>-</v>
      </c>
      <c r="O820" s="16" t="str">
        <f t="shared" si="36"/>
        <v>O</v>
      </c>
      <c r="P820" s="32">
        <f t="shared" si="38"/>
        <v>0</v>
      </c>
    </row>
    <row r="821" spans="2:16">
      <c r="B821" s="42" t="s">
        <v>679</v>
      </c>
      <c r="C821" s="43" t="s">
        <v>583</v>
      </c>
      <c r="D821" s="42" t="s">
        <v>3078</v>
      </c>
      <c r="E821" s="43" t="s">
        <v>3079</v>
      </c>
      <c r="F821" s="43" t="s">
        <v>3095</v>
      </c>
      <c r="G821" s="43" t="s">
        <v>592</v>
      </c>
      <c r="H821" s="43" t="s">
        <v>3096</v>
      </c>
      <c r="I821" s="84">
        <v>2</v>
      </c>
      <c r="J821" s="32">
        <f>IFERROR(VLOOKUP(D821,#REF!,3,0),0)+IFERROR(VLOOKUP(D821,#REF!,3,0),0)</f>
        <v>0</v>
      </c>
      <c r="K821" s="32">
        <f>IFERROR(VLOOKUP(D821,#REF!,3,0),0)</f>
        <v>0</v>
      </c>
      <c r="L821" s="32">
        <f>IFERROR(VLOOKUP(D821,'12월'!$A$8:$C$8154,3,0),0)</f>
        <v>0</v>
      </c>
      <c r="M821" s="32">
        <f t="shared" si="37"/>
        <v>0</v>
      </c>
      <c r="N821" s="62" t="str">
        <f>IFERROR(VLOOKUP(D821,#REF!,6,0),"-")</f>
        <v>-</v>
      </c>
      <c r="O821" s="16" t="str">
        <f t="shared" si="36"/>
        <v>O</v>
      </c>
      <c r="P821" s="32">
        <f t="shared" si="38"/>
        <v>0</v>
      </c>
    </row>
    <row r="822" spans="2:16">
      <c r="B822" s="98" t="s">
        <v>821</v>
      </c>
      <c r="C822" s="99" t="s">
        <v>577</v>
      </c>
      <c r="D822" s="98" t="s">
        <v>3080</v>
      </c>
      <c r="E822" s="99" t="s">
        <v>214</v>
      </c>
      <c r="F822" s="98" t="s">
        <v>3097</v>
      </c>
      <c r="G822" s="99" t="s">
        <v>592</v>
      </c>
      <c r="H822" s="43" t="s">
        <v>3096</v>
      </c>
      <c r="I822" s="84">
        <v>2</v>
      </c>
      <c r="J822" s="32">
        <f>IFERROR(VLOOKUP(D822,#REF!,3,0),0)+IFERROR(VLOOKUP(D822,#REF!,3,0),0)</f>
        <v>0</v>
      </c>
      <c r="K822" s="32">
        <f>IFERROR(VLOOKUP(D822,#REF!,3,0),0)</f>
        <v>0</v>
      </c>
      <c r="L822" s="32">
        <f>IFERROR(VLOOKUP(D822,'12월'!$A$8:$C$8154,3,0),0)</f>
        <v>0</v>
      </c>
      <c r="M822" s="32">
        <f t="shared" si="37"/>
        <v>0</v>
      </c>
      <c r="N822" s="62" t="str">
        <f>IFERROR(VLOOKUP(D822,#REF!,6,0),"-")</f>
        <v>-</v>
      </c>
      <c r="O822" s="16" t="str">
        <f t="shared" si="36"/>
        <v>O</v>
      </c>
      <c r="P822" s="32">
        <f t="shared" si="38"/>
        <v>0</v>
      </c>
    </row>
    <row r="823" spans="2:16">
      <c r="B823" s="98" t="s">
        <v>821</v>
      </c>
      <c r="C823" s="99" t="s">
        <v>577</v>
      </c>
      <c r="D823" s="98" t="s">
        <v>3081</v>
      </c>
      <c r="E823" s="99" t="s">
        <v>3082</v>
      </c>
      <c r="F823" s="99" t="s">
        <v>3098</v>
      </c>
      <c r="G823" s="99" t="s">
        <v>593</v>
      </c>
      <c r="H823" s="43" t="s">
        <v>3096</v>
      </c>
      <c r="I823" s="84">
        <v>2</v>
      </c>
      <c r="J823" s="32">
        <f>IFERROR(VLOOKUP(D823,#REF!,3,0),0)+IFERROR(VLOOKUP(D823,#REF!,3,0),0)</f>
        <v>0</v>
      </c>
      <c r="K823" s="32">
        <f>IFERROR(VLOOKUP(D823,#REF!,3,0),0)</f>
        <v>0</v>
      </c>
      <c r="L823" s="32">
        <f>IFERROR(VLOOKUP(D823,'12월'!$A$8:$C$8154,3,0),0)</f>
        <v>0</v>
      </c>
      <c r="M823" s="32">
        <f t="shared" si="37"/>
        <v>0</v>
      </c>
      <c r="N823" s="62" t="str">
        <f>IFERROR(VLOOKUP(D823,#REF!,6,0),"-")</f>
        <v>-</v>
      </c>
      <c r="O823" s="16" t="str">
        <f t="shared" si="36"/>
        <v>O</v>
      </c>
      <c r="P823" s="32">
        <f t="shared" si="38"/>
        <v>0</v>
      </c>
    </row>
    <row r="824" spans="2:16">
      <c r="B824" s="98" t="s">
        <v>874</v>
      </c>
      <c r="C824" s="99" t="s">
        <v>570</v>
      </c>
      <c r="D824" s="98" t="s">
        <v>3083</v>
      </c>
      <c r="E824" s="99" t="s">
        <v>3084</v>
      </c>
      <c r="F824" s="99" t="s">
        <v>3099</v>
      </c>
      <c r="G824" s="99" t="s">
        <v>592</v>
      </c>
      <c r="H824" s="43" t="s">
        <v>3100</v>
      </c>
      <c r="I824" s="84">
        <v>2</v>
      </c>
      <c r="J824" s="32">
        <f>IFERROR(VLOOKUP(D824,#REF!,3,0),0)+IFERROR(VLOOKUP(D824,#REF!,3,0),0)</f>
        <v>0</v>
      </c>
      <c r="K824" s="32">
        <f>IFERROR(VLOOKUP(D824,#REF!,3,0),0)</f>
        <v>0</v>
      </c>
      <c r="L824" s="32">
        <f>IFERROR(VLOOKUP(D824,'12월'!$A$8:$C$8154,3,0),0)</f>
        <v>0</v>
      </c>
      <c r="M824" s="32">
        <f t="shared" si="37"/>
        <v>0</v>
      </c>
      <c r="N824" s="62" t="str">
        <f>IFERROR(VLOOKUP(D824,#REF!,6,0),"-")</f>
        <v>-</v>
      </c>
      <c r="O824" s="16" t="str">
        <f>+IF(M824&lt;500000,"O"," ")</f>
        <v>O</v>
      </c>
      <c r="P824" s="32">
        <f t="shared" si="38"/>
        <v>0</v>
      </c>
    </row>
    <row r="825" spans="2:16">
      <c r="B825" s="42" t="s">
        <v>907</v>
      </c>
      <c r="C825" s="43" t="s">
        <v>568</v>
      </c>
      <c r="D825" s="42" t="s">
        <v>3085</v>
      </c>
      <c r="E825" s="43" t="s">
        <v>3086</v>
      </c>
      <c r="F825" s="43" t="s">
        <v>3101</v>
      </c>
      <c r="G825" s="43" t="s">
        <v>592</v>
      </c>
      <c r="H825" s="43" t="s">
        <v>3096</v>
      </c>
      <c r="I825" s="84">
        <v>2</v>
      </c>
      <c r="J825" s="32">
        <f>IFERROR(VLOOKUP(D825,#REF!,3,0),0)+IFERROR(VLOOKUP(D825,#REF!,3,0),0)</f>
        <v>0</v>
      </c>
      <c r="K825" s="32">
        <f>IFERROR(VLOOKUP(D825,#REF!,3,0),0)</f>
        <v>0</v>
      </c>
      <c r="L825" s="32">
        <f>IFERROR(VLOOKUP(D825,'12월'!$A$8:$C$8154,3,0),0)</f>
        <v>0</v>
      </c>
      <c r="M825" s="32">
        <f t="shared" si="37"/>
        <v>0</v>
      </c>
      <c r="N825" s="62" t="str">
        <f>IFERROR(VLOOKUP(D825,#REF!,6,0),"-")</f>
        <v>-</v>
      </c>
      <c r="O825" s="16" t="str">
        <f>+IF(M825&lt;500000,"O"," ")</f>
        <v>O</v>
      </c>
      <c r="P825" s="32">
        <f t="shared" si="38"/>
        <v>0</v>
      </c>
    </row>
    <row r="826" spans="2:16">
      <c r="B826" s="42" t="s">
        <v>924</v>
      </c>
      <c r="C826" s="43" t="s">
        <v>556</v>
      </c>
      <c r="D826" s="42" t="s">
        <v>3087</v>
      </c>
      <c r="E826" s="43" t="s">
        <v>3088</v>
      </c>
      <c r="F826" s="43" t="s">
        <v>3102</v>
      </c>
      <c r="G826" s="43" t="s">
        <v>592</v>
      </c>
      <c r="H826" s="43" t="s">
        <v>3096</v>
      </c>
      <c r="I826" s="85">
        <v>2</v>
      </c>
      <c r="J826" s="32">
        <f>IFERROR(VLOOKUP(D826,#REF!,3,0),0)+IFERROR(VLOOKUP(D826,#REF!,3,0),0)</f>
        <v>0</v>
      </c>
      <c r="K826" s="32">
        <f>IFERROR(VLOOKUP(D826,#REF!,3,0),0)</f>
        <v>0</v>
      </c>
      <c r="L826" s="32">
        <f>IFERROR(VLOOKUP(D826,'12월'!$A$8:$C$8154,3,0),0)</f>
        <v>0</v>
      </c>
      <c r="M826" s="32">
        <f t="shared" si="37"/>
        <v>0</v>
      </c>
      <c r="N826" s="62" t="str">
        <f>IFERROR(VLOOKUP(D826,#REF!,6,0),"-")</f>
        <v>-</v>
      </c>
      <c r="O826" s="16" t="str">
        <f>+IF(M826&lt;500000,"O"," ")</f>
        <v>O</v>
      </c>
      <c r="P826" s="32">
        <f t="shared" si="38"/>
        <v>0</v>
      </c>
    </row>
    <row r="827" spans="2:16">
      <c r="B827" s="42" t="s">
        <v>943</v>
      </c>
      <c r="C827" s="43" t="s">
        <v>561</v>
      </c>
      <c r="D827" s="42" t="s">
        <v>3089</v>
      </c>
      <c r="E827" s="43" t="s">
        <v>3090</v>
      </c>
      <c r="F827" s="43" t="s">
        <v>3103</v>
      </c>
      <c r="G827" s="43" t="s">
        <v>592</v>
      </c>
      <c r="H827" s="43" t="s">
        <v>3096</v>
      </c>
      <c r="I827" s="85">
        <v>2</v>
      </c>
      <c r="J827" s="32">
        <f>IFERROR(VLOOKUP(D827,#REF!,3,0),0)+IFERROR(VLOOKUP(D827,#REF!,3,0),0)</f>
        <v>0</v>
      </c>
      <c r="K827" s="32">
        <f>IFERROR(VLOOKUP(D827,#REF!,3,0),0)</f>
        <v>0</v>
      </c>
      <c r="L827" s="32">
        <f>IFERROR(VLOOKUP(D827,'12월'!$A$8:$C$8154,3,0),0)</f>
        <v>0</v>
      </c>
      <c r="M827" s="32">
        <f t="shared" si="37"/>
        <v>0</v>
      </c>
      <c r="N827" s="62" t="str">
        <f>IFERROR(VLOOKUP(D827,#REF!,6,0),"-")</f>
        <v>-</v>
      </c>
      <c r="O827" s="16" t="str">
        <f>+IF(M827&lt;500000,"O"," ")</f>
        <v>O</v>
      </c>
      <c r="P827" s="32">
        <f t="shared" si="38"/>
        <v>0</v>
      </c>
    </row>
    <row r="828" spans="2:16">
      <c r="B828" s="42" t="s">
        <v>2026</v>
      </c>
      <c r="C828" s="43" t="s">
        <v>2121</v>
      </c>
      <c r="D828" s="42" t="s">
        <v>3076</v>
      </c>
      <c r="E828" s="43" t="s">
        <v>3077</v>
      </c>
      <c r="F828" s="42" t="s">
        <v>3104</v>
      </c>
      <c r="G828" s="43" t="s">
        <v>592</v>
      </c>
      <c r="H828" s="43" t="s">
        <v>3096</v>
      </c>
      <c r="I828" s="85">
        <v>2</v>
      </c>
      <c r="J828" s="32">
        <f>IFERROR(VLOOKUP(D828,#REF!,3,0),0)+IFERROR(VLOOKUP(D828,#REF!,3,0),0)</f>
        <v>0</v>
      </c>
      <c r="K828" s="32">
        <f>IFERROR(VLOOKUP(D828,#REF!,3,0),0)</f>
        <v>0</v>
      </c>
      <c r="L828" s="32">
        <f>IFERROR(VLOOKUP(D828,'12월'!$A$8:$C$8154,3,0),0)</f>
        <v>0</v>
      </c>
      <c r="M828" s="32">
        <f t="shared" si="37"/>
        <v>0</v>
      </c>
      <c r="N828" s="62" t="str">
        <f>IFERROR(VLOOKUP(D828,#REF!,6,0),"-")</f>
        <v>-</v>
      </c>
      <c r="O828" s="16" t="str">
        <f>+IF(M828&lt;500000,"O"," ")</f>
        <v>O</v>
      </c>
      <c r="P828" s="32">
        <f t="shared" si="38"/>
        <v>0</v>
      </c>
    </row>
    <row r="829" spans="2:16">
      <c r="B829" s="42" t="s">
        <v>3152</v>
      </c>
      <c r="C829" s="43" t="s">
        <v>2985</v>
      </c>
      <c r="D829" s="42" t="s">
        <v>3091</v>
      </c>
      <c r="E829" s="43" t="s">
        <v>257</v>
      </c>
      <c r="F829" s="43" t="s">
        <v>3105</v>
      </c>
      <c r="G829" s="43" t="s">
        <v>592</v>
      </c>
      <c r="H829" s="43" t="s">
        <v>3096</v>
      </c>
      <c r="I829" s="85">
        <v>2</v>
      </c>
      <c r="J829" s="32">
        <f>IFERROR(VLOOKUP(D829,#REF!,3,0),0)+IFERROR(VLOOKUP(D829,#REF!,3,0),0)</f>
        <v>0</v>
      </c>
      <c r="K829" s="32">
        <f>IFERROR(VLOOKUP(D829,#REF!,3,0),0)</f>
        <v>0</v>
      </c>
      <c r="L829" s="32">
        <f>IFERROR(VLOOKUP(D829,'12월'!$A$8:$C$8154,3,0),0)</f>
        <v>0</v>
      </c>
      <c r="M829" s="32">
        <f t="shared" si="37"/>
        <v>0</v>
      </c>
      <c r="N829" s="62" t="str">
        <f>IFERROR(VLOOKUP(D829,#REF!,6,0),"-")</f>
        <v>-</v>
      </c>
      <c r="O829" s="16" t="str">
        <f t="shared" ref="O829:O848" si="39">+IF(M829&lt;500000,"O"," ")</f>
        <v>O</v>
      </c>
      <c r="P829" s="32">
        <f t="shared" si="38"/>
        <v>0</v>
      </c>
    </row>
    <row r="830" spans="2:16">
      <c r="B830" s="42" t="s">
        <v>3152</v>
      </c>
      <c r="C830" s="43" t="s">
        <v>2985</v>
      </c>
      <c r="D830" s="42" t="s">
        <v>3092</v>
      </c>
      <c r="E830" s="43" t="s">
        <v>3093</v>
      </c>
      <c r="F830" s="43" t="s">
        <v>3106</v>
      </c>
      <c r="G830" s="43" t="s">
        <v>592</v>
      </c>
      <c r="H830" s="43" t="s">
        <v>3100</v>
      </c>
      <c r="I830" s="85">
        <v>2</v>
      </c>
      <c r="J830" s="32">
        <f>IFERROR(VLOOKUP(D830,#REF!,3,0),0)+IFERROR(VLOOKUP(D830,#REF!,3,0),0)</f>
        <v>0</v>
      </c>
      <c r="K830" s="32">
        <f>IFERROR(VLOOKUP(D830,#REF!,3,0),0)</f>
        <v>0</v>
      </c>
      <c r="L830" s="32">
        <f>IFERROR(VLOOKUP(D830,'12월'!$A$8:$C$8154,3,0),0)</f>
        <v>0</v>
      </c>
      <c r="M830" s="32">
        <f t="shared" si="37"/>
        <v>0</v>
      </c>
      <c r="N830" s="62" t="str">
        <f>IFERROR(VLOOKUP(D830,#REF!,6,0),"-")</f>
        <v>-</v>
      </c>
      <c r="O830" s="16" t="str">
        <f t="shared" si="39"/>
        <v>O</v>
      </c>
      <c r="P830" s="32">
        <f t="shared" si="38"/>
        <v>0</v>
      </c>
    </row>
    <row r="831" spans="2:16">
      <c r="B831" s="42" t="s">
        <v>1088</v>
      </c>
      <c r="C831" s="43" t="s">
        <v>564</v>
      </c>
      <c r="D831" s="42" t="s">
        <v>3094</v>
      </c>
      <c r="E831" s="43" t="s">
        <v>2105</v>
      </c>
      <c r="F831" s="43" t="s">
        <v>3107</v>
      </c>
      <c r="G831" s="43" t="s">
        <v>592</v>
      </c>
      <c r="H831" s="43" t="s">
        <v>3100</v>
      </c>
      <c r="I831" s="85">
        <v>2</v>
      </c>
      <c r="J831" s="32">
        <f>IFERROR(VLOOKUP(D831,#REF!,3,0),0)+IFERROR(VLOOKUP(D831,#REF!,3,0),0)</f>
        <v>0</v>
      </c>
      <c r="K831" s="32">
        <f>IFERROR(VLOOKUP(D831,#REF!,3,0),0)</f>
        <v>0</v>
      </c>
      <c r="L831" s="32">
        <f>IFERROR(VLOOKUP(D831,'12월'!$A$8:$C$8154,3,0),0)</f>
        <v>0</v>
      </c>
      <c r="M831" s="32">
        <f t="shared" si="37"/>
        <v>0</v>
      </c>
      <c r="N831" s="62" t="str">
        <f>IFERROR(VLOOKUP(D831,#REF!,6,0),"-")</f>
        <v>-</v>
      </c>
      <c r="O831" s="16" t="str">
        <f t="shared" si="39"/>
        <v>O</v>
      </c>
      <c r="P831" s="32">
        <f t="shared" si="38"/>
        <v>0</v>
      </c>
    </row>
    <row r="832" spans="2:16">
      <c r="B832" s="42" t="s">
        <v>957</v>
      </c>
      <c r="C832" s="43" t="s">
        <v>571</v>
      </c>
      <c r="D832" s="42" t="s">
        <v>3110</v>
      </c>
      <c r="E832" s="43" t="s">
        <v>3112</v>
      </c>
      <c r="F832" s="43" t="s">
        <v>3345</v>
      </c>
      <c r="G832" s="43" t="s">
        <v>592</v>
      </c>
      <c r="H832" s="44" t="s">
        <v>3443</v>
      </c>
      <c r="I832" s="85">
        <v>2</v>
      </c>
      <c r="J832" s="32">
        <f>IFERROR(VLOOKUP(D832,#REF!,3,0),0)+IFERROR(VLOOKUP(D832,#REF!,3,0),0)</f>
        <v>0</v>
      </c>
      <c r="K832" s="32">
        <f>IFERROR(VLOOKUP(D832,#REF!,3,0),0)</f>
        <v>0</v>
      </c>
      <c r="L832" s="32">
        <f>IFERROR(VLOOKUP(D832,'12월'!$A$8:$C$8154,3,0),0)</f>
        <v>0</v>
      </c>
      <c r="M832" s="32">
        <f t="shared" si="37"/>
        <v>0</v>
      </c>
      <c r="N832" s="62" t="str">
        <f>IFERROR(VLOOKUP(D832,#REF!,6,0),"-")</f>
        <v>-</v>
      </c>
      <c r="O832" s="16" t="str">
        <f t="shared" si="39"/>
        <v>O</v>
      </c>
      <c r="P832" s="32">
        <f t="shared" si="38"/>
        <v>0</v>
      </c>
    </row>
    <row r="833" spans="2:16">
      <c r="B833" s="42" t="s">
        <v>1088</v>
      </c>
      <c r="C833" s="43" t="s">
        <v>564</v>
      </c>
      <c r="D833" s="43" t="s">
        <v>3114</v>
      </c>
      <c r="E833" s="43" t="s">
        <v>3115</v>
      </c>
      <c r="F833" s="43" t="s">
        <v>3346</v>
      </c>
      <c r="G833" s="43" t="s">
        <v>592</v>
      </c>
      <c r="H833" s="42" t="s">
        <v>3444</v>
      </c>
      <c r="I833" s="85">
        <v>2</v>
      </c>
      <c r="J833" s="32">
        <f>IFERROR(VLOOKUP(D833,#REF!,3,0),0)+IFERROR(VLOOKUP(D833,#REF!,3,0),0)</f>
        <v>0</v>
      </c>
      <c r="K833" s="32">
        <f>IFERROR(VLOOKUP(D833,#REF!,3,0),0)</f>
        <v>0</v>
      </c>
      <c r="L833" s="32">
        <f>IFERROR(VLOOKUP(D833,'12월'!$A$8:$C$8154,3,0),0)</f>
        <v>0</v>
      </c>
      <c r="M833" s="32">
        <f t="shared" si="37"/>
        <v>0</v>
      </c>
      <c r="N833" s="62" t="str">
        <f>IFERROR(VLOOKUP(D833,#REF!,6,0),"-")</f>
        <v>-</v>
      </c>
      <c r="O833" s="16" t="str">
        <f t="shared" si="39"/>
        <v>O</v>
      </c>
      <c r="P833" s="32">
        <f t="shared" si="38"/>
        <v>0</v>
      </c>
    </row>
    <row r="834" spans="2:16">
      <c r="B834" s="42" t="s">
        <v>874</v>
      </c>
      <c r="C834" s="43" t="s">
        <v>570</v>
      </c>
      <c r="D834" s="43" t="s">
        <v>3116</v>
      </c>
      <c r="E834" s="43" t="s">
        <v>108</v>
      </c>
      <c r="F834" s="43" t="s">
        <v>3347</v>
      </c>
      <c r="G834" s="43" t="s">
        <v>592</v>
      </c>
      <c r="H834" s="42" t="s">
        <v>3445</v>
      </c>
      <c r="I834" s="85">
        <v>2</v>
      </c>
      <c r="J834" s="32">
        <f>IFERROR(VLOOKUP(D834,#REF!,3,0),0)+IFERROR(VLOOKUP(D834,#REF!,3,0),0)</f>
        <v>0</v>
      </c>
      <c r="K834" s="32">
        <f>IFERROR(VLOOKUP(D834,#REF!,3,0),0)</f>
        <v>0</v>
      </c>
      <c r="L834" s="32">
        <f>IFERROR(VLOOKUP(D834,'12월'!$A$8:$C$8154,3,0),0)</f>
        <v>0</v>
      </c>
      <c r="M834" s="32">
        <f t="shared" si="37"/>
        <v>0</v>
      </c>
      <c r="N834" s="62" t="str">
        <f>IFERROR(VLOOKUP(D834,#REF!,6,0),"-")</f>
        <v>-</v>
      </c>
      <c r="O834" s="16" t="str">
        <f t="shared" si="39"/>
        <v>O</v>
      </c>
      <c r="P834" s="32">
        <f t="shared" si="38"/>
        <v>0</v>
      </c>
    </row>
    <row r="835" spans="2:16">
      <c r="B835" s="42" t="s">
        <v>1132</v>
      </c>
      <c r="C835" s="43" t="s">
        <v>576</v>
      </c>
      <c r="D835" s="43" t="s">
        <v>3117</v>
      </c>
      <c r="E835" s="43" t="s">
        <v>1905</v>
      </c>
      <c r="F835" s="43" t="s">
        <v>3348</v>
      </c>
      <c r="G835" s="43" t="s">
        <v>592</v>
      </c>
      <c r="H835" s="42" t="s">
        <v>3445</v>
      </c>
      <c r="I835" s="85">
        <v>2</v>
      </c>
      <c r="J835" s="32">
        <f>IFERROR(VLOOKUP(D835,#REF!,3,0),0)+IFERROR(VLOOKUP(D835,#REF!,3,0),0)</f>
        <v>0</v>
      </c>
      <c r="K835" s="32">
        <f>IFERROR(VLOOKUP(D835,#REF!,3,0),0)</f>
        <v>0</v>
      </c>
      <c r="L835" s="32">
        <f>IFERROR(VLOOKUP(D835,'12월'!$A$8:$C$8154,3,0),0)</f>
        <v>0</v>
      </c>
      <c r="M835" s="32">
        <f t="shared" si="37"/>
        <v>0</v>
      </c>
      <c r="N835" s="62" t="str">
        <f>IFERROR(VLOOKUP(D835,#REF!,6,0),"-")</f>
        <v>-</v>
      </c>
      <c r="O835" s="16" t="str">
        <f t="shared" si="39"/>
        <v>O</v>
      </c>
      <c r="P835" s="32">
        <f t="shared" si="38"/>
        <v>0</v>
      </c>
    </row>
    <row r="836" spans="2:16">
      <c r="B836" s="42" t="s">
        <v>788</v>
      </c>
      <c r="C836" s="43" t="s">
        <v>584</v>
      </c>
      <c r="D836" s="43" t="s">
        <v>3120</v>
      </c>
      <c r="E836" s="43" t="s">
        <v>3121</v>
      </c>
      <c r="F836" s="43" t="s">
        <v>3349</v>
      </c>
      <c r="G836" s="43" t="s">
        <v>592</v>
      </c>
      <c r="H836" s="42" t="s">
        <v>3446</v>
      </c>
      <c r="I836" s="85">
        <v>2</v>
      </c>
      <c r="J836" s="32">
        <f>IFERROR(VLOOKUP(D836,#REF!,3,0),0)+IFERROR(VLOOKUP(D836,#REF!,3,0),0)</f>
        <v>0</v>
      </c>
      <c r="K836" s="32">
        <f>IFERROR(VLOOKUP(D836,#REF!,3,0),0)</f>
        <v>0</v>
      </c>
      <c r="L836" s="32">
        <f>IFERROR(VLOOKUP(D836,'12월'!$A$8:$C$8154,3,0),0)</f>
        <v>0</v>
      </c>
      <c r="M836" s="32">
        <f t="shared" si="37"/>
        <v>0</v>
      </c>
      <c r="N836" s="62" t="str">
        <f>IFERROR(VLOOKUP(D836,#REF!,6,0),"-")</f>
        <v>-</v>
      </c>
      <c r="O836" s="16" t="str">
        <f t="shared" si="39"/>
        <v>O</v>
      </c>
      <c r="P836" s="32">
        <f t="shared" si="38"/>
        <v>0</v>
      </c>
    </row>
    <row r="837" spans="2:16">
      <c r="B837" s="42" t="s">
        <v>907</v>
      </c>
      <c r="C837" s="43" t="s">
        <v>568</v>
      </c>
      <c r="D837" s="43" t="s">
        <v>3124</v>
      </c>
      <c r="E837" s="43" t="s">
        <v>3125</v>
      </c>
      <c r="F837" s="43" t="s">
        <v>3350</v>
      </c>
      <c r="G837" s="43" t="s">
        <v>592</v>
      </c>
      <c r="H837" s="42" t="s">
        <v>3446</v>
      </c>
      <c r="I837" s="85">
        <v>2</v>
      </c>
      <c r="J837" s="32">
        <f>IFERROR(VLOOKUP(D837,#REF!,3,0),0)+IFERROR(VLOOKUP(D837,#REF!,3,0),0)</f>
        <v>0</v>
      </c>
      <c r="K837" s="32">
        <f>IFERROR(VLOOKUP(D837,#REF!,3,0),0)</f>
        <v>0</v>
      </c>
      <c r="L837" s="32">
        <f>IFERROR(VLOOKUP(D837,'12월'!$A$8:$C$8154,3,0),0)</f>
        <v>0</v>
      </c>
      <c r="M837" s="32">
        <f t="shared" si="37"/>
        <v>0</v>
      </c>
      <c r="N837" s="62" t="str">
        <f>IFERROR(VLOOKUP(D837,#REF!,6,0),"-")</f>
        <v>-</v>
      </c>
      <c r="O837" s="16" t="str">
        <f t="shared" si="39"/>
        <v>O</v>
      </c>
      <c r="P837" s="32">
        <f t="shared" si="38"/>
        <v>0</v>
      </c>
    </row>
    <row r="838" spans="2:16">
      <c r="B838" s="42" t="s">
        <v>907</v>
      </c>
      <c r="C838" s="43" t="s">
        <v>568</v>
      </c>
      <c r="D838" s="43" t="s">
        <v>3122</v>
      </c>
      <c r="E838" s="43" t="s">
        <v>3123</v>
      </c>
      <c r="F838" s="43" t="s">
        <v>3351</v>
      </c>
      <c r="G838" s="43" t="s">
        <v>592</v>
      </c>
      <c r="H838" s="42" t="s">
        <v>3143</v>
      </c>
      <c r="I838" s="85">
        <v>2</v>
      </c>
      <c r="J838" s="32">
        <f>IFERROR(VLOOKUP(D838,#REF!,3,0),0)+IFERROR(VLOOKUP(D838,#REF!,3,0),0)</f>
        <v>0</v>
      </c>
      <c r="K838" s="32">
        <f>IFERROR(VLOOKUP(D838,#REF!,3,0),0)</f>
        <v>0</v>
      </c>
      <c r="L838" s="32">
        <f>IFERROR(VLOOKUP(D838,'12월'!$A$8:$C$8154,3,0),0)</f>
        <v>0</v>
      </c>
      <c r="M838" s="32">
        <f t="shared" si="37"/>
        <v>0</v>
      </c>
      <c r="N838" s="62" t="str">
        <f>IFERROR(VLOOKUP(D838,#REF!,6,0),"-")</f>
        <v>-</v>
      </c>
      <c r="O838" s="16" t="str">
        <f t="shared" si="39"/>
        <v>O</v>
      </c>
      <c r="P838" s="32">
        <f t="shared" si="38"/>
        <v>0</v>
      </c>
    </row>
    <row r="839" spans="2:16">
      <c r="B839" s="42" t="s">
        <v>3152</v>
      </c>
      <c r="C839" s="43" t="s">
        <v>2985</v>
      </c>
      <c r="D839" s="43" t="s">
        <v>3126</v>
      </c>
      <c r="E839" s="43" t="s">
        <v>3127</v>
      </c>
      <c r="F839" s="43" t="s">
        <v>3352</v>
      </c>
      <c r="G839" s="43" t="s">
        <v>592</v>
      </c>
      <c r="H839" s="42" t="s">
        <v>3143</v>
      </c>
      <c r="I839" s="85">
        <v>2</v>
      </c>
      <c r="J839" s="32">
        <f>IFERROR(VLOOKUP(D839,#REF!,3,0),0)+IFERROR(VLOOKUP(D839,#REF!,3,0),0)</f>
        <v>0</v>
      </c>
      <c r="K839" s="32">
        <f>IFERROR(VLOOKUP(D839,#REF!,3,0),0)</f>
        <v>0</v>
      </c>
      <c r="L839" s="32">
        <f>IFERROR(VLOOKUP(D839,'12월'!$A$8:$C$8154,3,0),0)</f>
        <v>0</v>
      </c>
      <c r="M839" s="32">
        <f t="shared" si="37"/>
        <v>0</v>
      </c>
      <c r="N839" s="62" t="str">
        <f>IFERROR(VLOOKUP(D839,#REF!,6,0),"-")</f>
        <v>-</v>
      </c>
      <c r="O839" s="16" t="str">
        <f t="shared" si="39"/>
        <v>O</v>
      </c>
      <c r="P839" s="32">
        <f t="shared" si="38"/>
        <v>0</v>
      </c>
    </row>
    <row r="840" spans="2:16">
      <c r="B840" s="42" t="s">
        <v>1111</v>
      </c>
      <c r="C840" s="43" t="s">
        <v>554</v>
      </c>
      <c r="D840" s="43" t="s">
        <v>3128</v>
      </c>
      <c r="E840" s="43" t="s">
        <v>3129</v>
      </c>
      <c r="F840" s="43" t="s">
        <v>3353</v>
      </c>
      <c r="G840" s="43" t="s">
        <v>593</v>
      </c>
      <c r="H840" s="42" t="s">
        <v>3143</v>
      </c>
      <c r="I840" s="85">
        <v>2</v>
      </c>
      <c r="J840" s="32">
        <f>IFERROR(VLOOKUP(D840,#REF!,3,0),0)+IFERROR(VLOOKUP(D840,#REF!,3,0),0)</f>
        <v>0</v>
      </c>
      <c r="K840" s="32">
        <f>IFERROR(VLOOKUP(D840,#REF!,3,0),0)</f>
        <v>0</v>
      </c>
      <c r="L840" s="32">
        <f>IFERROR(VLOOKUP(D840,'12월'!$A$8:$C$8154,3,0),0)</f>
        <v>0</v>
      </c>
      <c r="M840" s="32">
        <f t="shared" si="37"/>
        <v>0</v>
      </c>
      <c r="N840" s="62" t="str">
        <f>IFERROR(VLOOKUP(D840,#REF!,6,0),"-")</f>
        <v>-</v>
      </c>
      <c r="O840" s="16" t="str">
        <f t="shared" si="39"/>
        <v>O</v>
      </c>
      <c r="P840" s="32">
        <f t="shared" si="38"/>
        <v>0</v>
      </c>
    </row>
    <row r="841" spans="2:16">
      <c r="B841" s="42" t="s">
        <v>1111</v>
      </c>
      <c r="C841" s="43" t="s">
        <v>554</v>
      </c>
      <c r="D841" s="43" t="s">
        <v>3130</v>
      </c>
      <c r="E841" s="43" t="s">
        <v>3131</v>
      </c>
      <c r="F841" s="43" t="s">
        <v>3354</v>
      </c>
      <c r="G841" s="43" t="s">
        <v>593</v>
      </c>
      <c r="H841" s="42" t="s">
        <v>3143</v>
      </c>
      <c r="I841" s="85">
        <v>2</v>
      </c>
      <c r="J841" s="32">
        <f>IFERROR(VLOOKUP(D841,#REF!,3,0),0)+IFERROR(VLOOKUP(D841,#REF!,3,0),0)</f>
        <v>0</v>
      </c>
      <c r="K841" s="32">
        <f>IFERROR(VLOOKUP(D841,#REF!,3,0),0)</f>
        <v>0</v>
      </c>
      <c r="L841" s="32">
        <f>IFERROR(VLOOKUP(D841,'12월'!$A$8:$C$8154,3,0),0)</f>
        <v>0</v>
      </c>
      <c r="M841" s="32">
        <f t="shared" si="37"/>
        <v>0</v>
      </c>
      <c r="N841" s="62" t="str">
        <f>IFERROR(VLOOKUP(D841,#REF!,6,0),"-")</f>
        <v>-</v>
      </c>
      <c r="O841" s="16" t="str">
        <f t="shared" si="39"/>
        <v>O</v>
      </c>
      <c r="P841" s="32">
        <f t="shared" si="38"/>
        <v>0</v>
      </c>
    </row>
    <row r="842" spans="2:16">
      <c r="B842" s="42" t="s">
        <v>2026</v>
      </c>
      <c r="C842" s="43" t="s">
        <v>2121</v>
      </c>
      <c r="D842" s="42" t="s">
        <v>3132</v>
      </c>
      <c r="E842" s="43" t="s">
        <v>3133</v>
      </c>
      <c r="F842" s="43" t="s">
        <v>3355</v>
      </c>
      <c r="G842" s="43" t="s">
        <v>592</v>
      </c>
      <c r="H842" s="42" t="s">
        <v>3447</v>
      </c>
      <c r="I842" s="85">
        <v>2</v>
      </c>
      <c r="J842" s="32">
        <f>IFERROR(VLOOKUP(D842,#REF!,3,0),0)+IFERROR(VLOOKUP(D842,#REF!,3,0),0)</f>
        <v>0</v>
      </c>
      <c r="K842" s="32">
        <f>IFERROR(VLOOKUP(D842,#REF!,3,0),0)</f>
        <v>0</v>
      </c>
      <c r="L842" s="32">
        <f>IFERROR(VLOOKUP(D842,'12월'!$A$8:$C$8154,3,0),0)</f>
        <v>0</v>
      </c>
      <c r="M842" s="32">
        <f t="shared" ref="M842:M848" si="40">(J842+K842)/I842</f>
        <v>0</v>
      </c>
      <c r="N842" s="62" t="str">
        <f>IFERROR(VLOOKUP(D842,#REF!,6,0),"-")</f>
        <v>-</v>
      </c>
      <c r="O842" s="16" t="str">
        <f t="shared" si="39"/>
        <v>O</v>
      </c>
      <c r="P842" s="32">
        <f t="shared" ref="P842:P848" si="41">+J842+K842+L842</f>
        <v>0</v>
      </c>
    </row>
    <row r="843" spans="2:16">
      <c r="B843" s="42" t="s">
        <v>979</v>
      </c>
      <c r="C843" s="43" t="s">
        <v>563</v>
      </c>
      <c r="D843" s="42" t="s">
        <v>3134</v>
      </c>
      <c r="E843" s="43" t="s">
        <v>3135</v>
      </c>
      <c r="F843" s="43" t="s">
        <v>3356</v>
      </c>
      <c r="G843" s="43" t="s">
        <v>592</v>
      </c>
      <c r="H843" s="42" t="s">
        <v>3447</v>
      </c>
      <c r="I843" s="85">
        <v>2</v>
      </c>
      <c r="J843" s="32">
        <f>IFERROR(VLOOKUP(D843,#REF!,3,0),0)+IFERROR(VLOOKUP(D843,#REF!,3,0),0)</f>
        <v>0</v>
      </c>
      <c r="K843" s="32">
        <f>IFERROR(VLOOKUP(D843,#REF!,3,0),0)</f>
        <v>0</v>
      </c>
      <c r="L843" s="32">
        <f>IFERROR(VLOOKUP(D843,'12월'!$A$8:$C$8154,3,0),0)</f>
        <v>0</v>
      </c>
      <c r="M843" s="32">
        <f t="shared" si="40"/>
        <v>0</v>
      </c>
      <c r="N843" s="62" t="str">
        <f>IFERROR(VLOOKUP(D843,#REF!,6,0),"-")</f>
        <v>-</v>
      </c>
      <c r="O843" s="16" t="str">
        <f t="shared" si="39"/>
        <v>O</v>
      </c>
      <c r="P843" s="32">
        <f t="shared" si="41"/>
        <v>0</v>
      </c>
    </row>
    <row r="844" spans="2:16">
      <c r="B844" s="42" t="s">
        <v>2026</v>
      </c>
      <c r="C844" s="43" t="s">
        <v>2121</v>
      </c>
      <c r="D844" s="42" t="s">
        <v>3136</v>
      </c>
      <c r="E844" s="43" t="s">
        <v>3137</v>
      </c>
      <c r="F844" s="43" t="s">
        <v>3357</v>
      </c>
      <c r="G844" s="43" t="s">
        <v>592</v>
      </c>
      <c r="H844" s="42" t="s">
        <v>3448</v>
      </c>
      <c r="I844" s="85">
        <v>2</v>
      </c>
      <c r="J844" s="32">
        <f>IFERROR(VLOOKUP(D844,#REF!,3,0),0)+IFERROR(VLOOKUP(D844,#REF!,3,0),0)</f>
        <v>0</v>
      </c>
      <c r="K844" s="32">
        <f>IFERROR(VLOOKUP(D844,#REF!,3,0),0)</f>
        <v>0</v>
      </c>
      <c r="L844" s="32">
        <f>IFERROR(VLOOKUP(D844,'12월'!$A$8:$C$8154,3,0),0)</f>
        <v>0</v>
      </c>
      <c r="M844" s="32">
        <f t="shared" si="40"/>
        <v>0</v>
      </c>
      <c r="N844" s="62" t="str">
        <f>IFERROR(VLOOKUP(D844,#REF!,6,0),"-")</f>
        <v>-</v>
      </c>
      <c r="O844" s="16" t="str">
        <f t="shared" si="39"/>
        <v>O</v>
      </c>
      <c r="P844" s="32">
        <f t="shared" si="41"/>
        <v>0</v>
      </c>
    </row>
    <row r="845" spans="2:16">
      <c r="B845" s="42" t="s">
        <v>835</v>
      </c>
      <c r="C845" s="43" t="s">
        <v>569</v>
      </c>
      <c r="D845" s="42" t="s">
        <v>3138</v>
      </c>
      <c r="E845" s="43" t="s">
        <v>3139</v>
      </c>
      <c r="F845" s="43" t="s">
        <v>3358</v>
      </c>
      <c r="G845" s="43" t="s">
        <v>592</v>
      </c>
      <c r="H845" s="42" t="s">
        <v>3449</v>
      </c>
      <c r="I845" s="85">
        <v>2</v>
      </c>
      <c r="J845" s="32">
        <f>IFERROR(VLOOKUP(D845,#REF!,3,0),0)+IFERROR(VLOOKUP(D845,#REF!,3,0),0)</f>
        <v>0</v>
      </c>
      <c r="K845" s="32">
        <f>IFERROR(VLOOKUP(D845,#REF!,3,0),0)</f>
        <v>0</v>
      </c>
      <c r="L845" s="32">
        <f>IFERROR(VLOOKUP(D845,'12월'!$A$8:$C$8154,3,0),0)</f>
        <v>0</v>
      </c>
      <c r="M845" s="32">
        <f t="shared" si="40"/>
        <v>0</v>
      </c>
      <c r="N845" s="62" t="str">
        <f>IFERROR(VLOOKUP(D845,#REF!,6,0),"-")</f>
        <v>-</v>
      </c>
      <c r="O845" s="16" t="str">
        <f t="shared" si="39"/>
        <v>O</v>
      </c>
      <c r="P845" s="32">
        <f t="shared" si="41"/>
        <v>0</v>
      </c>
    </row>
    <row r="846" spans="2:16">
      <c r="B846" s="42" t="s">
        <v>895</v>
      </c>
      <c r="C846" s="43" t="s">
        <v>557</v>
      </c>
      <c r="D846" s="42" t="s">
        <v>3140</v>
      </c>
      <c r="E846" s="43" t="s">
        <v>2140</v>
      </c>
      <c r="F846" s="42" t="s">
        <v>3359</v>
      </c>
      <c r="G846" s="43" t="s">
        <v>592</v>
      </c>
      <c r="H846" s="42" t="s">
        <v>3449</v>
      </c>
      <c r="I846" s="85">
        <v>2</v>
      </c>
      <c r="J846" s="32">
        <f>IFERROR(VLOOKUP(D846,#REF!,3,0),0)+IFERROR(VLOOKUP(D846,#REF!,3,0),0)</f>
        <v>0</v>
      </c>
      <c r="K846" s="32">
        <f>IFERROR(VLOOKUP(D846,#REF!,3,0),0)</f>
        <v>0</v>
      </c>
      <c r="L846" s="32">
        <f>IFERROR(VLOOKUP(D846,'12월'!$A$8:$C$8154,3,0),0)</f>
        <v>0</v>
      </c>
      <c r="M846" s="32">
        <f t="shared" si="40"/>
        <v>0</v>
      </c>
      <c r="N846" s="62" t="str">
        <f>IFERROR(VLOOKUP(D846,#REF!,6,0),"-")</f>
        <v>-</v>
      </c>
      <c r="O846" s="16" t="str">
        <f t="shared" si="39"/>
        <v>O</v>
      </c>
      <c r="P846" s="32">
        <f t="shared" si="41"/>
        <v>0</v>
      </c>
    </row>
    <row r="847" spans="2:16">
      <c r="B847" s="42" t="s">
        <v>957</v>
      </c>
      <c r="C847" s="43" t="s">
        <v>571</v>
      </c>
      <c r="D847" s="42" t="s">
        <v>3141</v>
      </c>
      <c r="E847" s="43" t="s">
        <v>3142</v>
      </c>
      <c r="F847" s="42" t="s">
        <v>3360</v>
      </c>
      <c r="G847" s="43" t="s">
        <v>592</v>
      </c>
      <c r="H847" s="42" t="s">
        <v>3146</v>
      </c>
      <c r="I847" s="85">
        <v>2</v>
      </c>
      <c r="J847" s="32">
        <f>IFERROR(VLOOKUP(D847,#REF!,3,0),0)+IFERROR(VLOOKUP(D847,#REF!,3,0),0)</f>
        <v>0</v>
      </c>
      <c r="K847" s="32">
        <f>IFERROR(VLOOKUP(D847,#REF!,3,0),0)</f>
        <v>0</v>
      </c>
      <c r="L847" s="32">
        <f>IFERROR(VLOOKUP(D847,'12월'!$A$8:$C$8154,3,0),0)</f>
        <v>0</v>
      </c>
      <c r="M847" s="32">
        <f t="shared" si="40"/>
        <v>0</v>
      </c>
      <c r="N847" s="62" t="str">
        <f>IFERROR(VLOOKUP(D847,#REF!,6,0),"-")</f>
        <v>-</v>
      </c>
      <c r="O847" s="16" t="str">
        <f t="shared" si="39"/>
        <v>O</v>
      </c>
      <c r="P847" s="32">
        <f t="shared" si="41"/>
        <v>0</v>
      </c>
    </row>
    <row r="848" spans="2:16">
      <c r="B848" s="42" t="s">
        <v>798</v>
      </c>
      <c r="C848" s="43" t="s">
        <v>578</v>
      </c>
      <c r="D848" s="42" t="s">
        <v>3155</v>
      </c>
      <c r="E848" s="43" t="s">
        <v>3156</v>
      </c>
      <c r="F848" s="42" t="s">
        <v>3361</v>
      </c>
      <c r="G848" s="43" t="s">
        <v>592</v>
      </c>
      <c r="H848" s="42" t="s">
        <v>3450</v>
      </c>
      <c r="I848" s="85">
        <v>1</v>
      </c>
      <c r="J848" s="32">
        <f>IFERROR(VLOOKUP(D848,#REF!,3,0),0)+IFERROR(VLOOKUP(D848,#REF!,3,0),0)</f>
        <v>0</v>
      </c>
      <c r="K848" s="32">
        <f>IFERROR(VLOOKUP(D848,#REF!,3,0),0)</f>
        <v>0</v>
      </c>
      <c r="L848" s="32">
        <f>IFERROR(VLOOKUP(D848,'12월'!$A$8:$C$8154,3,0),0)</f>
        <v>0</v>
      </c>
      <c r="M848" s="32">
        <f t="shared" si="40"/>
        <v>0</v>
      </c>
      <c r="N848" s="62" t="str">
        <f>IFERROR(VLOOKUP(D848,#REF!,6,0),"-")</f>
        <v>-</v>
      </c>
      <c r="O848" s="16" t="str">
        <f t="shared" si="39"/>
        <v>O</v>
      </c>
      <c r="P848" s="32">
        <f t="shared" si="41"/>
        <v>0</v>
      </c>
    </row>
    <row r="849" spans="2:16">
      <c r="B849" s="42" t="s">
        <v>943</v>
      </c>
      <c r="C849" s="43" t="s">
        <v>561</v>
      </c>
      <c r="D849" s="42" t="s">
        <v>3157</v>
      </c>
      <c r="E849" s="43" t="s">
        <v>3158</v>
      </c>
      <c r="F849" s="42" t="s">
        <v>3362</v>
      </c>
      <c r="G849" s="43" t="s">
        <v>592</v>
      </c>
      <c r="H849" s="42" t="s">
        <v>3450</v>
      </c>
      <c r="I849" s="85">
        <v>1</v>
      </c>
      <c r="J849" s="32">
        <f>IFERROR(VLOOKUP(D849,#REF!,3,0),0)+IFERROR(VLOOKUP(D849,#REF!,3,0),0)</f>
        <v>0</v>
      </c>
      <c r="K849" s="32">
        <f>IFERROR(VLOOKUP(D849,#REF!,3,0),0)</f>
        <v>0</v>
      </c>
      <c r="L849" s="32">
        <f>IFERROR(VLOOKUP(D849,'12월'!$A$8:$C$8154,3,0),0)</f>
        <v>0</v>
      </c>
      <c r="M849" s="32">
        <f t="shared" ref="M849:M851" si="42">(J849+K849)/I849</f>
        <v>0</v>
      </c>
      <c r="N849" s="62" t="str">
        <f>IFERROR(VLOOKUP(D849,#REF!,6,0),"-")</f>
        <v>-</v>
      </c>
      <c r="O849" s="16" t="str">
        <f t="shared" ref="O849:O851" si="43">+IF(M849&lt;500000,"O"," ")</f>
        <v>O</v>
      </c>
      <c r="P849" s="32">
        <f t="shared" ref="P849:P851" si="44">+J849+K849+L849</f>
        <v>0</v>
      </c>
    </row>
    <row r="850" spans="2:16">
      <c r="B850" s="42" t="s">
        <v>835</v>
      </c>
      <c r="C850" s="43" t="s">
        <v>569</v>
      </c>
      <c r="D850" s="42" t="s">
        <v>3363</v>
      </c>
      <c r="E850" s="43" t="s">
        <v>3364</v>
      </c>
      <c r="F850" s="42" t="s">
        <v>3367</v>
      </c>
      <c r="G850" s="43" t="s">
        <v>592</v>
      </c>
      <c r="H850" s="44" t="s">
        <v>3451</v>
      </c>
      <c r="I850" s="85">
        <v>1</v>
      </c>
      <c r="J850" s="32">
        <f>IFERROR(VLOOKUP(D850,#REF!,3,0),0)+IFERROR(VLOOKUP(D850,#REF!,3,0),0)</f>
        <v>0</v>
      </c>
      <c r="K850" s="32">
        <f>IFERROR(VLOOKUP(D850,#REF!,3,0),0)</f>
        <v>0</v>
      </c>
      <c r="L850" s="32">
        <f>IFERROR(VLOOKUP(D850,'12월'!$A$8:$C$8154,3,0),0)</f>
        <v>0</v>
      </c>
      <c r="M850" s="32">
        <f t="shared" si="42"/>
        <v>0</v>
      </c>
      <c r="N850" s="62" t="str">
        <f>IFERROR(VLOOKUP(D850,#REF!,6,0),"-")</f>
        <v>-</v>
      </c>
      <c r="O850" s="16" t="str">
        <f t="shared" si="43"/>
        <v>O</v>
      </c>
      <c r="P850" s="32">
        <f t="shared" si="44"/>
        <v>0</v>
      </c>
    </row>
    <row r="851" spans="2:16">
      <c r="B851" s="42" t="s">
        <v>874</v>
      </c>
      <c r="C851" s="43" t="s">
        <v>570</v>
      </c>
      <c r="D851" s="42" t="s">
        <v>3365</v>
      </c>
      <c r="E851" s="43" t="s">
        <v>3366</v>
      </c>
      <c r="F851" s="42" t="s">
        <v>3368</v>
      </c>
      <c r="G851" s="43" t="s">
        <v>592</v>
      </c>
      <c r="H851" s="42" t="s">
        <v>3450</v>
      </c>
      <c r="I851" s="85">
        <v>1</v>
      </c>
      <c r="J851" s="32">
        <f>IFERROR(VLOOKUP(D851,#REF!,3,0),0)+IFERROR(VLOOKUP(D851,#REF!,3,0),0)</f>
        <v>0</v>
      </c>
      <c r="K851" s="32">
        <f>IFERROR(VLOOKUP(D851,#REF!,3,0),0)</f>
        <v>0</v>
      </c>
      <c r="L851" s="32">
        <f>IFERROR(VLOOKUP(D851,'12월'!$A$8:$C$8154,3,0),0)</f>
        <v>0</v>
      </c>
      <c r="M851" s="32">
        <f t="shared" si="42"/>
        <v>0</v>
      </c>
      <c r="N851" s="62" t="str">
        <f>IFERROR(VLOOKUP(D851,#REF!,6,0),"-")</f>
        <v>-</v>
      </c>
      <c r="O851" s="16" t="str">
        <f t="shared" si="43"/>
        <v>O</v>
      </c>
      <c r="P851" s="32">
        <f t="shared" si="44"/>
        <v>0</v>
      </c>
    </row>
    <row r="852" spans="2:16">
      <c r="B852" s="42"/>
      <c r="C852" s="43"/>
      <c r="D852" s="42"/>
      <c r="E852" s="43"/>
      <c r="F852" s="42"/>
      <c r="G852" s="43"/>
      <c r="H852" s="42"/>
      <c r="I852" s="85"/>
      <c r="J852" s="32"/>
      <c r="K852" s="32"/>
      <c r="L852" s="32"/>
      <c r="M852" s="32"/>
      <c r="N852" s="62"/>
      <c r="O852" s="16"/>
      <c r="P852" s="32"/>
    </row>
    <row r="853" spans="2:16">
      <c r="B853" s="42"/>
      <c r="C853" s="43"/>
      <c r="D853" s="42"/>
      <c r="E853" s="43"/>
      <c r="F853" s="42"/>
      <c r="G853" s="43"/>
      <c r="H853" s="42"/>
      <c r="I853" s="85"/>
      <c r="J853" s="32"/>
      <c r="K853" s="32"/>
      <c r="L853" s="32"/>
      <c r="M853" s="32"/>
      <c r="N853" s="62"/>
      <c r="O853" s="16"/>
      <c r="P853" s="32"/>
    </row>
    <row r="854" spans="2:16">
      <c r="B854" s="42"/>
      <c r="C854" s="43"/>
      <c r="D854" s="42"/>
      <c r="E854" s="43"/>
      <c r="F854" s="42"/>
      <c r="G854" s="43"/>
      <c r="H854" s="42"/>
      <c r="I854" s="85"/>
      <c r="J854" s="32"/>
      <c r="K854" s="32"/>
      <c r="L854" s="32"/>
      <c r="M854" s="32"/>
      <c r="N854" s="62"/>
      <c r="O854" s="16"/>
      <c r="P854" s="32"/>
    </row>
  </sheetData>
  <autoFilter ref="A5:N801">
    <filterColumn colId="11"/>
  </autoFilter>
  <phoneticPr fontId="2" type="noConversion"/>
  <conditionalFormatting sqref="M9:M854">
    <cfRule type="cellIs" dxfId="0" priority="2" stopIfTrue="1" operator="lessThan">
      <formula>500000</formula>
    </cfRule>
  </conditionalFormatting>
  <pageMargins left="0.74805557366926223" right="0.74805557366926223" top="0.98430557938991114" bottom="0.98430557938991114" header="0.51180556794861332" footer="0.51180556794861332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92"/>
  <sheetViews>
    <sheetView topLeftCell="B1144" workbookViewId="0">
      <selection activeCell="A1192" sqref="A1192"/>
    </sheetView>
  </sheetViews>
  <sheetFormatPr defaultRowHeight="12"/>
  <cols>
    <col min="1" max="1" width="9.77734375" style="3" customWidth="1"/>
    <col min="2" max="3" width="10.5546875" style="3" customWidth="1"/>
    <col min="4" max="4" width="22.109375" style="3" customWidth="1"/>
    <col min="5" max="5" width="13.33203125" style="3" customWidth="1"/>
    <col min="6" max="6" width="16" style="3" customWidth="1"/>
    <col min="7" max="7" width="10.5546875" style="3" customWidth="1"/>
    <col min="8" max="8" width="24.21875" style="3" customWidth="1"/>
    <col min="9" max="9" width="28.44140625" style="3" customWidth="1"/>
    <col min="10" max="10" width="16" style="3" customWidth="1"/>
    <col min="11" max="16384" width="8.88671875" style="3"/>
  </cols>
  <sheetData>
    <row r="1" spans="1:10" ht="22.5" customHeight="1">
      <c r="A1" s="173" t="s">
        <v>3455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 ht="10.5" customHeight="1"/>
    <row r="3" spans="1:10">
      <c r="A3" s="174" t="s">
        <v>549</v>
      </c>
      <c r="B3" s="174"/>
      <c r="C3" s="174"/>
      <c r="D3" s="174"/>
      <c r="E3" s="174"/>
      <c r="F3" s="174"/>
      <c r="G3" s="174"/>
      <c r="H3" s="174"/>
      <c r="I3" s="174"/>
      <c r="J3" s="174"/>
    </row>
    <row r="4" spans="1:10">
      <c r="A4" s="174" t="s">
        <v>3456</v>
      </c>
      <c r="B4" s="174"/>
      <c r="C4" s="174"/>
      <c r="D4" s="174"/>
      <c r="E4" s="174"/>
      <c r="F4" s="174"/>
      <c r="G4" s="174"/>
      <c r="H4" s="174"/>
      <c r="I4" s="174"/>
      <c r="J4" s="174"/>
    </row>
    <row r="5" spans="1:10">
      <c r="A5" s="174" t="s">
        <v>3147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>
      <c r="A6" s="174" t="s">
        <v>3457</v>
      </c>
      <c r="B6" s="174"/>
      <c r="C6" s="174"/>
      <c r="D6" s="174"/>
      <c r="E6" s="174"/>
      <c r="F6" s="174"/>
      <c r="G6" s="174"/>
      <c r="H6" s="174"/>
      <c r="I6" s="174"/>
      <c r="J6" s="174"/>
    </row>
    <row r="7" spans="1:10">
      <c r="A7" s="174" t="s">
        <v>3458</v>
      </c>
      <c r="B7" s="174"/>
      <c r="C7" s="174"/>
      <c r="D7" s="174"/>
      <c r="E7" s="174"/>
      <c r="F7" s="174"/>
      <c r="G7" s="174"/>
      <c r="H7" s="174"/>
      <c r="I7" s="174"/>
      <c r="J7" s="174"/>
    </row>
    <row r="8" spans="1:10">
      <c r="A8" s="174" t="s">
        <v>3459</v>
      </c>
      <c r="B8" s="174"/>
      <c r="C8" s="174"/>
      <c r="D8" s="174"/>
      <c r="E8" s="174"/>
      <c r="F8" s="174"/>
      <c r="G8" s="174"/>
      <c r="H8" s="174"/>
      <c r="I8" s="174"/>
      <c r="J8" s="174"/>
    </row>
    <row r="10" spans="1:10" ht="10.5" customHeight="1">
      <c r="A10" s="175" t="s">
        <v>550</v>
      </c>
      <c r="B10" s="175"/>
      <c r="C10" s="175"/>
      <c r="D10" s="175"/>
      <c r="E10" s="175"/>
      <c r="F10" s="175"/>
      <c r="G10" s="175"/>
      <c r="H10" s="175"/>
      <c r="I10" s="175"/>
      <c r="J10" s="175"/>
    </row>
    <row r="11" spans="1:10" ht="10.5" customHeight="1">
      <c r="A11" s="176" t="s">
        <v>3460</v>
      </c>
      <c r="B11" s="176"/>
      <c r="C11" s="176"/>
      <c r="D11" s="176"/>
      <c r="E11" s="176"/>
      <c r="F11" s="176"/>
      <c r="G11" s="176"/>
      <c r="H11" s="176"/>
      <c r="I11" s="176"/>
      <c r="J11" s="176"/>
    </row>
    <row r="12" spans="1:10" ht="10.5" customHeight="1"/>
    <row r="13" spans="1:10" ht="22.5">
      <c r="A13" s="177" t="s">
        <v>3148</v>
      </c>
      <c r="B13" s="178"/>
      <c r="C13" s="177" t="s">
        <v>3461</v>
      </c>
      <c r="D13" s="178"/>
      <c r="E13" s="177" t="s">
        <v>3462</v>
      </c>
      <c r="F13" s="178"/>
      <c r="G13" s="117" t="s">
        <v>3149</v>
      </c>
      <c r="H13" s="4" t="s">
        <v>3463</v>
      </c>
      <c r="I13" s="111" t="s">
        <v>3464</v>
      </c>
    </row>
    <row r="14" spans="1:10">
      <c r="A14" s="120" t="s">
        <v>3150</v>
      </c>
      <c r="B14" s="120" t="s">
        <v>3151</v>
      </c>
      <c r="C14" s="120" t="s">
        <v>679</v>
      </c>
      <c r="D14" s="120" t="s">
        <v>3465</v>
      </c>
      <c r="E14" s="120" t="s">
        <v>1181</v>
      </c>
      <c r="F14" s="179" t="s">
        <v>98</v>
      </c>
      <c r="G14" s="180"/>
      <c r="H14" s="122">
        <v>43601745</v>
      </c>
      <c r="I14" s="58">
        <v>40671745</v>
      </c>
    </row>
    <row r="15" spans="1:10">
      <c r="A15" s="120" t="s">
        <v>3150</v>
      </c>
      <c r="B15" s="120" t="s">
        <v>3151</v>
      </c>
      <c r="C15" s="120" t="s">
        <v>679</v>
      </c>
      <c r="D15" s="120" t="s">
        <v>3465</v>
      </c>
      <c r="E15" s="120" t="s">
        <v>1182</v>
      </c>
      <c r="F15" s="168" t="s">
        <v>97</v>
      </c>
      <c r="G15" s="169"/>
      <c r="H15" s="122">
        <v>56264702</v>
      </c>
      <c r="I15" s="58">
        <v>53920702</v>
      </c>
    </row>
    <row r="16" spans="1:10">
      <c r="A16" s="120" t="s">
        <v>3150</v>
      </c>
      <c r="B16" s="120" t="s">
        <v>3151</v>
      </c>
      <c r="C16" s="120" t="s">
        <v>679</v>
      </c>
      <c r="D16" s="120" t="s">
        <v>3465</v>
      </c>
      <c r="E16" s="120" t="s">
        <v>3466</v>
      </c>
      <c r="F16" s="168" t="s">
        <v>3467</v>
      </c>
      <c r="G16" s="169"/>
      <c r="H16" s="122">
        <v>-59393</v>
      </c>
      <c r="I16" s="58">
        <v>-59393</v>
      </c>
    </row>
    <row r="17" spans="1:9">
      <c r="A17" s="120" t="s">
        <v>3150</v>
      </c>
      <c r="B17" s="120" t="s">
        <v>3151</v>
      </c>
      <c r="C17" s="120" t="s">
        <v>679</v>
      </c>
      <c r="D17" s="120" t="s">
        <v>3465</v>
      </c>
      <c r="E17" s="120" t="s">
        <v>1183</v>
      </c>
      <c r="F17" s="168" t="s">
        <v>54</v>
      </c>
      <c r="G17" s="169"/>
      <c r="H17" s="122">
        <v>104831009</v>
      </c>
      <c r="I17" s="58">
        <v>102250009</v>
      </c>
    </row>
    <row r="18" spans="1:9">
      <c r="A18" s="120" t="s">
        <v>3150</v>
      </c>
      <c r="B18" s="120" t="s">
        <v>3151</v>
      </c>
      <c r="C18" s="120" t="s">
        <v>679</v>
      </c>
      <c r="D18" s="120" t="s">
        <v>3465</v>
      </c>
      <c r="E18" s="120" t="s">
        <v>2891</v>
      </c>
      <c r="F18" s="168" t="s">
        <v>2892</v>
      </c>
      <c r="G18" s="169"/>
      <c r="H18" s="122">
        <v>517987</v>
      </c>
      <c r="I18" s="58">
        <v>517987</v>
      </c>
    </row>
    <row r="19" spans="1:9">
      <c r="A19" s="120" t="s">
        <v>3150</v>
      </c>
      <c r="B19" s="120" t="s">
        <v>3151</v>
      </c>
      <c r="C19" s="120" t="s">
        <v>679</v>
      </c>
      <c r="D19" s="120" t="s">
        <v>3465</v>
      </c>
      <c r="E19" s="120" t="s">
        <v>1184</v>
      </c>
      <c r="F19" s="168" t="s">
        <v>173</v>
      </c>
      <c r="G19" s="169"/>
      <c r="H19" s="122">
        <v>44710917</v>
      </c>
      <c r="I19" s="58">
        <v>40643917</v>
      </c>
    </row>
    <row r="20" spans="1:9">
      <c r="A20" s="120" t="s">
        <v>3150</v>
      </c>
      <c r="B20" s="120" t="s">
        <v>3151</v>
      </c>
      <c r="C20" s="120" t="s">
        <v>679</v>
      </c>
      <c r="D20" s="120" t="s">
        <v>3465</v>
      </c>
      <c r="E20" s="120" t="s">
        <v>1185</v>
      </c>
      <c r="F20" s="168" t="s">
        <v>172</v>
      </c>
      <c r="G20" s="169"/>
      <c r="H20" s="122">
        <v>98644855</v>
      </c>
      <c r="I20" s="58">
        <v>98014855</v>
      </c>
    </row>
    <row r="21" spans="1:9">
      <c r="A21" s="120" t="s">
        <v>3150</v>
      </c>
      <c r="B21" s="120" t="s">
        <v>3151</v>
      </c>
      <c r="C21" s="120" t="s">
        <v>679</v>
      </c>
      <c r="D21" s="120" t="s">
        <v>3465</v>
      </c>
      <c r="E21" s="120" t="s">
        <v>1186</v>
      </c>
      <c r="F21" s="168" t="s">
        <v>174</v>
      </c>
      <c r="G21" s="169"/>
      <c r="H21" s="122">
        <v>54055973</v>
      </c>
      <c r="I21" s="58">
        <v>53041973</v>
      </c>
    </row>
    <row r="22" spans="1:9">
      <c r="A22" s="120" t="s">
        <v>3150</v>
      </c>
      <c r="B22" s="120" t="s">
        <v>3151</v>
      </c>
      <c r="C22" s="120" t="s">
        <v>679</v>
      </c>
      <c r="D22" s="120" t="s">
        <v>3465</v>
      </c>
      <c r="E22" s="120" t="s">
        <v>1190</v>
      </c>
      <c r="F22" s="168" t="s">
        <v>96</v>
      </c>
      <c r="G22" s="169"/>
      <c r="H22" s="122">
        <v>35886500</v>
      </c>
      <c r="I22" s="58">
        <v>35886500</v>
      </c>
    </row>
    <row r="23" spans="1:9">
      <c r="A23" s="120" t="s">
        <v>3150</v>
      </c>
      <c r="B23" s="120" t="s">
        <v>3151</v>
      </c>
      <c r="C23" s="120" t="s">
        <v>679</v>
      </c>
      <c r="D23" s="120" t="s">
        <v>3465</v>
      </c>
      <c r="E23" s="120" t="s">
        <v>3468</v>
      </c>
      <c r="F23" s="168" t="s">
        <v>3469</v>
      </c>
      <c r="G23" s="169"/>
      <c r="H23" s="122">
        <v>-21946</v>
      </c>
      <c r="I23" s="58">
        <v>-21946</v>
      </c>
    </row>
    <row r="24" spans="1:9">
      <c r="A24" s="120" t="s">
        <v>3150</v>
      </c>
      <c r="B24" s="120" t="s">
        <v>3151</v>
      </c>
      <c r="C24" s="120" t="s">
        <v>679</v>
      </c>
      <c r="D24" s="120" t="s">
        <v>3465</v>
      </c>
      <c r="E24" s="120" t="s">
        <v>1187</v>
      </c>
      <c r="F24" s="168" t="s">
        <v>159</v>
      </c>
      <c r="G24" s="169"/>
      <c r="H24" s="122">
        <v>22512510</v>
      </c>
      <c r="I24" s="58">
        <v>21992510</v>
      </c>
    </row>
    <row r="25" spans="1:9">
      <c r="A25" s="120" t="s">
        <v>3150</v>
      </c>
      <c r="B25" s="120" t="s">
        <v>3151</v>
      </c>
      <c r="C25" s="120" t="s">
        <v>679</v>
      </c>
      <c r="D25" s="120" t="s">
        <v>3465</v>
      </c>
      <c r="E25" s="120" t="s">
        <v>3470</v>
      </c>
      <c r="F25" s="168" t="s">
        <v>3471</v>
      </c>
      <c r="G25" s="169"/>
      <c r="H25" s="122">
        <v>-7378</v>
      </c>
      <c r="I25" s="58">
        <v>-7378</v>
      </c>
    </row>
    <row r="26" spans="1:9">
      <c r="A26" s="120" t="s">
        <v>3150</v>
      </c>
      <c r="B26" s="120" t="s">
        <v>3151</v>
      </c>
      <c r="C26" s="120" t="s">
        <v>679</v>
      </c>
      <c r="D26" s="120" t="s">
        <v>3465</v>
      </c>
      <c r="E26" s="120" t="s">
        <v>1188</v>
      </c>
      <c r="F26" s="168" t="s">
        <v>100</v>
      </c>
      <c r="G26" s="169"/>
      <c r="H26" s="122">
        <v>45886377</v>
      </c>
      <c r="I26" s="58">
        <v>43636377</v>
      </c>
    </row>
    <row r="27" spans="1:9">
      <c r="A27" s="120" t="s">
        <v>3150</v>
      </c>
      <c r="B27" s="120" t="s">
        <v>3151</v>
      </c>
      <c r="C27" s="120" t="s">
        <v>679</v>
      </c>
      <c r="D27" s="120" t="s">
        <v>3465</v>
      </c>
      <c r="E27" s="120" t="s">
        <v>1189</v>
      </c>
      <c r="F27" s="168" t="s">
        <v>99</v>
      </c>
      <c r="G27" s="169"/>
      <c r="H27" s="122">
        <v>34111483</v>
      </c>
      <c r="I27" s="58">
        <v>32486483</v>
      </c>
    </row>
    <row r="28" spans="1:9">
      <c r="A28" s="120" t="s">
        <v>3150</v>
      </c>
      <c r="B28" s="120" t="s">
        <v>3151</v>
      </c>
      <c r="C28" s="120" t="s">
        <v>679</v>
      </c>
      <c r="D28" s="120" t="s">
        <v>3465</v>
      </c>
      <c r="E28" s="120" t="s">
        <v>3472</v>
      </c>
      <c r="F28" s="168" t="s">
        <v>3473</v>
      </c>
      <c r="G28" s="169"/>
      <c r="H28" s="122">
        <v>-32902</v>
      </c>
      <c r="I28" s="58">
        <v>-32902</v>
      </c>
    </row>
    <row r="29" spans="1:9">
      <c r="A29" s="120" t="s">
        <v>3150</v>
      </c>
      <c r="B29" s="120" t="s">
        <v>3151</v>
      </c>
      <c r="C29" s="120" t="s">
        <v>679</v>
      </c>
      <c r="D29" s="120" t="s">
        <v>3465</v>
      </c>
      <c r="E29" s="120" t="s">
        <v>1840</v>
      </c>
      <c r="F29" s="168" t="s">
        <v>1841</v>
      </c>
      <c r="G29" s="169"/>
      <c r="H29" s="122">
        <v>-335574</v>
      </c>
      <c r="I29" s="58">
        <v>-335574</v>
      </c>
    </row>
    <row r="30" spans="1:9">
      <c r="A30" s="120" t="s">
        <v>3150</v>
      </c>
      <c r="B30" s="120" t="s">
        <v>3151</v>
      </c>
      <c r="C30" s="120" t="s">
        <v>679</v>
      </c>
      <c r="D30" s="120" t="s">
        <v>3465</v>
      </c>
      <c r="E30" s="120" t="s">
        <v>1932</v>
      </c>
      <c r="F30" s="168" t="s">
        <v>1933</v>
      </c>
      <c r="G30" s="169"/>
      <c r="H30" s="122">
        <v>22129191</v>
      </c>
      <c r="I30" s="58">
        <v>21999191</v>
      </c>
    </row>
    <row r="31" spans="1:9">
      <c r="A31" s="120" t="s">
        <v>3150</v>
      </c>
      <c r="B31" s="120" t="s">
        <v>3151</v>
      </c>
      <c r="C31" s="120" t="s">
        <v>679</v>
      </c>
      <c r="D31" s="120" t="s">
        <v>3465</v>
      </c>
      <c r="E31" s="120" t="s">
        <v>2030</v>
      </c>
      <c r="F31" s="168" t="s">
        <v>2031</v>
      </c>
      <c r="G31" s="169"/>
      <c r="H31" s="122">
        <v>2699806</v>
      </c>
      <c r="I31" s="58">
        <v>2699806</v>
      </c>
    </row>
    <row r="32" spans="1:9">
      <c r="A32" s="120" t="s">
        <v>3150</v>
      </c>
      <c r="B32" s="120" t="s">
        <v>3151</v>
      </c>
      <c r="C32" s="120" t="s">
        <v>679</v>
      </c>
      <c r="D32" s="120" t="s">
        <v>3465</v>
      </c>
      <c r="E32" s="120" t="s">
        <v>2893</v>
      </c>
      <c r="F32" s="168" t="s">
        <v>2894</v>
      </c>
      <c r="G32" s="169"/>
      <c r="H32" s="122">
        <v>4072209</v>
      </c>
      <c r="I32" s="58">
        <v>4072209</v>
      </c>
    </row>
    <row r="33" spans="1:9">
      <c r="A33" s="120" t="s">
        <v>3150</v>
      </c>
      <c r="B33" s="120" t="s">
        <v>3151</v>
      </c>
      <c r="C33" s="120" t="s">
        <v>679</v>
      </c>
      <c r="D33" s="120" t="s">
        <v>3465</v>
      </c>
      <c r="E33" s="120" t="s">
        <v>3474</v>
      </c>
      <c r="F33" s="168" t="s">
        <v>3475</v>
      </c>
      <c r="G33" s="169"/>
      <c r="H33" s="122">
        <v>1818384</v>
      </c>
      <c r="I33" s="58">
        <v>1818384</v>
      </c>
    </row>
    <row r="34" spans="1:9">
      <c r="A34" s="120" t="s">
        <v>3150</v>
      </c>
      <c r="B34" s="120" t="s">
        <v>3151</v>
      </c>
      <c r="C34" s="120" t="s">
        <v>679</v>
      </c>
      <c r="D34" s="120" t="s">
        <v>3465</v>
      </c>
      <c r="E34" s="120" t="s">
        <v>2127</v>
      </c>
      <c r="F34" s="168" t="s">
        <v>2128</v>
      </c>
      <c r="G34" s="169"/>
      <c r="H34" s="122">
        <v>11601012</v>
      </c>
      <c r="I34" s="58">
        <v>11601012</v>
      </c>
    </row>
    <row r="35" spans="1:9">
      <c r="A35" s="120" t="s">
        <v>3150</v>
      </c>
      <c r="B35" s="120" t="s">
        <v>3151</v>
      </c>
      <c r="C35" s="120" t="s">
        <v>679</v>
      </c>
      <c r="D35" s="120" t="s">
        <v>3465</v>
      </c>
      <c r="E35" s="120" t="s">
        <v>2145</v>
      </c>
      <c r="F35" s="168" t="s">
        <v>2146</v>
      </c>
      <c r="G35" s="169"/>
      <c r="H35" s="122">
        <v>3059420</v>
      </c>
      <c r="I35" s="58">
        <v>3059420</v>
      </c>
    </row>
    <row r="36" spans="1:9">
      <c r="A36" s="120" t="s">
        <v>3150</v>
      </c>
      <c r="B36" s="120" t="s">
        <v>3151</v>
      </c>
      <c r="C36" s="120" t="s">
        <v>679</v>
      </c>
      <c r="D36" s="120" t="s">
        <v>3465</v>
      </c>
      <c r="E36" s="170" t="s">
        <v>3476</v>
      </c>
      <c r="F36" s="171"/>
      <c r="G36" s="172"/>
      <c r="H36" s="123">
        <v>585946887</v>
      </c>
      <c r="I36" s="86">
        <v>567855887</v>
      </c>
    </row>
    <row r="37" spans="1:9">
      <c r="A37" s="120" t="s">
        <v>3150</v>
      </c>
      <c r="B37" s="120" t="s">
        <v>3151</v>
      </c>
      <c r="C37" s="120" t="s">
        <v>694</v>
      </c>
      <c r="D37" s="120" t="s">
        <v>3477</v>
      </c>
      <c r="E37" s="120" t="s">
        <v>1191</v>
      </c>
      <c r="F37" s="168" t="s">
        <v>95</v>
      </c>
      <c r="G37" s="169"/>
      <c r="H37" s="122">
        <v>26244495</v>
      </c>
      <c r="I37" s="58">
        <v>24929495</v>
      </c>
    </row>
    <row r="38" spans="1:9">
      <c r="A38" s="120" t="s">
        <v>3150</v>
      </c>
      <c r="B38" s="120" t="s">
        <v>3151</v>
      </c>
      <c r="C38" s="120" t="s">
        <v>694</v>
      </c>
      <c r="D38" s="120" t="s">
        <v>3477</v>
      </c>
      <c r="E38" s="120" t="s">
        <v>1192</v>
      </c>
      <c r="F38" s="168" t="s">
        <v>94</v>
      </c>
      <c r="G38" s="169"/>
      <c r="H38" s="122">
        <v>36206780</v>
      </c>
      <c r="I38" s="58">
        <v>34856780</v>
      </c>
    </row>
    <row r="39" spans="1:9">
      <c r="A39" s="120" t="s">
        <v>3150</v>
      </c>
      <c r="B39" s="120" t="s">
        <v>3151</v>
      </c>
      <c r="C39" s="120" t="s">
        <v>694</v>
      </c>
      <c r="D39" s="120" t="s">
        <v>3477</v>
      </c>
      <c r="E39" s="120" t="s">
        <v>1193</v>
      </c>
      <c r="F39" s="168" t="s">
        <v>93</v>
      </c>
      <c r="G39" s="169"/>
      <c r="H39" s="122">
        <v>117214305</v>
      </c>
      <c r="I39" s="58">
        <v>114964305</v>
      </c>
    </row>
    <row r="40" spans="1:9">
      <c r="A40" s="120" t="s">
        <v>3150</v>
      </c>
      <c r="B40" s="120" t="s">
        <v>3151</v>
      </c>
      <c r="C40" s="120" t="s">
        <v>694</v>
      </c>
      <c r="D40" s="120" t="s">
        <v>3477</v>
      </c>
      <c r="E40" s="120" t="s">
        <v>1194</v>
      </c>
      <c r="F40" s="168" t="s">
        <v>77</v>
      </c>
      <c r="G40" s="169"/>
      <c r="H40" s="122">
        <v>17014574</v>
      </c>
      <c r="I40" s="58">
        <v>17014574</v>
      </c>
    </row>
    <row r="41" spans="1:9">
      <c r="A41" s="120" t="s">
        <v>3150</v>
      </c>
      <c r="B41" s="120" t="s">
        <v>3151</v>
      </c>
      <c r="C41" s="120" t="s">
        <v>694</v>
      </c>
      <c r="D41" s="120" t="s">
        <v>3477</v>
      </c>
      <c r="E41" s="120" t="s">
        <v>1195</v>
      </c>
      <c r="F41" s="168" t="s">
        <v>67</v>
      </c>
      <c r="G41" s="169"/>
      <c r="H41" s="122">
        <v>13905382</v>
      </c>
      <c r="I41" s="58">
        <v>13655382</v>
      </c>
    </row>
    <row r="42" spans="1:9">
      <c r="A42" s="120" t="s">
        <v>3150</v>
      </c>
      <c r="B42" s="120" t="s">
        <v>3151</v>
      </c>
      <c r="C42" s="120" t="s">
        <v>694</v>
      </c>
      <c r="D42" s="120" t="s">
        <v>3477</v>
      </c>
      <c r="E42" s="120" t="s">
        <v>1196</v>
      </c>
      <c r="F42" s="168" t="s">
        <v>52</v>
      </c>
      <c r="G42" s="169"/>
      <c r="H42" s="122">
        <v>30391118</v>
      </c>
      <c r="I42" s="58">
        <v>29761118</v>
      </c>
    </row>
    <row r="43" spans="1:9">
      <c r="A43" s="120" t="s">
        <v>3150</v>
      </c>
      <c r="B43" s="120" t="s">
        <v>3151</v>
      </c>
      <c r="C43" s="120" t="s">
        <v>694</v>
      </c>
      <c r="D43" s="120" t="s">
        <v>3477</v>
      </c>
      <c r="E43" s="120" t="s">
        <v>1197</v>
      </c>
      <c r="F43" s="168" t="s">
        <v>161</v>
      </c>
      <c r="G43" s="169"/>
      <c r="H43" s="122">
        <v>8769818</v>
      </c>
      <c r="I43" s="58">
        <v>8249818</v>
      </c>
    </row>
    <row r="44" spans="1:9">
      <c r="A44" s="120" t="s">
        <v>3150</v>
      </c>
      <c r="B44" s="120" t="s">
        <v>3151</v>
      </c>
      <c r="C44" s="120" t="s">
        <v>694</v>
      </c>
      <c r="D44" s="120" t="s">
        <v>3477</v>
      </c>
      <c r="E44" s="120" t="s">
        <v>1198</v>
      </c>
      <c r="F44" s="168" t="s">
        <v>155</v>
      </c>
      <c r="G44" s="169"/>
      <c r="H44" s="122">
        <v>15991088</v>
      </c>
      <c r="I44" s="58">
        <v>15666088</v>
      </c>
    </row>
    <row r="45" spans="1:9">
      <c r="A45" s="120" t="s">
        <v>3150</v>
      </c>
      <c r="B45" s="120" t="s">
        <v>3151</v>
      </c>
      <c r="C45" s="120" t="s">
        <v>694</v>
      </c>
      <c r="D45" s="120" t="s">
        <v>3477</v>
      </c>
      <c r="E45" s="120" t="s">
        <v>1199</v>
      </c>
      <c r="F45" s="168" t="s">
        <v>68</v>
      </c>
      <c r="G45" s="169"/>
      <c r="H45" s="122">
        <v>30433564</v>
      </c>
      <c r="I45" s="58">
        <v>28698564</v>
      </c>
    </row>
    <row r="46" spans="1:9">
      <c r="A46" s="120" t="s">
        <v>3150</v>
      </c>
      <c r="B46" s="120" t="s">
        <v>3151</v>
      </c>
      <c r="C46" s="120" t="s">
        <v>694</v>
      </c>
      <c r="D46" s="120" t="s">
        <v>3477</v>
      </c>
      <c r="E46" s="120" t="s">
        <v>1200</v>
      </c>
      <c r="F46" s="168" t="s">
        <v>82</v>
      </c>
      <c r="G46" s="169"/>
      <c r="H46" s="122">
        <v>32231478</v>
      </c>
      <c r="I46" s="58">
        <v>31750478</v>
      </c>
    </row>
    <row r="47" spans="1:9">
      <c r="A47" s="120" t="s">
        <v>3150</v>
      </c>
      <c r="B47" s="120" t="s">
        <v>3151</v>
      </c>
      <c r="C47" s="120" t="s">
        <v>694</v>
      </c>
      <c r="D47" s="120" t="s">
        <v>3477</v>
      </c>
      <c r="E47" s="120" t="s">
        <v>1201</v>
      </c>
      <c r="F47" s="168" t="s">
        <v>83</v>
      </c>
      <c r="G47" s="169"/>
      <c r="H47" s="122">
        <v>8792031</v>
      </c>
      <c r="I47" s="58">
        <v>8792031</v>
      </c>
    </row>
    <row r="48" spans="1:9">
      <c r="A48" s="120" t="s">
        <v>3150</v>
      </c>
      <c r="B48" s="120" t="s">
        <v>3151</v>
      </c>
      <c r="C48" s="120" t="s">
        <v>694</v>
      </c>
      <c r="D48" s="120" t="s">
        <v>3477</v>
      </c>
      <c r="E48" s="120" t="s">
        <v>1202</v>
      </c>
      <c r="F48" s="168" t="s">
        <v>163</v>
      </c>
      <c r="G48" s="169"/>
      <c r="H48" s="122">
        <v>-306889</v>
      </c>
      <c r="I48" s="58">
        <v>-306889</v>
      </c>
    </row>
    <row r="49" spans="1:9">
      <c r="A49" s="120" t="s">
        <v>3150</v>
      </c>
      <c r="B49" s="120" t="s">
        <v>3151</v>
      </c>
      <c r="C49" s="120" t="s">
        <v>694</v>
      </c>
      <c r="D49" s="120" t="s">
        <v>3477</v>
      </c>
      <c r="E49" s="120" t="s">
        <v>1203</v>
      </c>
      <c r="F49" s="168" t="s">
        <v>164</v>
      </c>
      <c r="G49" s="169"/>
      <c r="H49" s="122">
        <v>39732060</v>
      </c>
      <c r="I49" s="58">
        <v>33462060</v>
      </c>
    </row>
    <row r="50" spans="1:9">
      <c r="A50" s="120" t="s">
        <v>3150</v>
      </c>
      <c r="B50" s="120" t="s">
        <v>3151</v>
      </c>
      <c r="C50" s="120" t="s">
        <v>694</v>
      </c>
      <c r="D50" s="120" t="s">
        <v>3477</v>
      </c>
      <c r="E50" s="120" t="s">
        <v>1204</v>
      </c>
      <c r="F50" s="168" t="s">
        <v>165</v>
      </c>
      <c r="G50" s="169"/>
      <c r="H50" s="122">
        <v>13993711</v>
      </c>
      <c r="I50" s="58">
        <v>13009711</v>
      </c>
    </row>
    <row r="51" spans="1:9">
      <c r="A51" s="120" t="s">
        <v>3150</v>
      </c>
      <c r="B51" s="120" t="s">
        <v>3151</v>
      </c>
      <c r="C51" s="120" t="s">
        <v>694</v>
      </c>
      <c r="D51" s="120" t="s">
        <v>3477</v>
      </c>
      <c r="E51" s="120" t="s">
        <v>1205</v>
      </c>
      <c r="F51" s="168" t="s">
        <v>169</v>
      </c>
      <c r="G51" s="169"/>
      <c r="H51" s="122">
        <v>10731218</v>
      </c>
      <c r="I51" s="58">
        <v>10731218</v>
      </c>
    </row>
    <row r="52" spans="1:9">
      <c r="A52" s="120" t="s">
        <v>3150</v>
      </c>
      <c r="B52" s="120" t="s">
        <v>3151</v>
      </c>
      <c r="C52" s="120" t="s">
        <v>694</v>
      </c>
      <c r="D52" s="120" t="s">
        <v>3477</v>
      </c>
      <c r="E52" s="120" t="s">
        <v>1206</v>
      </c>
      <c r="F52" s="168" t="s">
        <v>168</v>
      </c>
      <c r="G52" s="169"/>
      <c r="H52" s="122">
        <v>23052618</v>
      </c>
      <c r="I52" s="58">
        <v>23052618</v>
      </c>
    </row>
    <row r="53" spans="1:9">
      <c r="A53" s="120" t="s">
        <v>3150</v>
      </c>
      <c r="B53" s="120" t="s">
        <v>3151</v>
      </c>
      <c r="C53" s="120" t="s">
        <v>694</v>
      </c>
      <c r="D53" s="120" t="s">
        <v>3477</v>
      </c>
      <c r="E53" s="120" t="s">
        <v>1207</v>
      </c>
      <c r="F53" s="168" t="s">
        <v>166</v>
      </c>
      <c r="G53" s="169"/>
      <c r="H53" s="122">
        <v>17577758</v>
      </c>
      <c r="I53" s="58">
        <v>17577758</v>
      </c>
    </row>
    <row r="54" spans="1:9">
      <c r="A54" s="120" t="s">
        <v>3150</v>
      </c>
      <c r="B54" s="120" t="s">
        <v>3151</v>
      </c>
      <c r="C54" s="120" t="s">
        <v>694</v>
      </c>
      <c r="D54" s="120" t="s">
        <v>3477</v>
      </c>
      <c r="E54" s="120" t="s">
        <v>1208</v>
      </c>
      <c r="F54" s="168" t="s">
        <v>170</v>
      </c>
      <c r="G54" s="169"/>
      <c r="H54" s="122">
        <v>12708232</v>
      </c>
      <c r="I54" s="58">
        <v>12708232</v>
      </c>
    </row>
    <row r="55" spans="1:9">
      <c r="A55" s="120" t="s">
        <v>3150</v>
      </c>
      <c r="B55" s="120" t="s">
        <v>3151</v>
      </c>
      <c r="C55" s="120" t="s">
        <v>694</v>
      </c>
      <c r="D55" s="120" t="s">
        <v>3477</v>
      </c>
      <c r="E55" s="120" t="s">
        <v>3478</v>
      </c>
      <c r="F55" s="168" t="s">
        <v>2038</v>
      </c>
      <c r="G55" s="169"/>
      <c r="H55" s="122">
        <v>-114184</v>
      </c>
      <c r="I55" s="58">
        <v>-114184</v>
      </c>
    </row>
    <row r="56" spans="1:9">
      <c r="A56" s="120" t="s">
        <v>3150</v>
      </c>
      <c r="B56" s="120" t="s">
        <v>3151</v>
      </c>
      <c r="C56" s="120" t="s">
        <v>694</v>
      </c>
      <c r="D56" s="120" t="s">
        <v>3477</v>
      </c>
      <c r="E56" s="120" t="s">
        <v>3479</v>
      </c>
      <c r="F56" s="168" t="s">
        <v>3127</v>
      </c>
      <c r="G56" s="169"/>
      <c r="H56" s="122">
        <v>-271833</v>
      </c>
      <c r="I56" s="58">
        <v>-271833</v>
      </c>
    </row>
    <row r="57" spans="1:9">
      <c r="A57" s="120" t="s">
        <v>3150</v>
      </c>
      <c r="B57" s="120" t="s">
        <v>3151</v>
      </c>
      <c r="C57" s="120" t="s">
        <v>694</v>
      </c>
      <c r="D57" s="120" t="s">
        <v>3477</v>
      </c>
      <c r="E57" s="120" t="s">
        <v>3480</v>
      </c>
      <c r="F57" s="168" t="s">
        <v>3481</v>
      </c>
      <c r="G57" s="169"/>
      <c r="H57" s="122">
        <v>-1900913</v>
      </c>
      <c r="I57" s="58">
        <v>-1900913</v>
      </c>
    </row>
    <row r="58" spans="1:9">
      <c r="A58" s="120" t="s">
        <v>3150</v>
      </c>
      <c r="B58" s="120" t="s">
        <v>3151</v>
      </c>
      <c r="C58" s="120" t="s">
        <v>694</v>
      </c>
      <c r="D58" s="120" t="s">
        <v>3477</v>
      </c>
      <c r="E58" s="120" t="s">
        <v>3482</v>
      </c>
      <c r="F58" s="168" t="s">
        <v>3483</v>
      </c>
      <c r="G58" s="169"/>
      <c r="H58" s="122">
        <v>-537462</v>
      </c>
      <c r="I58" s="58">
        <v>-537462</v>
      </c>
    </row>
    <row r="59" spans="1:9">
      <c r="A59" s="120" t="s">
        <v>3150</v>
      </c>
      <c r="B59" s="120" t="s">
        <v>3151</v>
      </c>
      <c r="C59" s="120" t="s">
        <v>694</v>
      </c>
      <c r="D59" s="120" t="s">
        <v>3477</v>
      </c>
      <c r="E59" s="120" t="s">
        <v>3484</v>
      </c>
      <c r="F59" s="168" t="s">
        <v>625</v>
      </c>
      <c r="G59" s="169"/>
      <c r="H59" s="122">
        <v>-2210258</v>
      </c>
      <c r="I59" s="58">
        <v>-2210258</v>
      </c>
    </row>
    <row r="60" spans="1:9">
      <c r="A60" s="120" t="s">
        <v>3150</v>
      </c>
      <c r="B60" s="120" t="s">
        <v>3151</v>
      </c>
      <c r="C60" s="120" t="s">
        <v>694</v>
      </c>
      <c r="D60" s="120" t="s">
        <v>3477</v>
      </c>
      <c r="E60" s="120" t="s">
        <v>1209</v>
      </c>
      <c r="F60" s="168" t="s">
        <v>642</v>
      </c>
      <c r="G60" s="169"/>
      <c r="H60" s="122">
        <v>31521464</v>
      </c>
      <c r="I60" s="58">
        <v>31521464</v>
      </c>
    </row>
    <row r="61" spans="1:9">
      <c r="A61" s="120" t="s">
        <v>3150</v>
      </c>
      <c r="B61" s="120" t="s">
        <v>3151</v>
      </c>
      <c r="C61" s="120" t="s">
        <v>694</v>
      </c>
      <c r="D61" s="120" t="s">
        <v>3477</v>
      </c>
      <c r="E61" s="120" t="s">
        <v>1868</v>
      </c>
      <c r="F61" s="168" t="s">
        <v>1869</v>
      </c>
      <c r="G61" s="169"/>
      <c r="H61" s="122">
        <v>297319</v>
      </c>
      <c r="I61" s="58">
        <v>297319</v>
      </c>
    </row>
    <row r="62" spans="1:9">
      <c r="A62" s="120" t="s">
        <v>3150</v>
      </c>
      <c r="B62" s="120" t="s">
        <v>3151</v>
      </c>
      <c r="C62" s="120" t="s">
        <v>694</v>
      </c>
      <c r="D62" s="120" t="s">
        <v>3477</v>
      </c>
      <c r="E62" s="120" t="s">
        <v>1870</v>
      </c>
      <c r="F62" s="168" t="s">
        <v>1871</v>
      </c>
      <c r="G62" s="169"/>
      <c r="H62" s="122">
        <v>1980000</v>
      </c>
      <c r="I62" s="58">
        <v>1980000</v>
      </c>
    </row>
    <row r="63" spans="1:9">
      <c r="A63" s="120" t="s">
        <v>3150</v>
      </c>
      <c r="B63" s="120" t="s">
        <v>3151</v>
      </c>
      <c r="C63" s="120" t="s">
        <v>694</v>
      </c>
      <c r="D63" s="120" t="s">
        <v>3477</v>
      </c>
      <c r="E63" s="120" t="s">
        <v>2076</v>
      </c>
      <c r="F63" s="168" t="s">
        <v>2077</v>
      </c>
      <c r="G63" s="169"/>
      <c r="H63" s="122">
        <v>20793573</v>
      </c>
      <c r="I63" s="58">
        <v>20091573</v>
      </c>
    </row>
    <row r="64" spans="1:9">
      <c r="A64" s="120" t="s">
        <v>3150</v>
      </c>
      <c r="B64" s="120" t="s">
        <v>3151</v>
      </c>
      <c r="C64" s="120" t="s">
        <v>694</v>
      </c>
      <c r="D64" s="120" t="s">
        <v>3477</v>
      </c>
      <c r="E64" s="120" t="s">
        <v>2078</v>
      </c>
      <c r="F64" s="168" t="s">
        <v>2079</v>
      </c>
      <c r="G64" s="169"/>
      <c r="H64" s="122">
        <v>5334837</v>
      </c>
      <c r="I64" s="58">
        <v>5334837</v>
      </c>
    </row>
    <row r="65" spans="1:9">
      <c r="A65" s="120" t="s">
        <v>3150</v>
      </c>
      <c r="B65" s="120" t="s">
        <v>3151</v>
      </c>
      <c r="C65" s="120" t="s">
        <v>694</v>
      </c>
      <c r="D65" s="120" t="s">
        <v>3477</v>
      </c>
      <c r="E65" s="120" t="s">
        <v>2968</v>
      </c>
      <c r="F65" s="168" t="s">
        <v>2969</v>
      </c>
      <c r="G65" s="169"/>
      <c r="H65" s="122">
        <v>1057380</v>
      </c>
      <c r="I65" s="58">
        <v>1057380</v>
      </c>
    </row>
    <row r="66" spans="1:9">
      <c r="A66" s="120" t="s">
        <v>3150</v>
      </c>
      <c r="B66" s="120" t="s">
        <v>3151</v>
      </c>
      <c r="C66" s="120" t="s">
        <v>694</v>
      </c>
      <c r="D66" s="120" t="s">
        <v>3477</v>
      </c>
      <c r="E66" s="120" t="s">
        <v>3019</v>
      </c>
      <c r="F66" s="168" t="s">
        <v>3020</v>
      </c>
      <c r="G66" s="169"/>
      <c r="H66" s="122">
        <v>446360</v>
      </c>
      <c r="I66" s="58">
        <v>446360</v>
      </c>
    </row>
    <row r="67" spans="1:9">
      <c r="A67" s="120" t="s">
        <v>3150</v>
      </c>
      <c r="B67" s="120" t="s">
        <v>3151</v>
      </c>
      <c r="C67" s="120" t="s">
        <v>694</v>
      </c>
      <c r="D67" s="120" t="s">
        <v>3477</v>
      </c>
      <c r="E67" s="170" t="s">
        <v>3476</v>
      </c>
      <c r="F67" s="171"/>
      <c r="G67" s="172"/>
      <c r="H67" s="123">
        <v>511079624</v>
      </c>
      <c r="I67" s="86">
        <v>494267624</v>
      </c>
    </row>
    <row r="68" spans="1:9">
      <c r="A68" s="120" t="s">
        <v>3150</v>
      </c>
      <c r="B68" s="120" t="s">
        <v>3151</v>
      </c>
      <c r="C68" s="120" t="s">
        <v>715</v>
      </c>
      <c r="D68" s="120" t="s">
        <v>3485</v>
      </c>
      <c r="E68" s="120" t="s">
        <v>3486</v>
      </c>
      <c r="F68" s="168" t="s">
        <v>3487</v>
      </c>
      <c r="G68" s="169"/>
      <c r="H68" s="122">
        <v>-39179</v>
      </c>
      <c r="I68" s="58">
        <v>-39179</v>
      </c>
    </row>
    <row r="69" spans="1:9">
      <c r="A69" s="120" t="s">
        <v>3150</v>
      </c>
      <c r="B69" s="120" t="s">
        <v>3151</v>
      </c>
      <c r="C69" s="120" t="s">
        <v>715</v>
      </c>
      <c r="D69" s="120" t="s">
        <v>3485</v>
      </c>
      <c r="E69" s="120" t="s">
        <v>1210</v>
      </c>
      <c r="F69" s="168" t="s">
        <v>71</v>
      </c>
      <c r="G69" s="169"/>
      <c r="H69" s="122">
        <v>20522853</v>
      </c>
      <c r="I69" s="58">
        <v>20392853</v>
      </c>
    </row>
    <row r="70" spans="1:9">
      <c r="A70" s="120" t="s">
        <v>3150</v>
      </c>
      <c r="B70" s="120" t="s">
        <v>3151</v>
      </c>
      <c r="C70" s="120" t="s">
        <v>715</v>
      </c>
      <c r="D70" s="120" t="s">
        <v>3485</v>
      </c>
      <c r="E70" s="120" t="s">
        <v>1211</v>
      </c>
      <c r="F70" s="168" t="s">
        <v>70</v>
      </c>
      <c r="G70" s="169"/>
      <c r="H70" s="122">
        <v>37440232</v>
      </c>
      <c r="I70" s="58">
        <v>36180232</v>
      </c>
    </row>
    <row r="71" spans="1:9">
      <c r="A71" s="120" t="s">
        <v>3150</v>
      </c>
      <c r="B71" s="120" t="s">
        <v>3151</v>
      </c>
      <c r="C71" s="120" t="s">
        <v>715</v>
      </c>
      <c r="D71" s="120" t="s">
        <v>3485</v>
      </c>
      <c r="E71" s="120" t="s">
        <v>1212</v>
      </c>
      <c r="F71" s="168" t="s">
        <v>72</v>
      </c>
      <c r="G71" s="169"/>
      <c r="H71" s="122">
        <v>18984141</v>
      </c>
      <c r="I71" s="58">
        <v>18464141</v>
      </c>
    </row>
    <row r="72" spans="1:9">
      <c r="A72" s="120" t="s">
        <v>3150</v>
      </c>
      <c r="B72" s="120" t="s">
        <v>3151</v>
      </c>
      <c r="C72" s="120" t="s">
        <v>715</v>
      </c>
      <c r="D72" s="120" t="s">
        <v>3485</v>
      </c>
      <c r="E72" s="120" t="s">
        <v>2989</v>
      </c>
      <c r="F72" s="168" t="s">
        <v>74</v>
      </c>
      <c r="G72" s="169"/>
      <c r="H72" s="122">
        <v>-817556</v>
      </c>
      <c r="I72" s="58">
        <v>-817556</v>
      </c>
    </row>
    <row r="73" spans="1:9">
      <c r="A73" s="120" t="s">
        <v>3150</v>
      </c>
      <c r="B73" s="120" t="s">
        <v>3151</v>
      </c>
      <c r="C73" s="120" t="s">
        <v>715</v>
      </c>
      <c r="D73" s="120" t="s">
        <v>3485</v>
      </c>
      <c r="E73" s="120" t="s">
        <v>1213</v>
      </c>
      <c r="F73" s="168" t="s">
        <v>76</v>
      </c>
      <c r="G73" s="169"/>
      <c r="H73" s="122">
        <v>34085285</v>
      </c>
      <c r="I73" s="58">
        <v>33585285</v>
      </c>
    </row>
    <row r="74" spans="1:9">
      <c r="A74" s="120" t="s">
        <v>3150</v>
      </c>
      <c r="B74" s="120" t="s">
        <v>3151</v>
      </c>
      <c r="C74" s="120" t="s">
        <v>715</v>
      </c>
      <c r="D74" s="120" t="s">
        <v>3485</v>
      </c>
      <c r="E74" s="120" t="s">
        <v>1214</v>
      </c>
      <c r="F74" s="168" t="s">
        <v>53</v>
      </c>
      <c r="G74" s="169"/>
      <c r="H74" s="122">
        <v>15929726</v>
      </c>
      <c r="I74" s="58">
        <v>15799726</v>
      </c>
    </row>
    <row r="75" spans="1:9">
      <c r="A75" s="120" t="s">
        <v>3150</v>
      </c>
      <c r="B75" s="120" t="s">
        <v>3151</v>
      </c>
      <c r="C75" s="120" t="s">
        <v>715</v>
      </c>
      <c r="D75" s="120" t="s">
        <v>3485</v>
      </c>
      <c r="E75" s="120" t="s">
        <v>1215</v>
      </c>
      <c r="F75" s="168" t="s">
        <v>310</v>
      </c>
      <c r="G75" s="169"/>
      <c r="H75" s="122">
        <v>16987907</v>
      </c>
      <c r="I75" s="58">
        <v>16987907</v>
      </c>
    </row>
    <row r="76" spans="1:9">
      <c r="A76" s="120" t="s">
        <v>3150</v>
      </c>
      <c r="B76" s="120" t="s">
        <v>3151</v>
      </c>
      <c r="C76" s="120" t="s">
        <v>715</v>
      </c>
      <c r="D76" s="120" t="s">
        <v>3485</v>
      </c>
      <c r="E76" s="120" t="s">
        <v>1216</v>
      </c>
      <c r="F76" s="168" t="s">
        <v>171</v>
      </c>
      <c r="G76" s="169"/>
      <c r="H76" s="122">
        <v>19945337</v>
      </c>
      <c r="I76" s="58">
        <v>19945337</v>
      </c>
    </row>
    <row r="77" spans="1:9">
      <c r="A77" s="120" t="s">
        <v>3150</v>
      </c>
      <c r="B77" s="120" t="s">
        <v>3151</v>
      </c>
      <c r="C77" s="120" t="s">
        <v>715</v>
      </c>
      <c r="D77" s="120" t="s">
        <v>3485</v>
      </c>
      <c r="E77" s="120" t="s">
        <v>1217</v>
      </c>
      <c r="F77" s="168" t="s">
        <v>316</v>
      </c>
      <c r="G77" s="169"/>
      <c r="H77" s="122">
        <v>28774036</v>
      </c>
      <c r="I77" s="58">
        <v>28774036</v>
      </c>
    </row>
    <row r="78" spans="1:9">
      <c r="A78" s="120" t="s">
        <v>3150</v>
      </c>
      <c r="B78" s="120" t="s">
        <v>3151</v>
      </c>
      <c r="C78" s="120" t="s">
        <v>715</v>
      </c>
      <c r="D78" s="120" t="s">
        <v>3485</v>
      </c>
      <c r="E78" s="120" t="s">
        <v>1218</v>
      </c>
      <c r="F78" s="168" t="s">
        <v>439</v>
      </c>
      <c r="G78" s="169"/>
      <c r="H78" s="122">
        <v>10507823</v>
      </c>
      <c r="I78" s="58">
        <v>10507823</v>
      </c>
    </row>
    <row r="79" spans="1:9">
      <c r="A79" s="120" t="s">
        <v>3150</v>
      </c>
      <c r="B79" s="120" t="s">
        <v>3151</v>
      </c>
      <c r="C79" s="120" t="s">
        <v>715</v>
      </c>
      <c r="D79" s="120" t="s">
        <v>3485</v>
      </c>
      <c r="E79" s="120" t="s">
        <v>1219</v>
      </c>
      <c r="F79" s="168" t="s">
        <v>315</v>
      </c>
      <c r="G79" s="169"/>
      <c r="H79" s="122">
        <v>34848149</v>
      </c>
      <c r="I79" s="58">
        <v>33848149</v>
      </c>
    </row>
    <row r="80" spans="1:9">
      <c r="A80" s="120" t="s">
        <v>3150</v>
      </c>
      <c r="B80" s="120" t="s">
        <v>3151</v>
      </c>
      <c r="C80" s="120" t="s">
        <v>715</v>
      </c>
      <c r="D80" s="120" t="s">
        <v>3485</v>
      </c>
      <c r="E80" s="120" t="s">
        <v>1220</v>
      </c>
      <c r="F80" s="168" t="s">
        <v>28</v>
      </c>
      <c r="G80" s="169"/>
      <c r="H80" s="122">
        <v>7873709</v>
      </c>
      <c r="I80" s="58">
        <v>7873709</v>
      </c>
    </row>
    <row r="81" spans="1:9">
      <c r="A81" s="120" t="s">
        <v>3150</v>
      </c>
      <c r="B81" s="120" t="s">
        <v>3151</v>
      </c>
      <c r="C81" s="120" t="s">
        <v>715</v>
      </c>
      <c r="D81" s="120" t="s">
        <v>3485</v>
      </c>
      <c r="E81" s="120" t="s">
        <v>1221</v>
      </c>
      <c r="F81" s="168" t="s">
        <v>25</v>
      </c>
      <c r="G81" s="169"/>
      <c r="H81" s="122">
        <v>67334277</v>
      </c>
      <c r="I81" s="58">
        <v>66584277</v>
      </c>
    </row>
    <row r="82" spans="1:9">
      <c r="A82" s="120" t="s">
        <v>3150</v>
      </c>
      <c r="B82" s="120" t="s">
        <v>3151</v>
      </c>
      <c r="C82" s="120" t="s">
        <v>715</v>
      </c>
      <c r="D82" s="120" t="s">
        <v>3485</v>
      </c>
      <c r="E82" s="120" t="s">
        <v>1222</v>
      </c>
      <c r="F82" s="168" t="s">
        <v>41</v>
      </c>
      <c r="G82" s="169"/>
      <c r="H82" s="122">
        <v>35402283</v>
      </c>
      <c r="I82" s="58">
        <v>35402283</v>
      </c>
    </row>
    <row r="83" spans="1:9">
      <c r="A83" s="120" t="s">
        <v>3150</v>
      </c>
      <c r="B83" s="120" t="s">
        <v>3151</v>
      </c>
      <c r="C83" s="120" t="s">
        <v>715</v>
      </c>
      <c r="D83" s="120" t="s">
        <v>3485</v>
      </c>
      <c r="E83" s="120" t="s">
        <v>1223</v>
      </c>
      <c r="F83" s="168" t="s">
        <v>40</v>
      </c>
      <c r="G83" s="169"/>
      <c r="H83" s="122">
        <v>14066022</v>
      </c>
      <c r="I83" s="58">
        <v>14066022</v>
      </c>
    </row>
    <row r="84" spans="1:9">
      <c r="A84" s="120" t="s">
        <v>3150</v>
      </c>
      <c r="B84" s="120" t="s">
        <v>3151</v>
      </c>
      <c r="C84" s="120" t="s">
        <v>715</v>
      </c>
      <c r="D84" s="120" t="s">
        <v>3485</v>
      </c>
      <c r="E84" s="120" t="s">
        <v>1224</v>
      </c>
      <c r="F84" s="168" t="s">
        <v>39</v>
      </c>
      <c r="G84" s="169"/>
      <c r="H84" s="122">
        <v>16037767</v>
      </c>
      <c r="I84" s="58">
        <v>15787767</v>
      </c>
    </row>
    <row r="85" spans="1:9">
      <c r="A85" s="120" t="s">
        <v>3150</v>
      </c>
      <c r="B85" s="120" t="s">
        <v>3151</v>
      </c>
      <c r="C85" s="120" t="s">
        <v>715</v>
      </c>
      <c r="D85" s="120" t="s">
        <v>3485</v>
      </c>
      <c r="E85" s="120" t="s">
        <v>1225</v>
      </c>
      <c r="F85" s="168" t="s">
        <v>601</v>
      </c>
      <c r="G85" s="169"/>
      <c r="H85" s="122">
        <v>38994983</v>
      </c>
      <c r="I85" s="58">
        <v>38734983</v>
      </c>
    </row>
    <row r="86" spans="1:9">
      <c r="A86" s="120" t="s">
        <v>3150</v>
      </c>
      <c r="B86" s="120" t="s">
        <v>3151</v>
      </c>
      <c r="C86" s="120" t="s">
        <v>715</v>
      </c>
      <c r="D86" s="120" t="s">
        <v>3485</v>
      </c>
      <c r="E86" s="120" t="s">
        <v>1226</v>
      </c>
      <c r="F86" s="168" t="s">
        <v>640</v>
      </c>
      <c r="G86" s="169"/>
      <c r="H86" s="122">
        <v>1368130</v>
      </c>
      <c r="I86" s="58">
        <v>1368130</v>
      </c>
    </row>
    <row r="87" spans="1:9">
      <c r="A87" s="120" t="s">
        <v>3150</v>
      </c>
      <c r="B87" s="120" t="s">
        <v>3151</v>
      </c>
      <c r="C87" s="120" t="s">
        <v>715</v>
      </c>
      <c r="D87" s="120" t="s">
        <v>3485</v>
      </c>
      <c r="E87" s="120" t="s">
        <v>1227</v>
      </c>
      <c r="F87" s="168" t="s">
        <v>643</v>
      </c>
      <c r="G87" s="169"/>
      <c r="H87" s="122">
        <v>15324902</v>
      </c>
      <c r="I87" s="58">
        <v>15324902</v>
      </c>
    </row>
    <row r="88" spans="1:9">
      <c r="A88" s="120" t="s">
        <v>3150</v>
      </c>
      <c r="B88" s="120" t="s">
        <v>3151</v>
      </c>
      <c r="C88" s="120" t="s">
        <v>715</v>
      </c>
      <c r="D88" s="120" t="s">
        <v>3485</v>
      </c>
      <c r="E88" s="120" t="s">
        <v>2895</v>
      </c>
      <c r="F88" s="168" t="s">
        <v>2896</v>
      </c>
      <c r="G88" s="169"/>
      <c r="H88" s="122">
        <v>-830363</v>
      </c>
      <c r="I88" s="58">
        <v>-830363</v>
      </c>
    </row>
    <row r="89" spans="1:9">
      <c r="A89" s="120" t="s">
        <v>3150</v>
      </c>
      <c r="B89" s="120" t="s">
        <v>3151</v>
      </c>
      <c r="C89" s="120" t="s">
        <v>715</v>
      </c>
      <c r="D89" s="120" t="s">
        <v>3485</v>
      </c>
      <c r="E89" s="120" t="s">
        <v>1228</v>
      </c>
      <c r="F89" s="168" t="s">
        <v>664</v>
      </c>
      <c r="G89" s="169"/>
      <c r="H89" s="122">
        <v>-86022</v>
      </c>
      <c r="I89" s="58">
        <v>-86022</v>
      </c>
    </row>
    <row r="90" spans="1:9">
      <c r="A90" s="120" t="s">
        <v>3150</v>
      </c>
      <c r="B90" s="120" t="s">
        <v>3151</v>
      </c>
      <c r="C90" s="120" t="s">
        <v>715</v>
      </c>
      <c r="D90" s="120" t="s">
        <v>3485</v>
      </c>
      <c r="E90" s="120" t="s">
        <v>1229</v>
      </c>
      <c r="F90" s="168" t="s">
        <v>1177</v>
      </c>
      <c r="G90" s="169"/>
      <c r="H90" s="122">
        <v>15201709</v>
      </c>
      <c r="I90" s="58">
        <v>15201709</v>
      </c>
    </row>
    <row r="91" spans="1:9">
      <c r="A91" s="120" t="s">
        <v>3150</v>
      </c>
      <c r="B91" s="120" t="s">
        <v>3151</v>
      </c>
      <c r="C91" s="120" t="s">
        <v>715</v>
      </c>
      <c r="D91" s="120" t="s">
        <v>3485</v>
      </c>
      <c r="E91" s="120" t="s">
        <v>1883</v>
      </c>
      <c r="F91" s="168" t="s">
        <v>216</v>
      </c>
      <c r="G91" s="169"/>
      <c r="H91" s="122">
        <v>12788758</v>
      </c>
      <c r="I91" s="58">
        <v>11268758</v>
      </c>
    </row>
    <row r="92" spans="1:9">
      <c r="A92" s="120" t="s">
        <v>3150</v>
      </c>
      <c r="B92" s="120" t="s">
        <v>3151</v>
      </c>
      <c r="C92" s="120" t="s">
        <v>715</v>
      </c>
      <c r="D92" s="120" t="s">
        <v>3485</v>
      </c>
      <c r="E92" s="120" t="s">
        <v>3488</v>
      </c>
      <c r="F92" s="168" t="s">
        <v>3489</v>
      </c>
      <c r="G92" s="169"/>
      <c r="H92" s="122">
        <v>-339843</v>
      </c>
      <c r="I92" s="58">
        <v>-339843</v>
      </c>
    </row>
    <row r="93" spans="1:9">
      <c r="A93" s="120" t="s">
        <v>3150</v>
      </c>
      <c r="B93" s="120" t="s">
        <v>3151</v>
      </c>
      <c r="C93" s="120" t="s">
        <v>715</v>
      </c>
      <c r="D93" s="120" t="s">
        <v>3485</v>
      </c>
      <c r="E93" s="120" t="s">
        <v>1925</v>
      </c>
      <c r="F93" s="168" t="s">
        <v>1926</v>
      </c>
      <c r="G93" s="169"/>
      <c r="H93" s="122">
        <v>-65896</v>
      </c>
      <c r="I93" s="58">
        <v>-65896</v>
      </c>
    </row>
    <row r="94" spans="1:9">
      <c r="A94" s="120" t="s">
        <v>3150</v>
      </c>
      <c r="B94" s="120" t="s">
        <v>3151</v>
      </c>
      <c r="C94" s="120" t="s">
        <v>715</v>
      </c>
      <c r="D94" s="120" t="s">
        <v>3485</v>
      </c>
      <c r="E94" s="120" t="s">
        <v>1943</v>
      </c>
      <c r="F94" s="168" t="s">
        <v>1944</v>
      </c>
      <c r="G94" s="169"/>
      <c r="H94" s="122">
        <v>5665294</v>
      </c>
      <c r="I94" s="58">
        <v>5665294</v>
      </c>
    </row>
    <row r="95" spans="1:9">
      <c r="A95" s="120" t="s">
        <v>3150</v>
      </c>
      <c r="B95" s="120" t="s">
        <v>3151</v>
      </c>
      <c r="C95" s="120" t="s">
        <v>715</v>
      </c>
      <c r="D95" s="120" t="s">
        <v>3485</v>
      </c>
      <c r="E95" s="120" t="s">
        <v>1968</v>
      </c>
      <c r="F95" s="168" t="s">
        <v>1969</v>
      </c>
      <c r="G95" s="169"/>
      <c r="H95" s="122">
        <v>-2353851</v>
      </c>
      <c r="I95" s="58">
        <v>-2353851</v>
      </c>
    </row>
    <row r="96" spans="1:9">
      <c r="A96" s="120" t="s">
        <v>3150</v>
      </c>
      <c r="B96" s="120" t="s">
        <v>3151</v>
      </c>
      <c r="C96" s="120" t="s">
        <v>715</v>
      </c>
      <c r="D96" s="120" t="s">
        <v>3485</v>
      </c>
      <c r="E96" s="120" t="s">
        <v>1972</v>
      </c>
      <c r="F96" s="168" t="s">
        <v>1973</v>
      </c>
      <c r="G96" s="169"/>
      <c r="H96" s="122">
        <v>8370805</v>
      </c>
      <c r="I96" s="58">
        <v>8370805</v>
      </c>
    </row>
    <row r="97" spans="1:9">
      <c r="A97" s="120" t="s">
        <v>3150</v>
      </c>
      <c r="B97" s="120" t="s">
        <v>3151</v>
      </c>
      <c r="C97" s="120" t="s">
        <v>715</v>
      </c>
      <c r="D97" s="120" t="s">
        <v>3485</v>
      </c>
      <c r="E97" s="120" t="s">
        <v>1992</v>
      </c>
      <c r="F97" s="168" t="s">
        <v>1993</v>
      </c>
      <c r="G97" s="169"/>
      <c r="H97" s="122">
        <v>23476286</v>
      </c>
      <c r="I97" s="58">
        <v>23476286</v>
      </c>
    </row>
    <row r="98" spans="1:9">
      <c r="A98" s="120" t="s">
        <v>3150</v>
      </c>
      <c r="B98" s="120" t="s">
        <v>3151</v>
      </c>
      <c r="C98" s="120" t="s">
        <v>715</v>
      </c>
      <c r="D98" s="120" t="s">
        <v>3485</v>
      </c>
      <c r="E98" s="120" t="s">
        <v>2016</v>
      </c>
      <c r="F98" s="168" t="s">
        <v>2017</v>
      </c>
      <c r="G98" s="169"/>
      <c r="H98" s="122">
        <v>1035039</v>
      </c>
      <c r="I98" s="58">
        <v>1035039</v>
      </c>
    </row>
    <row r="99" spans="1:9">
      <c r="A99" s="120" t="s">
        <v>3150</v>
      </c>
      <c r="B99" s="120" t="s">
        <v>3151</v>
      </c>
      <c r="C99" s="120" t="s">
        <v>715</v>
      </c>
      <c r="D99" s="120" t="s">
        <v>3485</v>
      </c>
      <c r="E99" s="120" t="s">
        <v>2047</v>
      </c>
      <c r="F99" s="168" t="s">
        <v>153</v>
      </c>
      <c r="G99" s="169"/>
      <c r="H99" s="122">
        <v>22769652</v>
      </c>
      <c r="I99" s="58">
        <v>22769652</v>
      </c>
    </row>
    <row r="100" spans="1:9">
      <c r="A100" s="120" t="s">
        <v>3150</v>
      </c>
      <c r="B100" s="120" t="s">
        <v>3151</v>
      </c>
      <c r="C100" s="120" t="s">
        <v>715</v>
      </c>
      <c r="D100" s="120" t="s">
        <v>3485</v>
      </c>
      <c r="E100" s="120" t="s">
        <v>2203</v>
      </c>
      <c r="F100" s="168" t="s">
        <v>74</v>
      </c>
      <c r="G100" s="169"/>
      <c r="H100" s="122">
        <v>7817055</v>
      </c>
      <c r="I100" s="58">
        <v>7817055</v>
      </c>
    </row>
    <row r="101" spans="1:9">
      <c r="A101" s="120" t="s">
        <v>3150</v>
      </c>
      <c r="B101" s="120" t="s">
        <v>3151</v>
      </c>
      <c r="C101" s="120" t="s">
        <v>715</v>
      </c>
      <c r="D101" s="120" t="s">
        <v>3485</v>
      </c>
      <c r="E101" s="120" t="s">
        <v>2204</v>
      </c>
      <c r="F101" s="168" t="s">
        <v>2205</v>
      </c>
      <c r="G101" s="169"/>
      <c r="H101" s="122">
        <v>23818714</v>
      </c>
      <c r="I101" s="58">
        <v>18018714</v>
      </c>
    </row>
    <row r="102" spans="1:9">
      <c r="A102" s="120" t="s">
        <v>3150</v>
      </c>
      <c r="B102" s="120" t="s">
        <v>3151</v>
      </c>
      <c r="C102" s="120" t="s">
        <v>715</v>
      </c>
      <c r="D102" s="120" t="s">
        <v>3485</v>
      </c>
      <c r="E102" s="120" t="s">
        <v>2201</v>
      </c>
      <c r="F102" s="168" t="s">
        <v>2202</v>
      </c>
      <c r="G102" s="169"/>
      <c r="H102" s="122">
        <v>7388903</v>
      </c>
      <c r="I102" s="58">
        <v>7138903</v>
      </c>
    </row>
    <row r="103" spans="1:9">
      <c r="A103" s="120" t="s">
        <v>3150</v>
      </c>
      <c r="B103" s="120" t="s">
        <v>3151</v>
      </c>
      <c r="C103" s="120" t="s">
        <v>715</v>
      </c>
      <c r="D103" s="120" t="s">
        <v>3485</v>
      </c>
      <c r="E103" s="120" t="s">
        <v>2218</v>
      </c>
      <c r="F103" s="168" t="s">
        <v>2219</v>
      </c>
      <c r="G103" s="169"/>
      <c r="H103" s="122">
        <v>4283340</v>
      </c>
      <c r="I103" s="58">
        <v>4283340</v>
      </c>
    </row>
    <row r="104" spans="1:9">
      <c r="A104" s="120" t="s">
        <v>3150</v>
      </c>
      <c r="B104" s="120" t="s">
        <v>3151</v>
      </c>
      <c r="C104" s="120" t="s">
        <v>715</v>
      </c>
      <c r="D104" s="120" t="s">
        <v>3485</v>
      </c>
      <c r="E104" s="120" t="s">
        <v>2835</v>
      </c>
      <c r="F104" s="168" t="s">
        <v>2836</v>
      </c>
      <c r="G104" s="169"/>
      <c r="H104" s="122">
        <v>1858675</v>
      </c>
      <c r="I104" s="58">
        <v>1858675</v>
      </c>
    </row>
    <row r="105" spans="1:9">
      <c r="A105" s="120" t="s">
        <v>3150</v>
      </c>
      <c r="B105" s="120" t="s">
        <v>3151</v>
      </c>
      <c r="C105" s="120" t="s">
        <v>715</v>
      </c>
      <c r="D105" s="120" t="s">
        <v>3485</v>
      </c>
      <c r="E105" s="120" t="s">
        <v>2851</v>
      </c>
      <c r="F105" s="168" t="s">
        <v>2852</v>
      </c>
      <c r="G105" s="169"/>
      <c r="H105" s="122">
        <v>1607325</v>
      </c>
      <c r="I105" s="58">
        <v>1607325</v>
      </c>
    </row>
    <row r="106" spans="1:9">
      <c r="A106" s="120" t="s">
        <v>3150</v>
      </c>
      <c r="B106" s="120" t="s">
        <v>3151</v>
      </c>
      <c r="C106" s="120" t="s">
        <v>715</v>
      </c>
      <c r="D106" s="120" t="s">
        <v>3485</v>
      </c>
      <c r="E106" s="120" t="s">
        <v>2947</v>
      </c>
      <c r="F106" s="168" t="s">
        <v>2948</v>
      </c>
      <c r="G106" s="169"/>
      <c r="H106" s="122">
        <v>1743500</v>
      </c>
      <c r="I106" s="58">
        <v>1743500</v>
      </c>
    </row>
    <row r="107" spans="1:9">
      <c r="A107" s="120" t="s">
        <v>3150</v>
      </c>
      <c r="B107" s="120" t="s">
        <v>3151</v>
      </c>
      <c r="C107" s="120" t="s">
        <v>715</v>
      </c>
      <c r="D107" s="120" t="s">
        <v>3485</v>
      </c>
      <c r="E107" s="170" t="s">
        <v>3476</v>
      </c>
      <c r="F107" s="171"/>
      <c r="G107" s="172"/>
      <c r="H107" s="123">
        <v>567719907</v>
      </c>
      <c r="I107" s="86">
        <v>555349907</v>
      </c>
    </row>
    <row r="108" spans="1:9">
      <c r="A108" s="120" t="s">
        <v>3150</v>
      </c>
      <c r="B108" s="120" t="s">
        <v>3151</v>
      </c>
      <c r="C108" s="120" t="s">
        <v>731</v>
      </c>
      <c r="D108" s="120" t="s">
        <v>3490</v>
      </c>
      <c r="E108" s="120" t="s">
        <v>1230</v>
      </c>
      <c r="F108" s="168" t="s">
        <v>33</v>
      </c>
      <c r="G108" s="169"/>
      <c r="H108" s="122">
        <v>11763947</v>
      </c>
      <c r="I108" s="58">
        <v>11763947</v>
      </c>
    </row>
    <row r="109" spans="1:9">
      <c r="A109" s="120" t="s">
        <v>3150</v>
      </c>
      <c r="B109" s="120" t="s">
        <v>3151</v>
      </c>
      <c r="C109" s="120" t="s">
        <v>731</v>
      </c>
      <c r="D109" s="120" t="s">
        <v>3490</v>
      </c>
      <c r="E109" s="120" t="s">
        <v>1231</v>
      </c>
      <c r="F109" s="168" t="s">
        <v>34</v>
      </c>
      <c r="G109" s="169"/>
      <c r="H109" s="122">
        <v>37288620</v>
      </c>
      <c r="I109" s="58">
        <v>36768620</v>
      </c>
    </row>
    <row r="110" spans="1:9">
      <c r="A110" s="120" t="s">
        <v>3150</v>
      </c>
      <c r="B110" s="120" t="s">
        <v>3151</v>
      </c>
      <c r="C110" s="120" t="s">
        <v>731</v>
      </c>
      <c r="D110" s="120" t="s">
        <v>3490</v>
      </c>
      <c r="E110" s="120" t="s">
        <v>1232</v>
      </c>
      <c r="F110" s="168" t="s">
        <v>42</v>
      </c>
      <c r="G110" s="169"/>
      <c r="H110" s="122">
        <v>23901571</v>
      </c>
      <c r="I110" s="58">
        <v>23901571</v>
      </c>
    </row>
    <row r="111" spans="1:9">
      <c r="A111" s="120" t="s">
        <v>3150</v>
      </c>
      <c r="B111" s="120" t="s">
        <v>3151</v>
      </c>
      <c r="C111" s="120" t="s">
        <v>731</v>
      </c>
      <c r="D111" s="120" t="s">
        <v>3490</v>
      </c>
      <c r="E111" s="120" t="s">
        <v>3491</v>
      </c>
      <c r="F111" s="168" t="s">
        <v>14</v>
      </c>
      <c r="G111" s="169"/>
      <c r="H111" s="122">
        <v>-201180</v>
      </c>
      <c r="I111" s="58">
        <v>-201180</v>
      </c>
    </row>
    <row r="112" spans="1:9">
      <c r="A112" s="120" t="s">
        <v>3150</v>
      </c>
      <c r="B112" s="120" t="s">
        <v>3151</v>
      </c>
      <c r="C112" s="120" t="s">
        <v>731</v>
      </c>
      <c r="D112" s="120" t="s">
        <v>3490</v>
      </c>
      <c r="E112" s="120" t="s">
        <v>1233</v>
      </c>
      <c r="F112" s="168" t="s">
        <v>24</v>
      </c>
      <c r="G112" s="169"/>
      <c r="H112" s="122">
        <v>34404724</v>
      </c>
      <c r="I112" s="58">
        <v>33904724</v>
      </c>
    </row>
    <row r="113" spans="1:9">
      <c r="A113" s="120" t="s">
        <v>3150</v>
      </c>
      <c r="B113" s="120" t="s">
        <v>3151</v>
      </c>
      <c r="C113" s="120" t="s">
        <v>731</v>
      </c>
      <c r="D113" s="120" t="s">
        <v>3490</v>
      </c>
      <c r="E113" s="120" t="s">
        <v>1234</v>
      </c>
      <c r="F113" s="168" t="s">
        <v>21</v>
      </c>
      <c r="G113" s="169"/>
      <c r="H113" s="122">
        <v>31292543</v>
      </c>
      <c r="I113" s="58">
        <v>29292543</v>
      </c>
    </row>
    <row r="114" spans="1:9">
      <c r="A114" s="120" t="s">
        <v>3150</v>
      </c>
      <c r="B114" s="120" t="s">
        <v>3151</v>
      </c>
      <c r="C114" s="120" t="s">
        <v>731</v>
      </c>
      <c r="D114" s="120" t="s">
        <v>3490</v>
      </c>
      <c r="E114" s="120" t="s">
        <v>1235</v>
      </c>
      <c r="F114" s="168" t="s">
        <v>22</v>
      </c>
      <c r="G114" s="169"/>
      <c r="H114" s="122">
        <v>16602029</v>
      </c>
      <c r="I114" s="58">
        <v>15692029</v>
      </c>
    </row>
    <row r="115" spans="1:9">
      <c r="A115" s="120" t="s">
        <v>3150</v>
      </c>
      <c r="B115" s="120" t="s">
        <v>3151</v>
      </c>
      <c r="C115" s="120" t="s">
        <v>731</v>
      </c>
      <c r="D115" s="120" t="s">
        <v>3490</v>
      </c>
      <c r="E115" s="120" t="s">
        <v>1236</v>
      </c>
      <c r="F115" s="168" t="s">
        <v>20</v>
      </c>
      <c r="G115" s="169"/>
      <c r="H115" s="122">
        <v>16523740</v>
      </c>
      <c r="I115" s="58">
        <v>16523740</v>
      </c>
    </row>
    <row r="116" spans="1:9">
      <c r="A116" s="120" t="s">
        <v>3150</v>
      </c>
      <c r="B116" s="120" t="s">
        <v>3151</v>
      </c>
      <c r="C116" s="120" t="s">
        <v>731</v>
      </c>
      <c r="D116" s="120" t="s">
        <v>3490</v>
      </c>
      <c r="E116" s="120" t="s">
        <v>1237</v>
      </c>
      <c r="F116" s="168" t="s">
        <v>19</v>
      </c>
      <c r="G116" s="169"/>
      <c r="H116" s="122">
        <v>19807651</v>
      </c>
      <c r="I116" s="58">
        <v>19742651</v>
      </c>
    </row>
    <row r="117" spans="1:9">
      <c r="A117" s="120" t="s">
        <v>3150</v>
      </c>
      <c r="B117" s="120" t="s">
        <v>3151</v>
      </c>
      <c r="C117" s="120" t="s">
        <v>731</v>
      </c>
      <c r="D117" s="120" t="s">
        <v>3490</v>
      </c>
      <c r="E117" s="120" t="s">
        <v>1238</v>
      </c>
      <c r="F117" s="168" t="s">
        <v>18</v>
      </c>
      <c r="G117" s="169"/>
      <c r="H117" s="122">
        <v>41167153</v>
      </c>
      <c r="I117" s="58">
        <v>41167153</v>
      </c>
    </row>
    <row r="118" spans="1:9">
      <c r="A118" s="120" t="s">
        <v>3150</v>
      </c>
      <c r="B118" s="120" t="s">
        <v>3151</v>
      </c>
      <c r="C118" s="120" t="s">
        <v>731</v>
      </c>
      <c r="D118" s="120" t="s">
        <v>3490</v>
      </c>
      <c r="E118" s="120" t="s">
        <v>1239</v>
      </c>
      <c r="F118" s="168" t="s">
        <v>17</v>
      </c>
      <c r="G118" s="169"/>
      <c r="H118" s="122">
        <v>13563583</v>
      </c>
      <c r="I118" s="58">
        <v>13563583</v>
      </c>
    </row>
    <row r="119" spans="1:9">
      <c r="A119" s="120" t="s">
        <v>3150</v>
      </c>
      <c r="B119" s="120" t="s">
        <v>3151</v>
      </c>
      <c r="C119" s="120" t="s">
        <v>731</v>
      </c>
      <c r="D119" s="120" t="s">
        <v>3490</v>
      </c>
      <c r="E119" s="120" t="s">
        <v>1240</v>
      </c>
      <c r="F119" s="168" t="s">
        <v>244</v>
      </c>
      <c r="G119" s="169"/>
      <c r="H119" s="122">
        <v>27002071</v>
      </c>
      <c r="I119" s="58">
        <v>27002071</v>
      </c>
    </row>
    <row r="120" spans="1:9">
      <c r="A120" s="120" t="s">
        <v>3150</v>
      </c>
      <c r="B120" s="120" t="s">
        <v>3151</v>
      </c>
      <c r="C120" s="120" t="s">
        <v>731</v>
      </c>
      <c r="D120" s="120" t="s">
        <v>3490</v>
      </c>
      <c r="E120" s="120" t="s">
        <v>2129</v>
      </c>
      <c r="F120" s="168" t="s">
        <v>2130</v>
      </c>
      <c r="G120" s="169"/>
      <c r="H120" s="122">
        <v>17704805</v>
      </c>
      <c r="I120" s="58">
        <v>16454805</v>
      </c>
    </row>
    <row r="121" spans="1:9">
      <c r="A121" s="120" t="s">
        <v>3150</v>
      </c>
      <c r="B121" s="120" t="s">
        <v>3151</v>
      </c>
      <c r="C121" s="120" t="s">
        <v>731</v>
      </c>
      <c r="D121" s="120" t="s">
        <v>3490</v>
      </c>
      <c r="E121" s="120" t="s">
        <v>2840</v>
      </c>
      <c r="F121" s="168" t="s">
        <v>2841</v>
      </c>
      <c r="G121" s="169"/>
      <c r="H121" s="122">
        <v>2113105</v>
      </c>
      <c r="I121" s="58">
        <v>2113105</v>
      </c>
    </row>
    <row r="122" spans="1:9">
      <c r="A122" s="120" t="s">
        <v>3150</v>
      </c>
      <c r="B122" s="120" t="s">
        <v>3151</v>
      </c>
      <c r="C122" s="120" t="s">
        <v>731</v>
      </c>
      <c r="D122" s="120" t="s">
        <v>3490</v>
      </c>
      <c r="E122" s="170" t="s">
        <v>3476</v>
      </c>
      <c r="F122" s="171"/>
      <c r="G122" s="172"/>
      <c r="H122" s="123">
        <v>292934362</v>
      </c>
      <c r="I122" s="86">
        <v>287689362</v>
      </c>
    </row>
    <row r="123" spans="1:9">
      <c r="A123" s="120" t="s">
        <v>3150</v>
      </c>
      <c r="B123" s="120" t="s">
        <v>3151</v>
      </c>
      <c r="C123" s="120" t="s">
        <v>742</v>
      </c>
      <c r="D123" s="120" t="s">
        <v>3492</v>
      </c>
      <c r="E123" s="120" t="s">
        <v>1241</v>
      </c>
      <c r="F123" s="168" t="s">
        <v>16</v>
      </c>
      <c r="G123" s="169"/>
      <c r="H123" s="122">
        <v>36291079</v>
      </c>
      <c r="I123" s="58">
        <v>36096079</v>
      </c>
    </row>
    <row r="124" spans="1:9">
      <c r="A124" s="120" t="s">
        <v>3150</v>
      </c>
      <c r="B124" s="120" t="s">
        <v>3151</v>
      </c>
      <c r="C124" s="120" t="s">
        <v>742</v>
      </c>
      <c r="D124" s="120" t="s">
        <v>3492</v>
      </c>
      <c r="E124" s="120" t="s">
        <v>1245</v>
      </c>
      <c r="F124" s="168" t="s">
        <v>345</v>
      </c>
      <c r="G124" s="169"/>
      <c r="H124" s="122">
        <v>21414410</v>
      </c>
      <c r="I124" s="58">
        <v>21414410</v>
      </c>
    </row>
    <row r="125" spans="1:9">
      <c r="A125" s="120" t="s">
        <v>3150</v>
      </c>
      <c r="B125" s="120" t="s">
        <v>3151</v>
      </c>
      <c r="C125" s="120" t="s">
        <v>742</v>
      </c>
      <c r="D125" s="120" t="s">
        <v>3492</v>
      </c>
      <c r="E125" s="120" t="s">
        <v>1242</v>
      </c>
      <c r="F125" s="168" t="s">
        <v>15</v>
      </c>
      <c r="G125" s="169"/>
      <c r="H125" s="122">
        <v>82571209</v>
      </c>
      <c r="I125" s="58">
        <v>74216209</v>
      </c>
    </row>
    <row r="126" spans="1:9">
      <c r="A126" s="120" t="s">
        <v>3150</v>
      </c>
      <c r="B126" s="120" t="s">
        <v>3151</v>
      </c>
      <c r="C126" s="120" t="s">
        <v>742</v>
      </c>
      <c r="D126" s="120" t="s">
        <v>3492</v>
      </c>
      <c r="E126" s="120" t="s">
        <v>3493</v>
      </c>
      <c r="F126" s="168" t="s">
        <v>3494</v>
      </c>
      <c r="G126" s="169"/>
      <c r="H126" s="122">
        <v>-196093</v>
      </c>
      <c r="I126" s="58">
        <v>-196093</v>
      </c>
    </row>
    <row r="127" spans="1:9">
      <c r="A127" s="120" t="s">
        <v>3150</v>
      </c>
      <c r="B127" s="120" t="s">
        <v>3151</v>
      </c>
      <c r="C127" s="120" t="s">
        <v>742</v>
      </c>
      <c r="D127" s="120" t="s">
        <v>3492</v>
      </c>
      <c r="E127" s="120" t="s">
        <v>1243</v>
      </c>
      <c r="F127" s="168" t="s">
        <v>23</v>
      </c>
      <c r="G127" s="169"/>
      <c r="H127" s="122">
        <v>15218923</v>
      </c>
      <c r="I127" s="58">
        <v>14768923</v>
      </c>
    </row>
    <row r="128" spans="1:9">
      <c r="A128" s="120" t="s">
        <v>3150</v>
      </c>
      <c r="B128" s="120" t="s">
        <v>3151</v>
      </c>
      <c r="C128" s="120" t="s">
        <v>742</v>
      </c>
      <c r="D128" s="120" t="s">
        <v>3492</v>
      </c>
      <c r="E128" s="120" t="s">
        <v>3495</v>
      </c>
      <c r="F128" s="168" t="s">
        <v>3496</v>
      </c>
      <c r="G128" s="169"/>
      <c r="H128" s="122">
        <v>-51391</v>
      </c>
      <c r="I128" s="58">
        <v>-51391</v>
      </c>
    </row>
    <row r="129" spans="1:9">
      <c r="A129" s="120" t="s">
        <v>3150</v>
      </c>
      <c r="B129" s="120" t="s">
        <v>3151</v>
      </c>
      <c r="C129" s="120" t="s">
        <v>742</v>
      </c>
      <c r="D129" s="120" t="s">
        <v>3492</v>
      </c>
      <c r="E129" s="120" t="s">
        <v>1244</v>
      </c>
      <c r="F129" s="168" t="s">
        <v>362</v>
      </c>
      <c r="G129" s="169"/>
      <c r="H129" s="122">
        <v>27902838</v>
      </c>
      <c r="I129" s="58">
        <v>27772838</v>
      </c>
    </row>
    <row r="130" spans="1:9">
      <c r="A130" s="120" t="s">
        <v>3150</v>
      </c>
      <c r="B130" s="120" t="s">
        <v>3151</v>
      </c>
      <c r="C130" s="120" t="s">
        <v>742</v>
      </c>
      <c r="D130" s="120" t="s">
        <v>3492</v>
      </c>
      <c r="E130" s="120" t="s">
        <v>1888</v>
      </c>
      <c r="F130" s="168" t="s">
        <v>1889</v>
      </c>
      <c r="G130" s="169"/>
      <c r="H130" s="122">
        <v>-63620</v>
      </c>
      <c r="I130" s="58">
        <v>-63620</v>
      </c>
    </row>
    <row r="131" spans="1:9">
      <c r="A131" s="120" t="s">
        <v>3150</v>
      </c>
      <c r="B131" s="120" t="s">
        <v>3151</v>
      </c>
      <c r="C131" s="120" t="s">
        <v>742</v>
      </c>
      <c r="D131" s="120" t="s">
        <v>3492</v>
      </c>
      <c r="E131" s="120" t="s">
        <v>2087</v>
      </c>
      <c r="F131" s="168" t="s">
        <v>2088</v>
      </c>
      <c r="G131" s="169"/>
      <c r="H131" s="122">
        <v>14306299</v>
      </c>
      <c r="I131" s="58">
        <v>14206299</v>
      </c>
    </row>
    <row r="132" spans="1:9">
      <c r="A132" s="120" t="s">
        <v>3150</v>
      </c>
      <c r="B132" s="120" t="s">
        <v>3151</v>
      </c>
      <c r="C132" s="120" t="s">
        <v>742</v>
      </c>
      <c r="D132" s="120" t="s">
        <v>3492</v>
      </c>
      <c r="E132" s="120" t="s">
        <v>2095</v>
      </c>
      <c r="F132" s="168" t="s">
        <v>2096</v>
      </c>
      <c r="G132" s="169"/>
      <c r="H132" s="122">
        <v>9692718</v>
      </c>
      <c r="I132" s="58">
        <v>9692718</v>
      </c>
    </row>
    <row r="133" spans="1:9">
      <c r="A133" s="120" t="s">
        <v>3150</v>
      </c>
      <c r="B133" s="120" t="s">
        <v>3151</v>
      </c>
      <c r="C133" s="120" t="s">
        <v>742</v>
      </c>
      <c r="D133" s="120" t="s">
        <v>3492</v>
      </c>
      <c r="E133" s="120" t="s">
        <v>2981</v>
      </c>
      <c r="F133" s="168" t="s">
        <v>2982</v>
      </c>
      <c r="G133" s="169"/>
      <c r="H133" s="122">
        <v>1355922</v>
      </c>
      <c r="I133" s="58">
        <v>1355922</v>
      </c>
    </row>
    <row r="134" spans="1:9">
      <c r="A134" s="120" t="s">
        <v>3150</v>
      </c>
      <c r="B134" s="120" t="s">
        <v>3151</v>
      </c>
      <c r="C134" s="120" t="s">
        <v>742</v>
      </c>
      <c r="D134" s="120" t="s">
        <v>3492</v>
      </c>
      <c r="E134" s="120" t="s">
        <v>2153</v>
      </c>
      <c r="F134" s="168" t="s">
        <v>2154</v>
      </c>
      <c r="G134" s="169"/>
      <c r="H134" s="122">
        <v>1853351</v>
      </c>
      <c r="I134" s="58">
        <v>1853351</v>
      </c>
    </row>
    <row r="135" spans="1:9">
      <c r="A135" s="120" t="s">
        <v>3150</v>
      </c>
      <c r="B135" s="120" t="s">
        <v>3151</v>
      </c>
      <c r="C135" s="120" t="s">
        <v>742</v>
      </c>
      <c r="D135" s="120" t="s">
        <v>3492</v>
      </c>
      <c r="E135" s="120" t="s">
        <v>2155</v>
      </c>
      <c r="F135" s="168" t="s">
        <v>2156</v>
      </c>
      <c r="G135" s="169"/>
      <c r="H135" s="122">
        <v>1143484</v>
      </c>
      <c r="I135" s="58">
        <v>1143484</v>
      </c>
    </row>
    <row r="136" spans="1:9">
      <c r="A136" s="120" t="s">
        <v>3150</v>
      </c>
      <c r="B136" s="120" t="s">
        <v>3151</v>
      </c>
      <c r="C136" s="120" t="s">
        <v>742</v>
      </c>
      <c r="D136" s="120" t="s">
        <v>3492</v>
      </c>
      <c r="E136" s="120" t="s">
        <v>2164</v>
      </c>
      <c r="F136" s="168" t="s">
        <v>2165</v>
      </c>
      <c r="G136" s="169"/>
      <c r="H136" s="122">
        <v>3797475</v>
      </c>
      <c r="I136" s="58">
        <v>3602475</v>
      </c>
    </row>
    <row r="137" spans="1:9">
      <c r="A137" s="120" t="s">
        <v>3150</v>
      </c>
      <c r="B137" s="120" t="s">
        <v>3151</v>
      </c>
      <c r="C137" s="120" t="s">
        <v>742</v>
      </c>
      <c r="D137" s="120" t="s">
        <v>3492</v>
      </c>
      <c r="E137" s="120" t="s">
        <v>2147</v>
      </c>
      <c r="F137" s="168" t="s">
        <v>2148</v>
      </c>
      <c r="G137" s="169"/>
      <c r="H137" s="122">
        <v>4432008</v>
      </c>
      <c r="I137" s="58">
        <v>4432008</v>
      </c>
    </row>
    <row r="138" spans="1:9">
      <c r="A138" s="120" t="s">
        <v>3150</v>
      </c>
      <c r="B138" s="120" t="s">
        <v>3151</v>
      </c>
      <c r="C138" s="120" t="s">
        <v>742</v>
      </c>
      <c r="D138" s="120" t="s">
        <v>3492</v>
      </c>
      <c r="E138" s="120" t="s">
        <v>2181</v>
      </c>
      <c r="F138" s="168" t="s">
        <v>2182</v>
      </c>
      <c r="G138" s="169"/>
      <c r="H138" s="122">
        <v>11571247</v>
      </c>
      <c r="I138" s="58">
        <v>10116247</v>
      </c>
    </row>
    <row r="139" spans="1:9">
      <c r="A139" s="120" t="s">
        <v>3150</v>
      </c>
      <c r="B139" s="120" t="s">
        <v>3151</v>
      </c>
      <c r="C139" s="120" t="s">
        <v>742</v>
      </c>
      <c r="D139" s="120" t="s">
        <v>3492</v>
      </c>
      <c r="E139" s="120" t="s">
        <v>2183</v>
      </c>
      <c r="F139" s="168" t="s">
        <v>2184</v>
      </c>
      <c r="G139" s="169"/>
      <c r="H139" s="122">
        <v>3282141</v>
      </c>
      <c r="I139" s="58">
        <v>3282141</v>
      </c>
    </row>
    <row r="140" spans="1:9">
      <c r="A140" s="120" t="s">
        <v>3150</v>
      </c>
      <c r="B140" s="120" t="s">
        <v>3151</v>
      </c>
      <c r="C140" s="120" t="s">
        <v>742</v>
      </c>
      <c r="D140" s="120" t="s">
        <v>3492</v>
      </c>
      <c r="E140" s="120" t="s">
        <v>2212</v>
      </c>
      <c r="F140" s="168" t="s">
        <v>2213</v>
      </c>
      <c r="G140" s="169"/>
      <c r="H140" s="122">
        <v>3240310</v>
      </c>
      <c r="I140" s="58">
        <v>3240310</v>
      </c>
    </row>
    <row r="141" spans="1:9">
      <c r="A141" s="120" t="s">
        <v>3150</v>
      </c>
      <c r="B141" s="120" t="s">
        <v>3151</v>
      </c>
      <c r="C141" s="120" t="s">
        <v>742</v>
      </c>
      <c r="D141" s="120" t="s">
        <v>3492</v>
      </c>
      <c r="E141" s="120" t="s">
        <v>2199</v>
      </c>
      <c r="F141" s="168" t="s">
        <v>2200</v>
      </c>
      <c r="G141" s="169"/>
      <c r="H141" s="122">
        <v>6781126</v>
      </c>
      <c r="I141" s="58">
        <v>6781126</v>
      </c>
    </row>
    <row r="142" spans="1:9">
      <c r="A142" s="120" t="s">
        <v>3150</v>
      </c>
      <c r="B142" s="120" t="s">
        <v>3151</v>
      </c>
      <c r="C142" s="120" t="s">
        <v>742</v>
      </c>
      <c r="D142" s="120" t="s">
        <v>3492</v>
      </c>
      <c r="E142" s="120" t="s">
        <v>2206</v>
      </c>
      <c r="F142" s="168" t="s">
        <v>2207</v>
      </c>
      <c r="G142" s="169"/>
      <c r="H142" s="122">
        <v>5919568</v>
      </c>
      <c r="I142" s="58">
        <v>5419568</v>
      </c>
    </row>
    <row r="143" spans="1:9">
      <c r="A143" s="120" t="s">
        <v>3150</v>
      </c>
      <c r="B143" s="120" t="s">
        <v>3151</v>
      </c>
      <c r="C143" s="120" t="s">
        <v>742</v>
      </c>
      <c r="D143" s="120" t="s">
        <v>3492</v>
      </c>
      <c r="E143" s="120" t="s">
        <v>2825</v>
      </c>
      <c r="F143" s="168" t="s">
        <v>2826</v>
      </c>
      <c r="G143" s="169"/>
      <c r="H143" s="122">
        <v>1398093</v>
      </c>
      <c r="I143" s="58">
        <v>1398093</v>
      </c>
    </row>
    <row r="144" spans="1:9">
      <c r="A144" s="120" t="s">
        <v>3150</v>
      </c>
      <c r="B144" s="120" t="s">
        <v>3151</v>
      </c>
      <c r="C144" s="120" t="s">
        <v>742</v>
      </c>
      <c r="D144" s="120" t="s">
        <v>3492</v>
      </c>
      <c r="E144" s="120" t="s">
        <v>2872</v>
      </c>
      <c r="F144" s="168" t="s">
        <v>417</v>
      </c>
      <c r="G144" s="169"/>
      <c r="H144" s="122">
        <v>1986560</v>
      </c>
      <c r="I144" s="58">
        <v>1986560</v>
      </c>
    </row>
    <row r="145" spans="1:9">
      <c r="A145" s="120" t="s">
        <v>3150</v>
      </c>
      <c r="B145" s="120" t="s">
        <v>3151</v>
      </c>
      <c r="C145" s="120" t="s">
        <v>742</v>
      </c>
      <c r="D145" s="120" t="s">
        <v>3492</v>
      </c>
      <c r="E145" s="120" t="s">
        <v>2939</v>
      </c>
      <c r="F145" s="168" t="s">
        <v>2940</v>
      </c>
      <c r="G145" s="169"/>
      <c r="H145" s="122">
        <v>1504871</v>
      </c>
      <c r="I145" s="58">
        <v>1504871</v>
      </c>
    </row>
    <row r="146" spans="1:9">
      <c r="A146" s="120" t="s">
        <v>3150</v>
      </c>
      <c r="B146" s="120" t="s">
        <v>3151</v>
      </c>
      <c r="C146" s="120" t="s">
        <v>742</v>
      </c>
      <c r="D146" s="120" t="s">
        <v>3492</v>
      </c>
      <c r="E146" s="170" t="s">
        <v>3476</v>
      </c>
      <c r="F146" s="171"/>
      <c r="G146" s="172"/>
      <c r="H146" s="123">
        <v>255352528</v>
      </c>
      <c r="I146" s="86">
        <v>243972528</v>
      </c>
    </row>
    <row r="147" spans="1:9">
      <c r="A147" s="120" t="s">
        <v>3150</v>
      </c>
      <c r="B147" s="120" t="s">
        <v>3151</v>
      </c>
      <c r="C147" s="120" t="s">
        <v>3497</v>
      </c>
      <c r="D147" s="120" t="s">
        <v>3498</v>
      </c>
      <c r="E147" s="120" t="s">
        <v>3499</v>
      </c>
      <c r="F147" s="168" t="s">
        <v>3500</v>
      </c>
      <c r="G147" s="169"/>
      <c r="H147" s="122">
        <v>-72290</v>
      </c>
      <c r="I147" s="58">
        <v>-72290</v>
      </c>
    </row>
    <row r="148" spans="1:9">
      <c r="A148" s="120" t="s">
        <v>3150</v>
      </c>
      <c r="B148" s="120" t="s">
        <v>3151</v>
      </c>
      <c r="C148" s="120" t="s">
        <v>3497</v>
      </c>
      <c r="D148" s="120" t="s">
        <v>3498</v>
      </c>
      <c r="E148" s="120" t="s">
        <v>3501</v>
      </c>
      <c r="F148" s="168" t="s">
        <v>3502</v>
      </c>
      <c r="G148" s="169"/>
      <c r="H148" s="122">
        <v>-106526</v>
      </c>
      <c r="I148" s="58">
        <v>-106526</v>
      </c>
    </row>
    <row r="149" spans="1:9">
      <c r="A149" s="120" t="s">
        <v>3150</v>
      </c>
      <c r="B149" s="120" t="s">
        <v>3151</v>
      </c>
      <c r="C149" s="120" t="s">
        <v>3497</v>
      </c>
      <c r="D149" s="120" t="s">
        <v>3498</v>
      </c>
      <c r="E149" s="170" t="s">
        <v>3476</v>
      </c>
      <c r="F149" s="171"/>
      <c r="G149" s="172"/>
      <c r="H149" s="123">
        <v>-178816</v>
      </c>
      <c r="I149" s="86">
        <v>-178816</v>
      </c>
    </row>
    <row r="150" spans="1:9">
      <c r="A150" s="120" t="s">
        <v>3150</v>
      </c>
      <c r="B150" s="120" t="s">
        <v>3151</v>
      </c>
      <c r="C150" s="120" t="s">
        <v>749</v>
      </c>
      <c r="D150" s="120" t="s">
        <v>3503</v>
      </c>
      <c r="E150" s="120" t="s">
        <v>1246</v>
      </c>
      <c r="F150" s="168" t="s">
        <v>356</v>
      </c>
      <c r="G150" s="169"/>
      <c r="H150" s="122">
        <v>22693640</v>
      </c>
      <c r="I150" s="58">
        <v>22693640</v>
      </c>
    </row>
    <row r="151" spans="1:9">
      <c r="A151" s="120" t="s">
        <v>3150</v>
      </c>
      <c r="B151" s="120" t="s">
        <v>3151</v>
      </c>
      <c r="C151" s="120" t="s">
        <v>749</v>
      </c>
      <c r="D151" s="120" t="s">
        <v>3503</v>
      </c>
      <c r="E151" s="120" t="s">
        <v>1248</v>
      </c>
      <c r="F151" s="168" t="s">
        <v>357</v>
      </c>
      <c r="G151" s="169"/>
      <c r="H151" s="122">
        <v>35455858</v>
      </c>
      <c r="I151" s="58">
        <v>35455858</v>
      </c>
    </row>
    <row r="152" spans="1:9">
      <c r="A152" s="120" t="s">
        <v>3150</v>
      </c>
      <c r="B152" s="120" t="s">
        <v>3151</v>
      </c>
      <c r="C152" s="120" t="s">
        <v>749</v>
      </c>
      <c r="D152" s="120" t="s">
        <v>3503</v>
      </c>
      <c r="E152" s="120" t="s">
        <v>1249</v>
      </c>
      <c r="F152" s="168" t="s">
        <v>358</v>
      </c>
      <c r="G152" s="169"/>
      <c r="H152" s="122">
        <v>38787666</v>
      </c>
      <c r="I152" s="58">
        <v>38787666</v>
      </c>
    </row>
    <row r="153" spans="1:9">
      <c r="A153" s="120" t="s">
        <v>3150</v>
      </c>
      <c r="B153" s="120" t="s">
        <v>3151</v>
      </c>
      <c r="C153" s="120" t="s">
        <v>749</v>
      </c>
      <c r="D153" s="120" t="s">
        <v>3503</v>
      </c>
      <c r="E153" s="120" t="s">
        <v>1250</v>
      </c>
      <c r="F153" s="168" t="s">
        <v>359</v>
      </c>
      <c r="G153" s="169"/>
      <c r="H153" s="122">
        <v>13929025</v>
      </c>
      <c r="I153" s="58">
        <v>13679025</v>
      </c>
    </row>
    <row r="154" spans="1:9">
      <c r="A154" s="120" t="s">
        <v>3150</v>
      </c>
      <c r="B154" s="120" t="s">
        <v>3151</v>
      </c>
      <c r="C154" s="120" t="s">
        <v>749</v>
      </c>
      <c r="D154" s="120" t="s">
        <v>3503</v>
      </c>
      <c r="E154" s="120" t="s">
        <v>1251</v>
      </c>
      <c r="F154" s="168" t="s">
        <v>360</v>
      </c>
      <c r="G154" s="169"/>
      <c r="H154" s="122">
        <v>21784179</v>
      </c>
      <c r="I154" s="58">
        <v>21784179</v>
      </c>
    </row>
    <row r="155" spans="1:9">
      <c r="A155" s="120" t="s">
        <v>3150</v>
      </c>
      <c r="B155" s="120" t="s">
        <v>3151</v>
      </c>
      <c r="C155" s="120" t="s">
        <v>749</v>
      </c>
      <c r="D155" s="120" t="s">
        <v>3503</v>
      </c>
      <c r="E155" s="120" t="s">
        <v>1252</v>
      </c>
      <c r="F155" s="168" t="s">
        <v>361</v>
      </c>
      <c r="G155" s="169"/>
      <c r="H155" s="122">
        <v>27937438</v>
      </c>
      <c r="I155" s="58">
        <v>27937438</v>
      </c>
    </row>
    <row r="156" spans="1:9">
      <c r="A156" s="120" t="s">
        <v>3150</v>
      </c>
      <c r="B156" s="120" t="s">
        <v>3151</v>
      </c>
      <c r="C156" s="120" t="s">
        <v>749</v>
      </c>
      <c r="D156" s="120" t="s">
        <v>3503</v>
      </c>
      <c r="E156" s="120" t="s">
        <v>3504</v>
      </c>
      <c r="F156" s="168" t="s">
        <v>3505</v>
      </c>
      <c r="G156" s="169"/>
      <c r="H156" s="122">
        <v>-46844</v>
      </c>
      <c r="I156" s="58">
        <v>-46844</v>
      </c>
    </row>
    <row r="157" spans="1:9">
      <c r="A157" s="120" t="s">
        <v>3150</v>
      </c>
      <c r="B157" s="120" t="s">
        <v>3151</v>
      </c>
      <c r="C157" s="120" t="s">
        <v>749</v>
      </c>
      <c r="D157" s="120" t="s">
        <v>3503</v>
      </c>
      <c r="E157" s="120" t="s">
        <v>1253</v>
      </c>
      <c r="F157" s="168" t="s">
        <v>368</v>
      </c>
      <c r="G157" s="169"/>
      <c r="H157" s="122">
        <v>-3213</v>
      </c>
      <c r="I157" s="58">
        <v>-3213</v>
      </c>
    </row>
    <row r="158" spans="1:9">
      <c r="A158" s="120" t="s">
        <v>3150</v>
      </c>
      <c r="B158" s="120" t="s">
        <v>3151</v>
      </c>
      <c r="C158" s="120" t="s">
        <v>749</v>
      </c>
      <c r="D158" s="120" t="s">
        <v>3503</v>
      </c>
      <c r="E158" s="120" t="s">
        <v>1254</v>
      </c>
      <c r="F158" s="168" t="s">
        <v>367</v>
      </c>
      <c r="G158" s="169"/>
      <c r="H158" s="122">
        <v>12134276</v>
      </c>
      <c r="I158" s="58">
        <v>11744276</v>
      </c>
    </row>
    <row r="159" spans="1:9">
      <c r="A159" s="120" t="s">
        <v>3150</v>
      </c>
      <c r="B159" s="120" t="s">
        <v>3151</v>
      </c>
      <c r="C159" s="120" t="s">
        <v>749</v>
      </c>
      <c r="D159" s="120" t="s">
        <v>3503</v>
      </c>
      <c r="E159" s="120" t="s">
        <v>3506</v>
      </c>
      <c r="F159" s="168" t="s">
        <v>3507</v>
      </c>
      <c r="G159" s="169"/>
      <c r="H159" s="122">
        <v>-281540</v>
      </c>
      <c r="I159" s="58">
        <v>-281540</v>
      </c>
    </row>
    <row r="160" spans="1:9">
      <c r="A160" s="120" t="s">
        <v>3150</v>
      </c>
      <c r="B160" s="120" t="s">
        <v>3151</v>
      </c>
      <c r="C160" s="120" t="s">
        <v>749</v>
      </c>
      <c r="D160" s="120" t="s">
        <v>3503</v>
      </c>
      <c r="E160" s="120" t="s">
        <v>1255</v>
      </c>
      <c r="F160" s="168" t="s">
        <v>587</v>
      </c>
      <c r="G160" s="169"/>
      <c r="H160" s="122">
        <v>15168145</v>
      </c>
      <c r="I160" s="58">
        <v>15168145</v>
      </c>
    </row>
    <row r="161" spans="1:9">
      <c r="A161" s="120" t="s">
        <v>3150</v>
      </c>
      <c r="B161" s="120" t="s">
        <v>3151</v>
      </c>
      <c r="C161" s="120" t="s">
        <v>749</v>
      </c>
      <c r="D161" s="120" t="s">
        <v>3503</v>
      </c>
      <c r="E161" s="120" t="s">
        <v>3508</v>
      </c>
      <c r="F161" s="168" t="s">
        <v>3509</v>
      </c>
      <c r="G161" s="169"/>
      <c r="H161" s="122">
        <v>-218952</v>
      </c>
      <c r="I161" s="58">
        <v>-218952</v>
      </c>
    </row>
    <row r="162" spans="1:9">
      <c r="A162" s="120" t="s">
        <v>3150</v>
      </c>
      <c r="B162" s="120" t="s">
        <v>3151</v>
      </c>
      <c r="C162" s="120" t="s">
        <v>749</v>
      </c>
      <c r="D162" s="120" t="s">
        <v>3503</v>
      </c>
      <c r="E162" s="120" t="s">
        <v>1256</v>
      </c>
      <c r="F162" s="168" t="s">
        <v>661</v>
      </c>
      <c r="G162" s="169"/>
      <c r="H162" s="122">
        <v>18304846</v>
      </c>
      <c r="I162" s="58">
        <v>18304846</v>
      </c>
    </row>
    <row r="163" spans="1:9">
      <c r="A163" s="120" t="s">
        <v>3150</v>
      </c>
      <c r="B163" s="120" t="s">
        <v>3151</v>
      </c>
      <c r="C163" s="120" t="s">
        <v>749</v>
      </c>
      <c r="D163" s="120" t="s">
        <v>3503</v>
      </c>
      <c r="E163" s="120" t="s">
        <v>2897</v>
      </c>
      <c r="F163" s="168" t="s">
        <v>756</v>
      </c>
      <c r="G163" s="169"/>
      <c r="H163" s="122">
        <v>2363055</v>
      </c>
      <c r="I163" s="58">
        <v>2363055</v>
      </c>
    </row>
    <row r="164" spans="1:9">
      <c r="A164" s="120" t="s">
        <v>3150</v>
      </c>
      <c r="B164" s="120" t="s">
        <v>3151</v>
      </c>
      <c r="C164" s="120" t="s">
        <v>749</v>
      </c>
      <c r="D164" s="120" t="s">
        <v>3503</v>
      </c>
      <c r="E164" s="120" t="s">
        <v>2898</v>
      </c>
      <c r="F164" s="168" t="s">
        <v>2899</v>
      </c>
      <c r="G164" s="169"/>
      <c r="H164" s="122">
        <v>-577525</v>
      </c>
      <c r="I164" s="58">
        <v>-577525</v>
      </c>
    </row>
    <row r="165" spans="1:9">
      <c r="A165" s="120" t="s">
        <v>3150</v>
      </c>
      <c r="B165" s="120" t="s">
        <v>3151</v>
      </c>
      <c r="C165" s="120" t="s">
        <v>749</v>
      </c>
      <c r="D165" s="120" t="s">
        <v>3503</v>
      </c>
      <c r="E165" s="120" t="s">
        <v>1873</v>
      </c>
      <c r="F165" s="168" t="s">
        <v>1874</v>
      </c>
      <c r="G165" s="169"/>
      <c r="H165" s="122">
        <v>-706054</v>
      </c>
      <c r="I165" s="58">
        <v>-706054</v>
      </c>
    </row>
    <row r="166" spans="1:9">
      <c r="A166" s="120" t="s">
        <v>3150</v>
      </c>
      <c r="B166" s="120" t="s">
        <v>3151</v>
      </c>
      <c r="C166" s="120" t="s">
        <v>749</v>
      </c>
      <c r="D166" s="120" t="s">
        <v>3503</v>
      </c>
      <c r="E166" s="120" t="s">
        <v>1877</v>
      </c>
      <c r="F166" s="168" t="s">
        <v>1878</v>
      </c>
      <c r="G166" s="169"/>
      <c r="H166" s="122">
        <v>3022782</v>
      </c>
      <c r="I166" s="58">
        <v>3022782</v>
      </c>
    </row>
    <row r="167" spans="1:9">
      <c r="A167" s="120" t="s">
        <v>3150</v>
      </c>
      <c r="B167" s="120" t="s">
        <v>3151</v>
      </c>
      <c r="C167" s="120" t="s">
        <v>749</v>
      </c>
      <c r="D167" s="120" t="s">
        <v>3503</v>
      </c>
      <c r="E167" s="120" t="s">
        <v>2003</v>
      </c>
      <c r="F167" s="168" t="s">
        <v>2004</v>
      </c>
      <c r="G167" s="169"/>
      <c r="H167" s="122">
        <v>7939622</v>
      </c>
      <c r="I167" s="58">
        <v>6939622</v>
      </c>
    </row>
    <row r="168" spans="1:9">
      <c r="A168" s="120" t="s">
        <v>3150</v>
      </c>
      <c r="B168" s="120" t="s">
        <v>3151</v>
      </c>
      <c r="C168" s="120" t="s">
        <v>749</v>
      </c>
      <c r="D168" s="120" t="s">
        <v>3503</v>
      </c>
      <c r="E168" s="120" t="s">
        <v>2052</v>
      </c>
      <c r="F168" s="168" t="s">
        <v>2053</v>
      </c>
      <c r="G168" s="169"/>
      <c r="H168" s="122">
        <v>9444535</v>
      </c>
      <c r="I168" s="58">
        <v>9444535</v>
      </c>
    </row>
    <row r="169" spans="1:9">
      <c r="A169" s="120" t="s">
        <v>3150</v>
      </c>
      <c r="B169" s="120" t="s">
        <v>3151</v>
      </c>
      <c r="C169" s="120" t="s">
        <v>749</v>
      </c>
      <c r="D169" s="120" t="s">
        <v>3503</v>
      </c>
      <c r="E169" s="120" t="s">
        <v>2089</v>
      </c>
      <c r="F169" s="168" t="s">
        <v>2090</v>
      </c>
      <c r="G169" s="169"/>
      <c r="H169" s="122">
        <v>4949357</v>
      </c>
      <c r="I169" s="58">
        <v>4949357</v>
      </c>
    </row>
    <row r="170" spans="1:9">
      <c r="A170" s="120" t="s">
        <v>3150</v>
      </c>
      <c r="B170" s="120" t="s">
        <v>3151</v>
      </c>
      <c r="C170" s="120" t="s">
        <v>749</v>
      </c>
      <c r="D170" s="120" t="s">
        <v>3503</v>
      </c>
      <c r="E170" s="120" t="s">
        <v>2878</v>
      </c>
      <c r="F170" s="168" t="s">
        <v>2879</v>
      </c>
      <c r="G170" s="169"/>
      <c r="H170" s="122">
        <v>3218275</v>
      </c>
      <c r="I170" s="58">
        <v>3218275</v>
      </c>
    </row>
    <row r="171" spans="1:9">
      <c r="A171" s="120" t="s">
        <v>3150</v>
      </c>
      <c r="B171" s="120" t="s">
        <v>3151</v>
      </c>
      <c r="C171" s="120" t="s">
        <v>749</v>
      </c>
      <c r="D171" s="120" t="s">
        <v>3503</v>
      </c>
      <c r="E171" s="170" t="s">
        <v>3476</v>
      </c>
      <c r="F171" s="171"/>
      <c r="G171" s="172"/>
      <c r="H171" s="123">
        <v>235298571</v>
      </c>
      <c r="I171" s="86">
        <v>233658571</v>
      </c>
    </row>
    <row r="172" spans="1:9">
      <c r="A172" s="120" t="s">
        <v>3150</v>
      </c>
      <c r="B172" s="120" t="s">
        <v>3151</v>
      </c>
      <c r="C172" s="120" t="s">
        <v>758</v>
      </c>
      <c r="D172" s="120" t="s">
        <v>3510</v>
      </c>
      <c r="E172" s="120" t="s">
        <v>3511</v>
      </c>
      <c r="F172" s="168" t="s">
        <v>3512</v>
      </c>
      <c r="G172" s="169"/>
      <c r="H172" s="122">
        <v>-6384</v>
      </c>
      <c r="I172" s="58">
        <v>-6384</v>
      </c>
    </row>
    <row r="173" spans="1:9">
      <c r="A173" s="120" t="s">
        <v>3150</v>
      </c>
      <c r="B173" s="120" t="s">
        <v>3151</v>
      </c>
      <c r="C173" s="120" t="s">
        <v>758</v>
      </c>
      <c r="D173" s="120" t="s">
        <v>3510</v>
      </c>
      <c r="E173" s="120" t="s">
        <v>3513</v>
      </c>
      <c r="F173" s="168" t="s">
        <v>3514</v>
      </c>
      <c r="G173" s="169"/>
      <c r="H173" s="122">
        <v>85295</v>
      </c>
      <c r="I173" s="58">
        <v>85295</v>
      </c>
    </row>
    <row r="174" spans="1:9">
      <c r="A174" s="120" t="s">
        <v>3150</v>
      </c>
      <c r="B174" s="120" t="s">
        <v>3151</v>
      </c>
      <c r="C174" s="120" t="s">
        <v>758</v>
      </c>
      <c r="D174" s="120" t="s">
        <v>3510</v>
      </c>
      <c r="E174" s="120" t="s">
        <v>1257</v>
      </c>
      <c r="F174" s="168" t="s">
        <v>371</v>
      </c>
      <c r="G174" s="169"/>
      <c r="H174" s="122">
        <v>16482380</v>
      </c>
      <c r="I174" s="58">
        <v>16352380</v>
      </c>
    </row>
    <row r="175" spans="1:9">
      <c r="A175" s="120" t="s">
        <v>3150</v>
      </c>
      <c r="B175" s="120" t="s">
        <v>3151</v>
      </c>
      <c r="C175" s="120" t="s">
        <v>758</v>
      </c>
      <c r="D175" s="120" t="s">
        <v>3510</v>
      </c>
      <c r="E175" s="120" t="s">
        <v>3515</v>
      </c>
      <c r="F175" s="168" t="s">
        <v>3516</v>
      </c>
      <c r="G175" s="169"/>
      <c r="H175" s="122">
        <v>-419827</v>
      </c>
      <c r="I175" s="58">
        <v>-419827</v>
      </c>
    </row>
    <row r="176" spans="1:9">
      <c r="A176" s="120" t="s">
        <v>3150</v>
      </c>
      <c r="B176" s="120" t="s">
        <v>3151</v>
      </c>
      <c r="C176" s="120" t="s">
        <v>758</v>
      </c>
      <c r="D176" s="120" t="s">
        <v>3510</v>
      </c>
      <c r="E176" s="170" t="s">
        <v>3476</v>
      </c>
      <c r="F176" s="171"/>
      <c r="G176" s="172"/>
      <c r="H176" s="123">
        <v>16141464</v>
      </c>
      <c r="I176" s="86">
        <v>16011464</v>
      </c>
    </row>
    <row r="177" spans="1:9">
      <c r="A177" s="120" t="s">
        <v>3150</v>
      </c>
      <c r="B177" s="120" t="s">
        <v>3151</v>
      </c>
      <c r="C177" s="120" t="s">
        <v>3154</v>
      </c>
      <c r="D177" s="120" t="s">
        <v>3517</v>
      </c>
      <c r="E177" s="120" t="s">
        <v>1321</v>
      </c>
      <c r="F177" s="168" t="s">
        <v>514</v>
      </c>
      <c r="G177" s="169"/>
      <c r="H177" s="122">
        <v>3750507</v>
      </c>
      <c r="I177" s="58">
        <v>3250507</v>
      </c>
    </row>
    <row r="178" spans="1:9">
      <c r="A178" s="120" t="s">
        <v>3150</v>
      </c>
      <c r="B178" s="120" t="s">
        <v>3151</v>
      </c>
      <c r="C178" s="120" t="s">
        <v>3154</v>
      </c>
      <c r="D178" s="120" t="s">
        <v>3517</v>
      </c>
      <c r="E178" s="120" t="s">
        <v>2837</v>
      </c>
      <c r="F178" s="168" t="s">
        <v>342</v>
      </c>
      <c r="G178" s="169"/>
      <c r="H178" s="122">
        <v>927840</v>
      </c>
      <c r="I178" s="58">
        <v>927840</v>
      </c>
    </row>
    <row r="179" spans="1:9">
      <c r="A179" s="120" t="s">
        <v>3150</v>
      </c>
      <c r="B179" s="120" t="s">
        <v>3151</v>
      </c>
      <c r="C179" s="120" t="s">
        <v>3154</v>
      </c>
      <c r="D179" s="120" t="s">
        <v>3517</v>
      </c>
      <c r="E179" s="170" t="s">
        <v>3476</v>
      </c>
      <c r="F179" s="171"/>
      <c r="G179" s="172"/>
      <c r="H179" s="123">
        <v>4678347</v>
      </c>
      <c r="I179" s="86">
        <v>4178347</v>
      </c>
    </row>
    <row r="180" spans="1:9">
      <c r="A180" s="120" t="s">
        <v>3150</v>
      </c>
      <c r="B180" s="120" t="s">
        <v>3151</v>
      </c>
      <c r="C180" s="120" t="s">
        <v>761</v>
      </c>
      <c r="D180" s="120" t="s">
        <v>3518</v>
      </c>
      <c r="E180" s="120" t="s">
        <v>1258</v>
      </c>
      <c r="F180" s="168" t="s">
        <v>333</v>
      </c>
      <c r="G180" s="169"/>
      <c r="H180" s="122">
        <v>18016050</v>
      </c>
      <c r="I180" s="58">
        <v>17756050</v>
      </c>
    </row>
    <row r="181" spans="1:9">
      <c r="A181" s="120" t="s">
        <v>3150</v>
      </c>
      <c r="B181" s="120" t="s">
        <v>3151</v>
      </c>
      <c r="C181" s="120" t="s">
        <v>761</v>
      </c>
      <c r="D181" s="120" t="s">
        <v>3518</v>
      </c>
      <c r="E181" s="120" t="s">
        <v>1259</v>
      </c>
      <c r="F181" s="168" t="s">
        <v>335</v>
      </c>
      <c r="G181" s="169"/>
      <c r="H181" s="122">
        <v>10260039</v>
      </c>
      <c r="I181" s="58">
        <v>10065039</v>
      </c>
    </row>
    <row r="182" spans="1:9">
      <c r="A182" s="120" t="s">
        <v>3150</v>
      </c>
      <c r="B182" s="120" t="s">
        <v>3151</v>
      </c>
      <c r="C182" s="120" t="s">
        <v>761</v>
      </c>
      <c r="D182" s="120" t="s">
        <v>3518</v>
      </c>
      <c r="E182" s="120" t="s">
        <v>1260</v>
      </c>
      <c r="F182" s="168" t="s">
        <v>339</v>
      </c>
      <c r="G182" s="169"/>
      <c r="H182" s="122">
        <v>27158159</v>
      </c>
      <c r="I182" s="58">
        <v>27158159</v>
      </c>
    </row>
    <row r="183" spans="1:9">
      <c r="A183" s="120" t="s">
        <v>3150</v>
      </c>
      <c r="B183" s="120" t="s">
        <v>3151</v>
      </c>
      <c r="C183" s="120" t="s">
        <v>761</v>
      </c>
      <c r="D183" s="120" t="s">
        <v>3518</v>
      </c>
      <c r="E183" s="120" t="s">
        <v>1261</v>
      </c>
      <c r="F183" s="168" t="s">
        <v>337</v>
      </c>
      <c r="G183" s="169"/>
      <c r="H183" s="122">
        <v>19490650</v>
      </c>
      <c r="I183" s="58">
        <v>18990650</v>
      </c>
    </row>
    <row r="184" spans="1:9">
      <c r="A184" s="120" t="s">
        <v>3150</v>
      </c>
      <c r="B184" s="120" t="s">
        <v>3151</v>
      </c>
      <c r="C184" s="120" t="s">
        <v>761</v>
      </c>
      <c r="D184" s="120" t="s">
        <v>3518</v>
      </c>
      <c r="E184" s="120" t="s">
        <v>1262</v>
      </c>
      <c r="F184" s="168" t="s">
        <v>621</v>
      </c>
      <c r="G184" s="169"/>
      <c r="H184" s="122">
        <v>39898971</v>
      </c>
      <c r="I184" s="58">
        <v>38773971</v>
      </c>
    </row>
    <row r="185" spans="1:9">
      <c r="A185" s="120" t="s">
        <v>3150</v>
      </c>
      <c r="B185" s="120" t="s">
        <v>3151</v>
      </c>
      <c r="C185" s="120" t="s">
        <v>761</v>
      </c>
      <c r="D185" s="120" t="s">
        <v>3518</v>
      </c>
      <c r="E185" s="120" t="s">
        <v>1263</v>
      </c>
      <c r="F185" s="168" t="s">
        <v>322</v>
      </c>
      <c r="G185" s="169"/>
      <c r="H185" s="122">
        <v>39180200</v>
      </c>
      <c r="I185" s="58">
        <v>38050200</v>
      </c>
    </row>
    <row r="186" spans="1:9">
      <c r="A186" s="120" t="s">
        <v>3150</v>
      </c>
      <c r="B186" s="120" t="s">
        <v>3151</v>
      </c>
      <c r="C186" s="120" t="s">
        <v>761</v>
      </c>
      <c r="D186" s="120" t="s">
        <v>3518</v>
      </c>
      <c r="E186" s="120" t="s">
        <v>1264</v>
      </c>
      <c r="F186" s="168" t="s">
        <v>323</v>
      </c>
      <c r="G186" s="169"/>
      <c r="H186" s="122">
        <v>22964635</v>
      </c>
      <c r="I186" s="58">
        <v>21844635</v>
      </c>
    </row>
    <row r="187" spans="1:9">
      <c r="A187" s="120" t="s">
        <v>3150</v>
      </c>
      <c r="B187" s="120" t="s">
        <v>3151</v>
      </c>
      <c r="C187" s="120" t="s">
        <v>761</v>
      </c>
      <c r="D187" s="120" t="s">
        <v>3518</v>
      </c>
      <c r="E187" s="120" t="s">
        <v>1265</v>
      </c>
      <c r="F187" s="168" t="s">
        <v>321</v>
      </c>
      <c r="G187" s="169"/>
      <c r="H187" s="122">
        <v>16800904</v>
      </c>
      <c r="I187" s="58">
        <v>16050904</v>
      </c>
    </row>
    <row r="188" spans="1:9">
      <c r="A188" s="120" t="s">
        <v>3150</v>
      </c>
      <c r="B188" s="120" t="s">
        <v>3151</v>
      </c>
      <c r="C188" s="120" t="s">
        <v>761</v>
      </c>
      <c r="D188" s="120" t="s">
        <v>3518</v>
      </c>
      <c r="E188" s="120" t="s">
        <v>1266</v>
      </c>
      <c r="F188" s="168" t="s">
        <v>320</v>
      </c>
      <c r="G188" s="169"/>
      <c r="H188" s="122">
        <v>9903694</v>
      </c>
      <c r="I188" s="58">
        <v>9903694</v>
      </c>
    </row>
    <row r="189" spans="1:9">
      <c r="A189" s="120" t="s">
        <v>3150</v>
      </c>
      <c r="B189" s="120" t="s">
        <v>3151</v>
      </c>
      <c r="C189" s="120" t="s">
        <v>761</v>
      </c>
      <c r="D189" s="120" t="s">
        <v>3518</v>
      </c>
      <c r="E189" s="120" t="s">
        <v>3519</v>
      </c>
      <c r="F189" s="168" t="s">
        <v>318</v>
      </c>
      <c r="G189" s="169"/>
      <c r="H189" s="122">
        <v>19092</v>
      </c>
      <c r="I189" s="58">
        <v>19092</v>
      </c>
    </row>
    <row r="190" spans="1:9">
      <c r="A190" s="120" t="s">
        <v>3150</v>
      </c>
      <c r="B190" s="120" t="s">
        <v>3151</v>
      </c>
      <c r="C190" s="120" t="s">
        <v>761</v>
      </c>
      <c r="D190" s="120" t="s">
        <v>3518</v>
      </c>
      <c r="E190" s="120" t="s">
        <v>3520</v>
      </c>
      <c r="F190" s="168" t="s">
        <v>3521</v>
      </c>
      <c r="G190" s="169"/>
      <c r="H190" s="122">
        <v>-1006260</v>
      </c>
      <c r="I190" s="58">
        <v>-1006260</v>
      </c>
    </row>
    <row r="191" spans="1:9">
      <c r="A191" s="120" t="s">
        <v>3150</v>
      </c>
      <c r="B191" s="120" t="s">
        <v>3151</v>
      </c>
      <c r="C191" s="120" t="s">
        <v>761</v>
      </c>
      <c r="D191" s="120" t="s">
        <v>3518</v>
      </c>
      <c r="E191" s="120" t="s">
        <v>1267</v>
      </c>
      <c r="F191" s="168" t="s">
        <v>597</v>
      </c>
      <c r="G191" s="169"/>
      <c r="H191" s="122">
        <v>20876391</v>
      </c>
      <c r="I191" s="58">
        <v>20876391</v>
      </c>
    </row>
    <row r="192" spans="1:9">
      <c r="A192" s="120" t="s">
        <v>3150</v>
      </c>
      <c r="B192" s="120" t="s">
        <v>3151</v>
      </c>
      <c r="C192" s="120" t="s">
        <v>761</v>
      </c>
      <c r="D192" s="120" t="s">
        <v>3518</v>
      </c>
      <c r="E192" s="120" t="s">
        <v>3522</v>
      </c>
      <c r="F192" s="168" t="s">
        <v>3523</v>
      </c>
      <c r="G192" s="169"/>
      <c r="H192" s="122">
        <v>-1106764</v>
      </c>
      <c r="I192" s="58">
        <v>-1106764</v>
      </c>
    </row>
    <row r="193" spans="1:9">
      <c r="A193" s="120" t="s">
        <v>3150</v>
      </c>
      <c r="B193" s="120" t="s">
        <v>3151</v>
      </c>
      <c r="C193" s="120" t="s">
        <v>761</v>
      </c>
      <c r="D193" s="120" t="s">
        <v>3518</v>
      </c>
      <c r="E193" s="120" t="s">
        <v>1268</v>
      </c>
      <c r="F193" s="168" t="s">
        <v>602</v>
      </c>
      <c r="G193" s="169"/>
      <c r="H193" s="122">
        <v>39420181</v>
      </c>
      <c r="I193" s="58">
        <v>39420181</v>
      </c>
    </row>
    <row r="194" spans="1:9">
      <c r="A194" s="120" t="s">
        <v>3150</v>
      </c>
      <c r="B194" s="120" t="s">
        <v>3151</v>
      </c>
      <c r="C194" s="120" t="s">
        <v>761</v>
      </c>
      <c r="D194" s="120" t="s">
        <v>3518</v>
      </c>
      <c r="E194" s="120" t="s">
        <v>1843</v>
      </c>
      <c r="F194" s="168" t="s">
        <v>1844</v>
      </c>
      <c r="G194" s="169"/>
      <c r="H194" s="122">
        <v>8765805</v>
      </c>
      <c r="I194" s="58">
        <v>8765805</v>
      </c>
    </row>
    <row r="195" spans="1:9">
      <c r="A195" s="120" t="s">
        <v>3150</v>
      </c>
      <c r="B195" s="120" t="s">
        <v>3151</v>
      </c>
      <c r="C195" s="120" t="s">
        <v>761</v>
      </c>
      <c r="D195" s="120" t="s">
        <v>3518</v>
      </c>
      <c r="E195" s="120" t="s">
        <v>2873</v>
      </c>
      <c r="F195" s="168" t="s">
        <v>2874</v>
      </c>
      <c r="G195" s="169"/>
      <c r="H195" s="122">
        <v>3703770</v>
      </c>
      <c r="I195" s="58">
        <v>3573770</v>
      </c>
    </row>
    <row r="196" spans="1:9">
      <c r="A196" s="120" t="s">
        <v>3150</v>
      </c>
      <c r="B196" s="120" t="s">
        <v>3151</v>
      </c>
      <c r="C196" s="120" t="s">
        <v>761</v>
      </c>
      <c r="D196" s="120" t="s">
        <v>3518</v>
      </c>
      <c r="E196" s="170" t="s">
        <v>3476</v>
      </c>
      <c r="F196" s="171"/>
      <c r="G196" s="172"/>
      <c r="H196" s="123">
        <v>274345517</v>
      </c>
      <c r="I196" s="86">
        <v>269135517</v>
      </c>
    </row>
    <row r="197" spans="1:9">
      <c r="A197" s="120" t="s">
        <v>3150</v>
      </c>
      <c r="B197" s="120" t="s">
        <v>3151</v>
      </c>
      <c r="C197" s="120" t="s">
        <v>773</v>
      </c>
      <c r="D197" s="120" t="s">
        <v>3524</v>
      </c>
      <c r="E197" s="120" t="s">
        <v>1269</v>
      </c>
      <c r="F197" s="168" t="s">
        <v>363</v>
      </c>
      <c r="G197" s="169"/>
      <c r="H197" s="122">
        <v>22591530</v>
      </c>
      <c r="I197" s="58">
        <v>22091530</v>
      </c>
    </row>
    <row r="198" spans="1:9">
      <c r="A198" s="120" t="s">
        <v>3150</v>
      </c>
      <c r="B198" s="120" t="s">
        <v>3151</v>
      </c>
      <c r="C198" s="120" t="s">
        <v>773</v>
      </c>
      <c r="D198" s="120" t="s">
        <v>3524</v>
      </c>
      <c r="E198" s="120" t="s">
        <v>1270</v>
      </c>
      <c r="F198" s="168" t="s">
        <v>364</v>
      </c>
      <c r="G198" s="169"/>
      <c r="H198" s="122">
        <v>27493031</v>
      </c>
      <c r="I198" s="58">
        <v>27493031</v>
      </c>
    </row>
    <row r="199" spans="1:9">
      <c r="A199" s="120" t="s">
        <v>3150</v>
      </c>
      <c r="B199" s="120" t="s">
        <v>3151</v>
      </c>
      <c r="C199" s="120" t="s">
        <v>773</v>
      </c>
      <c r="D199" s="120" t="s">
        <v>3524</v>
      </c>
      <c r="E199" s="120" t="s">
        <v>1271</v>
      </c>
      <c r="F199" s="168" t="s">
        <v>316</v>
      </c>
      <c r="G199" s="169"/>
      <c r="H199" s="122">
        <v>20134714</v>
      </c>
      <c r="I199" s="58">
        <v>20134714</v>
      </c>
    </row>
    <row r="200" spans="1:9">
      <c r="A200" s="120" t="s">
        <v>3150</v>
      </c>
      <c r="B200" s="120" t="s">
        <v>3151</v>
      </c>
      <c r="C200" s="120" t="s">
        <v>773</v>
      </c>
      <c r="D200" s="120" t="s">
        <v>3524</v>
      </c>
      <c r="E200" s="120" t="s">
        <v>3525</v>
      </c>
      <c r="F200" s="168" t="s">
        <v>365</v>
      </c>
      <c r="G200" s="169"/>
      <c r="H200" s="122">
        <v>1560806</v>
      </c>
      <c r="I200" s="58">
        <v>1560806</v>
      </c>
    </row>
    <row r="201" spans="1:9">
      <c r="A201" s="120" t="s">
        <v>3150</v>
      </c>
      <c r="B201" s="120" t="s">
        <v>3151</v>
      </c>
      <c r="C201" s="120" t="s">
        <v>773</v>
      </c>
      <c r="D201" s="120" t="s">
        <v>3524</v>
      </c>
      <c r="E201" s="120" t="s">
        <v>3526</v>
      </c>
      <c r="F201" s="168" t="s">
        <v>2019</v>
      </c>
      <c r="G201" s="169"/>
      <c r="H201" s="122">
        <v>-13203</v>
      </c>
      <c r="I201" s="58">
        <v>-13203</v>
      </c>
    </row>
    <row r="202" spans="1:9">
      <c r="A202" s="120" t="s">
        <v>3150</v>
      </c>
      <c r="B202" s="120" t="s">
        <v>3151</v>
      </c>
      <c r="C202" s="120" t="s">
        <v>773</v>
      </c>
      <c r="D202" s="120" t="s">
        <v>3524</v>
      </c>
      <c r="E202" s="120" t="s">
        <v>3527</v>
      </c>
      <c r="F202" s="168" t="s">
        <v>3528</v>
      </c>
      <c r="G202" s="169"/>
      <c r="H202" s="122">
        <v>-8500</v>
      </c>
      <c r="I202" s="58">
        <v>-8500</v>
      </c>
    </row>
    <row r="203" spans="1:9">
      <c r="A203" s="120" t="s">
        <v>3150</v>
      </c>
      <c r="B203" s="120" t="s">
        <v>3151</v>
      </c>
      <c r="C203" s="120" t="s">
        <v>773</v>
      </c>
      <c r="D203" s="120" t="s">
        <v>3524</v>
      </c>
      <c r="E203" s="120" t="s">
        <v>1977</v>
      </c>
      <c r="F203" s="168" t="s">
        <v>1978</v>
      </c>
      <c r="G203" s="169"/>
      <c r="H203" s="122">
        <v>18562620</v>
      </c>
      <c r="I203" s="58">
        <v>16562620</v>
      </c>
    </row>
    <row r="204" spans="1:9">
      <c r="A204" s="120" t="s">
        <v>3150</v>
      </c>
      <c r="B204" s="120" t="s">
        <v>3151</v>
      </c>
      <c r="C204" s="120" t="s">
        <v>773</v>
      </c>
      <c r="D204" s="120" t="s">
        <v>3524</v>
      </c>
      <c r="E204" s="120" t="s">
        <v>1979</v>
      </c>
      <c r="F204" s="168" t="s">
        <v>1980</v>
      </c>
      <c r="G204" s="169"/>
      <c r="H204" s="122">
        <v>2056311</v>
      </c>
      <c r="I204" s="58">
        <v>2056311</v>
      </c>
    </row>
    <row r="205" spans="1:9">
      <c r="A205" s="120" t="s">
        <v>3150</v>
      </c>
      <c r="B205" s="120" t="s">
        <v>3151</v>
      </c>
      <c r="C205" s="120" t="s">
        <v>773</v>
      </c>
      <c r="D205" s="120" t="s">
        <v>3524</v>
      </c>
      <c r="E205" s="120" t="s">
        <v>1999</v>
      </c>
      <c r="F205" s="168" t="s">
        <v>406</v>
      </c>
      <c r="G205" s="169"/>
      <c r="H205" s="122">
        <v>36494165</v>
      </c>
      <c r="I205" s="58">
        <v>35344165</v>
      </c>
    </row>
    <row r="206" spans="1:9">
      <c r="A206" s="120" t="s">
        <v>3150</v>
      </c>
      <c r="B206" s="120" t="s">
        <v>3151</v>
      </c>
      <c r="C206" s="120" t="s">
        <v>773</v>
      </c>
      <c r="D206" s="120" t="s">
        <v>3524</v>
      </c>
      <c r="E206" s="120" t="s">
        <v>2018</v>
      </c>
      <c r="F206" s="168" t="s">
        <v>2019</v>
      </c>
      <c r="G206" s="169"/>
      <c r="H206" s="122">
        <v>15747156</v>
      </c>
      <c r="I206" s="58">
        <v>15747156</v>
      </c>
    </row>
    <row r="207" spans="1:9">
      <c r="A207" s="120" t="s">
        <v>3150</v>
      </c>
      <c r="B207" s="120" t="s">
        <v>3151</v>
      </c>
      <c r="C207" s="120" t="s">
        <v>773</v>
      </c>
      <c r="D207" s="120" t="s">
        <v>3524</v>
      </c>
      <c r="E207" s="170" t="s">
        <v>3476</v>
      </c>
      <c r="F207" s="171"/>
      <c r="G207" s="172"/>
      <c r="H207" s="123">
        <v>144618630</v>
      </c>
      <c r="I207" s="86">
        <v>140968630</v>
      </c>
    </row>
    <row r="208" spans="1:9">
      <c r="A208" s="120" t="s">
        <v>3150</v>
      </c>
      <c r="B208" s="120" t="s">
        <v>3151</v>
      </c>
      <c r="C208" s="120" t="s">
        <v>780</v>
      </c>
      <c r="D208" s="120" t="s">
        <v>3529</v>
      </c>
      <c r="E208" s="120" t="s">
        <v>1272</v>
      </c>
      <c r="F208" s="168" t="s">
        <v>347</v>
      </c>
      <c r="G208" s="169"/>
      <c r="H208" s="122">
        <v>21130607</v>
      </c>
      <c r="I208" s="58">
        <v>20315607</v>
      </c>
    </row>
    <row r="209" spans="1:9">
      <c r="A209" s="120" t="s">
        <v>3150</v>
      </c>
      <c r="B209" s="120" t="s">
        <v>3151</v>
      </c>
      <c r="C209" s="120" t="s">
        <v>780</v>
      </c>
      <c r="D209" s="120" t="s">
        <v>3529</v>
      </c>
      <c r="E209" s="120" t="s">
        <v>1273</v>
      </c>
      <c r="F209" s="168" t="s">
        <v>348</v>
      </c>
      <c r="G209" s="169"/>
      <c r="H209" s="122">
        <v>26377580</v>
      </c>
      <c r="I209" s="58">
        <v>26364580</v>
      </c>
    </row>
    <row r="210" spans="1:9">
      <c r="A210" s="120" t="s">
        <v>3150</v>
      </c>
      <c r="B210" s="120" t="s">
        <v>3151</v>
      </c>
      <c r="C210" s="120" t="s">
        <v>780</v>
      </c>
      <c r="D210" s="120" t="s">
        <v>3529</v>
      </c>
      <c r="E210" s="120" t="s">
        <v>1274</v>
      </c>
      <c r="F210" s="168" t="s">
        <v>366</v>
      </c>
      <c r="G210" s="169"/>
      <c r="H210" s="122">
        <v>45231810</v>
      </c>
      <c r="I210" s="58">
        <v>45101810</v>
      </c>
    </row>
    <row r="211" spans="1:9">
      <c r="A211" s="120" t="s">
        <v>3150</v>
      </c>
      <c r="B211" s="120" t="s">
        <v>3151</v>
      </c>
      <c r="C211" s="120" t="s">
        <v>780</v>
      </c>
      <c r="D211" s="120" t="s">
        <v>3529</v>
      </c>
      <c r="E211" s="120" t="s">
        <v>1275</v>
      </c>
      <c r="F211" s="168" t="s">
        <v>351</v>
      </c>
      <c r="G211" s="169"/>
      <c r="H211" s="122">
        <v>35855893</v>
      </c>
      <c r="I211" s="58">
        <v>35855893</v>
      </c>
    </row>
    <row r="212" spans="1:9">
      <c r="A212" s="120" t="s">
        <v>3150</v>
      </c>
      <c r="B212" s="120" t="s">
        <v>3151</v>
      </c>
      <c r="C212" s="120" t="s">
        <v>780</v>
      </c>
      <c r="D212" s="120" t="s">
        <v>3529</v>
      </c>
      <c r="E212" s="120" t="s">
        <v>1276</v>
      </c>
      <c r="F212" s="168" t="s">
        <v>352</v>
      </c>
      <c r="G212" s="169"/>
      <c r="H212" s="122">
        <v>39125815</v>
      </c>
      <c r="I212" s="58">
        <v>38875815</v>
      </c>
    </row>
    <row r="213" spans="1:9">
      <c r="A213" s="120" t="s">
        <v>3150</v>
      </c>
      <c r="B213" s="120" t="s">
        <v>3151</v>
      </c>
      <c r="C213" s="120" t="s">
        <v>780</v>
      </c>
      <c r="D213" s="120" t="s">
        <v>3529</v>
      </c>
      <c r="E213" s="120" t="s">
        <v>1277</v>
      </c>
      <c r="F213" s="168" t="s">
        <v>353</v>
      </c>
      <c r="G213" s="169"/>
      <c r="H213" s="122">
        <v>10295521</v>
      </c>
      <c r="I213" s="58">
        <v>9600521</v>
      </c>
    </row>
    <row r="214" spans="1:9">
      <c r="A214" s="120" t="s">
        <v>3150</v>
      </c>
      <c r="B214" s="120" t="s">
        <v>3151</v>
      </c>
      <c r="C214" s="120" t="s">
        <v>780</v>
      </c>
      <c r="D214" s="120" t="s">
        <v>3529</v>
      </c>
      <c r="E214" s="120" t="s">
        <v>1278</v>
      </c>
      <c r="F214" s="168" t="s">
        <v>354</v>
      </c>
      <c r="G214" s="169"/>
      <c r="H214" s="122">
        <v>16687968</v>
      </c>
      <c r="I214" s="58">
        <v>16661968</v>
      </c>
    </row>
    <row r="215" spans="1:9">
      <c r="A215" s="120" t="s">
        <v>3150</v>
      </c>
      <c r="B215" s="120" t="s">
        <v>3151</v>
      </c>
      <c r="C215" s="120" t="s">
        <v>780</v>
      </c>
      <c r="D215" s="120" t="s">
        <v>3529</v>
      </c>
      <c r="E215" s="120" t="s">
        <v>1279</v>
      </c>
      <c r="F215" s="168" t="s">
        <v>355</v>
      </c>
      <c r="G215" s="169"/>
      <c r="H215" s="122">
        <v>22076972</v>
      </c>
      <c r="I215" s="58">
        <v>21056972</v>
      </c>
    </row>
    <row r="216" spans="1:9">
      <c r="A216" s="120" t="s">
        <v>3150</v>
      </c>
      <c r="B216" s="120" t="s">
        <v>3151</v>
      </c>
      <c r="C216" s="120" t="s">
        <v>780</v>
      </c>
      <c r="D216" s="120" t="s">
        <v>3529</v>
      </c>
      <c r="E216" s="120" t="s">
        <v>1280</v>
      </c>
      <c r="F216" s="168" t="s">
        <v>607</v>
      </c>
      <c r="G216" s="169"/>
      <c r="H216" s="122">
        <v>36716204</v>
      </c>
      <c r="I216" s="58">
        <v>36716204</v>
      </c>
    </row>
    <row r="217" spans="1:9">
      <c r="A217" s="120" t="s">
        <v>3150</v>
      </c>
      <c r="B217" s="120" t="s">
        <v>3151</v>
      </c>
      <c r="C217" s="120" t="s">
        <v>780</v>
      </c>
      <c r="D217" s="120" t="s">
        <v>3529</v>
      </c>
      <c r="E217" s="120" t="s">
        <v>1281</v>
      </c>
      <c r="F217" s="168" t="s">
        <v>644</v>
      </c>
      <c r="G217" s="169"/>
      <c r="H217" s="122">
        <v>15474604</v>
      </c>
      <c r="I217" s="58">
        <v>14954604</v>
      </c>
    </row>
    <row r="218" spans="1:9">
      <c r="A218" s="120" t="s">
        <v>3150</v>
      </c>
      <c r="B218" s="120" t="s">
        <v>3151</v>
      </c>
      <c r="C218" s="120" t="s">
        <v>780</v>
      </c>
      <c r="D218" s="120" t="s">
        <v>3529</v>
      </c>
      <c r="E218" s="120" t="s">
        <v>3530</v>
      </c>
      <c r="F218" s="168" t="s">
        <v>3531</v>
      </c>
      <c r="G218" s="169"/>
      <c r="H218" s="122">
        <v>6172787</v>
      </c>
      <c r="I218" s="58">
        <v>6172787</v>
      </c>
    </row>
    <row r="219" spans="1:9">
      <c r="A219" s="120" t="s">
        <v>3150</v>
      </c>
      <c r="B219" s="120" t="s">
        <v>3151</v>
      </c>
      <c r="C219" s="120" t="s">
        <v>780</v>
      </c>
      <c r="D219" s="120" t="s">
        <v>3529</v>
      </c>
      <c r="E219" s="120" t="s">
        <v>3532</v>
      </c>
      <c r="F219" s="168" t="s">
        <v>3533</v>
      </c>
      <c r="G219" s="169"/>
      <c r="H219" s="122">
        <v>-5600</v>
      </c>
      <c r="I219" s="58">
        <v>-5600</v>
      </c>
    </row>
    <row r="220" spans="1:9">
      <c r="A220" s="120" t="s">
        <v>3150</v>
      </c>
      <c r="B220" s="120" t="s">
        <v>3151</v>
      </c>
      <c r="C220" s="120" t="s">
        <v>780</v>
      </c>
      <c r="D220" s="120" t="s">
        <v>3529</v>
      </c>
      <c r="E220" s="120" t="s">
        <v>1282</v>
      </c>
      <c r="F220" s="168" t="s">
        <v>1158</v>
      </c>
      <c r="G220" s="169"/>
      <c r="H220" s="122">
        <v>17046741</v>
      </c>
      <c r="I220" s="58">
        <v>17046741</v>
      </c>
    </row>
    <row r="221" spans="1:9">
      <c r="A221" s="120" t="s">
        <v>3150</v>
      </c>
      <c r="B221" s="120" t="s">
        <v>3151</v>
      </c>
      <c r="C221" s="120" t="s">
        <v>780</v>
      </c>
      <c r="D221" s="120" t="s">
        <v>3529</v>
      </c>
      <c r="E221" s="120" t="s">
        <v>1283</v>
      </c>
      <c r="F221" s="168" t="s">
        <v>1165</v>
      </c>
      <c r="G221" s="169"/>
      <c r="H221" s="122">
        <v>22793702</v>
      </c>
      <c r="I221" s="58">
        <v>22793702</v>
      </c>
    </row>
    <row r="222" spans="1:9">
      <c r="A222" s="120" t="s">
        <v>3150</v>
      </c>
      <c r="B222" s="120" t="s">
        <v>3151</v>
      </c>
      <c r="C222" s="120" t="s">
        <v>780</v>
      </c>
      <c r="D222" s="120" t="s">
        <v>3529</v>
      </c>
      <c r="E222" s="120" t="s">
        <v>1284</v>
      </c>
      <c r="F222" s="168" t="s">
        <v>1166</v>
      </c>
      <c r="G222" s="169"/>
      <c r="H222" s="122">
        <v>17872089</v>
      </c>
      <c r="I222" s="58">
        <v>17872089</v>
      </c>
    </row>
    <row r="223" spans="1:9">
      <c r="A223" s="120" t="s">
        <v>3150</v>
      </c>
      <c r="B223" s="120" t="s">
        <v>3151</v>
      </c>
      <c r="C223" s="120" t="s">
        <v>780</v>
      </c>
      <c r="D223" s="120" t="s">
        <v>3529</v>
      </c>
      <c r="E223" s="120" t="s">
        <v>1846</v>
      </c>
      <c r="F223" s="168" t="s">
        <v>1847</v>
      </c>
      <c r="G223" s="169"/>
      <c r="H223" s="122">
        <v>10819281</v>
      </c>
      <c r="I223" s="58">
        <v>10819281</v>
      </c>
    </row>
    <row r="224" spans="1:9">
      <c r="A224" s="120" t="s">
        <v>3150</v>
      </c>
      <c r="B224" s="120" t="s">
        <v>3151</v>
      </c>
      <c r="C224" s="120" t="s">
        <v>780</v>
      </c>
      <c r="D224" s="120" t="s">
        <v>3529</v>
      </c>
      <c r="E224" s="120" t="s">
        <v>2000</v>
      </c>
      <c r="F224" s="168" t="s">
        <v>627</v>
      </c>
      <c r="G224" s="169"/>
      <c r="H224" s="122">
        <v>8083520</v>
      </c>
      <c r="I224" s="58">
        <v>7833520</v>
      </c>
    </row>
    <row r="225" spans="1:9">
      <c r="A225" s="120" t="s">
        <v>3150</v>
      </c>
      <c r="B225" s="120" t="s">
        <v>3151</v>
      </c>
      <c r="C225" s="120" t="s">
        <v>780</v>
      </c>
      <c r="D225" s="120" t="s">
        <v>3529</v>
      </c>
      <c r="E225" s="120" t="s">
        <v>2833</v>
      </c>
      <c r="F225" s="168" t="s">
        <v>2834</v>
      </c>
      <c r="G225" s="169"/>
      <c r="H225" s="122">
        <v>1940490</v>
      </c>
      <c r="I225" s="58">
        <v>1940490</v>
      </c>
    </row>
    <row r="226" spans="1:9">
      <c r="A226" s="120" t="s">
        <v>3150</v>
      </c>
      <c r="B226" s="120" t="s">
        <v>3151</v>
      </c>
      <c r="C226" s="120" t="s">
        <v>780</v>
      </c>
      <c r="D226" s="120" t="s">
        <v>3529</v>
      </c>
      <c r="E226" s="120" t="s">
        <v>2958</v>
      </c>
      <c r="F226" s="168" t="s">
        <v>2959</v>
      </c>
      <c r="G226" s="169"/>
      <c r="H226" s="122">
        <v>620505</v>
      </c>
      <c r="I226" s="58">
        <v>620505</v>
      </c>
    </row>
    <row r="227" spans="1:9">
      <c r="A227" s="120" t="s">
        <v>3150</v>
      </c>
      <c r="B227" s="120" t="s">
        <v>3151</v>
      </c>
      <c r="C227" s="120" t="s">
        <v>780</v>
      </c>
      <c r="D227" s="120" t="s">
        <v>3529</v>
      </c>
      <c r="E227" s="120" t="s">
        <v>2970</v>
      </c>
      <c r="F227" s="168" t="s">
        <v>2971</v>
      </c>
      <c r="G227" s="169"/>
      <c r="H227" s="122">
        <v>1104235</v>
      </c>
      <c r="I227" s="58">
        <v>1104235</v>
      </c>
    </row>
    <row r="228" spans="1:9">
      <c r="A228" s="120" t="s">
        <v>3150</v>
      </c>
      <c r="B228" s="120" t="s">
        <v>3151</v>
      </c>
      <c r="C228" s="120" t="s">
        <v>780</v>
      </c>
      <c r="D228" s="120" t="s">
        <v>3529</v>
      </c>
      <c r="E228" s="120" t="s">
        <v>2965</v>
      </c>
      <c r="F228" s="168" t="s">
        <v>353</v>
      </c>
      <c r="G228" s="169"/>
      <c r="H228" s="122">
        <v>1080690</v>
      </c>
      <c r="I228" s="58">
        <v>1080690</v>
      </c>
    </row>
    <row r="229" spans="1:9">
      <c r="A229" s="120" t="s">
        <v>3150</v>
      </c>
      <c r="B229" s="120" t="s">
        <v>3151</v>
      </c>
      <c r="C229" s="120" t="s">
        <v>780</v>
      </c>
      <c r="D229" s="120" t="s">
        <v>3529</v>
      </c>
      <c r="E229" s="170" t="s">
        <v>3476</v>
      </c>
      <c r="F229" s="171"/>
      <c r="G229" s="172"/>
      <c r="H229" s="123">
        <v>356501414</v>
      </c>
      <c r="I229" s="86">
        <v>352782414</v>
      </c>
    </row>
    <row r="230" spans="1:9">
      <c r="A230" s="120" t="s">
        <v>3150</v>
      </c>
      <c r="B230" s="120" t="s">
        <v>3151</v>
      </c>
      <c r="C230" s="120" t="s">
        <v>788</v>
      </c>
      <c r="D230" s="120" t="s">
        <v>3534</v>
      </c>
      <c r="E230" s="120" t="s">
        <v>1285</v>
      </c>
      <c r="F230" s="168" t="s">
        <v>331</v>
      </c>
      <c r="G230" s="169"/>
      <c r="H230" s="122">
        <v>19776028</v>
      </c>
      <c r="I230" s="58">
        <v>19776028</v>
      </c>
    </row>
    <row r="231" spans="1:9">
      <c r="A231" s="120" t="s">
        <v>3150</v>
      </c>
      <c r="B231" s="120" t="s">
        <v>3151</v>
      </c>
      <c r="C231" s="120" t="s">
        <v>788</v>
      </c>
      <c r="D231" s="120" t="s">
        <v>3534</v>
      </c>
      <c r="E231" s="120" t="s">
        <v>1286</v>
      </c>
      <c r="F231" s="168" t="s">
        <v>319</v>
      </c>
      <c r="G231" s="169"/>
      <c r="H231" s="122">
        <v>51986116</v>
      </c>
      <c r="I231" s="58">
        <v>51736116</v>
      </c>
    </row>
    <row r="232" spans="1:9">
      <c r="A232" s="120" t="s">
        <v>3150</v>
      </c>
      <c r="B232" s="120" t="s">
        <v>3151</v>
      </c>
      <c r="C232" s="120" t="s">
        <v>788</v>
      </c>
      <c r="D232" s="120" t="s">
        <v>3534</v>
      </c>
      <c r="E232" s="120" t="s">
        <v>3535</v>
      </c>
      <c r="F232" s="168" t="s">
        <v>317</v>
      </c>
      <c r="G232" s="169"/>
      <c r="H232" s="122">
        <v>-199505</v>
      </c>
      <c r="I232" s="58">
        <v>-199505</v>
      </c>
    </row>
    <row r="233" spans="1:9">
      <c r="A233" s="120" t="s">
        <v>3150</v>
      </c>
      <c r="B233" s="120" t="s">
        <v>3151</v>
      </c>
      <c r="C233" s="120" t="s">
        <v>788</v>
      </c>
      <c r="D233" s="120" t="s">
        <v>3534</v>
      </c>
      <c r="E233" s="120" t="s">
        <v>1287</v>
      </c>
      <c r="F233" s="168" t="s">
        <v>511</v>
      </c>
      <c r="G233" s="169"/>
      <c r="H233" s="122">
        <v>27414127</v>
      </c>
      <c r="I233" s="58">
        <v>27414127</v>
      </c>
    </row>
    <row r="234" spans="1:9">
      <c r="A234" s="120" t="s">
        <v>3150</v>
      </c>
      <c r="B234" s="120" t="s">
        <v>3151</v>
      </c>
      <c r="C234" s="120" t="s">
        <v>788</v>
      </c>
      <c r="D234" s="120" t="s">
        <v>3534</v>
      </c>
      <c r="E234" s="120" t="s">
        <v>1288</v>
      </c>
      <c r="F234" s="168" t="s">
        <v>336</v>
      </c>
      <c r="G234" s="169"/>
      <c r="H234" s="122">
        <v>26963723</v>
      </c>
      <c r="I234" s="58">
        <v>26963723</v>
      </c>
    </row>
    <row r="235" spans="1:9">
      <c r="A235" s="120" t="s">
        <v>3150</v>
      </c>
      <c r="B235" s="120" t="s">
        <v>3151</v>
      </c>
      <c r="C235" s="120" t="s">
        <v>788</v>
      </c>
      <c r="D235" s="120" t="s">
        <v>3534</v>
      </c>
      <c r="E235" s="120" t="s">
        <v>1289</v>
      </c>
      <c r="F235" s="168" t="s">
        <v>334</v>
      </c>
      <c r="G235" s="169"/>
      <c r="H235" s="122">
        <v>4719515</v>
      </c>
      <c r="I235" s="58">
        <v>3719515</v>
      </c>
    </row>
    <row r="236" spans="1:9">
      <c r="A236" s="120" t="s">
        <v>3150</v>
      </c>
      <c r="B236" s="120" t="s">
        <v>3151</v>
      </c>
      <c r="C236" s="120" t="s">
        <v>788</v>
      </c>
      <c r="D236" s="120" t="s">
        <v>3534</v>
      </c>
      <c r="E236" s="120" t="s">
        <v>1290</v>
      </c>
      <c r="F236" s="168" t="s">
        <v>139</v>
      </c>
      <c r="G236" s="169"/>
      <c r="H236" s="122">
        <v>48144409</v>
      </c>
      <c r="I236" s="58">
        <v>48144409</v>
      </c>
    </row>
    <row r="237" spans="1:9">
      <c r="A237" s="120" t="s">
        <v>3150</v>
      </c>
      <c r="B237" s="120" t="s">
        <v>3151</v>
      </c>
      <c r="C237" s="120" t="s">
        <v>788</v>
      </c>
      <c r="D237" s="120" t="s">
        <v>3534</v>
      </c>
      <c r="E237" s="120" t="s">
        <v>1291</v>
      </c>
      <c r="F237" s="168" t="s">
        <v>327</v>
      </c>
      <c r="G237" s="169"/>
      <c r="H237" s="122">
        <v>18343418</v>
      </c>
      <c r="I237" s="58">
        <v>18343418</v>
      </c>
    </row>
    <row r="238" spans="1:9">
      <c r="A238" s="120" t="s">
        <v>3150</v>
      </c>
      <c r="B238" s="120" t="s">
        <v>3151</v>
      </c>
      <c r="C238" s="120" t="s">
        <v>788</v>
      </c>
      <c r="D238" s="120" t="s">
        <v>3534</v>
      </c>
      <c r="E238" s="120" t="s">
        <v>1292</v>
      </c>
      <c r="F238" s="168" t="s">
        <v>328</v>
      </c>
      <c r="G238" s="169"/>
      <c r="H238" s="122">
        <v>15294660</v>
      </c>
      <c r="I238" s="58">
        <v>15294660</v>
      </c>
    </row>
    <row r="239" spans="1:9">
      <c r="A239" s="120" t="s">
        <v>3150</v>
      </c>
      <c r="B239" s="120" t="s">
        <v>3151</v>
      </c>
      <c r="C239" s="120" t="s">
        <v>788</v>
      </c>
      <c r="D239" s="120" t="s">
        <v>3534</v>
      </c>
      <c r="E239" s="120" t="s">
        <v>3536</v>
      </c>
      <c r="F239" s="168" t="s">
        <v>3537</v>
      </c>
      <c r="G239" s="169"/>
      <c r="H239" s="122">
        <v>35323</v>
      </c>
      <c r="I239" s="58">
        <v>35323</v>
      </c>
    </row>
    <row r="240" spans="1:9">
      <c r="A240" s="120" t="s">
        <v>3150</v>
      </c>
      <c r="B240" s="120" t="s">
        <v>3151</v>
      </c>
      <c r="C240" s="120" t="s">
        <v>788</v>
      </c>
      <c r="D240" s="120" t="s">
        <v>3534</v>
      </c>
      <c r="E240" s="120" t="s">
        <v>3538</v>
      </c>
      <c r="F240" s="168" t="s">
        <v>3539</v>
      </c>
      <c r="G240" s="169"/>
      <c r="H240" s="122">
        <v>-275601</v>
      </c>
      <c r="I240" s="58">
        <v>-275601</v>
      </c>
    </row>
    <row r="241" spans="1:9">
      <c r="A241" s="120" t="s">
        <v>3150</v>
      </c>
      <c r="B241" s="120" t="s">
        <v>3151</v>
      </c>
      <c r="C241" s="120" t="s">
        <v>788</v>
      </c>
      <c r="D241" s="120" t="s">
        <v>3534</v>
      </c>
      <c r="E241" s="120" t="s">
        <v>3540</v>
      </c>
      <c r="F241" s="168" t="s">
        <v>3541</v>
      </c>
      <c r="G241" s="169"/>
      <c r="H241" s="122">
        <v>-459442</v>
      </c>
      <c r="I241" s="58">
        <v>-459442</v>
      </c>
    </row>
    <row r="242" spans="1:9">
      <c r="A242" s="120" t="s">
        <v>3150</v>
      </c>
      <c r="B242" s="120" t="s">
        <v>3151</v>
      </c>
      <c r="C242" s="120" t="s">
        <v>788</v>
      </c>
      <c r="D242" s="120" t="s">
        <v>3534</v>
      </c>
      <c r="E242" s="120" t="s">
        <v>2888</v>
      </c>
      <c r="F242" s="168" t="s">
        <v>2889</v>
      </c>
      <c r="G242" s="169"/>
      <c r="H242" s="122">
        <v>2152460</v>
      </c>
      <c r="I242" s="58">
        <v>2152460</v>
      </c>
    </row>
    <row r="243" spans="1:9">
      <c r="A243" s="120" t="s">
        <v>3150</v>
      </c>
      <c r="B243" s="120" t="s">
        <v>3151</v>
      </c>
      <c r="C243" s="120" t="s">
        <v>788</v>
      </c>
      <c r="D243" s="120" t="s">
        <v>3534</v>
      </c>
      <c r="E243" s="120" t="s">
        <v>2831</v>
      </c>
      <c r="F243" s="168" t="s">
        <v>2832</v>
      </c>
      <c r="G243" s="169"/>
      <c r="H243" s="122">
        <v>3312335</v>
      </c>
      <c r="I243" s="58">
        <v>2562335</v>
      </c>
    </row>
    <row r="244" spans="1:9">
      <c r="A244" s="120" t="s">
        <v>3150</v>
      </c>
      <c r="B244" s="120" t="s">
        <v>3151</v>
      </c>
      <c r="C244" s="120" t="s">
        <v>788</v>
      </c>
      <c r="D244" s="120" t="s">
        <v>3534</v>
      </c>
      <c r="E244" s="120" t="s">
        <v>2966</v>
      </c>
      <c r="F244" s="168" t="s">
        <v>2967</v>
      </c>
      <c r="G244" s="169"/>
      <c r="H244" s="122">
        <v>1099280</v>
      </c>
      <c r="I244" s="58">
        <v>1099280</v>
      </c>
    </row>
    <row r="245" spans="1:9">
      <c r="A245" s="120" t="s">
        <v>3150</v>
      </c>
      <c r="B245" s="120" t="s">
        <v>3151</v>
      </c>
      <c r="C245" s="120" t="s">
        <v>788</v>
      </c>
      <c r="D245" s="120" t="s">
        <v>3534</v>
      </c>
      <c r="E245" s="170" t="s">
        <v>3476</v>
      </c>
      <c r="F245" s="171"/>
      <c r="G245" s="172"/>
      <c r="H245" s="123">
        <v>218306846</v>
      </c>
      <c r="I245" s="86">
        <v>216306846</v>
      </c>
    </row>
    <row r="246" spans="1:9">
      <c r="A246" s="120" t="s">
        <v>3150</v>
      </c>
      <c r="B246" s="120" t="s">
        <v>3151</v>
      </c>
      <c r="C246" s="120" t="s">
        <v>794</v>
      </c>
      <c r="D246" s="120" t="s">
        <v>3542</v>
      </c>
      <c r="E246" s="120" t="s">
        <v>3543</v>
      </c>
      <c r="F246" s="168" t="s">
        <v>3544</v>
      </c>
      <c r="G246" s="169"/>
      <c r="H246" s="122">
        <v>-170613</v>
      </c>
      <c r="I246" s="58">
        <v>-170613</v>
      </c>
    </row>
    <row r="247" spans="1:9">
      <c r="A247" s="120" t="s">
        <v>3150</v>
      </c>
      <c r="B247" s="120" t="s">
        <v>3151</v>
      </c>
      <c r="C247" s="120" t="s">
        <v>794</v>
      </c>
      <c r="D247" s="120" t="s">
        <v>3542</v>
      </c>
      <c r="E247" s="120" t="s">
        <v>1295</v>
      </c>
      <c r="F247" s="168" t="s">
        <v>305</v>
      </c>
      <c r="G247" s="169"/>
      <c r="H247" s="122">
        <v>16380727</v>
      </c>
      <c r="I247" s="58">
        <v>16380727</v>
      </c>
    </row>
    <row r="248" spans="1:9">
      <c r="A248" s="120" t="s">
        <v>3150</v>
      </c>
      <c r="B248" s="120" t="s">
        <v>3151</v>
      </c>
      <c r="C248" s="120" t="s">
        <v>794</v>
      </c>
      <c r="D248" s="120" t="s">
        <v>3542</v>
      </c>
      <c r="E248" s="120" t="s">
        <v>1296</v>
      </c>
      <c r="F248" s="168" t="s">
        <v>504</v>
      </c>
      <c r="G248" s="169"/>
      <c r="H248" s="122">
        <v>9965830</v>
      </c>
      <c r="I248" s="58">
        <v>9965830</v>
      </c>
    </row>
    <row r="249" spans="1:9">
      <c r="A249" s="120" t="s">
        <v>3150</v>
      </c>
      <c r="B249" s="120" t="s">
        <v>3151</v>
      </c>
      <c r="C249" s="120" t="s">
        <v>794</v>
      </c>
      <c r="D249" s="120" t="s">
        <v>3542</v>
      </c>
      <c r="E249" s="120" t="s">
        <v>1293</v>
      </c>
      <c r="F249" s="168" t="s">
        <v>296</v>
      </c>
      <c r="G249" s="169"/>
      <c r="H249" s="122">
        <v>24941839</v>
      </c>
      <c r="I249" s="58">
        <v>24421839</v>
      </c>
    </row>
    <row r="250" spans="1:9">
      <c r="A250" s="120" t="s">
        <v>3150</v>
      </c>
      <c r="B250" s="120" t="s">
        <v>3151</v>
      </c>
      <c r="C250" s="120" t="s">
        <v>794</v>
      </c>
      <c r="D250" s="120" t="s">
        <v>3542</v>
      </c>
      <c r="E250" s="120" t="s">
        <v>1294</v>
      </c>
      <c r="F250" s="168" t="s">
        <v>672</v>
      </c>
      <c r="G250" s="169"/>
      <c r="H250" s="122">
        <v>13971058</v>
      </c>
      <c r="I250" s="58">
        <v>13971058</v>
      </c>
    </row>
    <row r="251" spans="1:9">
      <c r="A251" s="120" t="s">
        <v>3150</v>
      </c>
      <c r="B251" s="120" t="s">
        <v>3151</v>
      </c>
      <c r="C251" s="120" t="s">
        <v>794</v>
      </c>
      <c r="D251" s="120" t="s">
        <v>3542</v>
      </c>
      <c r="E251" s="120" t="s">
        <v>2883</v>
      </c>
      <c r="F251" s="168" t="s">
        <v>2884</v>
      </c>
      <c r="G251" s="169"/>
      <c r="H251" s="122">
        <v>3296745</v>
      </c>
      <c r="I251" s="58">
        <v>3046745</v>
      </c>
    </row>
    <row r="252" spans="1:9">
      <c r="A252" s="120" t="s">
        <v>3150</v>
      </c>
      <c r="B252" s="120" t="s">
        <v>3151</v>
      </c>
      <c r="C252" s="120" t="s">
        <v>794</v>
      </c>
      <c r="D252" s="120" t="s">
        <v>3542</v>
      </c>
      <c r="E252" s="170" t="s">
        <v>3476</v>
      </c>
      <c r="F252" s="171"/>
      <c r="G252" s="172"/>
      <c r="H252" s="123">
        <v>68385586</v>
      </c>
      <c r="I252" s="86">
        <v>67615586</v>
      </c>
    </row>
    <row r="253" spans="1:9">
      <c r="A253" s="120" t="s">
        <v>3150</v>
      </c>
      <c r="B253" s="120" t="s">
        <v>3151</v>
      </c>
      <c r="C253" s="120" t="s">
        <v>798</v>
      </c>
      <c r="D253" s="120" t="s">
        <v>3545</v>
      </c>
      <c r="E253" s="120" t="s">
        <v>1297</v>
      </c>
      <c r="F253" s="168" t="s">
        <v>285</v>
      </c>
      <c r="G253" s="169"/>
      <c r="H253" s="122">
        <v>44384422</v>
      </c>
      <c r="I253" s="58">
        <v>43864422</v>
      </c>
    </row>
    <row r="254" spans="1:9">
      <c r="A254" s="120" t="s">
        <v>3150</v>
      </c>
      <c r="B254" s="120" t="s">
        <v>3151</v>
      </c>
      <c r="C254" s="120" t="s">
        <v>798</v>
      </c>
      <c r="D254" s="120" t="s">
        <v>3545</v>
      </c>
      <c r="E254" s="120" t="s">
        <v>1298</v>
      </c>
      <c r="F254" s="168" t="s">
        <v>153</v>
      </c>
      <c r="G254" s="169"/>
      <c r="H254" s="122">
        <v>35270607</v>
      </c>
      <c r="I254" s="58">
        <v>35270607</v>
      </c>
    </row>
    <row r="255" spans="1:9">
      <c r="A255" s="120" t="s">
        <v>3150</v>
      </c>
      <c r="B255" s="120" t="s">
        <v>3151</v>
      </c>
      <c r="C255" s="120" t="s">
        <v>798</v>
      </c>
      <c r="D255" s="120" t="s">
        <v>3545</v>
      </c>
      <c r="E255" s="120" t="s">
        <v>1299</v>
      </c>
      <c r="F255" s="168" t="s">
        <v>324</v>
      </c>
      <c r="G255" s="169"/>
      <c r="H255" s="122">
        <v>45686363</v>
      </c>
      <c r="I255" s="58">
        <v>44484363</v>
      </c>
    </row>
    <row r="256" spans="1:9">
      <c r="A256" s="120" t="s">
        <v>3150</v>
      </c>
      <c r="B256" s="120" t="s">
        <v>3151</v>
      </c>
      <c r="C256" s="120" t="s">
        <v>798</v>
      </c>
      <c r="D256" s="120" t="s">
        <v>3545</v>
      </c>
      <c r="E256" s="120" t="s">
        <v>1300</v>
      </c>
      <c r="F256" s="168" t="s">
        <v>346</v>
      </c>
      <c r="G256" s="169"/>
      <c r="H256" s="122">
        <v>35391545</v>
      </c>
      <c r="I256" s="58">
        <v>34391545</v>
      </c>
    </row>
    <row r="257" spans="1:9">
      <c r="A257" s="120" t="s">
        <v>3150</v>
      </c>
      <c r="B257" s="120" t="s">
        <v>3151</v>
      </c>
      <c r="C257" s="120" t="s">
        <v>798</v>
      </c>
      <c r="D257" s="120" t="s">
        <v>3545</v>
      </c>
      <c r="E257" s="120" t="s">
        <v>1301</v>
      </c>
      <c r="F257" s="168" t="s">
        <v>111</v>
      </c>
      <c r="G257" s="169"/>
      <c r="H257" s="122">
        <v>15253514</v>
      </c>
      <c r="I257" s="58">
        <v>15253514</v>
      </c>
    </row>
    <row r="258" spans="1:9">
      <c r="A258" s="120" t="s">
        <v>3150</v>
      </c>
      <c r="B258" s="120" t="s">
        <v>3151</v>
      </c>
      <c r="C258" s="120" t="s">
        <v>798</v>
      </c>
      <c r="D258" s="120" t="s">
        <v>3545</v>
      </c>
      <c r="E258" s="120" t="s">
        <v>1302</v>
      </c>
      <c r="F258" s="168" t="s">
        <v>545</v>
      </c>
      <c r="G258" s="169"/>
      <c r="H258" s="122">
        <v>40145417</v>
      </c>
      <c r="I258" s="58">
        <v>39625417</v>
      </c>
    </row>
    <row r="259" spans="1:9">
      <c r="A259" s="120" t="s">
        <v>3150</v>
      </c>
      <c r="B259" s="120" t="s">
        <v>3151</v>
      </c>
      <c r="C259" s="120" t="s">
        <v>798</v>
      </c>
      <c r="D259" s="120" t="s">
        <v>3545</v>
      </c>
      <c r="E259" s="120" t="s">
        <v>1303</v>
      </c>
      <c r="F259" s="168" t="s">
        <v>326</v>
      </c>
      <c r="G259" s="169"/>
      <c r="H259" s="122">
        <v>28676766</v>
      </c>
      <c r="I259" s="58">
        <v>27786766</v>
      </c>
    </row>
    <row r="260" spans="1:9">
      <c r="A260" s="120" t="s">
        <v>3150</v>
      </c>
      <c r="B260" s="120" t="s">
        <v>3151</v>
      </c>
      <c r="C260" s="120" t="s">
        <v>798</v>
      </c>
      <c r="D260" s="120" t="s">
        <v>3545</v>
      </c>
      <c r="E260" s="120" t="s">
        <v>1304</v>
      </c>
      <c r="F260" s="168" t="s">
        <v>151</v>
      </c>
      <c r="G260" s="169"/>
      <c r="H260" s="122">
        <v>51914738</v>
      </c>
      <c r="I260" s="58">
        <v>51329738</v>
      </c>
    </row>
    <row r="261" spans="1:9">
      <c r="A261" s="120" t="s">
        <v>3150</v>
      </c>
      <c r="B261" s="120" t="s">
        <v>3151</v>
      </c>
      <c r="C261" s="120" t="s">
        <v>798</v>
      </c>
      <c r="D261" s="120" t="s">
        <v>3545</v>
      </c>
      <c r="E261" s="120" t="s">
        <v>1305</v>
      </c>
      <c r="F261" s="168" t="s">
        <v>158</v>
      </c>
      <c r="G261" s="169"/>
      <c r="H261" s="122">
        <v>29533609</v>
      </c>
      <c r="I261" s="58">
        <v>29533609</v>
      </c>
    </row>
    <row r="262" spans="1:9">
      <c r="A262" s="120" t="s">
        <v>3150</v>
      </c>
      <c r="B262" s="120" t="s">
        <v>3151</v>
      </c>
      <c r="C262" s="120" t="s">
        <v>798</v>
      </c>
      <c r="D262" s="120" t="s">
        <v>3545</v>
      </c>
      <c r="E262" s="120" t="s">
        <v>3546</v>
      </c>
      <c r="F262" s="168" t="s">
        <v>3547</v>
      </c>
      <c r="G262" s="169"/>
      <c r="H262" s="122">
        <v>-635375</v>
      </c>
      <c r="I262" s="58">
        <v>-635375</v>
      </c>
    </row>
    <row r="263" spans="1:9">
      <c r="A263" s="120" t="s">
        <v>3150</v>
      </c>
      <c r="B263" s="120" t="s">
        <v>3151</v>
      </c>
      <c r="C263" s="120" t="s">
        <v>798</v>
      </c>
      <c r="D263" s="120" t="s">
        <v>3545</v>
      </c>
      <c r="E263" s="120" t="s">
        <v>1306</v>
      </c>
      <c r="F263" s="168" t="s">
        <v>325</v>
      </c>
      <c r="G263" s="169"/>
      <c r="H263" s="122">
        <v>42536730</v>
      </c>
      <c r="I263" s="58">
        <v>42036730</v>
      </c>
    </row>
    <row r="264" spans="1:9">
      <c r="A264" s="120" t="s">
        <v>3150</v>
      </c>
      <c r="B264" s="120" t="s">
        <v>3151</v>
      </c>
      <c r="C264" s="120" t="s">
        <v>798</v>
      </c>
      <c r="D264" s="120" t="s">
        <v>3545</v>
      </c>
      <c r="E264" s="120" t="s">
        <v>1307</v>
      </c>
      <c r="F264" s="168" t="s">
        <v>313</v>
      </c>
      <c r="G264" s="169"/>
      <c r="H264" s="122">
        <v>23567514</v>
      </c>
      <c r="I264" s="58">
        <v>23567514</v>
      </c>
    </row>
    <row r="265" spans="1:9">
      <c r="A265" s="120" t="s">
        <v>3150</v>
      </c>
      <c r="B265" s="120" t="s">
        <v>3151</v>
      </c>
      <c r="C265" s="120" t="s">
        <v>798</v>
      </c>
      <c r="D265" s="120" t="s">
        <v>3545</v>
      </c>
      <c r="E265" s="120" t="s">
        <v>1308</v>
      </c>
      <c r="F265" s="168" t="s">
        <v>524</v>
      </c>
      <c r="G265" s="169"/>
      <c r="H265" s="122">
        <v>25890662</v>
      </c>
      <c r="I265" s="58">
        <v>22415662</v>
      </c>
    </row>
    <row r="266" spans="1:9">
      <c r="A266" s="120" t="s">
        <v>3150</v>
      </c>
      <c r="B266" s="120" t="s">
        <v>3151</v>
      </c>
      <c r="C266" s="120" t="s">
        <v>798</v>
      </c>
      <c r="D266" s="120" t="s">
        <v>3545</v>
      </c>
      <c r="E266" s="120" t="s">
        <v>1309</v>
      </c>
      <c r="F266" s="168" t="s">
        <v>2</v>
      </c>
      <c r="G266" s="169"/>
      <c r="H266" s="122">
        <v>18299865</v>
      </c>
      <c r="I266" s="58">
        <v>18299865</v>
      </c>
    </row>
    <row r="267" spans="1:9">
      <c r="A267" s="120" t="s">
        <v>3150</v>
      </c>
      <c r="B267" s="120" t="s">
        <v>3151</v>
      </c>
      <c r="C267" s="120" t="s">
        <v>798</v>
      </c>
      <c r="D267" s="120" t="s">
        <v>3545</v>
      </c>
      <c r="E267" s="120" t="s">
        <v>1310</v>
      </c>
      <c r="F267" s="168" t="s">
        <v>343</v>
      </c>
      <c r="G267" s="169"/>
      <c r="H267" s="122">
        <v>24967942</v>
      </c>
      <c r="I267" s="58">
        <v>24707942</v>
      </c>
    </row>
    <row r="268" spans="1:9">
      <c r="A268" s="120" t="s">
        <v>3150</v>
      </c>
      <c r="B268" s="120" t="s">
        <v>3151</v>
      </c>
      <c r="C268" s="120" t="s">
        <v>798</v>
      </c>
      <c r="D268" s="120" t="s">
        <v>3545</v>
      </c>
      <c r="E268" s="120" t="s">
        <v>1311</v>
      </c>
      <c r="F268" s="168" t="s">
        <v>0</v>
      </c>
      <c r="G268" s="169"/>
      <c r="H268" s="122">
        <v>22638990</v>
      </c>
      <c r="I268" s="58">
        <v>22638990</v>
      </c>
    </row>
    <row r="269" spans="1:9">
      <c r="A269" s="120" t="s">
        <v>3150</v>
      </c>
      <c r="B269" s="120" t="s">
        <v>3151</v>
      </c>
      <c r="C269" s="120" t="s">
        <v>798</v>
      </c>
      <c r="D269" s="120" t="s">
        <v>3545</v>
      </c>
      <c r="E269" s="120" t="s">
        <v>1312</v>
      </c>
      <c r="F269" s="168" t="s">
        <v>304</v>
      </c>
      <c r="G269" s="169"/>
      <c r="H269" s="122">
        <v>35360897</v>
      </c>
      <c r="I269" s="58">
        <v>33410897</v>
      </c>
    </row>
    <row r="270" spans="1:9">
      <c r="A270" s="120" t="s">
        <v>3150</v>
      </c>
      <c r="B270" s="120" t="s">
        <v>3151</v>
      </c>
      <c r="C270" s="120" t="s">
        <v>798</v>
      </c>
      <c r="D270" s="120" t="s">
        <v>3545</v>
      </c>
      <c r="E270" s="120" t="s">
        <v>3548</v>
      </c>
      <c r="F270" s="168" t="s">
        <v>3549</v>
      </c>
      <c r="G270" s="169"/>
      <c r="H270" s="122">
        <v>-211170</v>
      </c>
      <c r="I270" s="58">
        <v>-211170</v>
      </c>
    </row>
    <row r="271" spans="1:9">
      <c r="A271" s="120" t="s">
        <v>3150</v>
      </c>
      <c r="B271" s="120" t="s">
        <v>3151</v>
      </c>
      <c r="C271" s="120" t="s">
        <v>798</v>
      </c>
      <c r="D271" s="120" t="s">
        <v>3545</v>
      </c>
      <c r="E271" s="120" t="s">
        <v>1313</v>
      </c>
      <c r="F271" s="168" t="s">
        <v>306</v>
      </c>
      <c r="G271" s="169"/>
      <c r="H271" s="122">
        <v>23282103</v>
      </c>
      <c r="I271" s="58">
        <v>23282103</v>
      </c>
    </row>
    <row r="272" spans="1:9">
      <c r="A272" s="120" t="s">
        <v>3150</v>
      </c>
      <c r="B272" s="120" t="s">
        <v>3151</v>
      </c>
      <c r="C272" s="120" t="s">
        <v>798</v>
      </c>
      <c r="D272" s="120" t="s">
        <v>3545</v>
      </c>
      <c r="E272" s="120" t="s">
        <v>1314</v>
      </c>
      <c r="F272" s="168" t="s">
        <v>307</v>
      </c>
      <c r="G272" s="169"/>
      <c r="H272" s="122">
        <v>50009373</v>
      </c>
      <c r="I272" s="58">
        <v>49509373</v>
      </c>
    </row>
    <row r="273" spans="1:9">
      <c r="A273" s="120" t="s">
        <v>3150</v>
      </c>
      <c r="B273" s="120" t="s">
        <v>3151</v>
      </c>
      <c r="C273" s="120" t="s">
        <v>798</v>
      </c>
      <c r="D273" s="120" t="s">
        <v>3545</v>
      </c>
      <c r="E273" s="120" t="s">
        <v>1315</v>
      </c>
      <c r="F273" s="168" t="s">
        <v>308</v>
      </c>
      <c r="G273" s="169"/>
      <c r="H273" s="122">
        <v>45270591</v>
      </c>
      <c r="I273" s="58">
        <v>41745591</v>
      </c>
    </row>
    <row r="274" spans="1:9">
      <c r="A274" s="120" t="s">
        <v>3150</v>
      </c>
      <c r="B274" s="120" t="s">
        <v>3151</v>
      </c>
      <c r="C274" s="120" t="s">
        <v>798</v>
      </c>
      <c r="D274" s="120" t="s">
        <v>3545</v>
      </c>
      <c r="E274" s="120" t="s">
        <v>1316</v>
      </c>
      <c r="F274" s="168" t="s">
        <v>179</v>
      </c>
      <c r="G274" s="169"/>
      <c r="H274" s="122">
        <v>19318430</v>
      </c>
      <c r="I274" s="58">
        <v>19318430</v>
      </c>
    </row>
    <row r="275" spans="1:9">
      <c r="A275" s="120" t="s">
        <v>3150</v>
      </c>
      <c r="B275" s="120" t="s">
        <v>3151</v>
      </c>
      <c r="C275" s="120" t="s">
        <v>798</v>
      </c>
      <c r="D275" s="120" t="s">
        <v>3545</v>
      </c>
      <c r="E275" s="120" t="s">
        <v>1317</v>
      </c>
      <c r="F275" s="168" t="s">
        <v>544</v>
      </c>
      <c r="G275" s="169"/>
      <c r="H275" s="122">
        <v>57823839</v>
      </c>
      <c r="I275" s="58">
        <v>57823839</v>
      </c>
    </row>
    <row r="276" spans="1:9">
      <c r="A276" s="120" t="s">
        <v>3150</v>
      </c>
      <c r="B276" s="120" t="s">
        <v>3151</v>
      </c>
      <c r="C276" s="120" t="s">
        <v>798</v>
      </c>
      <c r="D276" s="120" t="s">
        <v>3545</v>
      </c>
      <c r="E276" s="120" t="s">
        <v>1318</v>
      </c>
      <c r="F276" s="168" t="s">
        <v>129</v>
      </c>
      <c r="G276" s="169"/>
      <c r="H276" s="122">
        <v>14899319</v>
      </c>
      <c r="I276" s="58">
        <v>14899319</v>
      </c>
    </row>
    <row r="277" spans="1:9">
      <c r="A277" s="120" t="s">
        <v>3150</v>
      </c>
      <c r="B277" s="120" t="s">
        <v>3151</v>
      </c>
      <c r="C277" s="120" t="s">
        <v>798</v>
      </c>
      <c r="D277" s="120" t="s">
        <v>3545</v>
      </c>
      <c r="E277" s="120" t="s">
        <v>1319</v>
      </c>
      <c r="F277" s="168" t="s">
        <v>37</v>
      </c>
      <c r="G277" s="169"/>
      <c r="H277" s="122">
        <v>11414893</v>
      </c>
      <c r="I277" s="58">
        <v>11414893</v>
      </c>
    </row>
    <row r="278" spans="1:9">
      <c r="A278" s="120" t="s">
        <v>3150</v>
      </c>
      <c r="B278" s="120" t="s">
        <v>3151</v>
      </c>
      <c r="C278" s="120" t="s">
        <v>798</v>
      </c>
      <c r="D278" s="120" t="s">
        <v>3545</v>
      </c>
      <c r="E278" s="120" t="s">
        <v>1320</v>
      </c>
      <c r="F278" s="168" t="s">
        <v>10</v>
      </c>
      <c r="G278" s="169"/>
      <c r="H278" s="122">
        <v>14452019</v>
      </c>
      <c r="I278" s="58">
        <v>14452019</v>
      </c>
    </row>
    <row r="279" spans="1:9">
      <c r="A279" s="120" t="s">
        <v>3150</v>
      </c>
      <c r="B279" s="120" t="s">
        <v>3151</v>
      </c>
      <c r="C279" s="120" t="s">
        <v>798</v>
      </c>
      <c r="D279" s="120" t="s">
        <v>3545</v>
      </c>
      <c r="E279" s="120" t="s">
        <v>3550</v>
      </c>
      <c r="F279" s="168" t="s">
        <v>11</v>
      </c>
      <c r="G279" s="169"/>
      <c r="H279" s="122">
        <v>-205052</v>
      </c>
      <c r="I279" s="58">
        <v>-205052</v>
      </c>
    </row>
    <row r="280" spans="1:9">
      <c r="A280" s="120" t="s">
        <v>3150</v>
      </c>
      <c r="B280" s="120" t="s">
        <v>3151</v>
      </c>
      <c r="C280" s="120" t="s">
        <v>798</v>
      </c>
      <c r="D280" s="120" t="s">
        <v>3545</v>
      </c>
      <c r="E280" s="120" t="s">
        <v>1321</v>
      </c>
      <c r="F280" s="168" t="s">
        <v>514</v>
      </c>
      <c r="G280" s="169"/>
      <c r="H280" s="122">
        <v>9088075</v>
      </c>
      <c r="I280" s="58">
        <v>9088075</v>
      </c>
    </row>
    <row r="281" spans="1:9">
      <c r="A281" s="120" t="s">
        <v>3150</v>
      </c>
      <c r="B281" s="120" t="s">
        <v>3151</v>
      </c>
      <c r="C281" s="120" t="s">
        <v>798</v>
      </c>
      <c r="D281" s="120" t="s">
        <v>3545</v>
      </c>
      <c r="E281" s="120" t="s">
        <v>1322</v>
      </c>
      <c r="F281" s="168" t="s">
        <v>311</v>
      </c>
      <c r="G281" s="169"/>
      <c r="H281" s="122">
        <v>26153214</v>
      </c>
      <c r="I281" s="58">
        <v>26153214</v>
      </c>
    </row>
    <row r="282" spans="1:9">
      <c r="A282" s="120" t="s">
        <v>3150</v>
      </c>
      <c r="B282" s="120" t="s">
        <v>3151</v>
      </c>
      <c r="C282" s="120" t="s">
        <v>798</v>
      </c>
      <c r="D282" s="120" t="s">
        <v>3545</v>
      </c>
      <c r="E282" s="120" t="s">
        <v>1323</v>
      </c>
      <c r="F282" s="168" t="s">
        <v>184</v>
      </c>
      <c r="G282" s="169"/>
      <c r="H282" s="122">
        <v>11531165</v>
      </c>
      <c r="I282" s="58">
        <v>11531165</v>
      </c>
    </row>
    <row r="283" spans="1:9">
      <c r="A283" s="120" t="s">
        <v>3150</v>
      </c>
      <c r="B283" s="120" t="s">
        <v>3151</v>
      </c>
      <c r="C283" s="120" t="s">
        <v>798</v>
      </c>
      <c r="D283" s="120" t="s">
        <v>3545</v>
      </c>
      <c r="E283" s="120" t="s">
        <v>3551</v>
      </c>
      <c r="F283" s="168" t="s">
        <v>627</v>
      </c>
      <c r="G283" s="169"/>
      <c r="H283" s="122">
        <v>-87543</v>
      </c>
      <c r="I283" s="58">
        <v>-87543</v>
      </c>
    </row>
    <row r="284" spans="1:9">
      <c r="A284" s="120" t="s">
        <v>3150</v>
      </c>
      <c r="B284" s="120" t="s">
        <v>3151</v>
      </c>
      <c r="C284" s="120" t="s">
        <v>798</v>
      </c>
      <c r="D284" s="120" t="s">
        <v>3545</v>
      </c>
      <c r="E284" s="120" t="s">
        <v>1324</v>
      </c>
      <c r="F284" s="168" t="s">
        <v>628</v>
      </c>
      <c r="G284" s="169"/>
      <c r="H284" s="122">
        <v>13696326</v>
      </c>
      <c r="I284" s="58">
        <v>13696326</v>
      </c>
    </row>
    <row r="285" spans="1:9">
      <c r="A285" s="120" t="s">
        <v>3150</v>
      </c>
      <c r="B285" s="120" t="s">
        <v>3151</v>
      </c>
      <c r="C285" s="120" t="s">
        <v>798</v>
      </c>
      <c r="D285" s="120" t="s">
        <v>3545</v>
      </c>
      <c r="E285" s="120" t="s">
        <v>1325</v>
      </c>
      <c r="F285" s="168" t="s">
        <v>645</v>
      </c>
      <c r="G285" s="169"/>
      <c r="H285" s="122">
        <v>14831876</v>
      </c>
      <c r="I285" s="58">
        <v>14831876</v>
      </c>
    </row>
    <row r="286" spans="1:9">
      <c r="A286" s="120" t="s">
        <v>3150</v>
      </c>
      <c r="B286" s="120" t="s">
        <v>3151</v>
      </c>
      <c r="C286" s="120" t="s">
        <v>798</v>
      </c>
      <c r="D286" s="120" t="s">
        <v>3545</v>
      </c>
      <c r="E286" s="120" t="s">
        <v>2000</v>
      </c>
      <c r="F286" s="168" t="s">
        <v>627</v>
      </c>
      <c r="G286" s="169"/>
      <c r="H286" s="122">
        <v>6774874</v>
      </c>
      <c r="I286" s="58">
        <v>6774874</v>
      </c>
    </row>
    <row r="287" spans="1:9">
      <c r="A287" s="120" t="s">
        <v>3150</v>
      </c>
      <c r="B287" s="120" t="s">
        <v>3151</v>
      </c>
      <c r="C287" s="120" t="s">
        <v>798</v>
      </c>
      <c r="D287" s="120" t="s">
        <v>3545</v>
      </c>
      <c r="E287" s="120" t="s">
        <v>2001</v>
      </c>
      <c r="F287" s="168" t="s">
        <v>2002</v>
      </c>
      <c r="G287" s="169"/>
      <c r="H287" s="122">
        <v>9672046</v>
      </c>
      <c r="I287" s="58">
        <v>9672046</v>
      </c>
    </row>
    <row r="288" spans="1:9">
      <c r="A288" s="120" t="s">
        <v>3150</v>
      </c>
      <c r="B288" s="120" t="s">
        <v>3151</v>
      </c>
      <c r="C288" s="120" t="s">
        <v>798</v>
      </c>
      <c r="D288" s="120" t="s">
        <v>3545</v>
      </c>
      <c r="E288" s="120" t="s">
        <v>2048</v>
      </c>
      <c r="F288" s="168" t="s">
        <v>11</v>
      </c>
      <c r="G288" s="169"/>
      <c r="H288" s="122">
        <v>14351791</v>
      </c>
      <c r="I288" s="58">
        <v>14351791</v>
      </c>
    </row>
    <row r="289" spans="1:9">
      <c r="A289" s="120" t="s">
        <v>3150</v>
      </c>
      <c r="B289" s="120" t="s">
        <v>3151</v>
      </c>
      <c r="C289" s="120" t="s">
        <v>798</v>
      </c>
      <c r="D289" s="120" t="s">
        <v>3545</v>
      </c>
      <c r="E289" s="120" t="s">
        <v>3552</v>
      </c>
      <c r="F289" s="168" t="s">
        <v>3553</v>
      </c>
      <c r="G289" s="169"/>
      <c r="H289" s="122">
        <v>1331659</v>
      </c>
      <c r="I289" s="58">
        <v>1331659</v>
      </c>
    </row>
    <row r="290" spans="1:9">
      <c r="A290" s="120" t="s">
        <v>3150</v>
      </c>
      <c r="B290" s="120" t="s">
        <v>3151</v>
      </c>
      <c r="C290" s="120" t="s">
        <v>798</v>
      </c>
      <c r="D290" s="120" t="s">
        <v>3545</v>
      </c>
      <c r="E290" s="120" t="s">
        <v>2080</v>
      </c>
      <c r="F290" s="168" t="s">
        <v>2161</v>
      </c>
      <c r="G290" s="169"/>
      <c r="H290" s="122">
        <v>11521838</v>
      </c>
      <c r="I290" s="58">
        <v>11521838</v>
      </c>
    </row>
    <row r="291" spans="1:9">
      <c r="A291" s="120" t="s">
        <v>3150</v>
      </c>
      <c r="B291" s="120" t="s">
        <v>3151</v>
      </c>
      <c r="C291" s="120" t="s">
        <v>798</v>
      </c>
      <c r="D291" s="120" t="s">
        <v>3545</v>
      </c>
      <c r="E291" s="120" t="s">
        <v>2169</v>
      </c>
      <c r="F291" s="168" t="s">
        <v>2170</v>
      </c>
      <c r="G291" s="169"/>
      <c r="H291" s="122">
        <v>12692387</v>
      </c>
      <c r="I291" s="58">
        <v>12562387</v>
      </c>
    </row>
    <row r="292" spans="1:9">
      <c r="A292" s="120" t="s">
        <v>3150</v>
      </c>
      <c r="B292" s="120" t="s">
        <v>3151</v>
      </c>
      <c r="C292" s="120" t="s">
        <v>798</v>
      </c>
      <c r="D292" s="120" t="s">
        <v>3545</v>
      </c>
      <c r="E292" s="120" t="s">
        <v>2177</v>
      </c>
      <c r="F292" s="168" t="s">
        <v>2178</v>
      </c>
      <c r="G292" s="169"/>
      <c r="H292" s="122">
        <v>13818495</v>
      </c>
      <c r="I292" s="58">
        <v>13818495</v>
      </c>
    </row>
    <row r="293" spans="1:9">
      <c r="A293" s="120" t="s">
        <v>3150</v>
      </c>
      <c r="B293" s="120" t="s">
        <v>3151</v>
      </c>
      <c r="C293" s="120" t="s">
        <v>798</v>
      </c>
      <c r="D293" s="120" t="s">
        <v>3545</v>
      </c>
      <c r="E293" s="120" t="s">
        <v>2216</v>
      </c>
      <c r="F293" s="168" t="s">
        <v>2217</v>
      </c>
      <c r="G293" s="169"/>
      <c r="H293" s="122">
        <v>10817482</v>
      </c>
      <c r="I293" s="58">
        <v>8817482</v>
      </c>
    </row>
    <row r="294" spans="1:9">
      <c r="A294" s="120" t="s">
        <v>3150</v>
      </c>
      <c r="B294" s="120" t="s">
        <v>3151</v>
      </c>
      <c r="C294" s="120" t="s">
        <v>798</v>
      </c>
      <c r="D294" s="120" t="s">
        <v>3545</v>
      </c>
      <c r="E294" s="120" t="s">
        <v>2842</v>
      </c>
      <c r="F294" s="168" t="s">
        <v>2843</v>
      </c>
      <c r="G294" s="169"/>
      <c r="H294" s="122">
        <v>3183089</v>
      </c>
      <c r="I294" s="58">
        <v>3183089</v>
      </c>
    </row>
    <row r="295" spans="1:9">
      <c r="A295" s="120" t="s">
        <v>3150</v>
      </c>
      <c r="B295" s="120" t="s">
        <v>3151</v>
      </c>
      <c r="C295" s="120" t="s">
        <v>798</v>
      </c>
      <c r="D295" s="120" t="s">
        <v>3545</v>
      </c>
      <c r="E295" s="120" t="s">
        <v>2860</v>
      </c>
      <c r="F295" s="168" t="s">
        <v>2861</v>
      </c>
      <c r="G295" s="169"/>
      <c r="H295" s="122">
        <v>9214175</v>
      </c>
      <c r="I295" s="58">
        <v>9214175</v>
      </c>
    </row>
    <row r="296" spans="1:9">
      <c r="A296" s="120" t="s">
        <v>3150</v>
      </c>
      <c r="B296" s="120" t="s">
        <v>3151</v>
      </c>
      <c r="C296" s="120" t="s">
        <v>798</v>
      </c>
      <c r="D296" s="120" t="s">
        <v>3545</v>
      </c>
      <c r="E296" s="170" t="s">
        <v>3476</v>
      </c>
      <c r="F296" s="171"/>
      <c r="G296" s="172"/>
      <c r="H296" s="123">
        <v>923529500</v>
      </c>
      <c r="I296" s="86">
        <v>906472500</v>
      </c>
    </row>
    <row r="297" spans="1:9">
      <c r="A297" s="120" t="s">
        <v>3150</v>
      </c>
      <c r="B297" s="120" t="s">
        <v>3151</v>
      </c>
      <c r="C297" s="120" t="s">
        <v>821</v>
      </c>
      <c r="D297" s="120" t="s">
        <v>3554</v>
      </c>
      <c r="E297" s="120" t="s">
        <v>1326</v>
      </c>
      <c r="F297" s="168" t="s">
        <v>13</v>
      </c>
      <c r="G297" s="169"/>
      <c r="H297" s="122">
        <v>35049348</v>
      </c>
      <c r="I297" s="58">
        <v>29224348</v>
      </c>
    </row>
    <row r="298" spans="1:9">
      <c r="A298" s="120" t="s">
        <v>3150</v>
      </c>
      <c r="B298" s="120" t="s">
        <v>3151</v>
      </c>
      <c r="C298" s="120" t="s">
        <v>821</v>
      </c>
      <c r="D298" s="120" t="s">
        <v>3554</v>
      </c>
      <c r="E298" s="120" t="s">
        <v>1327</v>
      </c>
      <c r="F298" s="168" t="s">
        <v>26</v>
      </c>
      <c r="G298" s="169"/>
      <c r="H298" s="122">
        <v>29772980</v>
      </c>
      <c r="I298" s="58">
        <v>29512980</v>
      </c>
    </row>
    <row r="299" spans="1:9">
      <c r="A299" s="120" t="s">
        <v>3150</v>
      </c>
      <c r="B299" s="120" t="s">
        <v>3151</v>
      </c>
      <c r="C299" s="120" t="s">
        <v>821</v>
      </c>
      <c r="D299" s="120" t="s">
        <v>3554</v>
      </c>
      <c r="E299" s="120" t="s">
        <v>1328</v>
      </c>
      <c r="F299" s="168" t="s">
        <v>486</v>
      </c>
      <c r="G299" s="169"/>
      <c r="H299" s="122">
        <v>24327472</v>
      </c>
      <c r="I299" s="58">
        <v>24327472</v>
      </c>
    </row>
    <row r="300" spans="1:9">
      <c r="A300" s="120" t="s">
        <v>3150</v>
      </c>
      <c r="B300" s="120" t="s">
        <v>3151</v>
      </c>
      <c r="C300" s="120" t="s">
        <v>821</v>
      </c>
      <c r="D300" s="120" t="s">
        <v>3554</v>
      </c>
      <c r="E300" s="120" t="s">
        <v>1329</v>
      </c>
      <c r="F300" s="168" t="s">
        <v>79</v>
      </c>
      <c r="G300" s="169"/>
      <c r="H300" s="122">
        <v>11627209</v>
      </c>
      <c r="I300" s="58">
        <v>11627209</v>
      </c>
    </row>
    <row r="301" spans="1:9">
      <c r="A301" s="120" t="s">
        <v>3150</v>
      </c>
      <c r="B301" s="120" t="s">
        <v>3151</v>
      </c>
      <c r="C301" s="120" t="s">
        <v>821</v>
      </c>
      <c r="D301" s="120" t="s">
        <v>3554</v>
      </c>
      <c r="E301" s="120" t="s">
        <v>3555</v>
      </c>
      <c r="F301" s="168" t="s">
        <v>3556</v>
      </c>
      <c r="G301" s="169"/>
      <c r="H301" s="122">
        <v>-3192</v>
      </c>
      <c r="I301" s="58">
        <v>-3192</v>
      </c>
    </row>
    <row r="302" spans="1:9">
      <c r="A302" s="120" t="s">
        <v>3150</v>
      </c>
      <c r="B302" s="120" t="s">
        <v>3151</v>
      </c>
      <c r="C302" s="120" t="s">
        <v>821</v>
      </c>
      <c r="D302" s="120" t="s">
        <v>3554</v>
      </c>
      <c r="E302" s="120" t="s">
        <v>1330</v>
      </c>
      <c r="F302" s="168" t="s">
        <v>261</v>
      </c>
      <c r="G302" s="169"/>
      <c r="H302" s="122">
        <v>51522387</v>
      </c>
      <c r="I302" s="58">
        <v>50272387</v>
      </c>
    </row>
    <row r="303" spans="1:9">
      <c r="A303" s="120" t="s">
        <v>3150</v>
      </c>
      <c r="B303" s="120" t="s">
        <v>3151</v>
      </c>
      <c r="C303" s="120" t="s">
        <v>821</v>
      </c>
      <c r="D303" s="120" t="s">
        <v>3554</v>
      </c>
      <c r="E303" s="120" t="s">
        <v>3557</v>
      </c>
      <c r="F303" s="168" t="s">
        <v>3558</v>
      </c>
      <c r="G303" s="169"/>
      <c r="H303" s="122">
        <v>-8096</v>
      </c>
      <c r="I303" s="58">
        <v>-8096</v>
      </c>
    </row>
    <row r="304" spans="1:9">
      <c r="A304" s="120" t="s">
        <v>3150</v>
      </c>
      <c r="B304" s="120" t="s">
        <v>3151</v>
      </c>
      <c r="C304" s="120" t="s">
        <v>821</v>
      </c>
      <c r="D304" s="120" t="s">
        <v>3554</v>
      </c>
      <c r="E304" s="120" t="s">
        <v>1331</v>
      </c>
      <c r="F304" s="168" t="s">
        <v>36</v>
      </c>
      <c r="G304" s="169"/>
      <c r="H304" s="122">
        <v>10926081</v>
      </c>
      <c r="I304" s="58">
        <v>10926081</v>
      </c>
    </row>
    <row r="305" spans="1:9">
      <c r="A305" s="120" t="s">
        <v>3150</v>
      </c>
      <c r="B305" s="120" t="s">
        <v>3151</v>
      </c>
      <c r="C305" s="120" t="s">
        <v>821</v>
      </c>
      <c r="D305" s="120" t="s">
        <v>3554</v>
      </c>
      <c r="E305" s="120" t="s">
        <v>1332</v>
      </c>
      <c r="F305" s="168" t="s">
        <v>594</v>
      </c>
      <c r="G305" s="169"/>
      <c r="H305" s="122">
        <v>25509089</v>
      </c>
      <c r="I305" s="58">
        <v>25509089</v>
      </c>
    </row>
    <row r="306" spans="1:9">
      <c r="A306" s="120" t="s">
        <v>3150</v>
      </c>
      <c r="B306" s="120" t="s">
        <v>3151</v>
      </c>
      <c r="C306" s="120" t="s">
        <v>821</v>
      </c>
      <c r="D306" s="120" t="s">
        <v>3554</v>
      </c>
      <c r="E306" s="120" t="s">
        <v>1333</v>
      </c>
      <c r="F306" s="168" t="s">
        <v>608</v>
      </c>
      <c r="G306" s="169"/>
      <c r="H306" s="122">
        <v>23279368</v>
      </c>
      <c r="I306" s="58">
        <v>22279368</v>
      </c>
    </row>
    <row r="307" spans="1:9">
      <c r="A307" s="120" t="s">
        <v>3150</v>
      </c>
      <c r="B307" s="120" t="s">
        <v>3151</v>
      </c>
      <c r="C307" s="120" t="s">
        <v>821</v>
      </c>
      <c r="D307" s="120" t="s">
        <v>3554</v>
      </c>
      <c r="E307" s="120" t="s">
        <v>3559</v>
      </c>
      <c r="F307" s="168" t="s">
        <v>3560</v>
      </c>
      <c r="G307" s="169"/>
      <c r="H307" s="122">
        <v>-315840</v>
      </c>
      <c r="I307" s="58">
        <v>-315840</v>
      </c>
    </row>
    <row r="308" spans="1:9">
      <c r="A308" s="120" t="s">
        <v>3150</v>
      </c>
      <c r="B308" s="120" t="s">
        <v>3151</v>
      </c>
      <c r="C308" s="120" t="s">
        <v>821</v>
      </c>
      <c r="D308" s="120" t="s">
        <v>3554</v>
      </c>
      <c r="E308" s="120" t="s">
        <v>3561</v>
      </c>
      <c r="F308" s="168" t="s">
        <v>3562</v>
      </c>
      <c r="G308" s="169"/>
      <c r="H308" s="122">
        <v>-609313</v>
      </c>
      <c r="I308" s="58">
        <v>-609313</v>
      </c>
    </row>
    <row r="309" spans="1:9">
      <c r="A309" s="120" t="s">
        <v>3150</v>
      </c>
      <c r="B309" s="120" t="s">
        <v>3151</v>
      </c>
      <c r="C309" s="120" t="s">
        <v>821</v>
      </c>
      <c r="D309" s="120" t="s">
        <v>3554</v>
      </c>
      <c r="E309" s="120" t="s">
        <v>1334</v>
      </c>
      <c r="F309" s="168" t="s">
        <v>634</v>
      </c>
      <c r="G309" s="169"/>
      <c r="H309" s="122">
        <v>38457078</v>
      </c>
      <c r="I309" s="58">
        <v>37332078</v>
      </c>
    </row>
    <row r="310" spans="1:9">
      <c r="A310" s="120" t="s">
        <v>3150</v>
      </c>
      <c r="B310" s="120" t="s">
        <v>3151</v>
      </c>
      <c r="C310" s="120" t="s">
        <v>821</v>
      </c>
      <c r="D310" s="120" t="s">
        <v>3554</v>
      </c>
      <c r="E310" s="120" t="s">
        <v>3563</v>
      </c>
      <c r="F310" s="168" t="s">
        <v>3564</v>
      </c>
      <c r="G310" s="169"/>
      <c r="H310" s="122">
        <v>-8160</v>
      </c>
      <c r="I310" s="58">
        <v>-8160</v>
      </c>
    </row>
    <row r="311" spans="1:9">
      <c r="A311" s="120" t="s">
        <v>3150</v>
      </c>
      <c r="B311" s="120" t="s">
        <v>3151</v>
      </c>
      <c r="C311" s="120" t="s">
        <v>821</v>
      </c>
      <c r="D311" s="120" t="s">
        <v>3554</v>
      </c>
      <c r="E311" s="120" t="s">
        <v>1335</v>
      </c>
      <c r="F311" s="168" t="s">
        <v>545</v>
      </c>
      <c r="G311" s="169"/>
      <c r="H311" s="122">
        <v>21285778</v>
      </c>
      <c r="I311" s="58">
        <v>21035778</v>
      </c>
    </row>
    <row r="312" spans="1:9">
      <c r="A312" s="120" t="s">
        <v>3150</v>
      </c>
      <c r="B312" s="120" t="s">
        <v>3151</v>
      </c>
      <c r="C312" s="120" t="s">
        <v>821</v>
      </c>
      <c r="D312" s="120" t="s">
        <v>3554</v>
      </c>
      <c r="E312" s="120" t="s">
        <v>1336</v>
      </c>
      <c r="F312" s="168" t="s">
        <v>1167</v>
      </c>
      <c r="G312" s="169"/>
      <c r="H312" s="122">
        <v>23865798</v>
      </c>
      <c r="I312" s="58">
        <v>23865798</v>
      </c>
    </row>
    <row r="313" spans="1:9">
      <c r="A313" s="120" t="s">
        <v>3150</v>
      </c>
      <c r="B313" s="120" t="s">
        <v>3151</v>
      </c>
      <c r="C313" s="120" t="s">
        <v>821</v>
      </c>
      <c r="D313" s="120" t="s">
        <v>3554</v>
      </c>
      <c r="E313" s="120" t="s">
        <v>1337</v>
      </c>
      <c r="F313" s="168" t="s">
        <v>625</v>
      </c>
      <c r="G313" s="169"/>
      <c r="H313" s="122">
        <v>3594893</v>
      </c>
      <c r="I313" s="58">
        <v>3594893</v>
      </c>
    </row>
    <row r="314" spans="1:9">
      <c r="A314" s="120" t="s">
        <v>3150</v>
      </c>
      <c r="B314" s="120" t="s">
        <v>3151</v>
      </c>
      <c r="C314" s="120" t="s">
        <v>821</v>
      </c>
      <c r="D314" s="120" t="s">
        <v>3554</v>
      </c>
      <c r="E314" s="120" t="s">
        <v>1863</v>
      </c>
      <c r="F314" s="168" t="s">
        <v>1864</v>
      </c>
      <c r="G314" s="169"/>
      <c r="H314" s="122">
        <v>8535161</v>
      </c>
      <c r="I314" s="58">
        <v>8015161</v>
      </c>
    </row>
    <row r="315" spans="1:9">
      <c r="A315" s="120" t="s">
        <v>3150</v>
      </c>
      <c r="B315" s="120" t="s">
        <v>3151</v>
      </c>
      <c r="C315" s="120" t="s">
        <v>821</v>
      </c>
      <c r="D315" s="120" t="s">
        <v>3554</v>
      </c>
      <c r="E315" s="120" t="s">
        <v>1865</v>
      </c>
      <c r="F315" s="168" t="s">
        <v>1866</v>
      </c>
      <c r="G315" s="169"/>
      <c r="H315" s="122">
        <v>4820779</v>
      </c>
      <c r="I315" s="58">
        <v>4820779</v>
      </c>
    </row>
    <row r="316" spans="1:9">
      <c r="A316" s="120" t="s">
        <v>3150</v>
      </c>
      <c r="B316" s="120" t="s">
        <v>3151</v>
      </c>
      <c r="C316" s="120" t="s">
        <v>821</v>
      </c>
      <c r="D316" s="120" t="s">
        <v>3554</v>
      </c>
      <c r="E316" s="120" t="s">
        <v>1894</v>
      </c>
      <c r="F316" s="168" t="s">
        <v>1895</v>
      </c>
      <c r="G316" s="169"/>
      <c r="H316" s="122">
        <v>20468958</v>
      </c>
      <c r="I316" s="58">
        <v>20218958</v>
      </c>
    </row>
    <row r="317" spans="1:9">
      <c r="A317" s="120" t="s">
        <v>3150</v>
      </c>
      <c r="B317" s="120" t="s">
        <v>3151</v>
      </c>
      <c r="C317" s="120" t="s">
        <v>821</v>
      </c>
      <c r="D317" s="120" t="s">
        <v>3554</v>
      </c>
      <c r="E317" s="120" t="s">
        <v>1974</v>
      </c>
      <c r="F317" s="168" t="s">
        <v>1975</v>
      </c>
      <c r="G317" s="169"/>
      <c r="H317" s="122">
        <v>4235322</v>
      </c>
      <c r="I317" s="58">
        <v>4235322</v>
      </c>
    </row>
    <row r="318" spans="1:9">
      <c r="A318" s="120" t="s">
        <v>3150</v>
      </c>
      <c r="B318" s="120" t="s">
        <v>3151</v>
      </c>
      <c r="C318" s="120" t="s">
        <v>821</v>
      </c>
      <c r="D318" s="120" t="s">
        <v>3554</v>
      </c>
      <c r="E318" s="120" t="s">
        <v>2044</v>
      </c>
      <c r="F318" s="168" t="s">
        <v>2045</v>
      </c>
      <c r="G318" s="169"/>
      <c r="H318" s="122">
        <v>5690876</v>
      </c>
      <c r="I318" s="58">
        <v>5690876</v>
      </c>
    </row>
    <row r="319" spans="1:9">
      <c r="A319" s="120" t="s">
        <v>3150</v>
      </c>
      <c r="B319" s="120" t="s">
        <v>3151</v>
      </c>
      <c r="C319" s="120" t="s">
        <v>821</v>
      </c>
      <c r="D319" s="120" t="s">
        <v>3554</v>
      </c>
      <c r="E319" s="120" t="s">
        <v>2064</v>
      </c>
      <c r="F319" s="168" t="s">
        <v>2065</v>
      </c>
      <c r="G319" s="169"/>
      <c r="H319" s="122">
        <v>23076675</v>
      </c>
      <c r="I319" s="58">
        <v>18621675</v>
      </c>
    </row>
    <row r="320" spans="1:9">
      <c r="A320" s="120" t="s">
        <v>3150</v>
      </c>
      <c r="B320" s="120" t="s">
        <v>3151</v>
      </c>
      <c r="C320" s="120" t="s">
        <v>821</v>
      </c>
      <c r="D320" s="120" t="s">
        <v>3554</v>
      </c>
      <c r="E320" s="120" t="s">
        <v>2171</v>
      </c>
      <c r="F320" s="168" t="s">
        <v>2172</v>
      </c>
      <c r="G320" s="169"/>
      <c r="H320" s="122">
        <v>6629365</v>
      </c>
      <c r="I320" s="58">
        <v>6629365</v>
      </c>
    </row>
    <row r="321" spans="1:9">
      <c r="A321" s="120" t="s">
        <v>3150</v>
      </c>
      <c r="B321" s="120" t="s">
        <v>3151</v>
      </c>
      <c r="C321" s="120" t="s">
        <v>821</v>
      </c>
      <c r="D321" s="120" t="s">
        <v>3554</v>
      </c>
      <c r="E321" s="120" t="s">
        <v>2847</v>
      </c>
      <c r="F321" s="168" t="s">
        <v>2848</v>
      </c>
      <c r="G321" s="169"/>
      <c r="H321" s="122">
        <v>2067040</v>
      </c>
      <c r="I321" s="58">
        <v>2067040</v>
      </c>
    </row>
    <row r="322" spans="1:9">
      <c r="A322" s="120" t="s">
        <v>3150</v>
      </c>
      <c r="B322" s="120" t="s">
        <v>3151</v>
      </c>
      <c r="C322" s="120" t="s">
        <v>821</v>
      </c>
      <c r="D322" s="120" t="s">
        <v>3554</v>
      </c>
      <c r="E322" s="170" t="s">
        <v>3476</v>
      </c>
      <c r="F322" s="171"/>
      <c r="G322" s="172"/>
      <c r="H322" s="123">
        <v>373797056</v>
      </c>
      <c r="I322" s="86">
        <v>358862056</v>
      </c>
    </row>
    <row r="323" spans="1:9">
      <c r="A323" s="120" t="s">
        <v>3150</v>
      </c>
      <c r="B323" s="120" t="s">
        <v>3151</v>
      </c>
      <c r="C323" s="120" t="s">
        <v>827</v>
      </c>
      <c r="D323" s="120" t="s">
        <v>3565</v>
      </c>
      <c r="E323" s="120" t="s">
        <v>1338</v>
      </c>
      <c r="F323" s="168" t="s">
        <v>132</v>
      </c>
      <c r="G323" s="169"/>
      <c r="H323" s="122">
        <v>31949229</v>
      </c>
      <c r="I323" s="58">
        <v>30439229</v>
      </c>
    </row>
    <row r="324" spans="1:9">
      <c r="A324" s="120" t="s">
        <v>3150</v>
      </c>
      <c r="B324" s="120" t="s">
        <v>3151</v>
      </c>
      <c r="C324" s="120" t="s">
        <v>827</v>
      </c>
      <c r="D324" s="120" t="s">
        <v>3565</v>
      </c>
      <c r="E324" s="120" t="s">
        <v>1339</v>
      </c>
      <c r="F324" s="168" t="s">
        <v>78</v>
      </c>
      <c r="G324" s="169"/>
      <c r="H324" s="122">
        <v>12839408</v>
      </c>
      <c r="I324" s="58">
        <v>12839408</v>
      </c>
    </row>
    <row r="325" spans="1:9">
      <c r="A325" s="120" t="s">
        <v>3150</v>
      </c>
      <c r="B325" s="120" t="s">
        <v>3151</v>
      </c>
      <c r="C325" s="120" t="s">
        <v>827</v>
      </c>
      <c r="D325" s="120" t="s">
        <v>3565</v>
      </c>
      <c r="E325" s="120" t="s">
        <v>1340</v>
      </c>
      <c r="F325" s="168" t="s">
        <v>131</v>
      </c>
      <c r="G325" s="169"/>
      <c r="H325" s="122">
        <v>56278068</v>
      </c>
      <c r="I325" s="58">
        <v>54758068</v>
      </c>
    </row>
    <row r="326" spans="1:9">
      <c r="A326" s="120" t="s">
        <v>3150</v>
      </c>
      <c r="B326" s="120" t="s">
        <v>3151</v>
      </c>
      <c r="C326" s="120" t="s">
        <v>827</v>
      </c>
      <c r="D326" s="120" t="s">
        <v>3565</v>
      </c>
      <c r="E326" s="120" t="s">
        <v>1341</v>
      </c>
      <c r="F326" s="168" t="s">
        <v>38</v>
      </c>
      <c r="G326" s="169"/>
      <c r="H326" s="122">
        <v>59432556</v>
      </c>
      <c r="I326" s="58">
        <v>56603556</v>
      </c>
    </row>
    <row r="327" spans="1:9">
      <c r="A327" s="120" t="s">
        <v>3150</v>
      </c>
      <c r="B327" s="120" t="s">
        <v>3151</v>
      </c>
      <c r="C327" s="120" t="s">
        <v>827</v>
      </c>
      <c r="D327" s="120" t="s">
        <v>3565</v>
      </c>
      <c r="E327" s="120" t="s">
        <v>1342</v>
      </c>
      <c r="F327" s="168" t="s">
        <v>503</v>
      </c>
      <c r="G327" s="169"/>
      <c r="H327" s="122">
        <v>40123721</v>
      </c>
      <c r="I327" s="58">
        <v>40123721</v>
      </c>
    </row>
    <row r="328" spans="1:9">
      <c r="A328" s="120" t="s">
        <v>3150</v>
      </c>
      <c r="B328" s="120" t="s">
        <v>3151</v>
      </c>
      <c r="C328" s="120" t="s">
        <v>827</v>
      </c>
      <c r="D328" s="120" t="s">
        <v>3565</v>
      </c>
      <c r="E328" s="120" t="s">
        <v>1343</v>
      </c>
      <c r="F328" s="168" t="s">
        <v>150</v>
      </c>
      <c r="G328" s="169"/>
      <c r="H328" s="122">
        <v>11744240</v>
      </c>
      <c r="I328" s="58">
        <v>10834240</v>
      </c>
    </row>
    <row r="329" spans="1:9">
      <c r="A329" s="120" t="s">
        <v>3150</v>
      </c>
      <c r="B329" s="120" t="s">
        <v>3151</v>
      </c>
      <c r="C329" s="120" t="s">
        <v>827</v>
      </c>
      <c r="D329" s="120" t="s">
        <v>3565</v>
      </c>
      <c r="E329" s="120" t="s">
        <v>1344</v>
      </c>
      <c r="F329" s="168" t="s">
        <v>152</v>
      </c>
      <c r="G329" s="169"/>
      <c r="H329" s="122">
        <v>10825595</v>
      </c>
      <c r="I329" s="58">
        <v>10825595</v>
      </c>
    </row>
    <row r="330" spans="1:9">
      <c r="A330" s="120" t="s">
        <v>3150</v>
      </c>
      <c r="B330" s="120" t="s">
        <v>3151</v>
      </c>
      <c r="C330" s="120" t="s">
        <v>827</v>
      </c>
      <c r="D330" s="120" t="s">
        <v>3565</v>
      </c>
      <c r="E330" s="120" t="s">
        <v>1345</v>
      </c>
      <c r="F330" s="168" t="s">
        <v>646</v>
      </c>
      <c r="G330" s="169"/>
      <c r="H330" s="122">
        <v>6370234</v>
      </c>
      <c r="I330" s="58">
        <v>6370234</v>
      </c>
    </row>
    <row r="331" spans="1:9">
      <c r="A331" s="120" t="s">
        <v>3150</v>
      </c>
      <c r="B331" s="120" t="s">
        <v>3151</v>
      </c>
      <c r="C331" s="120" t="s">
        <v>827</v>
      </c>
      <c r="D331" s="120" t="s">
        <v>3565</v>
      </c>
      <c r="E331" s="120" t="s">
        <v>1346</v>
      </c>
      <c r="F331" s="168" t="s">
        <v>513</v>
      </c>
      <c r="G331" s="169"/>
      <c r="H331" s="122">
        <v>9913953</v>
      </c>
      <c r="I331" s="58">
        <v>9783953</v>
      </c>
    </row>
    <row r="332" spans="1:9">
      <c r="A332" s="120" t="s">
        <v>3150</v>
      </c>
      <c r="B332" s="120" t="s">
        <v>3151</v>
      </c>
      <c r="C332" s="120" t="s">
        <v>827</v>
      </c>
      <c r="D332" s="120" t="s">
        <v>3565</v>
      </c>
      <c r="E332" s="120" t="s">
        <v>1347</v>
      </c>
      <c r="F332" s="168" t="s">
        <v>84</v>
      </c>
      <c r="G332" s="169"/>
      <c r="H332" s="122">
        <v>11085834</v>
      </c>
      <c r="I332" s="58">
        <v>11085834</v>
      </c>
    </row>
    <row r="333" spans="1:9">
      <c r="A333" s="120" t="s">
        <v>3150</v>
      </c>
      <c r="B333" s="120" t="s">
        <v>3151</v>
      </c>
      <c r="C333" s="120" t="s">
        <v>827</v>
      </c>
      <c r="D333" s="120" t="s">
        <v>3565</v>
      </c>
      <c r="E333" s="120" t="s">
        <v>3001</v>
      </c>
      <c r="F333" s="168" t="s">
        <v>2903</v>
      </c>
      <c r="G333" s="169"/>
      <c r="H333" s="122">
        <v>-487757</v>
      </c>
      <c r="I333" s="58">
        <v>-487757</v>
      </c>
    </row>
    <row r="334" spans="1:9">
      <c r="A334" s="120" t="s">
        <v>3150</v>
      </c>
      <c r="B334" s="120" t="s">
        <v>3151</v>
      </c>
      <c r="C334" s="120" t="s">
        <v>827</v>
      </c>
      <c r="D334" s="120" t="s">
        <v>3565</v>
      </c>
      <c r="E334" s="120" t="s">
        <v>1348</v>
      </c>
      <c r="F334" s="168" t="s">
        <v>603</v>
      </c>
      <c r="G334" s="169"/>
      <c r="H334" s="122">
        <v>25924687</v>
      </c>
      <c r="I334" s="58">
        <v>25534687</v>
      </c>
    </row>
    <row r="335" spans="1:9">
      <c r="A335" s="120" t="s">
        <v>3150</v>
      </c>
      <c r="B335" s="120" t="s">
        <v>3151</v>
      </c>
      <c r="C335" s="120" t="s">
        <v>827</v>
      </c>
      <c r="D335" s="120" t="s">
        <v>3565</v>
      </c>
      <c r="E335" s="120" t="s">
        <v>1349</v>
      </c>
      <c r="F335" s="168" t="s">
        <v>660</v>
      </c>
      <c r="G335" s="169"/>
      <c r="H335" s="122">
        <v>26461137</v>
      </c>
      <c r="I335" s="58">
        <v>26461137</v>
      </c>
    </row>
    <row r="336" spans="1:9">
      <c r="A336" s="120" t="s">
        <v>3150</v>
      </c>
      <c r="B336" s="120" t="s">
        <v>3151</v>
      </c>
      <c r="C336" s="120" t="s">
        <v>827</v>
      </c>
      <c r="D336" s="120" t="s">
        <v>3565</v>
      </c>
      <c r="E336" s="120" t="s">
        <v>1350</v>
      </c>
      <c r="F336" s="168" t="s">
        <v>666</v>
      </c>
      <c r="G336" s="169"/>
      <c r="H336" s="122">
        <v>12389724</v>
      </c>
      <c r="I336" s="58">
        <v>12389724</v>
      </c>
    </row>
    <row r="337" spans="1:9">
      <c r="A337" s="120" t="s">
        <v>3150</v>
      </c>
      <c r="B337" s="120" t="s">
        <v>3151</v>
      </c>
      <c r="C337" s="120" t="s">
        <v>827</v>
      </c>
      <c r="D337" s="120" t="s">
        <v>3565</v>
      </c>
      <c r="E337" s="120" t="s">
        <v>2900</v>
      </c>
      <c r="F337" s="168" t="s">
        <v>2901</v>
      </c>
      <c r="G337" s="169"/>
      <c r="H337" s="122">
        <v>1958871</v>
      </c>
      <c r="I337" s="58">
        <v>1958871</v>
      </c>
    </row>
    <row r="338" spans="1:9">
      <c r="A338" s="120" t="s">
        <v>3150</v>
      </c>
      <c r="B338" s="120" t="s">
        <v>3151</v>
      </c>
      <c r="C338" s="120" t="s">
        <v>827</v>
      </c>
      <c r="D338" s="120" t="s">
        <v>3565</v>
      </c>
      <c r="E338" s="120" t="s">
        <v>2902</v>
      </c>
      <c r="F338" s="168" t="s">
        <v>2903</v>
      </c>
      <c r="G338" s="169"/>
      <c r="H338" s="122">
        <v>1252367</v>
      </c>
      <c r="I338" s="58">
        <v>1252367</v>
      </c>
    </row>
    <row r="339" spans="1:9">
      <c r="A339" s="120" t="s">
        <v>3150</v>
      </c>
      <c r="B339" s="120" t="s">
        <v>3151</v>
      </c>
      <c r="C339" s="120" t="s">
        <v>827</v>
      </c>
      <c r="D339" s="120" t="s">
        <v>3565</v>
      </c>
      <c r="E339" s="120" t="s">
        <v>2977</v>
      </c>
      <c r="F339" s="168" t="s">
        <v>2978</v>
      </c>
      <c r="G339" s="169"/>
      <c r="H339" s="122">
        <v>1131290</v>
      </c>
      <c r="I339" s="58">
        <v>1131290</v>
      </c>
    </row>
    <row r="340" spans="1:9">
      <c r="A340" s="120" t="s">
        <v>3150</v>
      </c>
      <c r="B340" s="120" t="s">
        <v>3151</v>
      </c>
      <c r="C340" s="120" t="s">
        <v>827</v>
      </c>
      <c r="D340" s="120" t="s">
        <v>3565</v>
      </c>
      <c r="E340" s="120" t="s">
        <v>2972</v>
      </c>
      <c r="F340" s="168" t="s">
        <v>2037</v>
      </c>
      <c r="G340" s="169"/>
      <c r="H340" s="122">
        <v>1674662</v>
      </c>
      <c r="I340" s="58">
        <v>1674662</v>
      </c>
    </row>
    <row r="341" spans="1:9">
      <c r="A341" s="120" t="s">
        <v>3150</v>
      </c>
      <c r="B341" s="120" t="s">
        <v>3151</v>
      </c>
      <c r="C341" s="120" t="s">
        <v>827</v>
      </c>
      <c r="D341" s="120" t="s">
        <v>3565</v>
      </c>
      <c r="E341" s="120" t="s">
        <v>2973</v>
      </c>
      <c r="F341" s="168" t="s">
        <v>2974</v>
      </c>
      <c r="G341" s="169"/>
      <c r="H341" s="122">
        <v>1319915</v>
      </c>
      <c r="I341" s="58">
        <v>1319915</v>
      </c>
    </row>
    <row r="342" spans="1:9">
      <c r="A342" s="120" t="s">
        <v>3150</v>
      </c>
      <c r="B342" s="120" t="s">
        <v>3151</v>
      </c>
      <c r="C342" s="120" t="s">
        <v>827</v>
      </c>
      <c r="D342" s="120" t="s">
        <v>3565</v>
      </c>
      <c r="E342" s="120" t="s">
        <v>2975</v>
      </c>
      <c r="F342" s="168" t="s">
        <v>2976</v>
      </c>
      <c r="G342" s="169"/>
      <c r="H342" s="122">
        <v>757755</v>
      </c>
      <c r="I342" s="58">
        <v>757755</v>
      </c>
    </row>
    <row r="343" spans="1:9">
      <c r="A343" s="120" t="s">
        <v>3150</v>
      </c>
      <c r="B343" s="120" t="s">
        <v>3151</v>
      </c>
      <c r="C343" s="120" t="s">
        <v>827</v>
      </c>
      <c r="D343" s="120" t="s">
        <v>3565</v>
      </c>
      <c r="E343" s="170" t="s">
        <v>3476</v>
      </c>
      <c r="F343" s="171"/>
      <c r="G343" s="172"/>
      <c r="H343" s="123">
        <v>322945489</v>
      </c>
      <c r="I343" s="86">
        <v>315656489</v>
      </c>
    </row>
    <row r="344" spans="1:9">
      <c r="A344" s="120" t="s">
        <v>3150</v>
      </c>
      <c r="B344" s="120" t="s">
        <v>3151</v>
      </c>
      <c r="C344" s="120" t="s">
        <v>835</v>
      </c>
      <c r="D344" s="120" t="s">
        <v>3566</v>
      </c>
      <c r="E344" s="120" t="s">
        <v>3567</v>
      </c>
      <c r="F344" s="168" t="s">
        <v>3568</v>
      </c>
      <c r="G344" s="169"/>
      <c r="H344" s="122">
        <v>3194432</v>
      </c>
      <c r="I344" s="58">
        <v>3194432</v>
      </c>
    </row>
    <row r="345" spans="1:9">
      <c r="A345" s="120" t="s">
        <v>3150</v>
      </c>
      <c r="B345" s="120" t="s">
        <v>3151</v>
      </c>
      <c r="C345" s="120" t="s">
        <v>835</v>
      </c>
      <c r="D345" s="120" t="s">
        <v>3566</v>
      </c>
      <c r="E345" s="120" t="s">
        <v>1351</v>
      </c>
      <c r="F345" s="168" t="s">
        <v>410</v>
      </c>
      <c r="G345" s="169"/>
      <c r="H345" s="122">
        <v>17511112</v>
      </c>
      <c r="I345" s="58">
        <v>17011112</v>
      </c>
    </row>
    <row r="346" spans="1:9">
      <c r="A346" s="120" t="s">
        <v>3150</v>
      </c>
      <c r="B346" s="120" t="s">
        <v>3151</v>
      </c>
      <c r="C346" s="120" t="s">
        <v>835</v>
      </c>
      <c r="D346" s="120" t="s">
        <v>3566</v>
      </c>
      <c r="E346" s="120" t="s">
        <v>1352</v>
      </c>
      <c r="F346" s="168" t="s">
        <v>329</v>
      </c>
      <c r="G346" s="169"/>
      <c r="H346" s="122">
        <v>47898387</v>
      </c>
      <c r="I346" s="58">
        <v>46598387</v>
      </c>
    </row>
    <row r="347" spans="1:9">
      <c r="A347" s="120" t="s">
        <v>3150</v>
      </c>
      <c r="B347" s="120" t="s">
        <v>3151</v>
      </c>
      <c r="C347" s="120" t="s">
        <v>835</v>
      </c>
      <c r="D347" s="120" t="s">
        <v>3566</v>
      </c>
      <c r="E347" s="120" t="s">
        <v>1353</v>
      </c>
      <c r="F347" s="168" t="s">
        <v>408</v>
      </c>
      <c r="G347" s="169"/>
      <c r="H347" s="122">
        <v>20935037</v>
      </c>
      <c r="I347" s="58">
        <v>20935037</v>
      </c>
    </row>
    <row r="348" spans="1:9">
      <c r="A348" s="120" t="s">
        <v>3150</v>
      </c>
      <c r="B348" s="120" t="s">
        <v>3151</v>
      </c>
      <c r="C348" s="120" t="s">
        <v>835</v>
      </c>
      <c r="D348" s="120" t="s">
        <v>3566</v>
      </c>
      <c r="E348" s="120" t="s">
        <v>1355</v>
      </c>
      <c r="F348" s="168" t="s">
        <v>402</v>
      </c>
      <c r="G348" s="169"/>
      <c r="H348" s="122">
        <v>16186786</v>
      </c>
      <c r="I348" s="58">
        <v>15116786</v>
      </c>
    </row>
    <row r="349" spans="1:9">
      <c r="A349" s="120" t="s">
        <v>3150</v>
      </c>
      <c r="B349" s="120" t="s">
        <v>3151</v>
      </c>
      <c r="C349" s="120" t="s">
        <v>835</v>
      </c>
      <c r="D349" s="120" t="s">
        <v>3566</v>
      </c>
      <c r="E349" s="120" t="s">
        <v>1356</v>
      </c>
      <c r="F349" s="168" t="s">
        <v>388</v>
      </c>
      <c r="G349" s="169"/>
      <c r="H349" s="122">
        <v>75367551</v>
      </c>
      <c r="I349" s="58">
        <v>74293551</v>
      </c>
    </row>
    <row r="350" spans="1:9">
      <c r="A350" s="120" t="s">
        <v>3150</v>
      </c>
      <c r="B350" s="120" t="s">
        <v>3151</v>
      </c>
      <c r="C350" s="120" t="s">
        <v>835</v>
      </c>
      <c r="D350" s="120" t="s">
        <v>3566</v>
      </c>
      <c r="E350" s="120" t="s">
        <v>1357</v>
      </c>
      <c r="F350" s="168" t="s">
        <v>383</v>
      </c>
      <c r="G350" s="169"/>
      <c r="H350" s="122">
        <v>20718190</v>
      </c>
      <c r="I350" s="58">
        <v>20718190</v>
      </c>
    </row>
    <row r="351" spans="1:9">
      <c r="A351" s="120" t="s">
        <v>3150</v>
      </c>
      <c r="B351" s="120" t="s">
        <v>3151</v>
      </c>
      <c r="C351" s="120" t="s">
        <v>835</v>
      </c>
      <c r="D351" s="120" t="s">
        <v>3566</v>
      </c>
      <c r="E351" s="120" t="s">
        <v>1358</v>
      </c>
      <c r="F351" s="168" t="s">
        <v>375</v>
      </c>
      <c r="G351" s="169"/>
      <c r="H351" s="122">
        <v>-901881</v>
      </c>
      <c r="I351" s="58">
        <v>-901881</v>
      </c>
    </row>
    <row r="352" spans="1:9">
      <c r="A352" s="120" t="s">
        <v>3150</v>
      </c>
      <c r="B352" s="120" t="s">
        <v>3151</v>
      </c>
      <c r="C352" s="120" t="s">
        <v>835</v>
      </c>
      <c r="D352" s="120" t="s">
        <v>3566</v>
      </c>
      <c r="E352" s="120" t="s">
        <v>1359</v>
      </c>
      <c r="F352" s="168" t="s">
        <v>380</v>
      </c>
      <c r="G352" s="169"/>
      <c r="H352" s="122">
        <v>95759233</v>
      </c>
      <c r="I352" s="58">
        <v>92009233</v>
      </c>
    </row>
    <row r="353" spans="1:9">
      <c r="A353" s="120" t="s">
        <v>3150</v>
      </c>
      <c r="B353" s="120" t="s">
        <v>3151</v>
      </c>
      <c r="C353" s="120" t="s">
        <v>835</v>
      </c>
      <c r="D353" s="120" t="s">
        <v>3566</v>
      </c>
      <c r="E353" s="120" t="s">
        <v>1360</v>
      </c>
      <c r="F353" s="168" t="s">
        <v>75</v>
      </c>
      <c r="G353" s="169"/>
      <c r="H353" s="122">
        <v>25916905</v>
      </c>
      <c r="I353" s="58">
        <v>25916905</v>
      </c>
    </row>
    <row r="354" spans="1:9">
      <c r="A354" s="120" t="s">
        <v>3150</v>
      </c>
      <c r="B354" s="120" t="s">
        <v>3151</v>
      </c>
      <c r="C354" s="120" t="s">
        <v>835</v>
      </c>
      <c r="D354" s="120" t="s">
        <v>3566</v>
      </c>
      <c r="E354" s="120" t="s">
        <v>1361</v>
      </c>
      <c r="F354" s="168" t="s">
        <v>423</v>
      </c>
      <c r="G354" s="169"/>
      <c r="H354" s="122">
        <v>108792144</v>
      </c>
      <c r="I354" s="58">
        <v>106292144</v>
      </c>
    </row>
    <row r="355" spans="1:9">
      <c r="A355" s="120" t="s">
        <v>3150</v>
      </c>
      <c r="B355" s="120" t="s">
        <v>3151</v>
      </c>
      <c r="C355" s="120" t="s">
        <v>835</v>
      </c>
      <c r="D355" s="120" t="s">
        <v>3566</v>
      </c>
      <c r="E355" s="120" t="s">
        <v>1362</v>
      </c>
      <c r="F355" s="168" t="s">
        <v>425</v>
      </c>
      <c r="G355" s="169"/>
      <c r="H355" s="122">
        <v>20349971</v>
      </c>
      <c r="I355" s="58">
        <v>19749971</v>
      </c>
    </row>
    <row r="356" spans="1:9">
      <c r="A356" s="120" t="s">
        <v>3150</v>
      </c>
      <c r="B356" s="120" t="s">
        <v>3151</v>
      </c>
      <c r="C356" s="120" t="s">
        <v>835</v>
      </c>
      <c r="D356" s="120" t="s">
        <v>3566</v>
      </c>
      <c r="E356" s="120" t="s">
        <v>1363</v>
      </c>
      <c r="F356" s="168" t="s">
        <v>433</v>
      </c>
      <c r="G356" s="169"/>
      <c r="H356" s="122">
        <v>52508432</v>
      </c>
      <c r="I356" s="58">
        <v>52508432</v>
      </c>
    </row>
    <row r="357" spans="1:9">
      <c r="A357" s="120" t="s">
        <v>3150</v>
      </c>
      <c r="B357" s="120" t="s">
        <v>3151</v>
      </c>
      <c r="C357" s="120" t="s">
        <v>835</v>
      </c>
      <c r="D357" s="120" t="s">
        <v>3566</v>
      </c>
      <c r="E357" s="120" t="s">
        <v>1364</v>
      </c>
      <c r="F357" s="168" t="s">
        <v>421</v>
      </c>
      <c r="G357" s="169"/>
      <c r="H357" s="122">
        <v>27459023</v>
      </c>
      <c r="I357" s="58">
        <v>27459023</v>
      </c>
    </row>
    <row r="358" spans="1:9">
      <c r="A358" s="120" t="s">
        <v>3150</v>
      </c>
      <c r="B358" s="120" t="s">
        <v>3151</v>
      </c>
      <c r="C358" s="120" t="s">
        <v>835</v>
      </c>
      <c r="D358" s="120" t="s">
        <v>3566</v>
      </c>
      <c r="E358" s="120" t="s">
        <v>1365</v>
      </c>
      <c r="F358" s="168" t="s">
        <v>500</v>
      </c>
      <c r="G358" s="169"/>
      <c r="H358" s="122">
        <v>-21840</v>
      </c>
      <c r="I358" s="58">
        <v>-21840</v>
      </c>
    </row>
    <row r="359" spans="1:9">
      <c r="A359" s="120" t="s">
        <v>3150</v>
      </c>
      <c r="B359" s="120" t="s">
        <v>3151</v>
      </c>
      <c r="C359" s="120" t="s">
        <v>835</v>
      </c>
      <c r="D359" s="120" t="s">
        <v>3566</v>
      </c>
      <c r="E359" s="120" t="s">
        <v>1366</v>
      </c>
      <c r="F359" s="168" t="s">
        <v>420</v>
      </c>
      <c r="G359" s="169"/>
      <c r="H359" s="122">
        <v>40965241</v>
      </c>
      <c r="I359" s="58">
        <v>40965241</v>
      </c>
    </row>
    <row r="360" spans="1:9">
      <c r="A360" s="120" t="s">
        <v>3150</v>
      </c>
      <c r="B360" s="120" t="s">
        <v>3151</v>
      </c>
      <c r="C360" s="120" t="s">
        <v>835</v>
      </c>
      <c r="D360" s="120" t="s">
        <v>3566</v>
      </c>
      <c r="E360" s="120" t="s">
        <v>1367</v>
      </c>
      <c r="F360" s="168" t="s">
        <v>432</v>
      </c>
      <c r="G360" s="169"/>
      <c r="H360" s="122">
        <v>21409363</v>
      </c>
      <c r="I360" s="58">
        <v>21409363</v>
      </c>
    </row>
    <row r="361" spans="1:9">
      <c r="A361" s="120" t="s">
        <v>3150</v>
      </c>
      <c r="B361" s="120" t="s">
        <v>3151</v>
      </c>
      <c r="C361" s="120" t="s">
        <v>835</v>
      </c>
      <c r="D361" s="120" t="s">
        <v>3566</v>
      </c>
      <c r="E361" s="120" t="s">
        <v>1368</v>
      </c>
      <c r="F361" s="168" t="s">
        <v>342</v>
      </c>
      <c r="G361" s="169"/>
      <c r="H361" s="122">
        <v>30380030</v>
      </c>
      <c r="I361" s="58">
        <v>28963030</v>
      </c>
    </row>
    <row r="362" spans="1:9">
      <c r="A362" s="120" t="s">
        <v>3150</v>
      </c>
      <c r="B362" s="120" t="s">
        <v>3151</v>
      </c>
      <c r="C362" s="120" t="s">
        <v>835</v>
      </c>
      <c r="D362" s="120" t="s">
        <v>3566</v>
      </c>
      <c r="E362" s="120" t="s">
        <v>1369</v>
      </c>
      <c r="F362" s="168" t="s">
        <v>395</v>
      </c>
      <c r="G362" s="169"/>
      <c r="H362" s="122">
        <v>-993824</v>
      </c>
      <c r="I362" s="58">
        <v>-993824</v>
      </c>
    </row>
    <row r="363" spans="1:9">
      <c r="A363" s="120" t="s">
        <v>3150</v>
      </c>
      <c r="B363" s="120" t="s">
        <v>3151</v>
      </c>
      <c r="C363" s="120" t="s">
        <v>835</v>
      </c>
      <c r="D363" s="120" t="s">
        <v>3566</v>
      </c>
      <c r="E363" s="120" t="s">
        <v>1370</v>
      </c>
      <c r="F363" s="168" t="s">
        <v>369</v>
      </c>
      <c r="G363" s="169"/>
      <c r="H363" s="122">
        <v>69629889</v>
      </c>
      <c r="I363" s="58">
        <v>67859889</v>
      </c>
    </row>
    <row r="364" spans="1:9">
      <c r="A364" s="120" t="s">
        <v>3150</v>
      </c>
      <c r="B364" s="120" t="s">
        <v>3151</v>
      </c>
      <c r="C364" s="120" t="s">
        <v>835</v>
      </c>
      <c r="D364" s="120" t="s">
        <v>3566</v>
      </c>
      <c r="E364" s="120" t="s">
        <v>1371</v>
      </c>
      <c r="F364" s="168" t="s">
        <v>22</v>
      </c>
      <c r="G364" s="169"/>
      <c r="H364" s="122">
        <v>73360368</v>
      </c>
      <c r="I364" s="58">
        <v>69070368</v>
      </c>
    </row>
    <row r="365" spans="1:9">
      <c r="A365" s="120" t="s">
        <v>3150</v>
      </c>
      <c r="B365" s="120" t="s">
        <v>3151</v>
      </c>
      <c r="C365" s="120" t="s">
        <v>835</v>
      </c>
      <c r="D365" s="120" t="s">
        <v>3566</v>
      </c>
      <c r="E365" s="120" t="s">
        <v>1372</v>
      </c>
      <c r="F365" s="168" t="s">
        <v>149</v>
      </c>
      <c r="G365" s="169"/>
      <c r="H365" s="122">
        <v>18165636</v>
      </c>
      <c r="I365" s="58">
        <v>18165636</v>
      </c>
    </row>
    <row r="366" spans="1:9">
      <c r="A366" s="120" t="s">
        <v>3150</v>
      </c>
      <c r="B366" s="120" t="s">
        <v>3151</v>
      </c>
      <c r="C366" s="120" t="s">
        <v>835</v>
      </c>
      <c r="D366" s="120" t="s">
        <v>3566</v>
      </c>
      <c r="E366" s="120" t="s">
        <v>1373</v>
      </c>
      <c r="F366" s="168" t="s">
        <v>91</v>
      </c>
      <c r="G366" s="169"/>
      <c r="H366" s="122">
        <v>14714878</v>
      </c>
      <c r="I366" s="58">
        <v>14714878</v>
      </c>
    </row>
    <row r="367" spans="1:9">
      <c r="A367" s="120" t="s">
        <v>3150</v>
      </c>
      <c r="B367" s="120" t="s">
        <v>3151</v>
      </c>
      <c r="C367" s="120" t="s">
        <v>835</v>
      </c>
      <c r="D367" s="120" t="s">
        <v>3566</v>
      </c>
      <c r="E367" s="120" t="s">
        <v>1374</v>
      </c>
      <c r="F367" s="168" t="s">
        <v>32</v>
      </c>
      <c r="G367" s="169"/>
      <c r="H367" s="122">
        <v>61150166</v>
      </c>
      <c r="I367" s="58">
        <v>60650166</v>
      </c>
    </row>
    <row r="368" spans="1:9">
      <c r="A368" s="120" t="s">
        <v>3150</v>
      </c>
      <c r="B368" s="120" t="s">
        <v>3151</v>
      </c>
      <c r="C368" s="120" t="s">
        <v>835</v>
      </c>
      <c r="D368" s="120" t="s">
        <v>3566</v>
      </c>
      <c r="E368" s="120" t="s">
        <v>1375</v>
      </c>
      <c r="F368" s="168" t="s">
        <v>312</v>
      </c>
      <c r="G368" s="169"/>
      <c r="H368" s="122">
        <v>19719753</v>
      </c>
      <c r="I368" s="58">
        <v>17719753</v>
      </c>
    </row>
    <row r="369" spans="1:9">
      <c r="A369" s="120" t="s">
        <v>3150</v>
      </c>
      <c r="B369" s="120" t="s">
        <v>3151</v>
      </c>
      <c r="C369" s="120" t="s">
        <v>835</v>
      </c>
      <c r="D369" s="120" t="s">
        <v>3566</v>
      </c>
      <c r="E369" s="120" t="s">
        <v>3569</v>
      </c>
      <c r="F369" s="168" t="s">
        <v>3570</v>
      </c>
      <c r="G369" s="169"/>
      <c r="H369" s="122">
        <v>103971</v>
      </c>
      <c r="I369" s="58">
        <v>103971</v>
      </c>
    </row>
    <row r="370" spans="1:9">
      <c r="A370" s="120" t="s">
        <v>3150</v>
      </c>
      <c r="B370" s="120" t="s">
        <v>3151</v>
      </c>
      <c r="C370" s="120" t="s">
        <v>835</v>
      </c>
      <c r="D370" s="120" t="s">
        <v>3566</v>
      </c>
      <c r="E370" s="120" t="s">
        <v>1376</v>
      </c>
      <c r="F370" s="168" t="s">
        <v>12</v>
      </c>
      <c r="G370" s="169"/>
      <c r="H370" s="122">
        <v>30383496</v>
      </c>
      <c r="I370" s="58">
        <v>30383496</v>
      </c>
    </row>
    <row r="371" spans="1:9">
      <c r="A371" s="120" t="s">
        <v>3150</v>
      </c>
      <c r="B371" s="120" t="s">
        <v>3151</v>
      </c>
      <c r="C371" s="120" t="s">
        <v>835</v>
      </c>
      <c r="D371" s="120" t="s">
        <v>3566</v>
      </c>
      <c r="E371" s="120" t="s">
        <v>1377</v>
      </c>
      <c r="F371" s="168" t="s">
        <v>466</v>
      </c>
      <c r="G371" s="169"/>
      <c r="H371" s="122">
        <v>17301353</v>
      </c>
      <c r="I371" s="58">
        <v>14301353</v>
      </c>
    </row>
    <row r="372" spans="1:9">
      <c r="A372" s="120" t="s">
        <v>3150</v>
      </c>
      <c r="B372" s="120" t="s">
        <v>3151</v>
      </c>
      <c r="C372" s="120" t="s">
        <v>835</v>
      </c>
      <c r="D372" s="120" t="s">
        <v>3566</v>
      </c>
      <c r="E372" s="120" t="s">
        <v>1378</v>
      </c>
      <c r="F372" s="168" t="s">
        <v>62</v>
      </c>
      <c r="G372" s="169"/>
      <c r="H372" s="122">
        <v>-139007</v>
      </c>
      <c r="I372" s="58">
        <v>-139007</v>
      </c>
    </row>
    <row r="373" spans="1:9">
      <c r="A373" s="120" t="s">
        <v>3150</v>
      </c>
      <c r="B373" s="120" t="s">
        <v>3151</v>
      </c>
      <c r="C373" s="120" t="s">
        <v>835</v>
      </c>
      <c r="D373" s="120" t="s">
        <v>3566</v>
      </c>
      <c r="E373" s="120" t="s">
        <v>1379</v>
      </c>
      <c r="F373" s="168" t="s">
        <v>154</v>
      </c>
      <c r="G373" s="169"/>
      <c r="H373" s="122">
        <v>10220363</v>
      </c>
      <c r="I373" s="58">
        <v>10220363</v>
      </c>
    </row>
    <row r="374" spans="1:9">
      <c r="A374" s="120" t="s">
        <v>3150</v>
      </c>
      <c r="B374" s="120" t="s">
        <v>3151</v>
      </c>
      <c r="C374" s="120" t="s">
        <v>835</v>
      </c>
      <c r="D374" s="120" t="s">
        <v>3566</v>
      </c>
      <c r="E374" s="120" t="s">
        <v>1380</v>
      </c>
      <c r="F374" s="168" t="s">
        <v>492</v>
      </c>
      <c r="G374" s="169"/>
      <c r="H374" s="122">
        <v>16557957</v>
      </c>
      <c r="I374" s="58">
        <v>16037957</v>
      </c>
    </row>
    <row r="375" spans="1:9">
      <c r="A375" s="120" t="s">
        <v>3150</v>
      </c>
      <c r="B375" s="120" t="s">
        <v>3151</v>
      </c>
      <c r="C375" s="120" t="s">
        <v>835</v>
      </c>
      <c r="D375" s="120" t="s">
        <v>3566</v>
      </c>
      <c r="E375" s="120" t="s">
        <v>1381</v>
      </c>
      <c r="F375" s="168" t="s">
        <v>128</v>
      </c>
      <c r="G375" s="169"/>
      <c r="H375" s="122">
        <v>14098459</v>
      </c>
      <c r="I375" s="58">
        <v>14098459</v>
      </c>
    </row>
    <row r="376" spans="1:9">
      <c r="A376" s="120" t="s">
        <v>3150</v>
      </c>
      <c r="B376" s="120" t="s">
        <v>3151</v>
      </c>
      <c r="C376" s="120" t="s">
        <v>835</v>
      </c>
      <c r="D376" s="120" t="s">
        <v>3566</v>
      </c>
      <c r="E376" s="120" t="s">
        <v>1382</v>
      </c>
      <c r="F376" s="168" t="s">
        <v>140</v>
      </c>
      <c r="G376" s="169"/>
      <c r="H376" s="122">
        <v>-763001</v>
      </c>
      <c r="I376" s="58">
        <v>-763001</v>
      </c>
    </row>
    <row r="377" spans="1:9">
      <c r="A377" s="120" t="s">
        <v>3150</v>
      </c>
      <c r="B377" s="120" t="s">
        <v>3151</v>
      </c>
      <c r="C377" s="120" t="s">
        <v>835</v>
      </c>
      <c r="D377" s="120" t="s">
        <v>3566</v>
      </c>
      <c r="E377" s="120" t="s">
        <v>1383</v>
      </c>
      <c r="F377" s="168" t="s">
        <v>309</v>
      </c>
      <c r="G377" s="169"/>
      <c r="H377" s="122">
        <v>24372826</v>
      </c>
      <c r="I377" s="58">
        <v>21872826</v>
      </c>
    </row>
    <row r="378" spans="1:9">
      <c r="A378" s="120" t="s">
        <v>3150</v>
      </c>
      <c r="B378" s="120" t="s">
        <v>3151</v>
      </c>
      <c r="C378" s="120" t="s">
        <v>835</v>
      </c>
      <c r="D378" s="120" t="s">
        <v>3566</v>
      </c>
      <c r="E378" s="120" t="s">
        <v>1384</v>
      </c>
      <c r="F378" s="168" t="s">
        <v>63</v>
      </c>
      <c r="G378" s="169"/>
      <c r="H378" s="122">
        <v>-32355</v>
      </c>
      <c r="I378" s="58">
        <v>-32355</v>
      </c>
    </row>
    <row r="379" spans="1:9">
      <c r="A379" s="120" t="s">
        <v>3150</v>
      </c>
      <c r="B379" s="120" t="s">
        <v>3151</v>
      </c>
      <c r="C379" s="120" t="s">
        <v>835</v>
      </c>
      <c r="D379" s="120" t="s">
        <v>3566</v>
      </c>
      <c r="E379" s="120" t="s">
        <v>1385</v>
      </c>
      <c r="F379" s="168" t="s">
        <v>609</v>
      </c>
      <c r="G379" s="169"/>
      <c r="H379" s="122">
        <v>25840015</v>
      </c>
      <c r="I379" s="58">
        <v>25840015</v>
      </c>
    </row>
    <row r="380" spans="1:9">
      <c r="A380" s="120" t="s">
        <v>3150</v>
      </c>
      <c r="B380" s="120" t="s">
        <v>3151</v>
      </c>
      <c r="C380" s="120" t="s">
        <v>835</v>
      </c>
      <c r="D380" s="120" t="s">
        <v>3566</v>
      </c>
      <c r="E380" s="120" t="s">
        <v>3571</v>
      </c>
      <c r="F380" s="168" t="s">
        <v>300</v>
      </c>
      <c r="G380" s="169"/>
      <c r="H380" s="122">
        <v>-45014</v>
      </c>
      <c r="I380" s="58">
        <v>-45014</v>
      </c>
    </row>
    <row r="381" spans="1:9">
      <c r="A381" s="120" t="s">
        <v>3150</v>
      </c>
      <c r="B381" s="120" t="s">
        <v>3151</v>
      </c>
      <c r="C381" s="120" t="s">
        <v>835</v>
      </c>
      <c r="D381" s="120" t="s">
        <v>3566</v>
      </c>
      <c r="E381" s="120" t="s">
        <v>1386</v>
      </c>
      <c r="F381" s="168" t="s">
        <v>647</v>
      </c>
      <c r="G381" s="169"/>
      <c r="H381" s="122">
        <v>20269600</v>
      </c>
      <c r="I381" s="58">
        <v>19994600</v>
      </c>
    </row>
    <row r="382" spans="1:9">
      <c r="A382" s="120" t="s">
        <v>3150</v>
      </c>
      <c r="B382" s="120" t="s">
        <v>3151</v>
      </c>
      <c r="C382" s="120" t="s">
        <v>835</v>
      </c>
      <c r="D382" s="120" t="s">
        <v>3566</v>
      </c>
      <c r="E382" s="120" t="s">
        <v>1387</v>
      </c>
      <c r="F382" s="168" t="s">
        <v>667</v>
      </c>
      <c r="G382" s="169"/>
      <c r="H382" s="122">
        <v>6447422</v>
      </c>
      <c r="I382" s="58">
        <v>6447422</v>
      </c>
    </row>
    <row r="383" spans="1:9">
      <c r="A383" s="120" t="s">
        <v>3150</v>
      </c>
      <c r="B383" s="120" t="s">
        <v>3151</v>
      </c>
      <c r="C383" s="120" t="s">
        <v>835</v>
      </c>
      <c r="D383" s="120" t="s">
        <v>3566</v>
      </c>
      <c r="E383" s="120" t="s">
        <v>3572</v>
      </c>
      <c r="F383" s="168" t="s">
        <v>3573</v>
      </c>
      <c r="G383" s="169"/>
      <c r="H383" s="122">
        <v>-260921</v>
      </c>
      <c r="I383" s="58">
        <v>-260921</v>
      </c>
    </row>
    <row r="384" spans="1:9">
      <c r="A384" s="120" t="s">
        <v>3150</v>
      </c>
      <c r="B384" s="120" t="s">
        <v>3151</v>
      </c>
      <c r="C384" s="120" t="s">
        <v>835</v>
      </c>
      <c r="D384" s="120" t="s">
        <v>3566</v>
      </c>
      <c r="E384" s="120" t="s">
        <v>1388</v>
      </c>
      <c r="F384" s="168" t="s">
        <v>677</v>
      </c>
      <c r="G384" s="169"/>
      <c r="H384" s="122">
        <v>43639457</v>
      </c>
      <c r="I384" s="58">
        <v>43014457</v>
      </c>
    </row>
    <row r="385" spans="1:9">
      <c r="A385" s="120" t="s">
        <v>3150</v>
      </c>
      <c r="B385" s="120" t="s">
        <v>3151</v>
      </c>
      <c r="C385" s="120" t="s">
        <v>835</v>
      </c>
      <c r="D385" s="120" t="s">
        <v>3566</v>
      </c>
      <c r="E385" s="120" t="s">
        <v>1915</v>
      </c>
      <c r="F385" s="168" t="s">
        <v>1905</v>
      </c>
      <c r="G385" s="169"/>
      <c r="H385" s="122">
        <v>20977035</v>
      </c>
      <c r="I385" s="58">
        <v>20977035</v>
      </c>
    </row>
    <row r="386" spans="1:9">
      <c r="A386" s="120" t="s">
        <v>3150</v>
      </c>
      <c r="B386" s="120" t="s">
        <v>3151</v>
      </c>
      <c r="C386" s="120" t="s">
        <v>835</v>
      </c>
      <c r="D386" s="120" t="s">
        <v>3566</v>
      </c>
      <c r="E386" s="120" t="s">
        <v>3574</v>
      </c>
      <c r="F386" s="168" t="s">
        <v>3575</v>
      </c>
      <c r="G386" s="169"/>
      <c r="H386" s="122">
        <v>-156553</v>
      </c>
      <c r="I386" s="58">
        <v>-156553</v>
      </c>
    </row>
    <row r="387" spans="1:9">
      <c r="A387" s="120" t="s">
        <v>3150</v>
      </c>
      <c r="B387" s="120" t="s">
        <v>3151</v>
      </c>
      <c r="C387" s="120" t="s">
        <v>835</v>
      </c>
      <c r="D387" s="120" t="s">
        <v>3566</v>
      </c>
      <c r="E387" s="120" t="s">
        <v>1981</v>
      </c>
      <c r="F387" s="168" t="s">
        <v>1982</v>
      </c>
      <c r="G387" s="169"/>
      <c r="H387" s="122">
        <v>5987901</v>
      </c>
      <c r="I387" s="58">
        <v>5987901</v>
      </c>
    </row>
    <row r="388" spans="1:9">
      <c r="A388" s="120" t="s">
        <v>3150</v>
      </c>
      <c r="B388" s="120" t="s">
        <v>3151</v>
      </c>
      <c r="C388" s="120" t="s">
        <v>835</v>
      </c>
      <c r="D388" s="120" t="s">
        <v>3566</v>
      </c>
      <c r="E388" s="120" t="s">
        <v>2050</v>
      </c>
      <c r="F388" s="168" t="s">
        <v>2051</v>
      </c>
      <c r="G388" s="169"/>
      <c r="H388" s="122">
        <v>18036187</v>
      </c>
      <c r="I388" s="58">
        <v>18036187</v>
      </c>
    </row>
    <row r="389" spans="1:9">
      <c r="A389" s="120" t="s">
        <v>3150</v>
      </c>
      <c r="B389" s="120" t="s">
        <v>3151</v>
      </c>
      <c r="C389" s="120" t="s">
        <v>835</v>
      </c>
      <c r="D389" s="120" t="s">
        <v>3566</v>
      </c>
      <c r="E389" s="120" t="s">
        <v>3576</v>
      </c>
      <c r="F389" s="168" t="s">
        <v>31</v>
      </c>
      <c r="G389" s="169"/>
      <c r="H389" s="122">
        <v>3336193</v>
      </c>
      <c r="I389" s="58">
        <v>3336193</v>
      </c>
    </row>
    <row r="390" spans="1:9">
      <c r="A390" s="120" t="s">
        <v>3150</v>
      </c>
      <c r="B390" s="120" t="s">
        <v>3151</v>
      </c>
      <c r="C390" s="120" t="s">
        <v>835</v>
      </c>
      <c r="D390" s="120" t="s">
        <v>3566</v>
      </c>
      <c r="E390" s="120" t="s">
        <v>3577</v>
      </c>
      <c r="F390" s="168" t="s">
        <v>3578</v>
      </c>
      <c r="G390" s="169"/>
      <c r="H390" s="122">
        <v>2115672</v>
      </c>
      <c r="I390" s="58">
        <v>2115672</v>
      </c>
    </row>
    <row r="391" spans="1:9">
      <c r="A391" s="120" t="s">
        <v>3150</v>
      </c>
      <c r="B391" s="120" t="s">
        <v>3151</v>
      </c>
      <c r="C391" s="120" t="s">
        <v>835</v>
      </c>
      <c r="D391" s="120" t="s">
        <v>3566</v>
      </c>
      <c r="E391" s="170" t="s">
        <v>3476</v>
      </c>
      <c r="F391" s="171"/>
      <c r="G391" s="172"/>
      <c r="H391" s="123">
        <v>1138466038</v>
      </c>
      <c r="I391" s="86">
        <v>1110775038</v>
      </c>
    </row>
    <row r="392" spans="1:9">
      <c r="A392" s="120" t="s">
        <v>3150</v>
      </c>
      <c r="B392" s="120" t="s">
        <v>3151</v>
      </c>
      <c r="C392" s="120" t="s">
        <v>867</v>
      </c>
      <c r="D392" s="120" t="s">
        <v>3579</v>
      </c>
      <c r="E392" s="120" t="s">
        <v>1389</v>
      </c>
      <c r="F392" s="168" t="s">
        <v>489</v>
      </c>
      <c r="G392" s="169"/>
      <c r="H392" s="122">
        <v>9381562</v>
      </c>
      <c r="I392" s="58">
        <v>9381562</v>
      </c>
    </row>
    <row r="393" spans="1:9">
      <c r="A393" s="120" t="s">
        <v>3150</v>
      </c>
      <c r="B393" s="120" t="s">
        <v>3151</v>
      </c>
      <c r="C393" s="120" t="s">
        <v>867</v>
      </c>
      <c r="D393" s="120" t="s">
        <v>3579</v>
      </c>
      <c r="E393" s="120" t="s">
        <v>1390</v>
      </c>
      <c r="F393" s="168" t="s">
        <v>157</v>
      </c>
      <c r="G393" s="169"/>
      <c r="H393" s="122">
        <v>33947652</v>
      </c>
      <c r="I393" s="58">
        <v>32907652</v>
      </c>
    </row>
    <row r="394" spans="1:9">
      <c r="A394" s="120" t="s">
        <v>3150</v>
      </c>
      <c r="B394" s="120" t="s">
        <v>3151</v>
      </c>
      <c r="C394" s="120" t="s">
        <v>867</v>
      </c>
      <c r="D394" s="120" t="s">
        <v>3579</v>
      </c>
      <c r="E394" s="120" t="s">
        <v>1391</v>
      </c>
      <c r="F394" s="168" t="s">
        <v>488</v>
      </c>
      <c r="G394" s="169"/>
      <c r="H394" s="122">
        <v>17798801</v>
      </c>
      <c r="I394" s="58">
        <v>14028801</v>
      </c>
    </row>
    <row r="395" spans="1:9">
      <c r="A395" s="120" t="s">
        <v>3150</v>
      </c>
      <c r="B395" s="120" t="s">
        <v>3151</v>
      </c>
      <c r="C395" s="120" t="s">
        <v>867</v>
      </c>
      <c r="D395" s="120" t="s">
        <v>3579</v>
      </c>
      <c r="E395" s="120" t="s">
        <v>1392</v>
      </c>
      <c r="F395" s="168" t="s">
        <v>122</v>
      </c>
      <c r="G395" s="169"/>
      <c r="H395" s="122">
        <v>34800922</v>
      </c>
      <c r="I395" s="58">
        <v>34020922</v>
      </c>
    </row>
    <row r="396" spans="1:9">
      <c r="A396" s="120" t="s">
        <v>3150</v>
      </c>
      <c r="B396" s="120" t="s">
        <v>3151</v>
      </c>
      <c r="C396" s="120" t="s">
        <v>867</v>
      </c>
      <c r="D396" s="120" t="s">
        <v>3579</v>
      </c>
      <c r="E396" s="120" t="s">
        <v>1393</v>
      </c>
      <c r="F396" s="168" t="s">
        <v>35</v>
      </c>
      <c r="G396" s="169"/>
      <c r="H396" s="122">
        <v>47790877</v>
      </c>
      <c r="I396" s="58">
        <v>47270877</v>
      </c>
    </row>
    <row r="397" spans="1:9">
      <c r="A397" s="120" t="s">
        <v>3150</v>
      </c>
      <c r="B397" s="120" t="s">
        <v>3151</v>
      </c>
      <c r="C397" s="120" t="s">
        <v>867</v>
      </c>
      <c r="D397" s="120" t="s">
        <v>3579</v>
      </c>
      <c r="E397" s="120" t="s">
        <v>1394</v>
      </c>
      <c r="F397" s="168" t="s">
        <v>340</v>
      </c>
      <c r="G397" s="169"/>
      <c r="H397" s="122">
        <v>13974153</v>
      </c>
      <c r="I397" s="58">
        <v>13974153</v>
      </c>
    </row>
    <row r="398" spans="1:9">
      <c r="A398" s="120" t="s">
        <v>3150</v>
      </c>
      <c r="B398" s="120" t="s">
        <v>3151</v>
      </c>
      <c r="C398" s="120" t="s">
        <v>867</v>
      </c>
      <c r="D398" s="120" t="s">
        <v>3579</v>
      </c>
      <c r="E398" s="120" t="s">
        <v>1395</v>
      </c>
      <c r="F398" s="168" t="s">
        <v>338</v>
      </c>
      <c r="G398" s="169"/>
      <c r="H398" s="122">
        <v>38853215</v>
      </c>
      <c r="I398" s="58">
        <v>38593215</v>
      </c>
    </row>
    <row r="399" spans="1:9">
      <c r="A399" s="120" t="s">
        <v>3150</v>
      </c>
      <c r="B399" s="120" t="s">
        <v>3151</v>
      </c>
      <c r="C399" s="120" t="s">
        <v>867</v>
      </c>
      <c r="D399" s="120" t="s">
        <v>3579</v>
      </c>
      <c r="E399" s="120" t="s">
        <v>1396</v>
      </c>
      <c r="F399" s="168" t="s">
        <v>360</v>
      </c>
      <c r="G399" s="169"/>
      <c r="H399" s="122">
        <v>5760429</v>
      </c>
      <c r="I399" s="58">
        <v>5760429</v>
      </c>
    </row>
    <row r="400" spans="1:9">
      <c r="A400" s="120" t="s">
        <v>3150</v>
      </c>
      <c r="B400" s="120" t="s">
        <v>3151</v>
      </c>
      <c r="C400" s="120" t="s">
        <v>867</v>
      </c>
      <c r="D400" s="120" t="s">
        <v>3579</v>
      </c>
      <c r="E400" s="120" t="s">
        <v>3580</v>
      </c>
      <c r="F400" s="168" t="s">
        <v>61</v>
      </c>
      <c r="G400" s="169"/>
      <c r="H400" s="122">
        <v>-1221</v>
      </c>
      <c r="I400" s="58">
        <v>-1221</v>
      </c>
    </row>
    <row r="401" spans="1:9">
      <c r="A401" s="120" t="s">
        <v>3150</v>
      </c>
      <c r="B401" s="120" t="s">
        <v>3151</v>
      </c>
      <c r="C401" s="120" t="s">
        <v>867</v>
      </c>
      <c r="D401" s="120" t="s">
        <v>3579</v>
      </c>
      <c r="E401" s="120" t="s">
        <v>1892</v>
      </c>
      <c r="F401" s="168" t="s">
        <v>1893</v>
      </c>
      <c r="G401" s="169"/>
      <c r="H401" s="122">
        <v>-530500</v>
      </c>
      <c r="I401" s="58">
        <v>-530500</v>
      </c>
    </row>
    <row r="402" spans="1:9">
      <c r="A402" s="120" t="s">
        <v>3150</v>
      </c>
      <c r="B402" s="120" t="s">
        <v>3151</v>
      </c>
      <c r="C402" s="120" t="s">
        <v>867</v>
      </c>
      <c r="D402" s="120" t="s">
        <v>3579</v>
      </c>
      <c r="E402" s="170" t="s">
        <v>3476</v>
      </c>
      <c r="F402" s="171"/>
      <c r="G402" s="172"/>
      <c r="H402" s="123">
        <v>201775890</v>
      </c>
      <c r="I402" s="86">
        <v>195405890</v>
      </c>
    </row>
    <row r="403" spans="1:9">
      <c r="A403" s="120" t="s">
        <v>3150</v>
      </c>
      <c r="B403" s="120" t="s">
        <v>3151</v>
      </c>
      <c r="C403" s="120" t="s">
        <v>874</v>
      </c>
      <c r="D403" s="120" t="s">
        <v>3581</v>
      </c>
      <c r="E403" s="120" t="s">
        <v>1397</v>
      </c>
      <c r="F403" s="168" t="s">
        <v>330</v>
      </c>
      <c r="G403" s="169"/>
      <c r="H403" s="122">
        <v>119870279</v>
      </c>
      <c r="I403" s="58">
        <v>118531279</v>
      </c>
    </row>
    <row r="404" spans="1:9">
      <c r="A404" s="120" t="s">
        <v>3150</v>
      </c>
      <c r="B404" s="120" t="s">
        <v>3151</v>
      </c>
      <c r="C404" s="120" t="s">
        <v>874</v>
      </c>
      <c r="D404" s="120" t="s">
        <v>3581</v>
      </c>
      <c r="E404" s="120" t="s">
        <v>3582</v>
      </c>
      <c r="F404" s="168" t="s">
        <v>3583</v>
      </c>
      <c r="G404" s="169"/>
      <c r="H404" s="122">
        <v>-17860</v>
      </c>
      <c r="I404" s="58">
        <v>-17860</v>
      </c>
    </row>
    <row r="405" spans="1:9">
      <c r="A405" s="120" t="s">
        <v>3150</v>
      </c>
      <c r="B405" s="120" t="s">
        <v>3151</v>
      </c>
      <c r="C405" s="120" t="s">
        <v>874</v>
      </c>
      <c r="D405" s="120" t="s">
        <v>3581</v>
      </c>
      <c r="E405" s="120" t="s">
        <v>1398</v>
      </c>
      <c r="F405" s="168" t="s">
        <v>51</v>
      </c>
      <c r="G405" s="169"/>
      <c r="H405" s="122">
        <v>99824891</v>
      </c>
      <c r="I405" s="58">
        <v>89064891</v>
      </c>
    </row>
    <row r="406" spans="1:9">
      <c r="A406" s="120" t="s">
        <v>3150</v>
      </c>
      <c r="B406" s="120" t="s">
        <v>3151</v>
      </c>
      <c r="C406" s="120" t="s">
        <v>874</v>
      </c>
      <c r="D406" s="120" t="s">
        <v>3581</v>
      </c>
      <c r="E406" s="120" t="s">
        <v>1399</v>
      </c>
      <c r="F406" s="168" t="s">
        <v>49</v>
      </c>
      <c r="G406" s="169"/>
      <c r="H406" s="122">
        <v>40173314</v>
      </c>
      <c r="I406" s="58">
        <v>39197314</v>
      </c>
    </row>
    <row r="407" spans="1:9">
      <c r="A407" s="120" t="s">
        <v>3150</v>
      </c>
      <c r="B407" s="120" t="s">
        <v>3151</v>
      </c>
      <c r="C407" s="120" t="s">
        <v>874</v>
      </c>
      <c r="D407" s="120" t="s">
        <v>3581</v>
      </c>
      <c r="E407" s="120" t="s">
        <v>1400</v>
      </c>
      <c r="F407" s="168" t="s">
        <v>50</v>
      </c>
      <c r="G407" s="169"/>
      <c r="H407" s="122">
        <v>29967721</v>
      </c>
      <c r="I407" s="58">
        <v>29967721</v>
      </c>
    </row>
    <row r="408" spans="1:9">
      <c r="A408" s="120" t="s">
        <v>3150</v>
      </c>
      <c r="B408" s="120" t="s">
        <v>3151</v>
      </c>
      <c r="C408" s="120" t="s">
        <v>874</v>
      </c>
      <c r="D408" s="120" t="s">
        <v>3581</v>
      </c>
      <c r="E408" s="120" t="s">
        <v>1401</v>
      </c>
      <c r="F408" s="168" t="s">
        <v>47</v>
      </c>
      <c r="G408" s="169"/>
      <c r="H408" s="122">
        <v>54115492</v>
      </c>
      <c r="I408" s="58">
        <v>50944492</v>
      </c>
    </row>
    <row r="409" spans="1:9">
      <c r="A409" s="120" t="s">
        <v>3150</v>
      </c>
      <c r="B409" s="120" t="s">
        <v>3151</v>
      </c>
      <c r="C409" s="120" t="s">
        <v>874</v>
      </c>
      <c r="D409" s="120" t="s">
        <v>3581</v>
      </c>
      <c r="E409" s="120" t="s">
        <v>1402</v>
      </c>
      <c r="F409" s="168" t="s">
        <v>46</v>
      </c>
      <c r="G409" s="169"/>
      <c r="H409" s="122">
        <v>31105008</v>
      </c>
      <c r="I409" s="58">
        <v>28225008</v>
      </c>
    </row>
    <row r="410" spans="1:9">
      <c r="A410" s="120" t="s">
        <v>3150</v>
      </c>
      <c r="B410" s="120" t="s">
        <v>3151</v>
      </c>
      <c r="C410" s="120" t="s">
        <v>874</v>
      </c>
      <c r="D410" s="120" t="s">
        <v>3581</v>
      </c>
      <c r="E410" s="120" t="s">
        <v>1403</v>
      </c>
      <c r="F410" s="168" t="s">
        <v>48</v>
      </c>
      <c r="G410" s="169"/>
      <c r="H410" s="122">
        <v>36128641</v>
      </c>
      <c r="I410" s="58">
        <v>36128641</v>
      </c>
    </row>
    <row r="411" spans="1:9">
      <c r="A411" s="120" t="s">
        <v>3150</v>
      </c>
      <c r="B411" s="120" t="s">
        <v>3151</v>
      </c>
      <c r="C411" s="120" t="s">
        <v>874</v>
      </c>
      <c r="D411" s="120" t="s">
        <v>3581</v>
      </c>
      <c r="E411" s="120" t="s">
        <v>3584</v>
      </c>
      <c r="F411" s="168" t="s">
        <v>3585</v>
      </c>
      <c r="G411" s="169"/>
      <c r="H411" s="122">
        <v>-194880</v>
      </c>
      <c r="I411" s="58">
        <v>-194880</v>
      </c>
    </row>
    <row r="412" spans="1:9">
      <c r="A412" s="120" t="s">
        <v>3150</v>
      </c>
      <c r="B412" s="120" t="s">
        <v>3151</v>
      </c>
      <c r="C412" s="120" t="s">
        <v>874</v>
      </c>
      <c r="D412" s="120" t="s">
        <v>3581</v>
      </c>
      <c r="E412" s="120" t="s">
        <v>1404</v>
      </c>
      <c r="F412" s="168" t="s">
        <v>73</v>
      </c>
      <c r="G412" s="169"/>
      <c r="H412" s="122">
        <v>39041921</v>
      </c>
      <c r="I412" s="58">
        <v>38456921</v>
      </c>
    </row>
    <row r="413" spans="1:9">
      <c r="A413" s="120" t="s">
        <v>3150</v>
      </c>
      <c r="B413" s="120" t="s">
        <v>3151</v>
      </c>
      <c r="C413" s="120" t="s">
        <v>874</v>
      </c>
      <c r="D413" s="120" t="s">
        <v>3581</v>
      </c>
      <c r="E413" s="120" t="s">
        <v>1405</v>
      </c>
      <c r="F413" s="168" t="s">
        <v>484</v>
      </c>
      <c r="G413" s="169"/>
      <c r="H413" s="122">
        <v>38115499</v>
      </c>
      <c r="I413" s="58">
        <v>38115499</v>
      </c>
    </row>
    <row r="414" spans="1:9">
      <c r="A414" s="120" t="s">
        <v>3150</v>
      </c>
      <c r="B414" s="120" t="s">
        <v>3151</v>
      </c>
      <c r="C414" s="120" t="s">
        <v>874</v>
      </c>
      <c r="D414" s="120" t="s">
        <v>3581</v>
      </c>
      <c r="E414" s="120" t="s">
        <v>1406</v>
      </c>
      <c r="F414" s="168" t="s">
        <v>72</v>
      </c>
      <c r="G414" s="169"/>
      <c r="H414" s="122">
        <v>25284487</v>
      </c>
      <c r="I414" s="58">
        <v>25154487</v>
      </c>
    </row>
    <row r="415" spans="1:9">
      <c r="A415" s="120" t="s">
        <v>3150</v>
      </c>
      <c r="B415" s="120" t="s">
        <v>3151</v>
      </c>
      <c r="C415" s="120" t="s">
        <v>874</v>
      </c>
      <c r="D415" s="120" t="s">
        <v>3581</v>
      </c>
      <c r="E415" s="120" t="s">
        <v>1407</v>
      </c>
      <c r="F415" s="168" t="s">
        <v>543</v>
      </c>
      <c r="G415" s="169"/>
      <c r="H415" s="122">
        <v>29875665</v>
      </c>
      <c r="I415" s="58">
        <v>29875665</v>
      </c>
    </row>
    <row r="416" spans="1:9">
      <c r="A416" s="120" t="s">
        <v>3150</v>
      </c>
      <c r="B416" s="120" t="s">
        <v>3151</v>
      </c>
      <c r="C416" s="120" t="s">
        <v>874</v>
      </c>
      <c r="D416" s="120" t="s">
        <v>3581</v>
      </c>
      <c r="E416" s="120" t="s">
        <v>1408</v>
      </c>
      <c r="F416" s="168" t="s">
        <v>483</v>
      </c>
      <c r="G416" s="169"/>
      <c r="H416" s="122">
        <v>232130839</v>
      </c>
      <c r="I416" s="58">
        <v>224078839</v>
      </c>
    </row>
    <row r="417" spans="1:9">
      <c r="A417" s="120" t="s">
        <v>3150</v>
      </c>
      <c r="B417" s="120" t="s">
        <v>3151</v>
      </c>
      <c r="C417" s="120" t="s">
        <v>874</v>
      </c>
      <c r="D417" s="120" t="s">
        <v>3581</v>
      </c>
      <c r="E417" s="120" t="s">
        <v>1409</v>
      </c>
      <c r="F417" s="168" t="s">
        <v>332</v>
      </c>
      <c r="G417" s="169"/>
      <c r="H417" s="122">
        <v>23909093</v>
      </c>
      <c r="I417" s="58">
        <v>23779093</v>
      </c>
    </row>
    <row r="418" spans="1:9">
      <c r="A418" s="120" t="s">
        <v>3150</v>
      </c>
      <c r="B418" s="120" t="s">
        <v>3151</v>
      </c>
      <c r="C418" s="120" t="s">
        <v>874</v>
      </c>
      <c r="D418" s="120" t="s">
        <v>3581</v>
      </c>
      <c r="E418" s="120" t="s">
        <v>1410</v>
      </c>
      <c r="F418" s="168" t="s">
        <v>344</v>
      </c>
      <c r="G418" s="169"/>
      <c r="H418" s="122">
        <v>40238743</v>
      </c>
      <c r="I418" s="58">
        <v>39738743</v>
      </c>
    </row>
    <row r="419" spans="1:9">
      <c r="A419" s="120" t="s">
        <v>3150</v>
      </c>
      <c r="B419" s="120" t="s">
        <v>3151</v>
      </c>
      <c r="C419" s="120" t="s">
        <v>874</v>
      </c>
      <c r="D419" s="120" t="s">
        <v>3581</v>
      </c>
      <c r="E419" s="120" t="s">
        <v>3586</v>
      </c>
      <c r="F419" s="168" t="s">
        <v>3587</v>
      </c>
      <c r="G419" s="169"/>
      <c r="H419" s="122">
        <v>239942</v>
      </c>
      <c r="I419" s="58">
        <v>239942</v>
      </c>
    </row>
    <row r="420" spans="1:9">
      <c r="A420" s="120" t="s">
        <v>3150</v>
      </c>
      <c r="B420" s="120" t="s">
        <v>3151</v>
      </c>
      <c r="C420" s="120" t="s">
        <v>874</v>
      </c>
      <c r="D420" s="120" t="s">
        <v>3581</v>
      </c>
      <c r="E420" s="120" t="s">
        <v>1411</v>
      </c>
      <c r="F420" s="168" t="s">
        <v>481</v>
      </c>
      <c r="G420" s="169"/>
      <c r="H420" s="122">
        <v>28634480</v>
      </c>
      <c r="I420" s="58">
        <v>28634480</v>
      </c>
    </row>
    <row r="421" spans="1:9">
      <c r="A421" s="120" t="s">
        <v>3150</v>
      </c>
      <c r="B421" s="120" t="s">
        <v>3151</v>
      </c>
      <c r="C421" s="120" t="s">
        <v>874</v>
      </c>
      <c r="D421" s="120" t="s">
        <v>3581</v>
      </c>
      <c r="E421" s="120" t="s">
        <v>3588</v>
      </c>
      <c r="F421" s="168" t="s">
        <v>2037</v>
      </c>
      <c r="G421" s="169"/>
      <c r="H421" s="122">
        <v>-1144648</v>
      </c>
      <c r="I421" s="58">
        <v>-1144648</v>
      </c>
    </row>
    <row r="422" spans="1:9">
      <c r="A422" s="120" t="s">
        <v>3150</v>
      </c>
      <c r="B422" s="120" t="s">
        <v>3151</v>
      </c>
      <c r="C422" s="120" t="s">
        <v>874</v>
      </c>
      <c r="D422" s="120" t="s">
        <v>3581</v>
      </c>
      <c r="E422" s="120" t="s">
        <v>1412</v>
      </c>
      <c r="F422" s="168" t="s">
        <v>480</v>
      </c>
      <c r="G422" s="169"/>
      <c r="H422" s="122">
        <v>20760242</v>
      </c>
      <c r="I422" s="58">
        <v>20760242</v>
      </c>
    </row>
    <row r="423" spans="1:9">
      <c r="A423" s="120" t="s">
        <v>3150</v>
      </c>
      <c r="B423" s="120" t="s">
        <v>3151</v>
      </c>
      <c r="C423" s="120" t="s">
        <v>874</v>
      </c>
      <c r="D423" s="120" t="s">
        <v>3581</v>
      </c>
      <c r="E423" s="120" t="s">
        <v>1413</v>
      </c>
      <c r="F423" s="168" t="s">
        <v>479</v>
      </c>
      <c r="G423" s="169"/>
      <c r="H423" s="122">
        <v>24705392</v>
      </c>
      <c r="I423" s="58">
        <v>24575392</v>
      </c>
    </row>
    <row r="424" spans="1:9">
      <c r="A424" s="120" t="s">
        <v>3150</v>
      </c>
      <c r="B424" s="120" t="s">
        <v>3151</v>
      </c>
      <c r="C424" s="120" t="s">
        <v>874</v>
      </c>
      <c r="D424" s="120" t="s">
        <v>3581</v>
      </c>
      <c r="E424" s="120" t="s">
        <v>1414</v>
      </c>
      <c r="F424" s="168" t="s">
        <v>478</v>
      </c>
      <c r="G424" s="169"/>
      <c r="H424" s="122">
        <v>17357159</v>
      </c>
      <c r="I424" s="58">
        <v>17357159</v>
      </c>
    </row>
    <row r="425" spans="1:9">
      <c r="A425" s="120" t="s">
        <v>3150</v>
      </c>
      <c r="B425" s="120" t="s">
        <v>3151</v>
      </c>
      <c r="C425" s="120" t="s">
        <v>874</v>
      </c>
      <c r="D425" s="120" t="s">
        <v>3581</v>
      </c>
      <c r="E425" s="120" t="s">
        <v>3589</v>
      </c>
      <c r="F425" s="168" t="s">
        <v>3590</v>
      </c>
      <c r="G425" s="169"/>
      <c r="H425" s="122">
        <v>-1128064</v>
      </c>
      <c r="I425" s="58">
        <v>-1128064</v>
      </c>
    </row>
    <row r="426" spans="1:9">
      <c r="A426" s="120" t="s">
        <v>3150</v>
      </c>
      <c r="B426" s="120" t="s">
        <v>3151</v>
      </c>
      <c r="C426" s="120" t="s">
        <v>874</v>
      </c>
      <c r="D426" s="120" t="s">
        <v>3581</v>
      </c>
      <c r="E426" s="120" t="s">
        <v>2904</v>
      </c>
      <c r="F426" s="168" t="s">
        <v>2905</v>
      </c>
      <c r="G426" s="169"/>
      <c r="H426" s="122">
        <v>8127837</v>
      </c>
      <c r="I426" s="58">
        <v>8127837</v>
      </c>
    </row>
    <row r="427" spans="1:9">
      <c r="A427" s="120" t="s">
        <v>3150</v>
      </c>
      <c r="B427" s="120" t="s">
        <v>3151</v>
      </c>
      <c r="C427" s="120" t="s">
        <v>874</v>
      </c>
      <c r="D427" s="120" t="s">
        <v>3581</v>
      </c>
      <c r="E427" s="120" t="s">
        <v>1876</v>
      </c>
      <c r="F427" s="168" t="s">
        <v>477</v>
      </c>
      <c r="G427" s="169"/>
      <c r="H427" s="122">
        <v>-374357</v>
      </c>
      <c r="I427" s="58">
        <v>-374357</v>
      </c>
    </row>
    <row r="428" spans="1:9">
      <c r="A428" s="120" t="s">
        <v>3150</v>
      </c>
      <c r="B428" s="120" t="s">
        <v>3151</v>
      </c>
      <c r="C428" s="120" t="s">
        <v>874</v>
      </c>
      <c r="D428" s="120" t="s">
        <v>3581</v>
      </c>
      <c r="E428" s="120" t="s">
        <v>3591</v>
      </c>
      <c r="F428" s="168" t="s">
        <v>3592</v>
      </c>
      <c r="G428" s="169"/>
      <c r="H428" s="122">
        <v>0</v>
      </c>
      <c r="I428" s="58">
        <v>0</v>
      </c>
    </row>
    <row r="429" spans="1:9">
      <c r="A429" s="120" t="s">
        <v>3150</v>
      </c>
      <c r="B429" s="120" t="s">
        <v>3151</v>
      </c>
      <c r="C429" s="120" t="s">
        <v>874</v>
      </c>
      <c r="D429" s="120" t="s">
        <v>3581</v>
      </c>
      <c r="E429" s="120" t="s">
        <v>3593</v>
      </c>
      <c r="F429" s="168" t="s">
        <v>3594</v>
      </c>
      <c r="G429" s="169"/>
      <c r="H429" s="122">
        <v>-212543</v>
      </c>
      <c r="I429" s="58">
        <v>-212543</v>
      </c>
    </row>
    <row r="430" spans="1:9">
      <c r="A430" s="120" t="s">
        <v>3150</v>
      </c>
      <c r="B430" s="120" t="s">
        <v>3151</v>
      </c>
      <c r="C430" s="120" t="s">
        <v>874</v>
      </c>
      <c r="D430" s="120" t="s">
        <v>3581</v>
      </c>
      <c r="E430" s="120" t="s">
        <v>1415</v>
      </c>
      <c r="F430" s="168" t="s">
        <v>341</v>
      </c>
      <c r="G430" s="169"/>
      <c r="H430" s="122">
        <v>19783566</v>
      </c>
      <c r="I430" s="58">
        <v>19783566</v>
      </c>
    </row>
    <row r="431" spans="1:9">
      <c r="A431" s="120" t="s">
        <v>3150</v>
      </c>
      <c r="B431" s="120" t="s">
        <v>3151</v>
      </c>
      <c r="C431" s="120" t="s">
        <v>874</v>
      </c>
      <c r="D431" s="120" t="s">
        <v>3581</v>
      </c>
      <c r="E431" s="120" t="s">
        <v>1416</v>
      </c>
      <c r="F431" s="168" t="s">
        <v>474</v>
      </c>
      <c r="G431" s="169"/>
      <c r="H431" s="122">
        <v>36246309</v>
      </c>
      <c r="I431" s="58">
        <v>36246309</v>
      </c>
    </row>
    <row r="432" spans="1:9">
      <c r="A432" s="120" t="s">
        <v>3150</v>
      </c>
      <c r="B432" s="120" t="s">
        <v>3151</v>
      </c>
      <c r="C432" s="120" t="s">
        <v>874</v>
      </c>
      <c r="D432" s="120" t="s">
        <v>3581</v>
      </c>
      <c r="E432" s="120" t="s">
        <v>1417</v>
      </c>
      <c r="F432" s="168" t="s">
        <v>475</v>
      </c>
      <c r="G432" s="169"/>
      <c r="H432" s="122">
        <v>19397698</v>
      </c>
      <c r="I432" s="58">
        <v>19017698</v>
      </c>
    </row>
    <row r="433" spans="1:9">
      <c r="A433" s="120" t="s">
        <v>3150</v>
      </c>
      <c r="B433" s="120" t="s">
        <v>3151</v>
      </c>
      <c r="C433" s="120" t="s">
        <v>874</v>
      </c>
      <c r="D433" s="120" t="s">
        <v>3581</v>
      </c>
      <c r="E433" s="120" t="s">
        <v>1418</v>
      </c>
      <c r="F433" s="168" t="s">
        <v>444</v>
      </c>
      <c r="G433" s="169"/>
      <c r="H433" s="122">
        <v>11181147</v>
      </c>
      <c r="I433" s="58">
        <v>10931147</v>
      </c>
    </row>
    <row r="434" spans="1:9">
      <c r="A434" s="120" t="s">
        <v>3150</v>
      </c>
      <c r="B434" s="120" t="s">
        <v>3151</v>
      </c>
      <c r="C434" s="120" t="s">
        <v>874</v>
      </c>
      <c r="D434" s="120" t="s">
        <v>3581</v>
      </c>
      <c r="E434" s="120" t="s">
        <v>1419</v>
      </c>
      <c r="F434" s="168" t="s">
        <v>3</v>
      </c>
      <c r="G434" s="169"/>
      <c r="H434" s="122">
        <v>10124790</v>
      </c>
      <c r="I434" s="58">
        <v>9994790</v>
      </c>
    </row>
    <row r="435" spans="1:9">
      <c r="A435" s="120" t="s">
        <v>3150</v>
      </c>
      <c r="B435" s="120" t="s">
        <v>3151</v>
      </c>
      <c r="C435" s="120" t="s">
        <v>874</v>
      </c>
      <c r="D435" s="120" t="s">
        <v>3581</v>
      </c>
      <c r="E435" s="120" t="s">
        <v>3595</v>
      </c>
      <c r="F435" s="168" t="s">
        <v>3596</v>
      </c>
      <c r="G435" s="169"/>
      <c r="H435" s="122">
        <v>-105182</v>
      </c>
      <c r="I435" s="58">
        <v>-105182</v>
      </c>
    </row>
    <row r="436" spans="1:9">
      <c r="A436" s="120" t="s">
        <v>3150</v>
      </c>
      <c r="B436" s="120" t="s">
        <v>3151</v>
      </c>
      <c r="C436" s="120" t="s">
        <v>874</v>
      </c>
      <c r="D436" s="120" t="s">
        <v>3581</v>
      </c>
      <c r="E436" s="120" t="s">
        <v>3002</v>
      </c>
      <c r="F436" s="168" t="s">
        <v>3003</v>
      </c>
      <c r="G436" s="169"/>
      <c r="H436" s="122">
        <v>-930713</v>
      </c>
      <c r="I436" s="58">
        <v>-930713</v>
      </c>
    </row>
    <row r="437" spans="1:9">
      <c r="A437" s="120" t="s">
        <v>3150</v>
      </c>
      <c r="B437" s="120" t="s">
        <v>3151</v>
      </c>
      <c r="C437" s="120" t="s">
        <v>874</v>
      </c>
      <c r="D437" s="120" t="s">
        <v>3581</v>
      </c>
      <c r="E437" s="120" t="s">
        <v>3597</v>
      </c>
      <c r="F437" s="168" t="s">
        <v>3598</v>
      </c>
      <c r="G437" s="169"/>
      <c r="H437" s="122">
        <v>852397</v>
      </c>
      <c r="I437" s="58">
        <v>852397</v>
      </c>
    </row>
    <row r="438" spans="1:9">
      <c r="A438" s="120" t="s">
        <v>3150</v>
      </c>
      <c r="B438" s="120" t="s">
        <v>3151</v>
      </c>
      <c r="C438" s="120" t="s">
        <v>874</v>
      </c>
      <c r="D438" s="120" t="s">
        <v>3581</v>
      </c>
      <c r="E438" s="120" t="s">
        <v>3004</v>
      </c>
      <c r="F438" s="168" t="s">
        <v>3005</v>
      </c>
      <c r="G438" s="169"/>
      <c r="H438" s="122">
        <v>-72510</v>
      </c>
      <c r="I438" s="58">
        <v>-72510</v>
      </c>
    </row>
    <row r="439" spans="1:9">
      <c r="A439" s="120" t="s">
        <v>3150</v>
      </c>
      <c r="B439" s="120" t="s">
        <v>3151</v>
      </c>
      <c r="C439" s="120" t="s">
        <v>874</v>
      </c>
      <c r="D439" s="120" t="s">
        <v>3581</v>
      </c>
      <c r="E439" s="120" t="s">
        <v>1420</v>
      </c>
      <c r="F439" s="168" t="s">
        <v>482</v>
      </c>
      <c r="G439" s="169"/>
      <c r="H439" s="122">
        <v>21637964</v>
      </c>
      <c r="I439" s="58">
        <v>21637964</v>
      </c>
    </row>
    <row r="440" spans="1:9">
      <c r="A440" s="120" t="s">
        <v>3150</v>
      </c>
      <c r="B440" s="120" t="s">
        <v>3151</v>
      </c>
      <c r="C440" s="120" t="s">
        <v>874</v>
      </c>
      <c r="D440" s="120" t="s">
        <v>3581</v>
      </c>
      <c r="E440" s="120" t="s">
        <v>1421</v>
      </c>
      <c r="F440" s="168" t="s">
        <v>629</v>
      </c>
      <c r="G440" s="169"/>
      <c r="H440" s="122">
        <v>-113792</v>
      </c>
      <c r="I440" s="58">
        <v>-113792</v>
      </c>
    </row>
    <row r="441" spans="1:9">
      <c r="A441" s="120" t="s">
        <v>3150</v>
      </c>
      <c r="B441" s="120" t="s">
        <v>3151</v>
      </c>
      <c r="C441" s="120" t="s">
        <v>874</v>
      </c>
      <c r="D441" s="120" t="s">
        <v>3581</v>
      </c>
      <c r="E441" s="120" t="s">
        <v>1422</v>
      </c>
      <c r="F441" s="168" t="s">
        <v>651</v>
      </c>
      <c r="G441" s="169"/>
      <c r="H441" s="122">
        <v>13384081</v>
      </c>
      <c r="I441" s="58">
        <v>13124081</v>
      </c>
    </row>
    <row r="442" spans="1:9">
      <c r="A442" s="120" t="s">
        <v>3150</v>
      </c>
      <c r="B442" s="120" t="s">
        <v>3151</v>
      </c>
      <c r="C442" s="120" t="s">
        <v>874</v>
      </c>
      <c r="D442" s="120" t="s">
        <v>3581</v>
      </c>
      <c r="E442" s="120" t="s">
        <v>3599</v>
      </c>
      <c r="F442" s="168" t="s">
        <v>2225</v>
      </c>
      <c r="G442" s="169"/>
      <c r="H442" s="122">
        <v>-412089</v>
      </c>
      <c r="I442" s="58">
        <v>-412089</v>
      </c>
    </row>
    <row r="443" spans="1:9">
      <c r="A443" s="120" t="s">
        <v>3150</v>
      </c>
      <c r="B443" s="120" t="s">
        <v>3151</v>
      </c>
      <c r="C443" s="120" t="s">
        <v>874</v>
      </c>
      <c r="D443" s="120" t="s">
        <v>3581</v>
      </c>
      <c r="E443" s="120" t="s">
        <v>1423</v>
      </c>
      <c r="F443" s="168" t="s">
        <v>652</v>
      </c>
      <c r="G443" s="169"/>
      <c r="H443" s="122">
        <v>28994265</v>
      </c>
      <c r="I443" s="58">
        <v>28994265</v>
      </c>
    </row>
    <row r="444" spans="1:9">
      <c r="A444" s="120" t="s">
        <v>3150</v>
      </c>
      <c r="B444" s="120" t="s">
        <v>3151</v>
      </c>
      <c r="C444" s="120" t="s">
        <v>874</v>
      </c>
      <c r="D444" s="120" t="s">
        <v>3581</v>
      </c>
      <c r="E444" s="120" t="s">
        <v>3600</v>
      </c>
      <c r="F444" s="168" t="s">
        <v>346</v>
      </c>
      <c r="G444" s="169"/>
      <c r="H444" s="122">
        <v>-103596</v>
      </c>
      <c r="I444" s="58">
        <v>-103596</v>
      </c>
    </row>
    <row r="445" spans="1:9">
      <c r="A445" s="120" t="s">
        <v>3150</v>
      </c>
      <c r="B445" s="120" t="s">
        <v>3151</v>
      </c>
      <c r="C445" s="120" t="s">
        <v>874</v>
      </c>
      <c r="D445" s="120" t="s">
        <v>3581</v>
      </c>
      <c r="E445" s="120" t="s">
        <v>1848</v>
      </c>
      <c r="F445" s="168" t="s">
        <v>1849</v>
      </c>
      <c r="G445" s="169"/>
      <c r="H445" s="122">
        <v>5303567</v>
      </c>
      <c r="I445" s="58">
        <v>5303567</v>
      </c>
    </row>
    <row r="446" spans="1:9">
      <c r="A446" s="120" t="s">
        <v>3150</v>
      </c>
      <c r="B446" s="120" t="s">
        <v>3151</v>
      </c>
      <c r="C446" s="120" t="s">
        <v>874</v>
      </c>
      <c r="D446" s="120" t="s">
        <v>3581</v>
      </c>
      <c r="E446" s="120" t="s">
        <v>1923</v>
      </c>
      <c r="F446" s="168" t="s">
        <v>1911</v>
      </c>
      <c r="G446" s="169"/>
      <c r="H446" s="122">
        <v>1303613</v>
      </c>
      <c r="I446" s="58">
        <v>1303613</v>
      </c>
    </row>
    <row r="447" spans="1:9">
      <c r="A447" s="120" t="s">
        <v>3150</v>
      </c>
      <c r="B447" s="120" t="s">
        <v>3151</v>
      </c>
      <c r="C447" s="120" t="s">
        <v>874</v>
      </c>
      <c r="D447" s="120" t="s">
        <v>3581</v>
      </c>
      <c r="E447" s="120" t="s">
        <v>1924</v>
      </c>
      <c r="F447" s="168" t="s">
        <v>1912</v>
      </c>
      <c r="G447" s="169"/>
      <c r="H447" s="122">
        <v>26544135</v>
      </c>
      <c r="I447" s="58">
        <v>26544135</v>
      </c>
    </row>
    <row r="448" spans="1:9">
      <c r="A448" s="120" t="s">
        <v>3150</v>
      </c>
      <c r="B448" s="120" t="s">
        <v>3151</v>
      </c>
      <c r="C448" s="120" t="s">
        <v>874</v>
      </c>
      <c r="D448" s="120" t="s">
        <v>3581</v>
      </c>
      <c r="E448" s="120" t="s">
        <v>1940</v>
      </c>
      <c r="F448" s="168" t="s">
        <v>1941</v>
      </c>
      <c r="G448" s="169"/>
      <c r="H448" s="122">
        <v>301493</v>
      </c>
      <c r="I448" s="58">
        <v>301493</v>
      </c>
    </row>
    <row r="449" spans="1:9">
      <c r="A449" s="120" t="s">
        <v>3150</v>
      </c>
      <c r="B449" s="120" t="s">
        <v>3151</v>
      </c>
      <c r="C449" s="120" t="s">
        <v>874</v>
      </c>
      <c r="D449" s="120" t="s">
        <v>3581</v>
      </c>
      <c r="E449" s="120" t="s">
        <v>1958</v>
      </c>
      <c r="F449" s="168" t="s">
        <v>1959</v>
      </c>
      <c r="G449" s="169"/>
      <c r="H449" s="122">
        <v>4242242</v>
      </c>
      <c r="I449" s="58">
        <v>4242242</v>
      </c>
    </row>
    <row r="450" spans="1:9">
      <c r="A450" s="120" t="s">
        <v>3150</v>
      </c>
      <c r="B450" s="120" t="s">
        <v>3151</v>
      </c>
      <c r="C450" s="120" t="s">
        <v>874</v>
      </c>
      <c r="D450" s="120" t="s">
        <v>3581</v>
      </c>
      <c r="E450" s="120" t="s">
        <v>1960</v>
      </c>
      <c r="F450" s="168" t="s">
        <v>1961</v>
      </c>
      <c r="G450" s="169"/>
      <c r="H450" s="122">
        <v>4631475</v>
      </c>
      <c r="I450" s="58">
        <v>4631475</v>
      </c>
    </row>
    <row r="451" spans="1:9">
      <c r="A451" s="120" t="s">
        <v>3150</v>
      </c>
      <c r="B451" s="120" t="s">
        <v>3151</v>
      </c>
      <c r="C451" s="120" t="s">
        <v>874</v>
      </c>
      <c r="D451" s="120" t="s">
        <v>3581</v>
      </c>
      <c r="E451" s="120" t="s">
        <v>1964</v>
      </c>
      <c r="F451" s="168" t="s">
        <v>1965</v>
      </c>
      <c r="G451" s="169"/>
      <c r="H451" s="122">
        <v>12046978</v>
      </c>
      <c r="I451" s="58">
        <v>12046978</v>
      </c>
    </row>
    <row r="452" spans="1:9">
      <c r="A452" s="120" t="s">
        <v>3150</v>
      </c>
      <c r="B452" s="120" t="s">
        <v>3151</v>
      </c>
      <c r="C452" s="120" t="s">
        <v>874</v>
      </c>
      <c r="D452" s="120" t="s">
        <v>3581</v>
      </c>
      <c r="E452" s="120" t="s">
        <v>1983</v>
      </c>
      <c r="F452" s="168" t="s">
        <v>1984</v>
      </c>
      <c r="G452" s="169"/>
      <c r="H452" s="122">
        <v>21081963</v>
      </c>
      <c r="I452" s="58">
        <v>20081963</v>
      </c>
    </row>
    <row r="453" spans="1:9">
      <c r="A453" s="120" t="s">
        <v>3150</v>
      </c>
      <c r="B453" s="120" t="s">
        <v>3151</v>
      </c>
      <c r="C453" s="120" t="s">
        <v>874</v>
      </c>
      <c r="D453" s="120" t="s">
        <v>3581</v>
      </c>
      <c r="E453" s="120" t="s">
        <v>2827</v>
      </c>
      <c r="F453" s="168" t="s">
        <v>2828</v>
      </c>
      <c r="G453" s="169"/>
      <c r="H453" s="122">
        <v>7390663</v>
      </c>
      <c r="I453" s="58">
        <v>7390663</v>
      </c>
    </row>
    <row r="454" spans="1:9">
      <c r="A454" s="120" t="s">
        <v>3150</v>
      </c>
      <c r="B454" s="120" t="s">
        <v>3151</v>
      </c>
      <c r="C454" s="120" t="s">
        <v>874</v>
      </c>
      <c r="D454" s="120" t="s">
        <v>3581</v>
      </c>
      <c r="E454" s="120" t="s">
        <v>2964</v>
      </c>
      <c r="F454" s="168" t="s">
        <v>417</v>
      </c>
      <c r="G454" s="169"/>
      <c r="H454" s="122">
        <v>1358047</v>
      </c>
      <c r="I454" s="58">
        <v>1358047</v>
      </c>
    </row>
    <row r="455" spans="1:9">
      <c r="A455" s="120" t="s">
        <v>3150</v>
      </c>
      <c r="B455" s="120" t="s">
        <v>3151</v>
      </c>
      <c r="C455" s="120" t="s">
        <v>874</v>
      </c>
      <c r="D455" s="120" t="s">
        <v>3581</v>
      </c>
      <c r="E455" s="120" t="s">
        <v>2979</v>
      </c>
      <c r="F455" s="168" t="s">
        <v>218</v>
      </c>
      <c r="G455" s="169"/>
      <c r="H455" s="122">
        <v>1136607</v>
      </c>
      <c r="I455" s="58">
        <v>1136607</v>
      </c>
    </row>
    <row r="456" spans="1:9">
      <c r="A456" s="120" t="s">
        <v>3150</v>
      </c>
      <c r="B456" s="120" t="s">
        <v>3151</v>
      </c>
      <c r="C456" s="120" t="s">
        <v>874</v>
      </c>
      <c r="D456" s="120" t="s">
        <v>3581</v>
      </c>
      <c r="E456" s="120" t="s">
        <v>2983</v>
      </c>
      <c r="F456" s="168" t="s">
        <v>2984</v>
      </c>
      <c r="G456" s="169"/>
      <c r="H456" s="122">
        <v>1638815</v>
      </c>
      <c r="I456" s="58">
        <v>1638815</v>
      </c>
    </row>
    <row r="457" spans="1:9">
      <c r="A457" s="120" t="s">
        <v>3150</v>
      </c>
      <c r="B457" s="120" t="s">
        <v>3151</v>
      </c>
      <c r="C457" s="120" t="s">
        <v>874</v>
      </c>
      <c r="D457" s="120" t="s">
        <v>3581</v>
      </c>
      <c r="E457" s="170" t="s">
        <v>3476</v>
      </c>
      <c r="F457" s="171"/>
      <c r="G457" s="172"/>
      <c r="H457" s="123">
        <v>1183378226</v>
      </c>
      <c r="I457" s="86">
        <v>1152705226</v>
      </c>
    </row>
    <row r="458" spans="1:9">
      <c r="A458" s="120" t="s">
        <v>3150</v>
      </c>
      <c r="B458" s="120" t="s">
        <v>3151</v>
      </c>
      <c r="C458" s="120" t="s">
        <v>895</v>
      </c>
      <c r="D458" s="120" t="s">
        <v>3601</v>
      </c>
      <c r="E458" s="120" t="s">
        <v>1424</v>
      </c>
      <c r="F458" s="168" t="s">
        <v>350</v>
      </c>
      <c r="G458" s="169"/>
      <c r="H458" s="122">
        <v>82179510</v>
      </c>
      <c r="I458" s="58">
        <v>72404510</v>
      </c>
    </row>
    <row r="459" spans="1:9">
      <c r="A459" s="120" t="s">
        <v>3150</v>
      </c>
      <c r="B459" s="120" t="s">
        <v>3151</v>
      </c>
      <c r="C459" s="120" t="s">
        <v>895</v>
      </c>
      <c r="D459" s="120" t="s">
        <v>3601</v>
      </c>
      <c r="E459" s="120" t="s">
        <v>1425</v>
      </c>
      <c r="F459" s="168" t="s">
        <v>546</v>
      </c>
      <c r="G459" s="169"/>
      <c r="H459" s="122">
        <v>76565680</v>
      </c>
      <c r="I459" s="58">
        <v>64315680</v>
      </c>
    </row>
    <row r="460" spans="1:9">
      <c r="A460" s="120" t="s">
        <v>3150</v>
      </c>
      <c r="B460" s="120" t="s">
        <v>3151</v>
      </c>
      <c r="C460" s="120" t="s">
        <v>895</v>
      </c>
      <c r="D460" s="120" t="s">
        <v>3601</v>
      </c>
      <c r="E460" s="120" t="s">
        <v>3602</v>
      </c>
      <c r="F460" s="168" t="s">
        <v>3603</v>
      </c>
      <c r="G460" s="169"/>
      <c r="H460" s="122">
        <v>-210464</v>
      </c>
      <c r="I460" s="58">
        <v>-210464</v>
      </c>
    </row>
    <row r="461" spans="1:9">
      <c r="A461" s="120" t="s">
        <v>3150</v>
      </c>
      <c r="B461" s="120" t="s">
        <v>3151</v>
      </c>
      <c r="C461" s="120" t="s">
        <v>895</v>
      </c>
      <c r="D461" s="120" t="s">
        <v>3601</v>
      </c>
      <c r="E461" s="120" t="s">
        <v>1426</v>
      </c>
      <c r="F461" s="168" t="s">
        <v>3113</v>
      </c>
      <c r="G461" s="169"/>
      <c r="H461" s="122">
        <v>76496454</v>
      </c>
      <c r="I461" s="58">
        <v>75246454</v>
      </c>
    </row>
    <row r="462" spans="1:9">
      <c r="A462" s="120" t="s">
        <v>3150</v>
      </c>
      <c r="B462" s="120" t="s">
        <v>3151</v>
      </c>
      <c r="C462" s="120" t="s">
        <v>895</v>
      </c>
      <c r="D462" s="120" t="s">
        <v>3601</v>
      </c>
      <c r="E462" s="120" t="s">
        <v>1427</v>
      </c>
      <c r="F462" s="168" t="s">
        <v>471</v>
      </c>
      <c r="G462" s="169"/>
      <c r="H462" s="122">
        <v>39080512</v>
      </c>
      <c r="I462" s="58">
        <v>37580512</v>
      </c>
    </row>
    <row r="463" spans="1:9">
      <c r="A463" s="120" t="s">
        <v>3150</v>
      </c>
      <c r="B463" s="120" t="s">
        <v>3151</v>
      </c>
      <c r="C463" s="120" t="s">
        <v>895</v>
      </c>
      <c r="D463" s="120" t="s">
        <v>3601</v>
      </c>
      <c r="E463" s="120" t="s">
        <v>3604</v>
      </c>
      <c r="F463" s="168" t="s">
        <v>3605</v>
      </c>
      <c r="G463" s="169"/>
      <c r="H463" s="122">
        <v>-173525</v>
      </c>
      <c r="I463" s="58">
        <v>-173525</v>
      </c>
    </row>
    <row r="464" spans="1:9">
      <c r="A464" s="120" t="s">
        <v>3150</v>
      </c>
      <c r="B464" s="120" t="s">
        <v>3151</v>
      </c>
      <c r="C464" s="120" t="s">
        <v>895</v>
      </c>
      <c r="D464" s="120" t="s">
        <v>3601</v>
      </c>
      <c r="E464" s="120" t="s">
        <v>3606</v>
      </c>
      <c r="F464" s="168" t="s">
        <v>3607</v>
      </c>
      <c r="G464" s="169"/>
      <c r="H464" s="122">
        <v>-209525</v>
      </c>
      <c r="I464" s="58">
        <v>-209525</v>
      </c>
    </row>
    <row r="465" spans="1:9">
      <c r="A465" s="120" t="s">
        <v>3150</v>
      </c>
      <c r="B465" s="120" t="s">
        <v>3151</v>
      </c>
      <c r="C465" s="120" t="s">
        <v>895</v>
      </c>
      <c r="D465" s="120" t="s">
        <v>3601</v>
      </c>
      <c r="E465" s="120" t="s">
        <v>1428</v>
      </c>
      <c r="F465" s="168" t="s">
        <v>349</v>
      </c>
      <c r="G465" s="169"/>
      <c r="H465" s="122">
        <v>33935722</v>
      </c>
      <c r="I465" s="58">
        <v>33012722</v>
      </c>
    </row>
    <row r="466" spans="1:9">
      <c r="A466" s="120" t="s">
        <v>3150</v>
      </c>
      <c r="B466" s="120" t="s">
        <v>3151</v>
      </c>
      <c r="C466" s="120" t="s">
        <v>895</v>
      </c>
      <c r="D466" s="120" t="s">
        <v>3601</v>
      </c>
      <c r="E466" s="120" t="s">
        <v>1429</v>
      </c>
      <c r="F466" s="168" t="s">
        <v>121</v>
      </c>
      <c r="G466" s="169"/>
      <c r="H466" s="122">
        <v>14174646</v>
      </c>
      <c r="I466" s="58">
        <v>13784646</v>
      </c>
    </row>
    <row r="467" spans="1:9">
      <c r="A467" s="120" t="s">
        <v>3150</v>
      </c>
      <c r="B467" s="120" t="s">
        <v>3151</v>
      </c>
      <c r="C467" s="120" t="s">
        <v>895</v>
      </c>
      <c r="D467" s="120" t="s">
        <v>3601</v>
      </c>
      <c r="E467" s="120" t="s">
        <v>1430</v>
      </c>
      <c r="F467" s="168" t="s">
        <v>502</v>
      </c>
      <c r="G467" s="169"/>
      <c r="H467" s="122">
        <v>20507257</v>
      </c>
      <c r="I467" s="58">
        <v>20507257</v>
      </c>
    </row>
    <row r="468" spans="1:9">
      <c r="A468" s="120" t="s">
        <v>3150</v>
      </c>
      <c r="B468" s="120" t="s">
        <v>3151</v>
      </c>
      <c r="C468" s="120" t="s">
        <v>895</v>
      </c>
      <c r="D468" s="120" t="s">
        <v>3601</v>
      </c>
      <c r="E468" s="120" t="s">
        <v>1431</v>
      </c>
      <c r="F468" s="168" t="s">
        <v>370</v>
      </c>
      <c r="G468" s="169"/>
      <c r="H468" s="122">
        <v>86664016</v>
      </c>
      <c r="I468" s="58">
        <v>78414016</v>
      </c>
    </row>
    <row r="469" spans="1:9">
      <c r="A469" s="120" t="s">
        <v>3150</v>
      </c>
      <c r="B469" s="120" t="s">
        <v>3151</v>
      </c>
      <c r="C469" s="120" t="s">
        <v>895</v>
      </c>
      <c r="D469" s="120" t="s">
        <v>3601</v>
      </c>
      <c r="E469" s="120" t="s">
        <v>3608</v>
      </c>
      <c r="F469" s="168" t="s">
        <v>3609</v>
      </c>
      <c r="G469" s="169"/>
      <c r="H469" s="122">
        <v>-248981</v>
      </c>
      <c r="I469" s="58">
        <v>-248981</v>
      </c>
    </row>
    <row r="470" spans="1:9">
      <c r="A470" s="120" t="s">
        <v>3150</v>
      </c>
      <c r="B470" s="120" t="s">
        <v>3151</v>
      </c>
      <c r="C470" s="120" t="s">
        <v>895</v>
      </c>
      <c r="D470" s="120" t="s">
        <v>3601</v>
      </c>
      <c r="E470" s="120" t="s">
        <v>1432</v>
      </c>
      <c r="F470" s="168" t="s">
        <v>525</v>
      </c>
      <c r="G470" s="169"/>
      <c r="H470" s="122">
        <v>34825305</v>
      </c>
      <c r="I470" s="58">
        <v>33445305</v>
      </c>
    </row>
    <row r="471" spans="1:9">
      <c r="A471" s="120" t="s">
        <v>3150</v>
      </c>
      <c r="B471" s="120" t="s">
        <v>3151</v>
      </c>
      <c r="C471" s="120" t="s">
        <v>895</v>
      </c>
      <c r="D471" s="120" t="s">
        <v>3601</v>
      </c>
      <c r="E471" s="120" t="s">
        <v>1433</v>
      </c>
      <c r="F471" s="168" t="s">
        <v>248</v>
      </c>
      <c r="G471" s="169"/>
      <c r="H471" s="122">
        <v>32131477</v>
      </c>
      <c r="I471" s="58">
        <v>29631477</v>
      </c>
    </row>
    <row r="472" spans="1:9">
      <c r="A472" s="120" t="s">
        <v>3150</v>
      </c>
      <c r="B472" s="120" t="s">
        <v>3151</v>
      </c>
      <c r="C472" s="120" t="s">
        <v>895</v>
      </c>
      <c r="D472" s="120" t="s">
        <v>3601</v>
      </c>
      <c r="E472" s="120" t="s">
        <v>1434</v>
      </c>
      <c r="F472" s="168" t="s">
        <v>230</v>
      </c>
      <c r="G472" s="169"/>
      <c r="H472" s="122">
        <v>30929695</v>
      </c>
      <c r="I472" s="58">
        <v>29395695</v>
      </c>
    </row>
    <row r="473" spans="1:9">
      <c r="A473" s="120" t="s">
        <v>3150</v>
      </c>
      <c r="B473" s="120" t="s">
        <v>3151</v>
      </c>
      <c r="C473" s="120" t="s">
        <v>895</v>
      </c>
      <c r="D473" s="120" t="s">
        <v>3601</v>
      </c>
      <c r="E473" s="120" t="s">
        <v>1435</v>
      </c>
      <c r="F473" s="168" t="s">
        <v>231</v>
      </c>
      <c r="G473" s="169"/>
      <c r="H473" s="122">
        <v>13259521</v>
      </c>
      <c r="I473" s="58">
        <v>13259521</v>
      </c>
    </row>
    <row r="474" spans="1:9">
      <c r="A474" s="120" t="s">
        <v>3150</v>
      </c>
      <c r="B474" s="120" t="s">
        <v>3151</v>
      </c>
      <c r="C474" s="120" t="s">
        <v>895</v>
      </c>
      <c r="D474" s="120" t="s">
        <v>3601</v>
      </c>
      <c r="E474" s="120" t="s">
        <v>1436</v>
      </c>
      <c r="F474" s="168" t="s">
        <v>127</v>
      </c>
      <c r="G474" s="169"/>
      <c r="H474" s="122">
        <v>34386752</v>
      </c>
      <c r="I474" s="58">
        <v>33463752</v>
      </c>
    </row>
    <row r="475" spans="1:9">
      <c r="A475" s="120" t="s">
        <v>3150</v>
      </c>
      <c r="B475" s="120" t="s">
        <v>3151</v>
      </c>
      <c r="C475" s="120" t="s">
        <v>895</v>
      </c>
      <c r="D475" s="120" t="s">
        <v>3601</v>
      </c>
      <c r="E475" s="120" t="s">
        <v>3610</v>
      </c>
      <c r="F475" s="168" t="s">
        <v>3611</v>
      </c>
      <c r="G475" s="169"/>
      <c r="H475" s="122">
        <v>-80410</v>
      </c>
      <c r="I475" s="58">
        <v>-80410</v>
      </c>
    </row>
    <row r="476" spans="1:9">
      <c r="A476" s="120" t="s">
        <v>3150</v>
      </c>
      <c r="B476" s="120" t="s">
        <v>3151</v>
      </c>
      <c r="C476" s="120" t="s">
        <v>895</v>
      </c>
      <c r="D476" s="120" t="s">
        <v>3601</v>
      </c>
      <c r="E476" s="120" t="s">
        <v>1437</v>
      </c>
      <c r="F476" s="168" t="s">
        <v>317</v>
      </c>
      <c r="G476" s="169"/>
      <c r="H476" s="122">
        <v>16579131</v>
      </c>
      <c r="I476" s="58">
        <v>16579131</v>
      </c>
    </row>
    <row r="477" spans="1:9">
      <c r="A477" s="120" t="s">
        <v>3150</v>
      </c>
      <c r="B477" s="120" t="s">
        <v>3151</v>
      </c>
      <c r="C477" s="120" t="s">
        <v>895</v>
      </c>
      <c r="D477" s="120" t="s">
        <v>3601</v>
      </c>
      <c r="E477" s="120" t="s">
        <v>1438</v>
      </c>
      <c r="F477" s="168" t="s">
        <v>523</v>
      </c>
      <c r="G477" s="169"/>
      <c r="H477" s="122">
        <v>19493769</v>
      </c>
      <c r="I477" s="58">
        <v>19493769</v>
      </c>
    </row>
    <row r="478" spans="1:9">
      <c r="A478" s="120" t="s">
        <v>3150</v>
      </c>
      <c r="B478" s="120" t="s">
        <v>3151</v>
      </c>
      <c r="C478" s="120" t="s">
        <v>895</v>
      </c>
      <c r="D478" s="120" t="s">
        <v>3601</v>
      </c>
      <c r="E478" s="120" t="s">
        <v>3612</v>
      </c>
      <c r="F478" s="168" t="s">
        <v>3613</v>
      </c>
      <c r="G478" s="169"/>
      <c r="H478" s="122">
        <v>-6684</v>
      </c>
      <c r="I478" s="58">
        <v>-6684</v>
      </c>
    </row>
    <row r="479" spans="1:9">
      <c r="A479" s="120" t="s">
        <v>3150</v>
      </c>
      <c r="B479" s="120" t="s">
        <v>3151</v>
      </c>
      <c r="C479" s="120" t="s">
        <v>895</v>
      </c>
      <c r="D479" s="120" t="s">
        <v>3601</v>
      </c>
      <c r="E479" s="120" t="s">
        <v>1439</v>
      </c>
      <c r="F479" s="168" t="s">
        <v>610</v>
      </c>
      <c r="G479" s="169"/>
      <c r="H479" s="122">
        <v>70996530</v>
      </c>
      <c r="I479" s="58">
        <v>69501530</v>
      </c>
    </row>
    <row r="480" spans="1:9">
      <c r="A480" s="120" t="s">
        <v>3150</v>
      </c>
      <c r="B480" s="120" t="s">
        <v>3151</v>
      </c>
      <c r="C480" s="120" t="s">
        <v>895</v>
      </c>
      <c r="D480" s="120" t="s">
        <v>3601</v>
      </c>
      <c r="E480" s="120" t="s">
        <v>3006</v>
      </c>
      <c r="F480" s="168" t="s">
        <v>3007</v>
      </c>
      <c r="G480" s="169"/>
      <c r="H480" s="122">
        <v>-3377530</v>
      </c>
      <c r="I480" s="58">
        <v>-3377530</v>
      </c>
    </row>
    <row r="481" spans="1:9">
      <c r="A481" s="120" t="s">
        <v>3150</v>
      </c>
      <c r="B481" s="120" t="s">
        <v>3151</v>
      </c>
      <c r="C481" s="120" t="s">
        <v>895</v>
      </c>
      <c r="D481" s="120" t="s">
        <v>3601</v>
      </c>
      <c r="E481" s="120" t="s">
        <v>2906</v>
      </c>
      <c r="F481" s="168" t="s">
        <v>2907</v>
      </c>
      <c r="G481" s="169"/>
      <c r="H481" s="122">
        <v>-794833</v>
      </c>
      <c r="I481" s="58">
        <v>-794833</v>
      </c>
    </row>
    <row r="482" spans="1:9">
      <c r="A482" s="120" t="s">
        <v>3150</v>
      </c>
      <c r="B482" s="120" t="s">
        <v>3151</v>
      </c>
      <c r="C482" s="120" t="s">
        <v>895</v>
      </c>
      <c r="D482" s="120" t="s">
        <v>3601</v>
      </c>
      <c r="E482" s="120" t="s">
        <v>3614</v>
      </c>
      <c r="F482" s="168" t="s">
        <v>3615</v>
      </c>
      <c r="G482" s="169"/>
      <c r="H482" s="122">
        <v>2503899</v>
      </c>
      <c r="I482" s="58">
        <v>2503899</v>
      </c>
    </row>
    <row r="483" spans="1:9">
      <c r="A483" s="120" t="s">
        <v>3150</v>
      </c>
      <c r="B483" s="120" t="s">
        <v>3151</v>
      </c>
      <c r="C483" s="120" t="s">
        <v>895</v>
      </c>
      <c r="D483" s="120" t="s">
        <v>3601</v>
      </c>
      <c r="E483" s="120" t="s">
        <v>1440</v>
      </c>
      <c r="F483" s="168" t="s">
        <v>1441</v>
      </c>
      <c r="G483" s="169"/>
      <c r="H483" s="122">
        <v>18430385</v>
      </c>
      <c r="I483" s="58">
        <v>18430385</v>
      </c>
    </row>
    <row r="484" spans="1:9">
      <c r="A484" s="120" t="s">
        <v>3150</v>
      </c>
      <c r="B484" s="120" t="s">
        <v>3151</v>
      </c>
      <c r="C484" s="120" t="s">
        <v>895</v>
      </c>
      <c r="D484" s="120" t="s">
        <v>3601</v>
      </c>
      <c r="E484" s="120" t="s">
        <v>2104</v>
      </c>
      <c r="F484" s="168" t="s">
        <v>2105</v>
      </c>
      <c r="G484" s="169"/>
      <c r="H484" s="122">
        <v>-1106009</v>
      </c>
      <c r="I484" s="58">
        <v>-1106009</v>
      </c>
    </row>
    <row r="485" spans="1:9">
      <c r="A485" s="120" t="s">
        <v>3150</v>
      </c>
      <c r="B485" s="120" t="s">
        <v>3151</v>
      </c>
      <c r="C485" s="120" t="s">
        <v>895</v>
      </c>
      <c r="D485" s="120" t="s">
        <v>3601</v>
      </c>
      <c r="E485" s="120" t="s">
        <v>2013</v>
      </c>
      <c r="F485" s="168" t="s">
        <v>2014</v>
      </c>
      <c r="G485" s="169"/>
      <c r="H485" s="122">
        <v>2116725</v>
      </c>
      <c r="I485" s="58">
        <v>2116725</v>
      </c>
    </row>
    <row r="486" spans="1:9">
      <c r="A486" s="120" t="s">
        <v>3150</v>
      </c>
      <c r="B486" s="120" t="s">
        <v>3151</v>
      </c>
      <c r="C486" s="120" t="s">
        <v>895</v>
      </c>
      <c r="D486" s="120" t="s">
        <v>3601</v>
      </c>
      <c r="E486" s="120" t="s">
        <v>2908</v>
      </c>
      <c r="F486" s="168" t="s">
        <v>2909</v>
      </c>
      <c r="G486" s="169"/>
      <c r="H486" s="122">
        <v>5116086</v>
      </c>
      <c r="I486" s="58">
        <v>5116086</v>
      </c>
    </row>
    <row r="487" spans="1:9">
      <c r="A487" s="120" t="s">
        <v>3150</v>
      </c>
      <c r="B487" s="120" t="s">
        <v>3151</v>
      </c>
      <c r="C487" s="120" t="s">
        <v>895</v>
      </c>
      <c r="D487" s="120" t="s">
        <v>3601</v>
      </c>
      <c r="E487" s="120" t="s">
        <v>2054</v>
      </c>
      <c r="F487" s="168" t="s">
        <v>2055</v>
      </c>
      <c r="G487" s="169"/>
      <c r="H487" s="122">
        <v>25946577</v>
      </c>
      <c r="I487" s="58">
        <v>25946577</v>
      </c>
    </row>
    <row r="488" spans="1:9">
      <c r="A488" s="120" t="s">
        <v>3150</v>
      </c>
      <c r="B488" s="120" t="s">
        <v>3151</v>
      </c>
      <c r="C488" s="120" t="s">
        <v>895</v>
      </c>
      <c r="D488" s="120" t="s">
        <v>3601</v>
      </c>
      <c r="E488" s="120" t="s">
        <v>2126</v>
      </c>
      <c r="F488" s="168" t="s">
        <v>539</v>
      </c>
      <c r="G488" s="169"/>
      <c r="H488" s="122">
        <v>12462887</v>
      </c>
      <c r="I488" s="58">
        <v>11942887</v>
      </c>
    </row>
    <row r="489" spans="1:9">
      <c r="A489" s="120" t="s">
        <v>3150</v>
      </c>
      <c r="B489" s="120" t="s">
        <v>3151</v>
      </c>
      <c r="C489" s="120" t="s">
        <v>895</v>
      </c>
      <c r="D489" s="120" t="s">
        <v>3601</v>
      </c>
      <c r="E489" s="120" t="s">
        <v>2829</v>
      </c>
      <c r="F489" s="168" t="s">
        <v>2830</v>
      </c>
      <c r="G489" s="169"/>
      <c r="H489" s="122">
        <v>3584345</v>
      </c>
      <c r="I489" s="58">
        <v>3584345</v>
      </c>
    </row>
    <row r="490" spans="1:9">
      <c r="A490" s="120" t="s">
        <v>3150</v>
      </c>
      <c r="B490" s="120" t="s">
        <v>3151</v>
      </c>
      <c r="C490" s="120" t="s">
        <v>895</v>
      </c>
      <c r="D490" s="120" t="s">
        <v>3601</v>
      </c>
      <c r="E490" s="170" t="s">
        <v>3476</v>
      </c>
      <c r="F490" s="171"/>
      <c r="G490" s="172"/>
      <c r="H490" s="123">
        <v>746158920</v>
      </c>
      <c r="I490" s="86">
        <v>703468920</v>
      </c>
    </row>
    <row r="491" spans="1:9">
      <c r="A491" s="120" t="s">
        <v>3150</v>
      </c>
      <c r="B491" s="120" t="s">
        <v>3151</v>
      </c>
      <c r="C491" s="120" t="s">
        <v>907</v>
      </c>
      <c r="D491" s="120" t="s">
        <v>3616</v>
      </c>
      <c r="E491" s="120" t="s">
        <v>1443</v>
      </c>
      <c r="F491" s="168" t="s">
        <v>542</v>
      </c>
      <c r="G491" s="169"/>
      <c r="H491" s="122">
        <v>20697908</v>
      </c>
      <c r="I491" s="58">
        <v>19381908</v>
      </c>
    </row>
    <row r="492" spans="1:9">
      <c r="A492" s="120" t="s">
        <v>3150</v>
      </c>
      <c r="B492" s="120" t="s">
        <v>3151</v>
      </c>
      <c r="C492" s="120" t="s">
        <v>907</v>
      </c>
      <c r="D492" s="120" t="s">
        <v>3616</v>
      </c>
      <c r="E492" s="120" t="s">
        <v>1444</v>
      </c>
      <c r="F492" s="168" t="s">
        <v>156</v>
      </c>
      <c r="G492" s="169"/>
      <c r="H492" s="122">
        <v>31484229</v>
      </c>
      <c r="I492" s="58">
        <v>27724229</v>
      </c>
    </row>
    <row r="493" spans="1:9">
      <c r="A493" s="120" t="s">
        <v>3150</v>
      </c>
      <c r="B493" s="120" t="s">
        <v>3151</v>
      </c>
      <c r="C493" s="120" t="s">
        <v>907</v>
      </c>
      <c r="D493" s="120" t="s">
        <v>3616</v>
      </c>
      <c r="E493" s="120" t="s">
        <v>1445</v>
      </c>
      <c r="F493" s="168" t="s">
        <v>101</v>
      </c>
      <c r="G493" s="169"/>
      <c r="H493" s="122">
        <v>17972499</v>
      </c>
      <c r="I493" s="58">
        <v>16451499</v>
      </c>
    </row>
    <row r="494" spans="1:9">
      <c r="A494" s="120" t="s">
        <v>3150</v>
      </c>
      <c r="B494" s="120" t="s">
        <v>3151</v>
      </c>
      <c r="C494" s="120" t="s">
        <v>907</v>
      </c>
      <c r="D494" s="120" t="s">
        <v>3616</v>
      </c>
      <c r="E494" s="120" t="s">
        <v>3617</v>
      </c>
      <c r="F494" s="168" t="s">
        <v>3618</v>
      </c>
      <c r="G494" s="169"/>
      <c r="H494" s="122">
        <v>-704110</v>
      </c>
      <c r="I494" s="58">
        <v>-704110</v>
      </c>
    </row>
    <row r="495" spans="1:9">
      <c r="A495" s="120" t="s">
        <v>3150</v>
      </c>
      <c r="B495" s="120" t="s">
        <v>3151</v>
      </c>
      <c r="C495" s="120" t="s">
        <v>907</v>
      </c>
      <c r="D495" s="120" t="s">
        <v>3616</v>
      </c>
      <c r="E495" s="120" t="s">
        <v>1446</v>
      </c>
      <c r="F495" s="168" t="s">
        <v>216</v>
      </c>
      <c r="G495" s="169"/>
      <c r="H495" s="122">
        <v>97180743</v>
      </c>
      <c r="I495" s="58">
        <v>93680743</v>
      </c>
    </row>
    <row r="496" spans="1:9">
      <c r="A496" s="120" t="s">
        <v>3150</v>
      </c>
      <c r="B496" s="120" t="s">
        <v>3151</v>
      </c>
      <c r="C496" s="120" t="s">
        <v>907</v>
      </c>
      <c r="D496" s="120" t="s">
        <v>3616</v>
      </c>
      <c r="E496" s="120" t="s">
        <v>1447</v>
      </c>
      <c r="F496" s="168" t="s">
        <v>217</v>
      </c>
      <c r="G496" s="169"/>
      <c r="H496" s="122">
        <v>43215711</v>
      </c>
      <c r="I496" s="58">
        <v>42305711</v>
      </c>
    </row>
    <row r="497" spans="1:9">
      <c r="A497" s="120" t="s">
        <v>3150</v>
      </c>
      <c r="B497" s="120" t="s">
        <v>3151</v>
      </c>
      <c r="C497" s="120" t="s">
        <v>907</v>
      </c>
      <c r="D497" s="120" t="s">
        <v>3616</v>
      </c>
      <c r="E497" s="120" t="s">
        <v>1448</v>
      </c>
      <c r="F497" s="168" t="s">
        <v>476</v>
      </c>
      <c r="G497" s="169"/>
      <c r="H497" s="122">
        <v>47116738</v>
      </c>
      <c r="I497" s="58">
        <v>46351738</v>
      </c>
    </row>
    <row r="498" spans="1:9">
      <c r="A498" s="120" t="s">
        <v>3150</v>
      </c>
      <c r="B498" s="120" t="s">
        <v>3151</v>
      </c>
      <c r="C498" s="120" t="s">
        <v>907</v>
      </c>
      <c r="D498" s="120" t="s">
        <v>3616</v>
      </c>
      <c r="E498" s="120" t="s">
        <v>1449</v>
      </c>
      <c r="F498" s="168" t="s">
        <v>473</v>
      </c>
      <c r="G498" s="169"/>
      <c r="H498" s="122">
        <v>61611032</v>
      </c>
      <c r="I498" s="58">
        <v>55748032</v>
      </c>
    </row>
    <row r="499" spans="1:9">
      <c r="A499" s="120" t="s">
        <v>3150</v>
      </c>
      <c r="B499" s="120" t="s">
        <v>3151</v>
      </c>
      <c r="C499" s="120" t="s">
        <v>907</v>
      </c>
      <c r="D499" s="120" t="s">
        <v>3616</v>
      </c>
      <c r="E499" s="120" t="s">
        <v>1450</v>
      </c>
      <c r="F499" s="168" t="s">
        <v>440</v>
      </c>
      <c r="G499" s="169"/>
      <c r="H499" s="122">
        <v>84979364</v>
      </c>
      <c r="I499" s="58">
        <v>77985364</v>
      </c>
    </row>
    <row r="500" spans="1:9">
      <c r="A500" s="120" t="s">
        <v>3150</v>
      </c>
      <c r="B500" s="120" t="s">
        <v>3151</v>
      </c>
      <c r="C500" s="120" t="s">
        <v>907</v>
      </c>
      <c r="D500" s="120" t="s">
        <v>3616</v>
      </c>
      <c r="E500" s="120" t="s">
        <v>1451</v>
      </c>
      <c r="F500" s="168" t="s">
        <v>441</v>
      </c>
      <c r="G500" s="169"/>
      <c r="H500" s="122">
        <v>55231129</v>
      </c>
      <c r="I500" s="58">
        <v>52391129</v>
      </c>
    </row>
    <row r="501" spans="1:9">
      <c r="A501" s="120" t="s">
        <v>3150</v>
      </c>
      <c r="B501" s="120" t="s">
        <v>3151</v>
      </c>
      <c r="C501" s="120" t="s">
        <v>907</v>
      </c>
      <c r="D501" s="120" t="s">
        <v>3616</v>
      </c>
      <c r="E501" s="120" t="s">
        <v>1452</v>
      </c>
      <c r="F501" s="168" t="s">
        <v>177</v>
      </c>
      <c r="G501" s="169"/>
      <c r="H501" s="122">
        <v>50749531</v>
      </c>
      <c r="I501" s="58">
        <v>50031531</v>
      </c>
    </row>
    <row r="502" spans="1:9">
      <c r="A502" s="120" t="s">
        <v>3150</v>
      </c>
      <c r="B502" s="120" t="s">
        <v>3151</v>
      </c>
      <c r="C502" s="120" t="s">
        <v>907</v>
      </c>
      <c r="D502" s="120" t="s">
        <v>3616</v>
      </c>
      <c r="E502" s="120" t="s">
        <v>1453</v>
      </c>
      <c r="F502" s="168" t="s">
        <v>64</v>
      </c>
      <c r="G502" s="169"/>
      <c r="H502" s="122">
        <v>46693296</v>
      </c>
      <c r="I502" s="58">
        <v>43617296</v>
      </c>
    </row>
    <row r="503" spans="1:9">
      <c r="A503" s="120" t="s">
        <v>3150</v>
      </c>
      <c r="B503" s="120" t="s">
        <v>3151</v>
      </c>
      <c r="C503" s="120" t="s">
        <v>907</v>
      </c>
      <c r="D503" s="120" t="s">
        <v>3616</v>
      </c>
      <c r="E503" s="120" t="s">
        <v>1454</v>
      </c>
      <c r="F503" s="168" t="s">
        <v>253</v>
      </c>
      <c r="G503" s="169"/>
      <c r="H503" s="122">
        <v>57609077</v>
      </c>
      <c r="I503" s="58">
        <v>54604077</v>
      </c>
    </row>
    <row r="504" spans="1:9">
      <c r="A504" s="120" t="s">
        <v>3150</v>
      </c>
      <c r="B504" s="120" t="s">
        <v>3151</v>
      </c>
      <c r="C504" s="120" t="s">
        <v>907</v>
      </c>
      <c r="D504" s="120" t="s">
        <v>3616</v>
      </c>
      <c r="E504" s="120" t="s">
        <v>1455</v>
      </c>
      <c r="F504" s="168" t="s">
        <v>160</v>
      </c>
      <c r="G504" s="169"/>
      <c r="H504" s="122">
        <v>14821407</v>
      </c>
      <c r="I504" s="58">
        <v>14821407</v>
      </c>
    </row>
    <row r="505" spans="1:9">
      <c r="A505" s="120" t="s">
        <v>3150</v>
      </c>
      <c r="B505" s="120" t="s">
        <v>3151</v>
      </c>
      <c r="C505" s="120" t="s">
        <v>907</v>
      </c>
      <c r="D505" s="120" t="s">
        <v>3616</v>
      </c>
      <c r="E505" s="120" t="s">
        <v>1456</v>
      </c>
      <c r="F505" s="168" t="s">
        <v>272</v>
      </c>
      <c r="G505" s="169"/>
      <c r="H505" s="122">
        <v>34279908</v>
      </c>
      <c r="I505" s="58">
        <v>33889908</v>
      </c>
    </row>
    <row r="506" spans="1:9">
      <c r="A506" s="120" t="s">
        <v>3150</v>
      </c>
      <c r="B506" s="120" t="s">
        <v>3151</v>
      </c>
      <c r="C506" s="120" t="s">
        <v>907</v>
      </c>
      <c r="D506" s="120" t="s">
        <v>3616</v>
      </c>
      <c r="E506" s="120" t="s">
        <v>1457</v>
      </c>
      <c r="F506" s="168" t="s">
        <v>273</v>
      </c>
      <c r="G506" s="169"/>
      <c r="H506" s="122">
        <v>47214425</v>
      </c>
      <c r="I506" s="58">
        <v>47214425</v>
      </c>
    </row>
    <row r="507" spans="1:9">
      <c r="A507" s="120" t="s">
        <v>3150</v>
      </c>
      <c r="B507" s="120" t="s">
        <v>3151</v>
      </c>
      <c r="C507" s="120" t="s">
        <v>907</v>
      </c>
      <c r="D507" s="120" t="s">
        <v>3616</v>
      </c>
      <c r="E507" s="120" t="s">
        <v>1458</v>
      </c>
      <c r="F507" s="168" t="s">
        <v>201</v>
      </c>
      <c r="G507" s="169"/>
      <c r="H507" s="122">
        <v>26516126</v>
      </c>
      <c r="I507" s="58">
        <v>24126126</v>
      </c>
    </row>
    <row r="508" spans="1:9">
      <c r="A508" s="120" t="s">
        <v>3150</v>
      </c>
      <c r="B508" s="120" t="s">
        <v>3151</v>
      </c>
      <c r="C508" s="120" t="s">
        <v>907</v>
      </c>
      <c r="D508" s="120" t="s">
        <v>3616</v>
      </c>
      <c r="E508" s="120" t="s">
        <v>1459</v>
      </c>
      <c r="F508" s="168" t="s">
        <v>202</v>
      </c>
      <c r="G508" s="169"/>
      <c r="H508" s="122">
        <v>12919275</v>
      </c>
      <c r="I508" s="58">
        <v>12529275</v>
      </c>
    </row>
    <row r="509" spans="1:9">
      <c r="A509" s="120" t="s">
        <v>3150</v>
      </c>
      <c r="B509" s="120" t="s">
        <v>3151</v>
      </c>
      <c r="C509" s="120" t="s">
        <v>907</v>
      </c>
      <c r="D509" s="120" t="s">
        <v>3616</v>
      </c>
      <c r="E509" s="120" t="s">
        <v>1460</v>
      </c>
      <c r="F509" s="168" t="s">
        <v>203</v>
      </c>
      <c r="G509" s="169"/>
      <c r="H509" s="122">
        <v>25155946</v>
      </c>
      <c r="I509" s="58">
        <v>24258946</v>
      </c>
    </row>
    <row r="510" spans="1:9">
      <c r="A510" s="120" t="s">
        <v>3150</v>
      </c>
      <c r="B510" s="120" t="s">
        <v>3151</v>
      </c>
      <c r="C510" s="120" t="s">
        <v>907</v>
      </c>
      <c r="D510" s="120" t="s">
        <v>3616</v>
      </c>
      <c r="E510" s="120" t="s">
        <v>1461</v>
      </c>
      <c r="F510" s="168" t="s">
        <v>270</v>
      </c>
      <c r="G510" s="169"/>
      <c r="H510" s="122">
        <v>17803110</v>
      </c>
      <c r="I510" s="58">
        <v>17803110</v>
      </c>
    </row>
    <row r="511" spans="1:9">
      <c r="A511" s="120" t="s">
        <v>3150</v>
      </c>
      <c r="B511" s="120" t="s">
        <v>3151</v>
      </c>
      <c r="C511" s="120" t="s">
        <v>907</v>
      </c>
      <c r="D511" s="120" t="s">
        <v>3616</v>
      </c>
      <c r="E511" s="120" t="s">
        <v>1839</v>
      </c>
      <c r="F511" s="168" t="s">
        <v>236</v>
      </c>
      <c r="G511" s="169"/>
      <c r="H511" s="122">
        <v>31321357</v>
      </c>
      <c r="I511" s="58">
        <v>31321357</v>
      </c>
    </row>
    <row r="512" spans="1:9">
      <c r="A512" s="120" t="s">
        <v>3150</v>
      </c>
      <c r="B512" s="120" t="s">
        <v>3151</v>
      </c>
      <c r="C512" s="120" t="s">
        <v>907</v>
      </c>
      <c r="D512" s="120" t="s">
        <v>3616</v>
      </c>
      <c r="E512" s="120" t="s">
        <v>1462</v>
      </c>
      <c r="F512" s="168" t="s">
        <v>237</v>
      </c>
      <c r="G512" s="169"/>
      <c r="H512" s="122">
        <v>33153775</v>
      </c>
      <c r="I512" s="58">
        <v>31653775</v>
      </c>
    </row>
    <row r="513" spans="1:9">
      <c r="A513" s="120" t="s">
        <v>3150</v>
      </c>
      <c r="B513" s="120" t="s">
        <v>3151</v>
      </c>
      <c r="C513" s="120" t="s">
        <v>907</v>
      </c>
      <c r="D513" s="120" t="s">
        <v>3616</v>
      </c>
      <c r="E513" s="120" t="s">
        <v>3619</v>
      </c>
      <c r="F513" s="168" t="s">
        <v>3620</v>
      </c>
      <c r="G513" s="169"/>
      <c r="H513" s="122">
        <v>8400</v>
      </c>
      <c r="I513" s="58">
        <v>8400</v>
      </c>
    </row>
    <row r="514" spans="1:9">
      <c r="A514" s="120" t="s">
        <v>3150</v>
      </c>
      <c r="B514" s="120" t="s">
        <v>3151</v>
      </c>
      <c r="C514" s="120" t="s">
        <v>907</v>
      </c>
      <c r="D514" s="120" t="s">
        <v>3616</v>
      </c>
      <c r="E514" s="120" t="s">
        <v>1463</v>
      </c>
      <c r="F514" s="168" t="s">
        <v>241</v>
      </c>
      <c r="G514" s="169"/>
      <c r="H514" s="122">
        <v>56657978</v>
      </c>
      <c r="I514" s="58">
        <v>56267978</v>
      </c>
    </row>
    <row r="515" spans="1:9">
      <c r="A515" s="120" t="s">
        <v>3150</v>
      </c>
      <c r="B515" s="120" t="s">
        <v>3151</v>
      </c>
      <c r="C515" s="120" t="s">
        <v>907</v>
      </c>
      <c r="D515" s="120" t="s">
        <v>3616</v>
      </c>
      <c r="E515" s="120" t="s">
        <v>1464</v>
      </c>
      <c r="F515" s="168" t="s">
        <v>271</v>
      </c>
      <c r="G515" s="169"/>
      <c r="H515" s="122">
        <v>11397928</v>
      </c>
      <c r="I515" s="58">
        <v>11397928</v>
      </c>
    </row>
    <row r="516" spans="1:9">
      <c r="A516" s="120" t="s">
        <v>3150</v>
      </c>
      <c r="B516" s="120" t="s">
        <v>3151</v>
      </c>
      <c r="C516" s="120" t="s">
        <v>907</v>
      </c>
      <c r="D516" s="120" t="s">
        <v>3616</v>
      </c>
      <c r="E516" s="120" t="s">
        <v>1465</v>
      </c>
      <c r="F516" s="168" t="s">
        <v>238</v>
      </c>
      <c r="G516" s="169"/>
      <c r="H516" s="122">
        <v>44290866</v>
      </c>
      <c r="I516" s="58">
        <v>38845866</v>
      </c>
    </row>
    <row r="517" spans="1:9">
      <c r="A517" s="120" t="s">
        <v>3150</v>
      </c>
      <c r="B517" s="120" t="s">
        <v>3151</v>
      </c>
      <c r="C517" s="120" t="s">
        <v>907</v>
      </c>
      <c r="D517" s="120" t="s">
        <v>3616</v>
      </c>
      <c r="E517" s="120" t="s">
        <v>3621</v>
      </c>
      <c r="F517" s="168" t="s">
        <v>3622</v>
      </c>
      <c r="G517" s="169"/>
      <c r="H517" s="122">
        <v>-1092929</v>
      </c>
      <c r="I517" s="58">
        <v>-1092929</v>
      </c>
    </row>
    <row r="518" spans="1:9">
      <c r="A518" s="120" t="s">
        <v>3150</v>
      </c>
      <c r="B518" s="120" t="s">
        <v>3151</v>
      </c>
      <c r="C518" s="120" t="s">
        <v>907</v>
      </c>
      <c r="D518" s="120" t="s">
        <v>3616</v>
      </c>
      <c r="E518" s="120" t="s">
        <v>1466</v>
      </c>
      <c r="F518" s="168" t="s">
        <v>175</v>
      </c>
      <c r="G518" s="169"/>
      <c r="H518" s="122">
        <v>40884203</v>
      </c>
      <c r="I518" s="58">
        <v>40884203</v>
      </c>
    </row>
    <row r="519" spans="1:9">
      <c r="A519" s="120" t="s">
        <v>3150</v>
      </c>
      <c r="B519" s="120" t="s">
        <v>3151</v>
      </c>
      <c r="C519" s="120" t="s">
        <v>907</v>
      </c>
      <c r="D519" s="120" t="s">
        <v>3616</v>
      </c>
      <c r="E519" s="120" t="s">
        <v>1467</v>
      </c>
      <c r="F519" s="168" t="s">
        <v>176</v>
      </c>
      <c r="G519" s="169"/>
      <c r="H519" s="122">
        <v>40019906</v>
      </c>
      <c r="I519" s="58">
        <v>36644906</v>
      </c>
    </row>
    <row r="520" spans="1:9">
      <c r="A520" s="120" t="s">
        <v>3150</v>
      </c>
      <c r="B520" s="120" t="s">
        <v>3151</v>
      </c>
      <c r="C520" s="120" t="s">
        <v>907</v>
      </c>
      <c r="D520" s="120" t="s">
        <v>3616</v>
      </c>
      <c r="E520" s="120" t="s">
        <v>1468</v>
      </c>
      <c r="F520" s="168" t="s">
        <v>189</v>
      </c>
      <c r="G520" s="169"/>
      <c r="H520" s="122">
        <v>38627879</v>
      </c>
      <c r="I520" s="58">
        <v>38627879</v>
      </c>
    </row>
    <row r="521" spans="1:9">
      <c r="A521" s="120" t="s">
        <v>3150</v>
      </c>
      <c r="B521" s="120" t="s">
        <v>3151</v>
      </c>
      <c r="C521" s="120" t="s">
        <v>907</v>
      </c>
      <c r="D521" s="120" t="s">
        <v>3616</v>
      </c>
      <c r="E521" s="120" t="s">
        <v>3623</v>
      </c>
      <c r="F521" s="168" t="s">
        <v>3624</v>
      </c>
      <c r="G521" s="169"/>
      <c r="H521" s="122">
        <v>-349724</v>
      </c>
      <c r="I521" s="58">
        <v>-349724</v>
      </c>
    </row>
    <row r="522" spans="1:9">
      <c r="A522" s="120" t="s">
        <v>3150</v>
      </c>
      <c r="B522" s="120" t="s">
        <v>3151</v>
      </c>
      <c r="C522" s="120" t="s">
        <v>907</v>
      </c>
      <c r="D522" s="120" t="s">
        <v>3616</v>
      </c>
      <c r="E522" s="120" t="s">
        <v>1469</v>
      </c>
      <c r="F522" s="168" t="s">
        <v>547</v>
      </c>
      <c r="G522" s="169"/>
      <c r="H522" s="122">
        <v>-1132820</v>
      </c>
      <c r="I522" s="58">
        <v>-1132820</v>
      </c>
    </row>
    <row r="523" spans="1:9">
      <c r="A523" s="120" t="s">
        <v>3150</v>
      </c>
      <c r="B523" s="120" t="s">
        <v>3151</v>
      </c>
      <c r="C523" s="120" t="s">
        <v>907</v>
      </c>
      <c r="D523" s="120" t="s">
        <v>3616</v>
      </c>
      <c r="E523" s="120" t="s">
        <v>3625</v>
      </c>
      <c r="F523" s="168" t="s">
        <v>3626</v>
      </c>
      <c r="G523" s="169"/>
      <c r="H523" s="122">
        <v>345809</v>
      </c>
      <c r="I523" s="58">
        <v>345809</v>
      </c>
    </row>
    <row r="524" spans="1:9">
      <c r="A524" s="120" t="s">
        <v>3150</v>
      </c>
      <c r="B524" s="120" t="s">
        <v>3151</v>
      </c>
      <c r="C524" s="120" t="s">
        <v>907</v>
      </c>
      <c r="D524" s="120" t="s">
        <v>3616</v>
      </c>
      <c r="E524" s="120" t="s">
        <v>1470</v>
      </c>
      <c r="F524" s="168" t="s">
        <v>611</v>
      </c>
      <c r="G524" s="169"/>
      <c r="H524" s="122">
        <v>27294888</v>
      </c>
      <c r="I524" s="58">
        <v>26844888</v>
      </c>
    </row>
    <row r="525" spans="1:9">
      <c r="A525" s="120" t="s">
        <v>3150</v>
      </c>
      <c r="B525" s="120" t="s">
        <v>3151</v>
      </c>
      <c r="C525" s="120" t="s">
        <v>907</v>
      </c>
      <c r="D525" s="120" t="s">
        <v>3616</v>
      </c>
      <c r="E525" s="120" t="s">
        <v>3627</v>
      </c>
      <c r="F525" s="168" t="s">
        <v>184</v>
      </c>
      <c r="G525" s="169"/>
      <c r="H525" s="122">
        <v>-280</v>
      </c>
      <c r="I525" s="58">
        <v>-280</v>
      </c>
    </row>
    <row r="526" spans="1:9">
      <c r="A526" s="120" t="s">
        <v>3150</v>
      </c>
      <c r="B526" s="120" t="s">
        <v>3151</v>
      </c>
      <c r="C526" s="120" t="s">
        <v>907</v>
      </c>
      <c r="D526" s="120" t="s">
        <v>3616</v>
      </c>
      <c r="E526" s="120" t="s">
        <v>1471</v>
      </c>
      <c r="F526" s="168" t="s">
        <v>622</v>
      </c>
      <c r="G526" s="169"/>
      <c r="H526" s="122">
        <v>40387260</v>
      </c>
      <c r="I526" s="58">
        <v>40387260</v>
      </c>
    </row>
    <row r="527" spans="1:9">
      <c r="A527" s="120" t="s">
        <v>3150</v>
      </c>
      <c r="B527" s="120" t="s">
        <v>3151</v>
      </c>
      <c r="C527" s="120" t="s">
        <v>907</v>
      </c>
      <c r="D527" s="120" t="s">
        <v>3616</v>
      </c>
      <c r="E527" s="120" t="s">
        <v>1472</v>
      </c>
      <c r="F527" s="168" t="s">
        <v>623</v>
      </c>
      <c r="G527" s="169"/>
      <c r="H527" s="122">
        <v>14634086</v>
      </c>
      <c r="I527" s="58">
        <v>14634086</v>
      </c>
    </row>
    <row r="528" spans="1:9">
      <c r="A528" s="120" t="s">
        <v>3150</v>
      </c>
      <c r="B528" s="120" t="s">
        <v>3151</v>
      </c>
      <c r="C528" s="120" t="s">
        <v>907</v>
      </c>
      <c r="D528" s="120" t="s">
        <v>3616</v>
      </c>
      <c r="E528" s="120" t="s">
        <v>3628</v>
      </c>
      <c r="F528" s="168" t="s">
        <v>659</v>
      </c>
      <c r="G528" s="169"/>
      <c r="H528" s="122">
        <v>-11355</v>
      </c>
      <c r="I528" s="58">
        <v>-11355</v>
      </c>
    </row>
    <row r="529" spans="1:9">
      <c r="A529" s="120" t="s">
        <v>3150</v>
      </c>
      <c r="B529" s="120" t="s">
        <v>3151</v>
      </c>
      <c r="C529" s="120" t="s">
        <v>907</v>
      </c>
      <c r="D529" s="120" t="s">
        <v>3616</v>
      </c>
      <c r="E529" s="120" t="s">
        <v>2910</v>
      </c>
      <c r="F529" s="168" t="s">
        <v>2911</v>
      </c>
      <c r="G529" s="169"/>
      <c r="H529" s="122">
        <v>1452156</v>
      </c>
      <c r="I529" s="58">
        <v>1452156</v>
      </c>
    </row>
    <row r="530" spans="1:9">
      <c r="A530" s="120" t="s">
        <v>3150</v>
      </c>
      <c r="B530" s="120" t="s">
        <v>3151</v>
      </c>
      <c r="C530" s="120" t="s">
        <v>907</v>
      </c>
      <c r="D530" s="120" t="s">
        <v>3616</v>
      </c>
      <c r="E530" s="120" t="s">
        <v>1855</v>
      </c>
      <c r="F530" s="168" t="s">
        <v>1856</v>
      </c>
      <c r="G530" s="169"/>
      <c r="H530" s="122">
        <v>16566708</v>
      </c>
      <c r="I530" s="58">
        <v>15816708</v>
      </c>
    </row>
    <row r="531" spans="1:9">
      <c r="A531" s="120" t="s">
        <v>3150</v>
      </c>
      <c r="B531" s="120" t="s">
        <v>3151</v>
      </c>
      <c r="C531" s="120" t="s">
        <v>907</v>
      </c>
      <c r="D531" s="120" t="s">
        <v>3616</v>
      </c>
      <c r="E531" s="120" t="s">
        <v>1879</v>
      </c>
      <c r="F531" s="168" t="s">
        <v>1898</v>
      </c>
      <c r="G531" s="169"/>
      <c r="H531" s="122">
        <v>16649908</v>
      </c>
      <c r="I531" s="58">
        <v>16649908</v>
      </c>
    </row>
    <row r="532" spans="1:9">
      <c r="A532" s="120" t="s">
        <v>3150</v>
      </c>
      <c r="B532" s="120" t="s">
        <v>3151</v>
      </c>
      <c r="C532" s="120" t="s">
        <v>907</v>
      </c>
      <c r="D532" s="120" t="s">
        <v>3616</v>
      </c>
      <c r="E532" s="120" t="s">
        <v>1947</v>
      </c>
      <c r="F532" s="168" t="s">
        <v>1948</v>
      </c>
      <c r="G532" s="169"/>
      <c r="H532" s="122">
        <v>23479854</v>
      </c>
      <c r="I532" s="58">
        <v>23349854</v>
      </c>
    </row>
    <row r="533" spans="1:9">
      <c r="A533" s="120" t="s">
        <v>3150</v>
      </c>
      <c r="B533" s="120" t="s">
        <v>3151</v>
      </c>
      <c r="C533" s="120" t="s">
        <v>907</v>
      </c>
      <c r="D533" s="120" t="s">
        <v>3616</v>
      </c>
      <c r="E533" s="120" t="s">
        <v>1966</v>
      </c>
      <c r="F533" s="168" t="s">
        <v>1967</v>
      </c>
      <c r="G533" s="169"/>
      <c r="H533" s="122">
        <v>2453960</v>
      </c>
      <c r="I533" s="58">
        <v>2453960</v>
      </c>
    </row>
    <row r="534" spans="1:9">
      <c r="A534" s="120" t="s">
        <v>3150</v>
      </c>
      <c r="B534" s="120" t="s">
        <v>3151</v>
      </c>
      <c r="C534" s="120" t="s">
        <v>907</v>
      </c>
      <c r="D534" s="120" t="s">
        <v>3616</v>
      </c>
      <c r="E534" s="120" t="s">
        <v>1970</v>
      </c>
      <c r="F534" s="168" t="s">
        <v>1971</v>
      </c>
      <c r="G534" s="169"/>
      <c r="H534" s="122">
        <v>13381978</v>
      </c>
      <c r="I534" s="58">
        <v>13381978</v>
      </c>
    </row>
    <row r="535" spans="1:9">
      <c r="A535" s="120" t="s">
        <v>3150</v>
      </c>
      <c r="B535" s="120" t="s">
        <v>3151</v>
      </c>
      <c r="C535" s="120" t="s">
        <v>907</v>
      </c>
      <c r="D535" s="120" t="s">
        <v>3616</v>
      </c>
      <c r="E535" s="120" t="s">
        <v>1990</v>
      </c>
      <c r="F535" s="168" t="s">
        <v>1991</v>
      </c>
      <c r="G535" s="169"/>
      <c r="H535" s="122">
        <v>19222256</v>
      </c>
      <c r="I535" s="58">
        <v>19222256</v>
      </c>
    </row>
    <row r="536" spans="1:9">
      <c r="A536" s="120" t="s">
        <v>3150</v>
      </c>
      <c r="B536" s="120" t="s">
        <v>3151</v>
      </c>
      <c r="C536" s="120" t="s">
        <v>907</v>
      </c>
      <c r="D536" s="120" t="s">
        <v>3616</v>
      </c>
      <c r="E536" s="120" t="s">
        <v>1976</v>
      </c>
      <c r="F536" s="168" t="s">
        <v>200</v>
      </c>
      <c r="G536" s="169"/>
      <c r="H536" s="122">
        <v>23698412</v>
      </c>
      <c r="I536" s="58">
        <v>23573412</v>
      </c>
    </row>
    <row r="537" spans="1:9">
      <c r="A537" s="120" t="s">
        <v>3150</v>
      </c>
      <c r="B537" s="120" t="s">
        <v>3151</v>
      </c>
      <c r="C537" s="120" t="s">
        <v>907</v>
      </c>
      <c r="D537" s="120" t="s">
        <v>3616</v>
      </c>
      <c r="E537" s="120" t="s">
        <v>2015</v>
      </c>
      <c r="F537" s="168" t="s">
        <v>659</v>
      </c>
      <c r="G537" s="169"/>
      <c r="H537" s="122">
        <v>10593105</v>
      </c>
      <c r="I537" s="58">
        <v>10593105</v>
      </c>
    </row>
    <row r="538" spans="1:9">
      <c r="A538" s="120" t="s">
        <v>3150</v>
      </c>
      <c r="B538" s="120" t="s">
        <v>3151</v>
      </c>
      <c r="C538" s="120" t="s">
        <v>907</v>
      </c>
      <c r="D538" s="120" t="s">
        <v>3616</v>
      </c>
      <c r="E538" s="120" t="s">
        <v>2020</v>
      </c>
      <c r="F538" s="168" t="s">
        <v>2021</v>
      </c>
      <c r="G538" s="169"/>
      <c r="H538" s="122">
        <v>15361241</v>
      </c>
      <c r="I538" s="58">
        <v>15361241</v>
      </c>
    </row>
    <row r="539" spans="1:9">
      <c r="A539" s="120" t="s">
        <v>3150</v>
      </c>
      <c r="B539" s="120" t="s">
        <v>3151</v>
      </c>
      <c r="C539" s="120" t="s">
        <v>907</v>
      </c>
      <c r="D539" s="120" t="s">
        <v>3616</v>
      </c>
      <c r="E539" s="120" t="s">
        <v>2066</v>
      </c>
      <c r="F539" s="168" t="s">
        <v>2067</v>
      </c>
      <c r="G539" s="169"/>
      <c r="H539" s="122">
        <v>12070846</v>
      </c>
      <c r="I539" s="58">
        <v>12070846</v>
      </c>
    </row>
    <row r="540" spans="1:9">
      <c r="A540" s="120" t="s">
        <v>3150</v>
      </c>
      <c r="B540" s="120" t="s">
        <v>3151</v>
      </c>
      <c r="C540" s="120" t="s">
        <v>907</v>
      </c>
      <c r="D540" s="120" t="s">
        <v>3616</v>
      </c>
      <c r="E540" s="120" t="s">
        <v>3629</v>
      </c>
      <c r="F540" s="168" t="s">
        <v>3630</v>
      </c>
      <c r="G540" s="169"/>
      <c r="H540" s="122">
        <v>769290</v>
      </c>
      <c r="I540" s="58">
        <v>769290</v>
      </c>
    </row>
    <row r="541" spans="1:9">
      <c r="A541" s="120" t="s">
        <v>3150</v>
      </c>
      <c r="B541" s="120" t="s">
        <v>3151</v>
      </c>
      <c r="C541" s="120" t="s">
        <v>907</v>
      </c>
      <c r="D541" s="120" t="s">
        <v>3616</v>
      </c>
      <c r="E541" s="120" t="s">
        <v>2106</v>
      </c>
      <c r="F541" s="168" t="s">
        <v>2107</v>
      </c>
      <c r="G541" s="169"/>
      <c r="H541" s="122">
        <v>16017559</v>
      </c>
      <c r="I541" s="58">
        <v>16017559</v>
      </c>
    </row>
    <row r="542" spans="1:9">
      <c r="A542" s="120" t="s">
        <v>3150</v>
      </c>
      <c r="B542" s="120" t="s">
        <v>3151</v>
      </c>
      <c r="C542" s="120" t="s">
        <v>907</v>
      </c>
      <c r="D542" s="120" t="s">
        <v>3616</v>
      </c>
      <c r="E542" s="120" t="s">
        <v>2091</v>
      </c>
      <c r="F542" s="168" t="s">
        <v>2092</v>
      </c>
      <c r="G542" s="169"/>
      <c r="H542" s="122">
        <v>12756570</v>
      </c>
      <c r="I542" s="58">
        <v>12756570</v>
      </c>
    </row>
    <row r="543" spans="1:9">
      <c r="A543" s="120" t="s">
        <v>3150</v>
      </c>
      <c r="B543" s="120" t="s">
        <v>3151</v>
      </c>
      <c r="C543" s="120" t="s">
        <v>907</v>
      </c>
      <c r="D543" s="120" t="s">
        <v>3616</v>
      </c>
      <c r="E543" s="120" t="s">
        <v>2131</v>
      </c>
      <c r="F543" s="168" t="s">
        <v>2132</v>
      </c>
      <c r="G543" s="169"/>
      <c r="H543" s="122">
        <v>16977960</v>
      </c>
      <c r="I543" s="58">
        <v>16977960</v>
      </c>
    </row>
    <row r="544" spans="1:9">
      <c r="A544" s="120" t="s">
        <v>3150</v>
      </c>
      <c r="B544" s="120" t="s">
        <v>3151</v>
      </c>
      <c r="C544" s="120" t="s">
        <v>907</v>
      </c>
      <c r="D544" s="120" t="s">
        <v>3616</v>
      </c>
      <c r="E544" s="120" t="s">
        <v>2208</v>
      </c>
      <c r="F544" s="168" t="s">
        <v>2209</v>
      </c>
      <c r="G544" s="169"/>
      <c r="H544" s="122">
        <v>1415305</v>
      </c>
      <c r="I544" s="58">
        <v>1415305</v>
      </c>
    </row>
    <row r="545" spans="1:9">
      <c r="A545" s="120" t="s">
        <v>3150</v>
      </c>
      <c r="B545" s="120" t="s">
        <v>3151</v>
      </c>
      <c r="C545" s="120" t="s">
        <v>907</v>
      </c>
      <c r="D545" s="120" t="s">
        <v>3616</v>
      </c>
      <c r="E545" s="120" t="s">
        <v>2214</v>
      </c>
      <c r="F545" s="168" t="s">
        <v>2215</v>
      </c>
      <c r="G545" s="169"/>
      <c r="H545" s="122">
        <v>10474180</v>
      </c>
      <c r="I545" s="58">
        <v>9474180</v>
      </c>
    </row>
    <row r="546" spans="1:9">
      <c r="A546" s="120" t="s">
        <v>3150</v>
      </c>
      <c r="B546" s="120" t="s">
        <v>3151</v>
      </c>
      <c r="C546" s="120" t="s">
        <v>907</v>
      </c>
      <c r="D546" s="120" t="s">
        <v>3616</v>
      </c>
      <c r="E546" s="120" t="s">
        <v>2941</v>
      </c>
      <c r="F546" s="168" t="s">
        <v>2942</v>
      </c>
      <c r="G546" s="169"/>
      <c r="H546" s="122">
        <v>2471104</v>
      </c>
      <c r="I546" s="58">
        <v>2471104</v>
      </c>
    </row>
    <row r="547" spans="1:9">
      <c r="A547" s="120" t="s">
        <v>3150</v>
      </c>
      <c r="B547" s="120" t="s">
        <v>3151</v>
      </c>
      <c r="C547" s="120" t="s">
        <v>907</v>
      </c>
      <c r="D547" s="120" t="s">
        <v>3616</v>
      </c>
      <c r="E547" s="170" t="s">
        <v>3476</v>
      </c>
      <c r="F547" s="171"/>
      <c r="G547" s="172"/>
      <c r="H547" s="123">
        <v>1384796963</v>
      </c>
      <c r="I547" s="86">
        <v>1333296963</v>
      </c>
    </row>
    <row r="548" spans="1:9">
      <c r="A548" s="120" t="s">
        <v>3150</v>
      </c>
      <c r="B548" s="120" t="s">
        <v>3151</v>
      </c>
      <c r="C548" s="120" t="s">
        <v>924</v>
      </c>
      <c r="D548" s="120" t="s">
        <v>3631</v>
      </c>
      <c r="E548" s="120" t="s">
        <v>1473</v>
      </c>
      <c r="F548" s="168" t="s">
        <v>259</v>
      </c>
      <c r="G548" s="169"/>
      <c r="H548" s="122">
        <v>19593887</v>
      </c>
      <c r="I548" s="58">
        <v>19593887</v>
      </c>
    </row>
    <row r="549" spans="1:9">
      <c r="A549" s="120" t="s">
        <v>3150</v>
      </c>
      <c r="B549" s="120" t="s">
        <v>3151</v>
      </c>
      <c r="C549" s="120" t="s">
        <v>924</v>
      </c>
      <c r="D549" s="120" t="s">
        <v>3631</v>
      </c>
      <c r="E549" s="120" t="s">
        <v>1474</v>
      </c>
      <c r="F549" s="168" t="s">
        <v>260</v>
      </c>
      <c r="G549" s="169"/>
      <c r="H549" s="122">
        <v>16631341</v>
      </c>
      <c r="I549" s="58">
        <v>16631341</v>
      </c>
    </row>
    <row r="550" spans="1:9">
      <c r="A550" s="120" t="s">
        <v>3150</v>
      </c>
      <c r="B550" s="120" t="s">
        <v>3151</v>
      </c>
      <c r="C550" s="120" t="s">
        <v>924</v>
      </c>
      <c r="D550" s="120" t="s">
        <v>3631</v>
      </c>
      <c r="E550" s="120" t="s">
        <v>1475</v>
      </c>
      <c r="F550" s="168" t="s">
        <v>196</v>
      </c>
      <c r="G550" s="169"/>
      <c r="H550" s="122">
        <v>40589707</v>
      </c>
      <c r="I550" s="58">
        <v>39619707</v>
      </c>
    </row>
    <row r="551" spans="1:9">
      <c r="A551" s="120" t="s">
        <v>3150</v>
      </c>
      <c r="B551" s="120" t="s">
        <v>3151</v>
      </c>
      <c r="C551" s="120" t="s">
        <v>924</v>
      </c>
      <c r="D551" s="120" t="s">
        <v>3631</v>
      </c>
      <c r="E551" s="120" t="s">
        <v>3632</v>
      </c>
      <c r="F551" s="168" t="s">
        <v>3633</v>
      </c>
      <c r="G551" s="169"/>
      <c r="H551" s="122">
        <v>-3413</v>
      </c>
      <c r="I551" s="58">
        <v>-3413</v>
      </c>
    </row>
    <row r="552" spans="1:9">
      <c r="A552" s="120" t="s">
        <v>3150</v>
      </c>
      <c r="B552" s="120" t="s">
        <v>3151</v>
      </c>
      <c r="C552" s="120" t="s">
        <v>924</v>
      </c>
      <c r="D552" s="120" t="s">
        <v>3631</v>
      </c>
      <c r="E552" s="120" t="s">
        <v>1476</v>
      </c>
      <c r="F552" s="168" t="s">
        <v>526</v>
      </c>
      <c r="G552" s="169"/>
      <c r="H552" s="122">
        <v>12442556</v>
      </c>
      <c r="I552" s="58">
        <v>11312556</v>
      </c>
    </row>
    <row r="553" spans="1:9">
      <c r="A553" s="120" t="s">
        <v>3150</v>
      </c>
      <c r="B553" s="120" t="s">
        <v>3151</v>
      </c>
      <c r="C553" s="120" t="s">
        <v>924</v>
      </c>
      <c r="D553" s="120" t="s">
        <v>3631</v>
      </c>
      <c r="E553" s="120" t="s">
        <v>1477</v>
      </c>
      <c r="F553" s="168" t="s">
        <v>43</v>
      </c>
      <c r="G553" s="169"/>
      <c r="H553" s="122">
        <v>11853448</v>
      </c>
      <c r="I553" s="58">
        <v>11723448</v>
      </c>
    </row>
    <row r="554" spans="1:9">
      <c r="A554" s="120" t="s">
        <v>3150</v>
      </c>
      <c r="B554" s="120" t="s">
        <v>3151</v>
      </c>
      <c r="C554" s="120" t="s">
        <v>924</v>
      </c>
      <c r="D554" s="120" t="s">
        <v>3631</v>
      </c>
      <c r="E554" s="120" t="s">
        <v>1478</v>
      </c>
      <c r="F554" s="168" t="s">
        <v>44</v>
      </c>
      <c r="G554" s="169"/>
      <c r="H554" s="122">
        <v>14387692</v>
      </c>
      <c r="I554" s="58">
        <v>14387692</v>
      </c>
    </row>
    <row r="555" spans="1:9">
      <c r="A555" s="120" t="s">
        <v>3150</v>
      </c>
      <c r="B555" s="120" t="s">
        <v>3151</v>
      </c>
      <c r="C555" s="120" t="s">
        <v>924</v>
      </c>
      <c r="D555" s="120" t="s">
        <v>3631</v>
      </c>
      <c r="E555" s="120" t="s">
        <v>3634</v>
      </c>
      <c r="F555" s="168" t="s">
        <v>3635</v>
      </c>
      <c r="G555" s="169"/>
      <c r="H555" s="122">
        <v>-1775032</v>
      </c>
      <c r="I555" s="58">
        <v>-1775032</v>
      </c>
    </row>
    <row r="556" spans="1:9">
      <c r="A556" s="120" t="s">
        <v>3150</v>
      </c>
      <c r="B556" s="120" t="s">
        <v>3151</v>
      </c>
      <c r="C556" s="120" t="s">
        <v>924</v>
      </c>
      <c r="D556" s="120" t="s">
        <v>3631</v>
      </c>
      <c r="E556" s="120" t="s">
        <v>1479</v>
      </c>
      <c r="F556" s="168" t="s">
        <v>226</v>
      </c>
      <c r="G556" s="169"/>
      <c r="H556" s="122">
        <v>43488757</v>
      </c>
      <c r="I556" s="58">
        <v>43238757</v>
      </c>
    </row>
    <row r="557" spans="1:9">
      <c r="A557" s="120" t="s">
        <v>3150</v>
      </c>
      <c r="B557" s="120" t="s">
        <v>3151</v>
      </c>
      <c r="C557" s="120" t="s">
        <v>924</v>
      </c>
      <c r="D557" s="120" t="s">
        <v>3631</v>
      </c>
      <c r="E557" s="120" t="s">
        <v>1480</v>
      </c>
      <c r="F557" s="168" t="s">
        <v>227</v>
      </c>
      <c r="G557" s="169"/>
      <c r="H557" s="122">
        <v>34179661</v>
      </c>
      <c r="I557" s="58">
        <v>25431661</v>
      </c>
    </row>
    <row r="558" spans="1:9">
      <c r="A558" s="120" t="s">
        <v>3150</v>
      </c>
      <c r="B558" s="120" t="s">
        <v>3151</v>
      </c>
      <c r="C558" s="120" t="s">
        <v>924</v>
      </c>
      <c r="D558" s="120" t="s">
        <v>3631</v>
      </c>
      <c r="E558" s="120" t="s">
        <v>1481</v>
      </c>
      <c r="F558" s="168" t="s">
        <v>188</v>
      </c>
      <c r="G558" s="169"/>
      <c r="H558" s="122">
        <v>39491007</v>
      </c>
      <c r="I558" s="58">
        <v>37437007</v>
      </c>
    </row>
    <row r="559" spans="1:9">
      <c r="A559" s="120" t="s">
        <v>3150</v>
      </c>
      <c r="B559" s="120" t="s">
        <v>3151</v>
      </c>
      <c r="C559" s="120" t="s">
        <v>924</v>
      </c>
      <c r="D559" s="120" t="s">
        <v>3631</v>
      </c>
      <c r="E559" s="120" t="s">
        <v>1482</v>
      </c>
      <c r="F559" s="168" t="s">
        <v>204</v>
      </c>
      <c r="G559" s="169"/>
      <c r="H559" s="122">
        <v>36429562</v>
      </c>
      <c r="I559" s="58">
        <v>35909562</v>
      </c>
    </row>
    <row r="560" spans="1:9">
      <c r="A560" s="120" t="s">
        <v>3150</v>
      </c>
      <c r="B560" s="120" t="s">
        <v>3151</v>
      </c>
      <c r="C560" s="120" t="s">
        <v>924</v>
      </c>
      <c r="D560" s="120" t="s">
        <v>3631</v>
      </c>
      <c r="E560" s="120" t="s">
        <v>1483</v>
      </c>
      <c r="F560" s="168" t="s">
        <v>318</v>
      </c>
      <c r="G560" s="169"/>
      <c r="H560" s="122">
        <v>30172938</v>
      </c>
      <c r="I560" s="58">
        <v>27537938</v>
      </c>
    </row>
    <row r="561" spans="1:9">
      <c r="A561" s="120" t="s">
        <v>3150</v>
      </c>
      <c r="B561" s="120" t="s">
        <v>3151</v>
      </c>
      <c r="C561" s="120" t="s">
        <v>924</v>
      </c>
      <c r="D561" s="120" t="s">
        <v>3631</v>
      </c>
      <c r="E561" s="120" t="s">
        <v>1484</v>
      </c>
      <c r="F561" s="168" t="s">
        <v>205</v>
      </c>
      <c r="G561" s="169"/>
      <c r="H561" s="122">
        <v>31822592</v>
      </c>
      <c r="I561" s="58">
        <v>31692592</v>
      </c>
    </row>
    <row r="562" spans="1:9">
      <c r="A562" s="120" t="s">
        <v>3150</v>
      </c>
      <c r="B562" s="120" t="s">
        <v>3151</v>
      </c>
      <c r="C562" s="120" t="s">
        <v>924</v>
      </c>
      <c r="D562" s="120" t="s">
        <v>3631</v>
      </c>
      <c r="E562" s="120" t="s">
        <v>1485</v>
      </c>
      <c r="F562" s="168" t="s">
        <v>206</v>
      </c>
      <c r="G562" s="169"/>
      <c r="H562" s="122">
        <v>9310972</v>
      </c>
      <c r="I562" s="58">
        <v>9310972</v>
      </c>
    </row>
    <row r="563" spans="1:9">
      <c r="A563" s="120" t="s">
        <v>3150</v>
      </c>
      <c r="B563" s="120" t="s">
        <v>3151</v>
      </c>
      <c r="C563" s="120" t="s">
        <v>924</v>
      </c>
      <c r="D563" s="120" t="s">
        <v>3631</v>
      </c>
      <c r="E563" s="120" t="s">
        <v>1486</v>
      </c>
      <c r="F563" s="168" t="s">
        <v>211</v>
      </c>
      <c r="G563" s="169"/>
      <c r="H563" s="122">
        <v>50130391</v>
      </c>
      <c r="I563" s="58">
        <v>43505391</v>
      </c>
    </row>
    <row r="564" spans="1:9">
      <c r="A564" s="120" t="s">
        <v>3150</v>
      </c>
      <c r="B564" s="120" t="s">
        <v>3151</v>
      </c>
      <c r="C564" s="120" t="s">
        <v>924</v>
      </c>
      <c r="D564" s="120" t="s">
        <v>3631</v>
      </c>
      <c r="E564" s="120" t="s">
        <v>3636</v>
      </c>
      <c r="F564" s="168" t="s">
        <v>3637</v>
      </c>
      <c r="G564" s="169"/>
      <c r="H564" s="122">
        <v>1437410</v>
      </c>
      <c r="I564" s="58">
        <v>1437410</v>
      </c>
    </row>
    <row r="565" spans="1:9">
      <c r="A565" s="120" t="s">
        <v>3150</v>
      </c>
      <c r="B565" s="120" t="s">
        <v>3151</v>
      </c>
      <c r="C565" s="120" t="s">
        <v>924</v>
      </c>
      <c r="D565" s="120" t="s">
        <v>3631</v>
      </c>
      <c r="E565" s="120" t="s">
        <v>1487</v>
      </c>
      <c r="F565" s="168" t="s">
        <v>225</v>
      </c>
      <c r="G565" s="169"/>
      <c r="H565" s="122">
        <v>68674234</v>
      </c>
      <c r="I565" s="58">
        <v>66115234</v>
      </c>
    </row>
    <row r="566" spans="1:9">
      <c r="A566" s="120" t="s">
        <v>3150</v>
      </c>
      <c r="B566" s="120" t="s">
        <v>3151</v>
      </c>
      <c r="C566" s="120" t="s">
        <v>924</v>
      </c>
      <c r="D566" s="120" t="s">
        <v>3631</v>
      </c>
      <c r="E566" s="120" t="s">
        <v>2994</v>
      </c>
      <c r="F566" s="168" t="s">
        <v>2995</v>
      </c>
      <c r="G566" s="169"/>
      <c r="H566" s="122">
        <v>-14268</v>
      </c>
      <c r="I566" s="58">
        <v>-14268</v>
      </c>
    </row>
    <row r="567" spans="1:9">
      <c r="A567" s="120" t="s">
        <v>3150</v>
      </c>
      <c r="B567" s="120" t="s">
        <v>3151</v>
      </c>
      <c r="C567" s="120" t="s">
        <v>924</v>
      </c>
      <c r="D567" s="120" t="s">
        <v>3631</v>
      </c>
      <c r="E567" s="120" t="s">
        <v>1488</v>
      </c>
      <c r="F567" s="168" t="s">
        <v>207</v>
      </c>
      <c r="G567" s="169"/>
      <c r="H567" s="122">
        <v>16747045</v>
      </c>
      <c r="I567" s="58">
        <v>16747045</v>
      </c>
    </row>
    <row r="568" spans="1:9">
      <c r="A568" s="120" t="s">
        <v>3150</v>
      </c>
      <c r="B568" s="120" t="s">
        <v>3151</v>
      </c>
      <c r="C568" s="120" t="s">
        <v>924</v>
      </c>
      <c r="D568" s="120" t="s">
        <v>3631</v>
      </c>
      <c r="E568" s="120" t="s">
        <v>3638</v>
      </c>
      <c r="F568" s="168" t="s">
        <v>3639</v>
      </c>
      <c r="G568" s="169"/>
      <c r="H568" s="122">
        <v>-507702</v>
      </c>
      <c r="I568" s="58">
        <v>-507702</v>
      </c>
    </row>
    <row r="569" spans="1:9">
      <c r="A569" s="120" t="s">
        <v>3150</v>
      </c>
      <c r="B569" s="120" t="s">
        <v>3151</v>
      </c>
      <c r="C569" s="120" t="s">
        <v>924</v>
      </c>
      <c r="D569" s="120" t="s">
        <v>3631</v>
      </c>
      <c r="E569" s="120" t="s">
        <v>1489</v>
      </c>
      <c r="F569" s="168" t="s">
        <v>275</v>
      </c>
      <c r="G569" s="169"/>
      <c r="H569" s="122">
        <v>18408032</v>
      </c>
      <c r="I569" s="58">
        <v>18408032</v>
      </c>
    </row>
    <row r="570" spans="1:9">
      <c r="A570" s="120" t="s">
        <v>3150</v>
      </c>
      <c r="B570" s="120" t="s">
        <v>3151</v>
      </c>
      <c r="C570" s="120" t="s">
        <v>924</v>
      </c>
      <c r="D570" s="120" t="s">
        <v>3631</v>
      </c>
      <c r="E570" s="120" t="s">
        <v>1490</v>
      </c>
      <c r="F570" s="168" t="s">
        <v>276</v>
      </c>
      <c r="G570" s="169"/>
      <c r="H570" s="122">
        <v>13788734</v>
      </c>
      <c r="I570" s="58">
        <v>12788734</v>
      </c>
    </row>
    <row r="571" spans="1:9">
      <c r="A571" s="120" t="s">
        <v>3150</v>
      </c>
      <c r="B571" s="120" t="s">
        <v>3151</v>
      </c>
      <c r="C571" s="120" t="s">
        <v>924</v>
      </c>
      <c r="D571" s="120" t="s">
        <v>3631</v>
      </c>
      <c r="E571" s="120" t="s">
        <v>1491</v>
      </c>
      <c r="F571" s="168" t="s">
        <v>277</v>
      </c>
      <c r="G571" s="169"/>
      <c r="H571" s="122">
        <v>16624517</v>
      </c>
      <c r="I571" s="58">
        <v>15584517</v>
      </c>
    </row>
    <row r="572" spans="1:9">
      <c r="A572" s="120" t="s">
        <v>3150</v>
      </c>
      <c r="B572" s="120" t="s">
        <v>3151</v>
      </c>
      <c r="C572" s="120" t="s">
        <v>924</v>
      </c>
      <c r="D572" s="120" t="s">
        <v>3631</v>
      </c>
      <c r="E572" s="120" t="s">
        <v>3640</v>
      </c>
      <c r="F572" s="168" t="s">
        <v>3641</v>
      </c>
      <c r="G572" s="169"/>
      <c r="H572" s="122">
        <v>-396578</v>
      </c>
      <c r="I572" s="58">
        <v>-396578</v>
      </c>
    </row>
    <row r="573" spans="1:9">
      <c r="A573" s="120" t="s">
        <v>3150</v>
      </c>
      <c r="B573" s="120" t="s">
        <v>3151</v>
      </c>
      <c r="C573" s="120" t="s">
        <v>924</v>
      </c>
      <c r="D573" s="120" t="s">
        <v>3631</v>
      </c>
      <c r="E573" s="120" t="s">
        <v>1832</v>
      </c>
      <c r="F573" s="168" t="s">
        <v>459</v>
      </c>
      <c r="G573" s="169"/>
      <c r="H573" s="122">
        <v>20153655</v>
      </c>
      <c r="I573" s="58">
        <v>18653655</v>
      </c>
    </row>
    <row r="574" spans="1:9">
      <c r="A574" s="120" t="s">
        <v>3150</v>
      </c>
      <c r="B574" s="120" t="s">
        <v>3151</v>
      </c>
      <c r="C574" s="120" t="s">
        <v>924</v>
      </c>
      <c r="D574" s="120" t="s">
        <v>3631</v>
      </c>
      <c r="E574" s="120" t="s">
        <v>1492</v>
      </c>
      <c r="F574" s="168" t="s">
        <v>195</v>
      </c>
      <c r="G574" s="169"/>
      <c r="H574" s="122">
        <v>23443183</v>
      </c>
      <c r="I574" s="58">
        <v>23183183</v>
      </c>
    </row>
    <row r="575" spans="1:9">
      <c r="A575" s="120" t="s">
        <v>3150</v>
      </c>
      <c r="B575" s="120" t="s">
        <v>3151</v>
      </c>
      <c r="C575" s="120" t="s">
        <v>924</v>
      </c>
      <c r="D575" s="120" t="s">
        <v>3631</v>
      </c>
      <c r="E575" s="120" t="s">
        <v>1493</v>
      </c>
      <c r="F575" s="168" t="s">
        <v>234</v>
      </c>
      <c r="G575" s="169"/>
      <c r="H575" s="122">
        <v>21559347</v>
      </c>
      <c r="I575" s="58">
        <v>21559347</v>
      </c>
    </row>
    <row r="576" spans="1:9">
      <c r="A576" s="120" t="s">
        <v>3150</v>
      </c>
      <c r="B576" s="120" t="s">
        <v>3151</v>
      </c>
      <c r="C576" s="120" t="s">
        <v>924</v>
      </c>
      <c r="D576" s="120" t="s">
        <v>3631</v>
      </c>
      <c r="E576" s="120" t="s">
        <v>3642</v>
      </c>
      <c r="F576" s="168" t="s">
        <v>3643</v>
      </c>
      <c r="G576" s="169"/>
      <c r="H576" s="122">
        <v>-65520</v>
      </c>
      <c r="I576" s="58">
        <v>-65520</v>
      </c>
    </row>
    <row r="577" spans="1:9">
      <c r="A577" s="120" t="s">
        <v>3150</v>
      </c>
      <c r="B577" s="120" t="s">
        <v>3151</v>
      </c>
      <c r="C577" s="120" t="s">
        <v>924</v>
      </c>
      <c r="D577" s="120" t="s">
        <v>3631</v>
      </c>
      <c r="E577" s="120" t="s">
        <v>3644</v>
      </c>
      <c r="F577" s="168" t="s">
        <v>3645</v>
      </c>
      <c r="G577" s="169"/>
      <c r="H577" s="122">
        <v>-304196</v>
      </c>
      <c r="I577" s="58">
        <v>-304196</v>
      </c>
    </row>
    <row r="578" spans="1:9">
      <c r="A578" s="120" t="s">
        <v>3150</v>
      </c>
      <c r="B578" s="120" t="s">
        <v>3151</v>
      </c>
      <c r="C578" s="120" t="s">
        <v>924</v>
      </c>
      <c r="D578" s="120" t="s">
        <v>3631</v>
      </c>
      <c r="E578" s="120" t="s">
        <v>2912</v>
      </c>
      <c r="F578" s="168" t="s">
        <v>2913</v>
      </c>
      <c r="G578" s="169"/>
      <c r="H578" s="122">
        <v>-1555180</v>
      </c>
      <c r="I578" s="58">
        <v>-1555180</v>
      </c>
    </row>
    <row r="579" spans="1:9">
      <c r="A579" s="120" t="s">
        <v>3150</v>
      </c>
      <c r="B579" s="120" t="s">
        <v>3151</v>
      </c>
      <c r="C579" s="120" t="s">
        <v>924</v>
      </c>
      <c r="D579" s="120" t="s">
        <v>3631</v>
      </c>
      <c r="E579" s="120" t="s">
        <v>1850</v>
      </c>
      <c r="F579" s="168" t="s">
        <v>1851</v>
      </c>
      <c r="G579" s="169"/>
      <c r="H579" s="122">
        <v>1468245</v>
      </c>
      <c r="I579" s="58">
        <v>1468245</v>
      </c>
    </row>
    <row r="580" spans="1:9">
      <c r="A580" s="120" t="s">
        <v>3150</v>
      </c>
      <c r="B580" s="120" t="s">
        <v>3151</v>
      </c>
      <c r="C580" s="120" t="s">
        <v>924</v>
      </c>
      <c r="D580" s="120" t="s">
        <v>3631</v>
      </c>
      <c r="E580" s="120" t="s">
        <v>1857</v>
      </c>
      <c r="F580" s="168" t="s">
        <v>1858</v>
      </c>
      <c r="G580" s="169"/>
      <c r="H580" s="122">
        <v>36105650</v>
      </c>
      <c r="I580" s="58">
        <v>36105650</v>
      </c>
    </row>
    <row r="581" spans="1:9">
      <c r="A581" s="120" t="s">
        <v>3150</v>
      </c>
      <c r="B581" s="120" t="s">
        <v>3151</v>
      </c>
      <c r="C581" s="120" t="s">
        <v>924</v>
      </c>
      <c r="D581" s="120" t="s">
        <v>3631</v>
      </c>
      <c r="E581" s="120" t="s">
        <v>1886</v>
      </c>
      <c r="F581" s="168" t="s">
        <v>1887</v>
      </c>
      <c r="G581" s="169"/>
      <c r="H581" s="122">
        <v>1068618</v>
      </c>
      <c r="I581" s="58">
        <v>1068618</v>
      </c>
    </row>
    <row r="582" spans="1:9">
      <c r="A582" s="120" t="s">
        <v>3150</v>
      </c>
      <c r="B582" s="120" t="s">
        <v>3151</v>
      </c>
      <c r="C582" s="120" t="s">
        <v>924</v>
      </c>
      <c r="D582" s="120" t="s">
        <v>3631</v>
      </c>
      <c r="E582" s="120" t="s">
        <v>1987</v>
      </c>
      <c r="F582" s="168" t="s">
        <v>1988</v>
      </c>
      <c r="G582" s="169"/>
      <c r="H582" s="122">
        <v>11732491</v>
      </c>
      <c r="I582" s="58">
        <v>11732491</v>
      </c>
    </row>
    <row r="583" spans="1:9">
      <c r="A583" s="120" t="s">
        <v>3150</v>
      </c>
      <c r="B583" s="120" t="s">
        <v>3151</v>
      </c>
      <c r="C583" s="120" t="s">
        <v>924</v>
      </c>
      <c r="D583" s="120" t="s">
        <v>3631</v>
      </c>
      <c r="E583" s="120" t="s">
        <v>3646</v>
      </c>
      <c r="F583" s="168" t="s">
        <v>3647</v>
      </c>
      <c r="G583" s="169"/>
      <c r="H583" s="122">
        <v>2994037</v>
      </c>
      <c r="I583" s="58">
        <v>2994037</v>
      </c>
    </row>
    <row r="584" spans="1:9">
      <c r="A584" s="120" t="s">
        <v>3150</v>
      </c>
      <c r="B584" s="120" t="s">
        <v>3151</v>
      </c>
      <c r="C584" s="120" t="s">
        <v>924</v>
      </c>
      <c r="D584" s="120" t="s">
        <v>3631</v>
      </c>
      <c r="E584" s="120" t="s">
        <v>2133</v>
      </c>
      <c r="F584" s="168" t="s">
        <v>2134</v>
      </c>
      <c r="G584" s="169"/>
      <c r="H584" s="122">
        <v>6331669</v>
      </c>
      <c r="I584" s="58">
        <v>6331669</v>
      </c>
    </row>
    <row r="585" spans="1:9">
      <c r="A585" s="120" t="s">
        <v>3150</v>
      </c>
      <c r="B585" s="120" t="s">
        <v>3151</v>
      </c>
      <c r="C585" s="120" t="s">
        <v>924</v>
      </c>
      <c r="D585" s="120" t="s">
        <v>3631</v>
      </c>
      <c r="E585" s="120" t="s">
        <v>2192</v>
      </c>
      <c r="F585" s="168" t="s">
        <v>2193</v>
      </c>
      <c r="G585" s="169"/>
      <c r="H585" s="122">
        <v>2153647</v>
      </c>
      <c r="I585" s="58">
        <v>2153647</v>
      </c>
    </row>
    <row r="586" spans="1:9">
      <c r="A586" s="120" t="s">
        <v>3150</v>
      </c>
      <c r="B586" s="120" t="s">
        <v>3151</v>
      </c>
      <c r="C586" s="120" t="s">
        <v>924</v>
      </c>
      <c r="D586" s="120" t="s">
        <v>3631</v>
      </c>
      <c r="E586" s="120" t="s">
        <v>2864</v>
      </c>
      <c r="F586" s="168" t="s">
        <v>2865</v>
      </c>
      <c r="G586" s="169"/>
      <c r="H586" s="122">
        <v>3182025</v>
      </c>
      <c r="I586" s="58">
        <v>3182025</v>
      </c>
    </row>
    <row r="587" spans="1:9">
      <c r="A587" s="120" t="s">
        <v>3150</v>
      </c>
      <c r="B587" s="120" t="s">
        <v>3151</v>
      </c>
      <c r="C587" s="120" t="s">
        <v>924</v>
      </c>
      <c r="D587" s="120" t="s">
        <v>3631</v>
      </c>
      <c r="E587" s="120" t="s">
        <v>2868</v>
      </c>
      <c r="F587" s="168" t="s">
        <v>2869</v>
      </c>
      <c r="G587" s="169"/>
      <c r="H587" s="122">
        <v>3905675</v>
      </c>
      <c r="I587" s="58">
        <v>3905675</v>
      </c>
    </row>
    <row r="588" spans="1:9">
      <c r="A588" s="120" t="s">
        <v>3150</v>
      </c>
      <c r="B588" s="120" t="s">
        <v>3151</v>
      </c>
      <c r="C588" s="120" t="s">
        <v>924</v>
      </c>
      <c r="D588" s="120" t="s">
        <v>3631</v>
      </c>
      <c r="E588" s="170" t="s">
        <v>3476</v>
      </c>
      <c r="F588" s="171"/>
      <c r="G588" s="172"/>
      <c r="H588" s="123">
        <v>655680836</v>
      </c>
      <c r="I588" s="86">
        <v>626129836</v>
      </c>
    </row>
    <row r="589" spans="1:9">
      <c r="A589" s="120" t="s">
        <v>3150</v>
      </c>
      <c r="B589" s="120" t="s">
        <v>3151</v>
      </c>
      <c r="C589" s="120" t="s">
        <v>943</v>
      </c>
      <c r="D589" s="120" t="s">
        <v>3648</v>
      </c>
      <c r="E589" s="120" t="s">
        <v>1494</v>
      </c>
      <c r="F589" s="168" t="s">
        <v>235</v>
      </c>
      <c r="G589" s="169"/>
      <c r="H589" s="122">
        <v>10156236</v>
      </c>
      <c r="I589" s="58">
        <v>10156236</v>
      </c>
    </row>
    <row r="590" spans="1:9">
      <c r="A590" s="120" t="s">
        <v>3150</v>
      </c>
      <c r="B590" s="120" t="s">
        <v>3151</v>
      </c>
      <c r="C590" s="120" t="s">
        <v>943</v>
      </c>
      <c r="D590" s="120" t="s">
        <v>3648</v>
      </c>
      <c r="E590" s="120" t="s">
        <v>1495</v>
      </c>
      <c r="F590" s="168" t="s">
        <v>245</v>
      </c>
      <c r="G590" s="169"/>
      <c r="H590" s="122">
        <v>51611703</v>
      </c>
      <c r="I590" s="58">
        <v>47361703</v>
      </c>
    </row>
    <row r="591" spans="1:9">
      <c r="A591" s="120" t="s">
        <v>3150</v>
      </c>
      <c r="B591" s="120" t="s">
        <v>3151</v>
      </c>
      <c r="C591" s="120" t="s">
        <v>943</v>
      </c>
      <c r="D591" s="120" t="s">
        <v>3648</v>
      </c>
      <c r="E591" s="120" t="s">
        <v>1496</v>
      </c>
      <c r="F591" s="168" t="s">
        <v>246</v>
      </c>
      <c r="G591" s="169"/>
      <c r="H591" s="122">
        <v>31316997</v>
      </c>
      <c r="I591" s="58">
        <v>30441997</v>
      </c>
    </row>
    <row r="592" spans="1:9">
      <c r="A592" s="120" t="s">
        <v>3150</v>
      </c>
      <c r="B592" s="120" t="s">
        <v>3151</v>
      </c>
      <c r="C592" s="120" t="s">
        <v>943</v>
      </c>
      <c r="D592" s="120" t="s">
        <v>3648</v>
      </c>
      <c r="E592" s="120" t="s">
        <v>1497</v>
      </c>
      <c r="F592" s="168" t="s">
        <v>279</v>
      </c>
      <c r="G592" s="169"/>
      <c r="H592" s="122">
        <v>27099348</v>
      </c>
      <c r="I592" s="58">
        <v>27099348</v>
      </c>
    </row>
    <row r="593" spans="1:9">
      <c r="A593" s="120" t="s">
        <v>3150</v>
      </c>
      <c r="B593" s="120" t="s">
        <v>3151</v>
      </c>
      <c r="C593" s="120" t="s">
        <v>943</v>
      </c>
      <c r="D593" s="120" t="s">
        <v>3648</v>
      </c>
      <c r="E593" s="120" t="s">
        <v>1498</v>
      </c>
      <c r="F593" s="168" t="s">
        <v>280</v>
      </c>
      <c r="G593" s="169"/>
      <c r="H593" s="122">
        <v>18107298</v>
      </c>
      <c r="I593" s="58">
        <v>17732298</v>
      </c>
    </row>
    <row r="594" spans="1:9">
      <c r="A594" s="120" t="s">
        <v>3150</v>
      </c>
      <c r="B594" s="120" t="s">
        <v>3151</v>
      </c>
      <c r="C594" s="120" t="s">
        <v>943</v>
      </c>
      <c r="D594" s="120" t="s">
        <v>3648</v>
      </c>
      <c r="E594" s="120" t="s">
        <v>1499</v>
      </c>
      <c r="F594" s="168" t="s">
        <v>262</v>
      </c>
      <c r="G594" s="169"/>
      <c r="H594" s="122">
        <v>12921744</v>
      </c>
      <c r="I594" s="58">
        <v>12921744</v>
      </c>
    </row>
    <row r="595" spans="1:9">
      <c r="A595" s="120" t="s">
        <v>3150</v>
      </c>
      <c r="B595" s="120" t="s">
        <v>3151</v>
      </c>
      <c r="C595" s="120" t="s">
        <v>943</v>
      </c>
      <c r="D595" s="120" t="s">
        <v>3648</v>
      </c>
      <c r="E595" s="120" t="s">
        <v>1500</v>
      </c>
      <c r="F595" s="168" t="s">
        <v>263</v>
      </c>
      <c r="G595" s="169"/>
      <c r="H595" s="122">
        <v>29904578</v>
      </c>
      <c r="I595" s="58">
        <v>29904578</v>
      </c>
    </row>
    <row r="596" spans="1:9">
      <c r="A596" s="120" t="s">
        <v>3150</v>
      </c>
      <c r="B596" s="120" t="s">
        <v>3151</v>
      </c>
      <c r="C596" s="120" t="s">
        <v>943</v>
      </c>
      <c r="D596" s="120" t="s">
        <v>3648</v>
      </c>
      <c r="E596" s="120" t="s">
        <v>1501</v>
      </c>
      <c r="F596" s="168" t="s">
        <v>274</v>
      </c>
      <c r="G596" s="169"/>
      <c r="H596" s="122">
        <v>10283636</v>
      </c>
      <c r="I596" s="58">
        <v>10283636</v>
      </c>
    </row>
    <row r="597" spans="1:9">
      <c r="A597" s="120" t="s">
        <v>3150</v>
      </c>
      <c r="B597" s="120" t="s">
        <v>3151</v>
      </c>
      <c r="C597" s="120" t="s">
        <v>943</v>
      </c>
      <c r="D597" s="120" t="s">
        <v>3648</v>
      </c>
      <c r="E597" s="120" t="s">
        <v>1502</v>
      </c>
      <c r="F597" s="168" t="s">
        <v>219</v>
      </c>
      <c r="G597" s="169"/>
      <c r="H597" s="122">
        <v>16613011</v>
      </c>
      <c r="I597" s="58">
        <v>16613011</v>
      </c>
    </row>
    <row r="598" spans="1:9">
      <c r="A598" s="120" t="s">
        <v>3150</v>
      </c>
      <c r="B598" s="120" t="s">
        <v>3151</v>
      </c>
      <c r="C598" s="120" t="s">
        <v>943</v>
      </c>
      <c r="D598" s="120" t="s">
        <v>3648</v>
      </c>
      <c r="E598" s="120" t="s">
        <v>1503</v>
      </c>
      <c r="F598" s="168" t="s">
        <v>220</v>
      </c>
      <c r="G598" s="169"/>
      <c r="H598" s="122">
        <v>62877520</v>
      </c>
      <c r="I598" s="58">
        <v>58752520</v>
      </c>
    </row>
    <row r="599" spans="1:9">
      <c r="A599" s="120" t="s">
        <v>3150</v>
      </c>
      <c r="B599" s="120" t="s">
        <v>3151</v>
      </c>
      <c r="C599" s="120" t="s">
        <v>943</v>
      </c>
      <c r="D599" s="120" t="s">
        <v>3648</v>
      </c>
      <c r="E599" s="120" t="s">
        <v>1504</v>
      </c>
      <c r="F599" s="168" t="s">
        <v>221</v>
      </c>
      <c r="G599" s="169"/>
      <c r="H599" s="122">
        <v>55281274</v>
      </c>
      <c r="I599" s="58">
        <v>52761274</v>
      </c>
    </row>
    <row r="600" spans="1:9">
      <c r="A600" s="120" t="s">
        <v>3150</v>
      </c>
      <c r="B600" s="120" t="s">
        <v>3151</v>
      </c>
      <c r="C600" s="120" t="s">
        <v>943</v>
      </c>
      <c r="D600" s="120" t="s">
        <v>3648</v>
      </c>
      <c r="E600" s="120" t="s">
        <v>2991</v>
      </c>
      <c r="F600" s="168" t="s">
        <v>2992</v>
      </c>
      <c r="G600" s="169"/>
      <c r="H600" s="122">
        <v>-3072</v>
      </c>
      <c r="I600" s="58">
        <v>-3072</v>
      </c>
    </row>
    <row r="601" spans="1:9">
      <c r="A601" s="120" t="s">
        <v>3150</v>
      </c>
      <c r="B601" s="120" t="s">
        <v>3151</v>
      </c>
      <c r="C601" s="120" t="s">
        <v>943</v>
      </c>
      <c r="D601" s="120" t="s">
        <v>3648</v>
      </c>
      <c r="E601" s="120" t="s">
        <v>1505</v>
      </c>
      <c r="F601" s="168" t="s">
        <v>105</v>
      </c>
      <c r="G601" s="169"/>
      <c r="H601" s="122">
        <v>38305750</v>
      </c>
      <c r="I601" s="58">
        <v>38305750</v>
      </c>
    </row>
    <row r="602" spans="1:9">
      <c r="A602" s="120" t="s">
        <v>3150</v>
      </c>
      <c r="B602" s="120" t="s">
        <v>3151</v>
      </c>
      <c r="C602" s="120" t="s">
        <v>943</v>
      </c>
      <c r="D602" s="120" t="s">
        <v>3648</v>
      </c>
      <c r="E602" s="120" t="s">
        <v>1506</v>
      </c>
      <c r="F602" s="168" t="s">
        <v>106</v>
      </c>
      <c r="G602" s="169"/>
      <c r="H602" s="122">
        <v>18885364</v>
      </c>
      <c r="I602" s="58">
        <v>17635364</v>
      </c>
    </row>
    <row r="603" spans="1:9">
      <c r="A603" s="120" t="s">
        <v>3150</v>
      </c>
      <c r="B603" s="120" t="s">
        <v>3151</v>
      </c>
      <c r="C603" s="120" t="s">
        <v>943</v>
      </c>
      <c r="D603" s="120" t="s">
        <v>3648</v>
      </c>
      <c r="E603" s="120" t="s">
        <v>1507</v>
      </c>
      <c r="F603" s="168" t="s">
        <v>281</v>
      </c>
      <c r="G603" s="169"/>
      <c r="H603" s="122">
        <v>19066913</v>
      </c>
      <c r="I603" s="58">
        <v>19066913</v>
      </c>
    </row>
    <row r="604" spans="1:9">
      <c r="A604" s="120" t="s">
        <v>3150</v>
      </c>
      <c r="B604" s="120" t="s">
        <v>3151</v>
      </c>
      <c r="C604" s="120" t="s">
        <v>943</v>
      </c>
      <c r="D604" s="120" t="s">
        <v>3648</v>
      </c>
      <c r="E604" s="120" t="s">
        <v>1508</v>
      </c>
      <c r="F604" s="168" t="s">
        <v>268</v>
      </c>
      <c r="G604" s="169"/>
      <c r="H604" s="122">
        <v>16552861</v>
      </c>
      <c r="I604" s="58">
        <v>16032861</v>
      </c>
    </row>
    <row r="605" spans="1:9">
      <c r="A605" s="120" t="s">
        <v>3150</v>
      </c>
      <c r="B605" s="120" t="s">
        <v>3151</v>
      </c>
      <c r="C605" s="120" t="s">
        <v>943</v>
      </c>
      <c r="D605" s="120" t="s">
        <v>3648</v>
      </c>
      <c r="E605" s="120" t="s">
        <v>1509</v>
      </c>
      <c r="F605" s="168" t="s">
        <v>269</v>
      </c>
      <c r="G605" s="169"/>
      <c r="H605" s="122">
        <v>33512306</v>
      </c>
      <c r="I605" s="58">
        <v>33512306</v>
      </c>
    </row>
    <row r="606" spans="1:9">
      <c r="A606" s="120" t="s">
        <v>3150</v>
      </c>
      <c r="B606" s="120" t="s">
        <v>3151</v>
      </c>
      <c r="C606" s="120" t="s">
        <v>943</v>
      </c>
      <c r="D606" s="120" t="s">
        <v>3648</v>
      </c>
      <c r="E606" s="120" t="s">
        <v>1510</v>
      </c>
      <c r="F606" s="168" t="s">
        <v>266</v>
      </c>
      <c r="G606" s="169"/>
      <c r="H606" s="122">
        <v>12714372</v>
      </c>
      <c r="I606" s="58">
        <v>12714372</v>
      </c>
    </row>
    <row r="607" spans="1:9">
      <c r="A607" s="120" t="s">
        <v>3150</v>
      </c>
      <c r="B607" s="120" t="s">
        <v>3151</v>
      </c>
      <c r="C607" s="120" t="s">
        <v>943</v>
      </c>
      <c r="D607" s="120" t="s">
        <v>3648</v>
      </c>
      <c r="E607" s="120" t="s">
        <v>1511</v>
      </c>
      <c r="F607" s="168" t="s">
        <v>267</v>
      </c>
      <c r="G607" s="169"/>
      <c r="H607" s="122">
        <v>12082578</v>
      </c>
      <c r="I607" s="58">
        <v>11822578</v>
      </c>
    </row>
    <row r="608" spans="1:9">
      <c r="A608" s="120" t="s">
        <v>3150</v>
      </c>
      <c r="B608" s="120" t="s">
        <v>3151</v>
      </c>
      <c r="C608" s="120" t="s">
        <v>943</v>
      </c>
      <c r="D608" s="120" t="s">
        <v>3648</v>
      </c>
      <c r="E608" s="120" t="s">
        <v>1512</v>
      </c>
      <c r="F608" s="168" t="s">
        <v>264</v>
      </c>
      <c r="G608" s="169"/>
      <c r="H608" s="122">
        <v>15722103</v>
      </c>
      <c r="I608" s="58">
        <v>15722103</v>
      </c>
    </row>
    <row r="609" spans="1:9">
      <c r="A609" s="120" t="s">
        <v>3150</v>
      </c>
      <c r="B609" s="120" t="s">
        <v>3151</v>
      </c>
      <c r="C609" s="120" t="s">
        <v>943</v>
      </c>
      <c r="D609" s="120" t="s">
        <v>3648</v>
      </c>
      <c r="E609" s="120" t="s">
        <v>2914</v>
      </c>
      <c r="F609" s="168" t="s">
        <v>2915</v>
      </c>
      <c r="G609" s="169"/>
      <c r="H609" s="122">
        <v>-1832783</v>
      </c>
      <c r="I609" s="58">
        <v>-1832783</v>
      </c>
    </row>
    <row r="610" spans="1:9">
      <c r="A610" s="120" t="s">
        <v>3150</v>
      </c>
      <c r="B610" s="120" t="s">
        <v>3151</v>
      </c>
      <c r="C610" s="120" t="s">
        <v>943</v>
      </c>
      <c r="D610" s="120" t="s">
        <v>3648</v>
      </c>
      <c r="E610" s="120" t="s">
        <v>3649</v>
      </c>
      <c r="F610" s="168" t="s">
        <v>252</v>
      </c>
      <c r="G610" s="169"/>
      <c r="H610" s="122">
        <v>-197732</v>
      </c>
      <c r="I610" s="58">
        <v>-197732</v>
      </c>
    </row>
    <row r="611" spans="1:9">
      <c r="A611" s="120" t="s">
        <v>3150</v>
      </c>
      <c r="B611" s="120" t="s">
        <v>3151</v>
      </c>
      <c r="C611" s="120" t="s">
        <v>943</v>
      </c>
      <c r="D611" s="120" t="s">
        <v>3648</v>
      </c>
      <c r="E611" s="120" t="s">
        <v>1513</v>
      </c>
      <c r="F611" s="168" t="s">
        <v>233</v>
      </c>
      <c r="G611" s="169"/>
      <c r="H611" s="122">
        <v>-588648</v>
      </c>
      <c r="I611" s="58">
        <v>-588648</v>
      </c>
    </row>
    <row r="612" spans="1:9">
      <c r="A612" s="120" t="s">
        <v>3150</v>
      </c>
      <c r="B612" s="120" t="s">
        <v>3151</v>
      </c>
      <c r="C612" s="120" t="s">
        <v>943</v>
      </c>
      <c r="D612" s="120" t="s">
        <v>3648</v>
      </c>
      <c r="E612" s="120" t="s">
        <v>1514</v>
      </c>
      <c r="F612" s="168" t="s">
        <v>588</v>
      </c>
      <c r="G612" s="169"/>
      <c r="H612" s="122">
        <v>16736369</v>
      </c>
      <c r="I612" s="58">
        <v>16236369</v>
      </c>
    </row>
    <row r="613" spans="1:9">
      <c r="A613" s="120" t="s">
        <v>3150</v>
      </c>
      <c r="B613" s="120" t="s">
        <v>3151</v>
      </c>
      <c r="C613" s="120" t="s">
        <v>943</v>
      </c>
      <c r="D613" s="120" t="s">
        <v>3648</v>
      </c>
      <c r="E613" s="120" t="s">
        <v>3650</v>
      </c>
      <c r="F613" s="168" t="s">
        <v>3651</v>
      </c>
      <c r="G613" s="169"/>
      <c r="H613" s="122">
        <v>-380494</v>
      </c>
      <c r="I613" s="58">
        <v>-380494</v>
      </c>
    </row>
    <row r="614" spans="1:9">
      <c r="A614" s="120" t="s">
        <v>3150</v>
      </c>
      <c r="B614" s="120" t="s">
        <v>3151</v>
      </c>
      <c r="C614" s="120" t="s">
        <v>943</v>
      </c>
      <c r="D614" s="120" t="s">
        <v>3648</v>
      </c>
      <c r="E614" s="120" t="s">
        <v>3652</v>
      </c>
      <c r="F614" s="168" t="s">
        <v>3653</v>
      </c>
      <c r="G614" s="169"/>
      <c r="H614" s="122">
        <v>-66400</v>
      </c>
      <c r="I614" s="58">
        <v>-66400</v>
      </c>
    </row>
    <row r="615" spans="1:9">
      <c r="A615" s="120" t="s">
        <v>3150</v>
      </c>
      <c r="B615" s="120" t="s">
        <v>3151</v>
      </c>
      <c r="C615" s="120" t="s">
        <v>943</v>
      </c>
      <c r="D615" s="120" t="s">
        <v>3648</v>
      </c>
      <c r="E615" s="120" t="s">
        <v>1515</v>
      </c>
      <c r="F615" s="168" t="s">
        <v>1173</v>
      </c>
      <c r="G615" s="169"/>
      <c r="H615" s="122">
        <v>9943936</v>
      </c>
      <c r="I615" s="58">
        <v>9943936</v>
      </c>
    </row>
    <row r="616" spans="1:9">
      <c r="A616" s="120" t="s">
        <v>3150</v>
      </c>
      <c r="B616" s="120" t="s">
        <v>3151</v>
      </c>
      <c r="C616" s="120" t="s">
        <v>943</v>
      </c>
      <c r="D616" s="120" t="s">
        <v>3648</v>
      </c>
      <c r="E616" s="120" t="s">
        <v>3654</v>
      </c>
      <c r="F616" s="168" t="s">
        <v>3655</v>
      </c>
      <c r="G616" s="169"/>
      <c r="H616" s="122">
        <v>-125400</v>
      </c>
      <c r="I616" s="58">
        <v>-125400</v>
      </c>
    </row>
    <row r="617" spans="1:9">
      <c r="A617" s="120" t="s">
        <v>3150</v>
      </c>
      <c r="B617" s="120" t="s">
        <v>3151</v>
      </c>
      <c r="C617" s="120" t="s">
        <v>943</v>
      </c>
      <c r="D617" s="120" t="s">
        <v>3648</v>
      </c>
      <c r="E617" s="120" t="s">
        <v>1954</v>
      </c>
      <c r="F617" s="168" t="s">
        <v>1955</v>
      </c>
      <c r="G617" s="169"/>
      <c r="H617" s="122">
        <v>-450335</v>
      </c>
      <c r="I617" s="58">
        <v>-450335</v>
      </c>
    </row>
    <row r="618" spans="1:9">
      <c r="A618" s="120" t="s">
        <v>3150</v>
      </c>
      <c r="B618" s="120" t="s">
        <v>3151</v>
      </c>
      <c r="C618" s="120" t="s">
        <v>943</v>
      </c>
      <c r="D618" s="120" t="s">
        <v>3648</v>
      </c>
      <c r="E618" s="120" t="s">
        <v>3656</v>
      </c>
      <c r="F618" s="168" t="s">
        <v>3657</v>
      </c>
      <c r="G618" s="169"/>
      <c r="H618" s="122">
        <v>8131014</v>
      </c>
      <c r="I618" s="58">
        <v>8131014</v>
      </c>
    </row>
    <row r="619" spans="1:9">
      <c r="A619" s="120" t="s">
        <v>3150</v>
      </c>
      <c r="B619" s="120" t="s">
        <v>3151</v>
      </c>
      <c r="C619" s="120" t="s">
        <v>943</v>
      </c>
      <c r="D619" s="120" t="s">
        <v>3648</v>
      </c>
      <c r="E619" s="120" t="s">
        <v>2080</v>
      </c>
      <c r="F619" s="168" t="s">
        <v>2161</v>
      </c>
      <c r="G619" s="169"/>
      <c r="H619" s="122">
        <v>7232475</v>
      </c>
      <c r="I619" s="58">
        <v>6232475</v>
      </c>
    </row>
    <row r="620" spans="1:9">
      <c r="A620" s="120" t="s">
        <v>3150</v>
      </c>
      <c r="B620" s="120" t="s">
        <v>3151</v>
      </c>
      <c r="C620" s="120" t="s">
        <v>943</v>
      </c>
      <c r="D620" s="120" t="s">
        <v>3648</v>
      </c>
      <c r="E620" s="120" t="s">
        <v>2081</v>
      </c>
      <c r="F620" s="168" t="s">
        <v>2082</v>
      </c>
      <c r="G620" s="169"/>
      <c r="H620" s="122">
        <v>26663927</v>
      </c>
      <c r="I620" s="58">
        <v>26663927</v>
      </c>
    </row>
    <row r="621" spans="1:9">
      <c r="A621" s="120" t="s">
        <v>3150</v>
      </c>
      <c r="B621" s="120" t="s">
        <v>3151</v>
      </c>
      <c r="C621" s="120" t="s">
        <v>943</v>
      </c>
      <c r="D621" s="120" t="s">
        <v>3648</v>
      </c>
      <c r="E621" s="120" t="s">
        <v>2137</v>
      </c>
      <c r="F621" s="168" t="s">
        <v>2138</v>
      </c>
      <c r="G621" s="169"/>
      <c r="H621" s="122">
        <v>3860336</v>
      </c>
      <c r="I621" s="58">
        <v>3860336</v>
      </c>
    </row>
    <row r="622" spans="1:9">
      <c r="A622" s="120" t="s">
        <v>3150</v>
      </c>
      <c r="B622" s="120" t="s">
        <v>3151</v>
      </c>
      <c r="C622" s="120" t="s">
        <v>943</v>
      </c>
      <c r="D622" s="120" t="s">
        <v>3648</v>
      </c>
      <c r="E622" s="120" t="s">
        <v>2150</v>
      </c>
      <c r="F622" s="168" t="s">
        <v>2151</v>
      </c>
      <c r="G622" s="169"/>
      <c r="H622" s="122">
        <v>11384741</v>
      </c>
      <c r="I622" s="58">
        <v>11384741</v>
      </c>
    </row>
    <row r="623" spans="1:9">
      <c r="A623" s="120" t="s">
        <v>3150</v>
      </c>
      <c r="B623" s="120" t="s">
        <v>3151</v>
      </c>
      <c r="C623" s="120" t="s">
        <v>943</v>
      </c>
      <c r="D623" s="120" t="s">
        <v>3648</v>
      </c>
      <c r="E623" s="120" t="s">
        <v>2949</v>
      </c>
      <c r="F623" s="168" t="s">
        <v>2950</v>
      </c>
      <c r="G623" s="169"/>
      <c r="H623" s="122">
        <v>1592970</v>
      </c>
      <c r="I623" s="58">
        <v>1592970</v>
      </c>
    </row>
    <row r="624" spans="1:9">
      <c r="A624" s="120" t="s">
        <v>3150</v>
      </c>
      <c r="B624" s="120" t="s">
        <v>3151</v>
      </c>
      <c r="C624" s="120" t="s">
        <v>943</v>
      </c>
      <c r="D624" s="120" t="s">
        <v>3648</v>
      </c>
      <c r="E624" s="170" t="s">
        <v>3476</v>
      </c>
      <c r="F624" s="171"/>
      <c r="G624" s="172"/>
      <c r="H624" s="123">
        <v>574916496</v>
      </c>
      <c r="I624" s="86">
        <v>559241496</v>
      </c>
    </row>
    <row r="625" spans="1:9">
      <c r="A625" s="120" t="s">
        <v>3150</v>
      </c>
      <c r="B625" s="120" t="s">
        <v>3151</v>
      </c>
      <c r="C625" s="120" t="s">
        <v>957</v>
      </c>
      <c r="D625" s="120" t="s">
        <v>3658</v>
      </c>
      <c r="E625" s="120" t="s">
        <v>3659</v>
      </c>
      <c r="F625" s="168" t="s">
        <v>3660</v>
      </c>
      <c r="G625" s="169"/>
      <c r="H625" s="122">
        <v>-633565</v>
      </c>
      <c r="I625" s="58">
        <v>-633565</v>
      </c>
    </row>
    <row r="626" spans="1:9">
      <c r="A626" s="120" t="s">
        <v>3150</v>
      </c>
      <c r="B626" s="120" t="s">
        <v>3151</v>
      </c>
      <c r="C626" s="120" t="s">
        <v>957</v>
      </c>
      <c r="D626" s="120" t="s">
        <v>3658</v>
      </c>
      <c r="E626" s="120" t="s">
        <v>1516</v>
      </c>
      <c r="F626" s="168" t="s">
        <v>223</v>
      </c>
      <c r="G626" s="169"/>
      <c r="H626" s="122">
        <v>15410735</v>
      </c>
      <c r="I626" s="58">
        <v>14885735</v>
      </c>
    </row>
    <row r="627" spans="1:9">
      <c r="A627" s="120" t="s">
        <v>3150</v>
      </c>
      <c r="B627" s="120" t="s">
        <v>3151</v>
      </c>
      <c r="C627" s="120" t="s">
        <v>957</v>
      </c>
      <c r="D627" s="120" t="s">
        <v>3658</v>
      </c>
      <c r="E627" s="120" t="s">
        <v>1517</v>
      </c>
      <c r="F627" s="168" t="s">
        <v>224</v>
      </c>
      <c r="G627" s="169"/>
      <c r="H627" s="122">
        <v>29537904</v>
      </c>
      <c r="I627" s="58">
        <v>24287904</v>
      </c>
    </row>
    <row r="628" spans="1:9">
      <c r="A628" s="120" t="s">
        <v>3150</v>
      </c>
      <c r="B628" s="120" t="s">
        <v>3151</v>
      </c>
      <c r="C628" s="120" t="s">
        <v>957</v>
      </c>
      <c r="D628" s="120" t="s">
        <v>3658</v>
      </c>
      <c r="E628" s="120" t="s">
        <v>3661</v>
      </c>
      <c r="F628" s="168" t="s">
        <v>3662</v>
      </c>
      <c r="G628" s="169"/>
      <c r="H628" s="122">
        <v>-504535</v>
      </c>
      <c r="I628" s="58">
        <v>-504535</v>
      </c>
    </row>
    <row r="629" spans="1:9">
      <c r="A629" s="120" t="s">
        <v>3150</v>
      </c>
      <c r="B629" s="120" t="s">
        <v>3151</v>
      </c>
      <c r="C629" s="120" t="s">
        <v>957</v>
      </c>
      <c r="D629" s="120" t="s">
        <v>3658</v>
      </c>
      <c r="E629" s="120" t="s">
        <v>1518</v>
      </c>
      <c r="F629" s="168" t="s">
        <v>199</v>
      </c>
      <c r="G629" s="169"/>
      <c r="H629" s="122">
        <v>38088829</v>
      </c>
      <c r="I629" s="58">
        <v>32963829</v>
      </c>
    </row>
    <row r="630" spans="1:9">
      <c r="A630" s="120" t="s">
        <v>3150</v>
      </c>
      <c r="B630" s="120" t="s">
        <v>3151</v>
      </c>
      <c r="C630" s="120" t="s">
        <v>957</v>
      </c>
      <c r="D630" s="120" t="s">
        <v>3658</v>
      </c>
      <c r="E630" s="120" t="s">
        <v>1519</v>
      </c>
      <c r="F630" s="168" t="s">
        <v>197</v>
      </c>
      <c r="G630" s="169"/>
      <c r="H630" s="122">
        <v>21873093</v>
      </c>
      <c r="I630" s="58">
        <v>21873093</v>
      </c>
    </row>
    <row r="631" spans="1:9">
      <c r="A631" s="120" t="s">
        <v>3150</v>
      </c>
      <c r="B631" s="120" t="s">
        <v>3151</v>
      </c>
      <c r="C631" s="120" t="s">
        <v>957</v>
      </c>
      <c r="D631" s="120" t="s">
        <v>3658</v>
      </c>
      <c r="E631" s="120" t="s">
        <v>1520</v>
      </c>
      <c r="F631" s="168" t="s">
        <v>198</v>
      </c>
      <c r="G631" s="169"/>
      <c r="H631" s="122">
        <v>45263572</v>
      </c>
      <c r="I631" s="58">
        <v>44685572</v>
      </c>
    </row>
    <row r="632" spans="1:9">
      <c r="A632" s="120" t="s">
        <v>3150</v>
      </c>
      <c r="B632" s="120" t="s">
        <v>3151</v>
      </c>
      <c r="C632" s="120" t="s">
        <v>957</v>
      </c>
      <c r="D632" s="120" t="s">
        <v>3658</v>
      </c>
      <c r="E632" s="120" t="s">
        <v>1521</v>
      </c>
      <c r="F632" s="168" t="s">
        <v>193</v>
      </c>
      <c r="G632" s="169"/>
      <c r="H632" s="122">
        <v>18170407</v>
      </c>
      <c r="I632" s="58">
        <v>17795407</v>
      </c>
    </row>
    <row r="633" spans="1:9">
      <c r="A633" s="120" t="s">
        <v>3150</v>
      </c>
      <c r="B633" s="120" t="s">
        <v>3151</v>
      </c>
      <c r="C633" s="120" t="s">
        <v>957</v>
      </c>
      <c r="D633" s="120" t="s">
        <v>3658</v>
      </c>
      <c r="E633" s="120" t="s">
        <v>1522</v>
      </c>
      <c r="F633" s="168" t="s">
        <v>194</v>
      </c>
      <c r="G633" s="169"/>
      <c r="H633" s="122">
        <v>58368121</v>
      </c>
      <c r="I633" s="58">
        <v>56718121</v>
      </c>
    </row>
    <row r="634" spans="1:9">
      <c r="A634" s="120" t="s">
        <v>3150</v>
      </c>
      <c r="B634" s="120" t="s">
        <v>3151</v>
      </c>
      <c r="C634" s="120" t="s">
        <v>957</v>
      </c>
      <c r="D634" s="120" t="s">
        <v>3658</v>
      </c>
      <c r="E634" s="120" t="s">
        <v>1523</v>
      </c>
      <c r="F634" s="168" t="s">
        <v>190</v>
      </c>
      <c r="G634" s="169"/>
      <c r="H634" s="122">
        <v>47569416</v>
      </c>
      <c r="I634" s="58">
        <v>47319416</v>
      </c>
    </row>
    <row r="635" spans="1:9">
      <c r="A635" s="120" t="s">
        <v>3150</v>
      </c>
      <c r="B635" s="120" t="s">
        <v>3151</v>
      </c>
      <c r="C635" s="120" t="s">
        <v>957</v>
      </c>
      <c r="D635" s="120" t="s">
        <v>3658</v>
      </c>
      <c r="E635" s="120" t="s">
        <v>1524</v>
      </c>
      <c r="F635" s="168" t="s">
        <v>420</v>
      </c>
      <c r="G635" s="169"/>
      <c r="H635" s="122">
        <v>15259488</v>
      </c>
      <c r="I635" s="58">
        <v>14359488</v>
      </c>
    </row>
    <row r="636" spans="1:9">
      <c r="A636" s="120" t="s">
        <v>3150</v>
      </c>
      <c r="B636" s="120" t="s">
        <v>3151</v>
      </c>
      <c r="C636" s="120" t="s">
        <v>957</v>
      </c>
      <c r="D636" s="120" t="s">
        <v>3658</v>
      </c>
      <c r="E636" s="120" t="s">
        <v>3663</v>
      </c>
      <c r="F636" s="168" t="s">
        <v>3664</v>
      </c>
      <c r="G636" s="169"/>
      <c r="H636" s="122">
        <v>-316890</v>
      </c>
      <c r="I636" s="58">
        <v>-316890</v>
      </c>
    </row>
    <row r="637" spans="1:9">
      <c r="A637" s="120" t="s">
        <v>3150</v>
      </c>
      <c r="B637" s="120" t="s">
        <v>3151</v>
      </c>
      <c r="C637" s="120" t="s">
        <v>957</v>
      </c>
      <c r="D637" s="120" t="s">
        <v>3658</v>
      </c>
      <c r="E637" s="120" t="s">
        <v>1525</v>
      </c>
      <c r="F637" s="168" t="s">
        <v>239</v>
      </c>
      <c r="G637" s="169"/>
      <c r="H637" s="122">
        <v>59137911</v>
      </c>
      <c r="I637" s="58">
        <v>58097911</v>
      </c>
    </row>
    <row r="638" spans="1:9">
      <c r="A638" s="120" t="s">
        <v>3150</v>
      </c>
      <c r="B638" s="120" t="s">
        <v>3151</v>
      </c>
      <c r="C638" s="120" t="s">
        <v>957</v>
      </c>
      <c r="D638" s="120" t="s">
        <v>3658</v>
      </c>
      <c r="E638" s="120" t="s">
        <v>1526</v>
      </c>
      <c r="F638" s="168" t="s">
        <v>109</v>
      </c>
      <c r="G638" s="169"/>
      <c r="H638" s="122">
        <v>45477739</v>
      </c>
      <c r="I638" s="58">
        <v>45352739</v>
      </c>
    </row>
    <row r="639" spans="1:9">
      <c r="A639" s="120" t="s">
        <v>3150</v>
      </c>
      <c r="B639" s="120" t="s">
        <v>3151</v>
      </c>
      <c r="C639" s="120" t="s">
        <v>957</v>
      </c>
      <c r="D639" s="120" t="s">
        <v>3658</v>
      </c>
      <c r="E639" s="120" t="s">
        <v>1527</v>
      </c>
      <c r="F639" s="168" t="s">
        <v>282</v>
      </c>
      <c r="G639" s="169"/>
      <c r="H639" s="122">
        <v>22635988</v>
      </c>
      <c r="I639" s="58">
        <v>21600988</v>
      </c>
    </row>
    <row r="640" spans="1:9">
      <c r="A640" s="120" t="s">
        <v>3150</v>
      </c>
      <c r="B640" s="120" t="s">
        <v>3151</v>
      </c>
      <c r="C640" s="120" t="s">
        <v>957</v>
      </c>
      <c r="D640" s="120" t="s">
        <v>3658</v>
      </c>
      <c r="E640" s="120" t="s">
        <v>1528</v>
      </c>
      <c r="F640" s="168" t="s">
        <v>650</v>
      </c>
      <c r="G640" s="169"/>
      <c r="H640" s="122">
        <v>21026124</v>
      </c>
      <c r="I640" s="58">
        <v>21026124</v>
      </c>
    </row>
    <row r="641" spans="1:9">
      <c r="A641" s="120" t="s">
        <v>3150</v>
      </c>
      <c r="B641" s="120" t="s">
        <v>3151</v>
      </c>
      <c r="C641" s="120" t="s">
        <v>957</v>
      </c>
      <c r="D641" s="120" t="s">
        <v>3658</v>
      </c>
      <c r="E641" s="120" t="s">
        <v>1529</v>
      </c>
      <c r="F641" s="168" t="s">
        <v>278</v>
      </c>
      <c r="G641" s="169"/>
      <c r="H641" s="122">
        <v>25227758</v>
      </c>
      <c r="I641" s="58">
        <v>20552758</v>
      </c>
    </row>
    <row r="642" spans="1:9">
      <c r="A642" s="120" t="s">
        <v>3150</v>
      </c>
      <c r="B642" s="120" t="s">
        <v>3151</v>
      </c>
      <c r="C642" s="120" t="s">
        <v>957</v>
      </c>
      <c r="D642" s="120" t="s">
        <v>3658</v>
      </c>
      <c r="E642" s="120" t="s">
        <v>1530</v>
      </c>
      <c r="F642" s="168" t="s">
        <v>184</v>
      </c>
      <c r="G642" s="169"/>
      <c r="H642" s="122">
        <v>16296448</v>
      </c>
      <c r="I642" s="58">
        <v>16293848</v>
      </c>
    </row>
    <row r="643" spans="1:9">
      <c r="A643" s="120" t="s">
        <v>3150</v>
      </c>
      <c r="B643" s="120" t="s">
        <v>3151</v>
      </c>
      <c r="C643" s="120" t="s">
        <v>957</v>
      </c>
      <c r="D643" s="120" t="s">
        <v>3658</v>
      </c>
      <c r="E643" s="120" t="s">
        <v>1531</v>
      </c>
      <c r="F643" s="168" t="s">
        <v>185</v>
      </c>
      <c r="G643" s="169"/>
      <c r="H643" s="122">
        <v>25251922</v>
      </c>
      <c r="I643" s="58">
        <v>25147922</v>
      </c>
    </row>
    <row r="644" spans="1:9">
      <c r="A644" s="120" t="s">
        <v>3150</v>
      </c>
      <c r="B644" s="120" t="s">
        <v>3151</v>
      </c>
      <c r="C644" s="120" t="s">
        <v>957</v>
      </c>
      <c r="D644" s="120" t="s">
        <v>3658</v>
      </c>
      <c r="E644" s="120" t="s">
        <v>1532</v>
      </c>
      <c r="F644" s="168" t="s">
        <v>213</v>
      </c>
      <c r="G644" s="169"/>
      <c r="H644" s="122">
        <v>14631514</v>
      </c>
      <c r="I644" s="58">
        <v>14501514</v>
      </c>
    </row>
    <row r="645" spans="1:9">
      <c r="A645" s="120" t="s">
        <v>3150</v>
      </c>
      <c r="B645" s="120" t="s">
        <v>3151</v>
      </c>
      <c r="C645" s="120" t="s">
        <v>957</v>
      </c>
      <c r="D645" s="120" t="s">
        <v>3658</v>
      </c>
      <c r="E645" s="120" t="s">
        <v>1533</v>
      </c>
      <c r="F645" s="168" t="s">
        <v>214</v>
      </c>
      <c r="G645" s="169"/>
      <c r="H645" s="122">
        <v>26705650</v>
      </c>
      <c r="I645" s="58">
        <v>26075650</v>
      </c>
    </row>
    <row r="646" spans="1:9">
      <c r="A646" s="120" t="s">
        <v>3150</v>
      </c>
      <c r="B646" s="120" t="s">
        <v>3151</v>
      </c>
      <c r="C646" s="120" t="s">
        <v>957</v>
      </c>
      <c r="D646" s="120" t="s">
        <v>3658</v>
      </c>
      <c r="E646" s="120" t="s">
        <v>1534</v>
      </c>
      <c r="F646" s="168" t="s">
        <v>215</v>
      </c>
      <c r="G646" s="169"/>
      <c r="H646" s="122">
        <v>35684262</v>
      </c>
      <c r="I646" s="58">
        <v>35434262</v>
      </c>
    </row>
    <row r="647" spans="1:9">
      <c r="A647" s="120" t="s">
        <v>3150</v>
      </c>
      <c r="B647" s="120" t="s">
        <v>3151</v>
      </c>
      <c r="C647" s="120" t="s">
        <v>957</v>
      </c>
      <c r="D647" s="120" t="s">
        <v>3658</v>
      </c>
      <c r="E647" s="120" t="s">
        <v>3665</v>
      </c>
      <c r="F647" s="168" t="s">
        <v>3666</v>
      </c>
      <c r="G647" s="169"/>
      <c r="H647" s="122">
        <v>-6384</v>
      </c>
      <c r="I647" s="58">
        <v>-6384</v>
      </c>
    </row>
    <row r="648" spans="1:9">
      <c r="A648" s="120" t="s">
        <v>3150</v>
      </c>
      <c r="B648" s="120" t="s">
        <v>3151</v>
      </c>
      <c r="C648" s="120" t="s">
        <v>957</v>
      </c>
      <c r="D648" s="120" t="s">
        <v>3658</v>
      </c>
      <c r="E648" s="120" t="s">
        <v>1535</v>
      </c>
      <c r="F648" s="168" t="s">
        <v>107</v>
      </c>
      <c r="G648" s="169"/>
      <c r="H648" s="122">
        <v>26022029</v>
      </c>
      <c r="I648" s="58">
        <v>25772029</v>
      </c>
    </row>
    <row r="649" spans="1:9">
      <c r="A649" s="120" t="s">
        <v>3150</v>
      </c>
      <c r="B649" s="120" t="s">
        <v>3151</v>
      </c>
      <c r="C649" s="120" t="s">
        <v>957</v>
      </c>
      <c r="D649" s="120" t="s">
        <v>3658</v>
      </c>
      <c r="E649" s="120" t="s">
        <v>1536</v>
      </c>
      <c r="F649" s="168" t="s">
        <v>108</v>
      </c>
      <c r="G649" s="169"/>
      <c r="H649" s="122">
        <v>28934400</v>
      </c>
      <c r="I649" s="58">
        <v>26934400</v>
      </c>
    </row>
    <row r="650" spans="1:9">
      <c r="A650" s="120" t="s">
        <v>3150</v>
      </c>
      <c r="B650" s="120" t="s">
        <v>3151</v>
      </c>
      <c r="C650" s="120" t="s">
        <v>957</v>
      </c>
      <c r="D650" s="120" t="s">
        <v>3658</v>
      </c>
      <c r="E650" s="120" t="s">
        <v>1537</v>
      </c>
      <c r="F650" s="168" t="s">
        <v>612</v>
      </c>
      <c r="G650" s="169"/>
      <c r="H650" s="122">
        <v>30599649</v>
      </c>
      <c r="I650" s="58">
        <v>30099649</v>
      </c>
    </row>
    <row r="651" spans="1:9">
      <c r="A651" s="120" t="s">
        <v>3150</v>
      </c>
      <c r="B651" s="120" t="s">
        <v>3151</v>
      </c>
      <c r="C651" s="120" t="s">
        <v>957</v>
      </c>
      <c r="D651" s="120" t="s">
        <v>3658</v>
      </c>
      <c r="E651" s="120" t="s">
        <v>1538</v>
      </c>
      <c r="F651" s="168" t="s">
        <v>244</v>
      </c>
      <c r="G651" s="169"/>
      <c r="H651" s="122">
        <v>29129569</v>
      </c>
      <c r="I651" s="58">
        <v>27129569</v>
      </c>
    </row>
    <row r="652" spans="1:9">
      <c r="A652" s="120" t="s">
        <v>3150</v>
      </c>
      <c r="B652" s="120" t="s">
        <v>3151</v>
      </c>
      <c r="C652" s="120" t="s">
        <v>957</v>
      </c>
      <c r="D652" s="120" t="s">
        <v>3658</v>
      </c>
      <c r="E652" s="120" t="s">
        <v>3667</v>
      </c>
      <c r="F652" s="168" t="s">
        <v>3668</v>
      </c>
      <c r="G652" s="169"/>
      <c r="H652" s="122">
        <v>-278320</v>
      </c>
      <c r="I652" s="58">
        <v>-278320</v>
      </c>
    </row>
    <row r="653" spans="1:9">
      <c r="A653" s="120" t="s">
        <v>3150</v>
      </c>
      <c r="B653" s="120" t="s">
        <v>3151</v>
      </c>
      <c r="C653" s="120" t="s">
        <v>957</v>
      </c>
      <c r="D653" s="120" t="s">
        <v>3658</v>
      </c>
      <c r="E653" s="120" t="s">
        <v>1539</v>
      </c>
      <c r="F653" s="168" t="s">
        <v>212</v>
      </c>
      <c r="G653" s="169"/>
      <c r="H653" s="122">
        <v>12822916</v>
      </c>
      <c r="I653" s="58">
        <v>12822916</v>
      </c>
    </row>
    <row r="654" spans="1:9">
      <c r="A654" s="120" t="s">
        <v>3150</v>
      </c>
      <c r="B654" s="120" t="s">
        <v>3151</v>
      </c>
      <c r="C654" s="120" t="s">
        <v>957</v>
      </c>
      <c r="D654" s="120" t="s">
        <v>3658</v>
      </c>
      <c r="E654" s="120" t="s">
        <v>1540</v>
      </c>
      <c r="F654" s="168" t="s">
        <v>102</v>
      </c>
      <c r="G654" s="169"/>
      <c r="H654" s="122">
        <v>78770897</v>
      </c>
      <c r="I654" s="58">
        <v>73325897</v>
      </c>
    </row>
    <row r="655" spans="1:9">
      <c r="A655" s="120" t="s">
        <v>3150</v>
      </c>
      <c r="B655" s="120" t="s">
        <v>3151</v>
      </c>
      <c r="C655" s="120" t="s">
        <v>957</v>
      </c>
      <c r="D655" s="120" t="s">
        <v>3658</v>
      </c>
      <c r="E655" s="120" t="s">
        <v>1541</v>
      </c>
      <c r="F655" s="168" t="s">
        <v>103</v>
      </c>
      <c r="G655" s="169"/>
      <c r="H655" s="122">
        <v>12908332</v>
      </c>
      <c r="I655" s="58">
        <v>12908332</v>
      </c>
    </row>
    <row r="656" spans="1:9">
      <c r="A656" s="120" t="s">
        <v>3150</v>
      </c>
      <c r="B656" s="120" t="s">
        <v>3151</v>
      </c>
      <c r="C656" s="120" t="s">
        <v>957</v>
      </c>
      <c r="D656" s="120" t="s">
        <v>3658</v>
      </c>
      <c r="E656" s="120" t="s">
        <v>3669</v>
      </c>
      <c r="F656" s="168" t="s">
        <v>502</v>
      </c>
      <c r="G656" s="169"/>
      <c r="H656" s="122">
        <v>-1620130</v>
      </c>
      <c r="I656" s="58">
        <v>-1620130</v>
      </c>
    </row>
    <row r="657" spans="1:9">
      <c r="A657" s="120" t="s">
        <v>3150</v>
      </c>
      <c r="B657" s="120" t="s">
        <v>3151</v>
      </c>
      <c r="C657" s="120" t="s">
        <v>957</v>
      </c>
      <c r="D657" s="120" t="s">
        <v>3658</v>
      </c>
      <c r="E657" s="120" t="s">
        <v>2997</v>
      </c>
      <c r="F657" s="168" t="s">
        <v>2998</v>
      </c>
      <c r="G657" s="169"/>
      <c r="H657" s="122">
        <v>3105935</v>
      </c>
      <c r="I657" s="58">
        <v>3105935</v>
      </c>
    </row>
    <row r="658" spans="1:9">
      <c r="A658" s="120" t="s">
        <v>3150</v>
      </c>
      <c r="B658" s="120" t="s">
        <v>3151</v>
      </c>
      <c r="C658" s="120" t="s">
        <v>957</v>
      </c>
      <c r="D658" s="120" t="s">
        <v>3658</v>
      </c>
      <c r="E658" s="120" t="s">
        <v>1542</v>
      </c>
      <c r="F658" s="168" t="s">
        <v>240</v>
      </c>
      <c r="G658" s="169"/>
      <c r="H658" s="122">
        <v>18235122</v>
      </c>
      <c r="I658" s="58">
        <v>18235122</v>
      </c>
    </row>
    <row r="659" spans="1:9">
      <c r="A659" s="120" t="s">
        <v>3150</v>
      </c>
      <c r="B659" s="120" t="s">
        <v>3151</v>
      </c>
      <c r="C659" s="120" t="s">
        <v>957</v>
      </c>
      <c r="D659" s="120" t="s">
        <v>3658</v>
      </c>
      <c r="E659" s="120" t="s">
        <v>3670</v>
      </c>
      <c r="F659" s="168" t="s">
        <v>3671</v>
      </c>
      <c r="G659" s="169"/>
      <c r="H659" s="122">
        <v>-128334</v>
      </c>
      <c r="I659" s="58">
        <v>-128334</v>
      </c>
    </row>
    <row r="660" spans="1:9">
      <c r="A660" s="120" t="s">
        <v>3150</v>
      </c>
      <c r="B660" s="120" t="s">
        <v>3151</v>
      </c>
      <c r="C660" s="120" t="s">
        <v>957</v>
      </c>
      <c r="D660" s="120" t="s">
        <v>3658</v>
      </c>
      <c r="E660" s="120" t="s">
        <v>1543</v>
      </c>
      <c r="F660" s="168" t="s">
        <v>228</v>
      </c>
      <c r="G660" s="169"/>
      <c r="H660" s="122">
        <v>25280634</v>
      </c>
      <c r="I660" s="58">
        <v>24760634</v>
      </c>
    </row>
    <row r="661" spans="1:9">
      <c r="A661" s="120" t="s">
        <v>3150</v>
      </c>
      <c r="B661" s="120" t="s">
        <v>3151</v>
      </c>
      <c r="C661" s="120" t="s">
        <v>957</v>
      </c>
      <c r="D661" s="120" t="s">
        <v>3658</v>
      </c>
      <c r="E661" s="120" t="s">
        <v>1544</v>
      </c>
      <c r="F661" s="168" t="s">
        <v>14</v>
      </c>
      <c r="G661" s="169"/>
      <c r="H661" s="122">
        <v>7568</v>
      </c>
      <c r="I661" s="58">
        <v>7568</v>
      </c>
    </row>
    <row r="662" spans="1:9">
      <c r="A662" s="120" t="s">
        <v>3150</v>
      </c>
      <c r="B662" s="120" t="s">
        <v>3151</v>
      </c>
      <c r="C662" s="120" t="s">
        <v>957</v>
      </c>
      <c r="D662" s="120" t="s">
        <v>3658</v>
      </c>
      <c r="E662" s="120" t="s">
        <v>1545</v>
      </c>
      <c r="F662" s="168" t="s">
        <v>1880</v>
      </c>
      <c r="G662" s="169"/>
      <c r="H662" s="122">
        <v>32273257</v>
      </c>
      <c r="I662" s="58">
        <v>32273257</v>
      </c>
    </row>
    <row r="663" spans="1:9">
      <c r="A663" s="120" t="s">
        <v>3150</v>
      </c>
      <c r="B663" s="120" t="s">
        <v>3151</v>
      </c>
      <c r="C663" s="120" t="s">
        <v>957</v>
      </c>
      <c r="D663" s="120" t="s">
        <v>3658</v>
      </c>
      <c r="E663" s="120" t="s">
        <v>1546</v>
      </c>
      <c r="F663" s="168" t="s">
        <v>2916</v>
      </c>
      <c r="G663" s="169"/>
      <c r="H663" s="122">
        <v>13431656</v>
      </c>
      <c r="I663" s="58">
        <v>13431656</v>
      </c>
    </row>
    <row r="664" spans="1:9">
      <c r="A664" s="120" t="s">
        <v>3150</v>
      </c>
      <c r="B664" s="120" t="s">
        <v>3151</v>
      </c>
      <c r="C664" s="120" t="s">
        <v>957</v>
      </c>
      <c r="D664" s="120" t="s">
        <v>3658</v>
      </c>
      <c r="E664" s="120" t="s">
        <v>1547</v>
      </c>
      <c r="F664" s="168" t="s">
        <v>641</v>
      </c>
      <c r="G664" s="169"/>
      <c r="H664" s="122">
        <v>27182584</v>
      </c>
      <c r="I664" s="58">
        <v>26792584</v>
      </c>
    </row>
    <row r="665" spans="1:9">
      <c r="A665" s="120" t="s">
        <v>3150</v>
      </c>
      <c r="B665" s="120" t="s">
        <v>3151</v>
      </c>
      <c r="C665" s="120" t="s">
        <v>957</v>
      </c>
      <c r="D665" s="120" t="s">
        <v>3658</v>
      </c>
      <c r="E665" s="120" t="s">
        <v>1548</v>
      </c>
      <c r="F665" s="168" t="s">
        <v>653</v>
      </c>
      <c r="G665" s="169"/>
      <c r="H665" s="122">
        <v>43512413</v>
      </c>
      <c r="I665" s="58">
        <v>43512413</v>
      </c>
    </row>
    <row r="666" spans="1:9">
      <c r="A666" s="120" t="s">
        <v>3150</v>
      </c>
      <c r="B666" s="120" t="s">
        <v>3151</v>
      </c>
      <c r="C666" s="120" t="s">
        <v>957</v>
      </c>
      <c r="D666" s="120" t="s">
        <v>3658</v>
      </c>
      <c r="E666" s="120" t="s">
        <v>2917</v>
      </c>
      <c r="F666" s="168" t="s">
        <v>2918</v>
      </c>
      <c r="G666" s="169"/>
      <c r="H666" s="122">
        <v>8850542</v>
      </c>
      <c r="I666" s="58">
        <v>8850542</v>
      </c>
    </row>
    <row r="667" spans="1:9">
      <c r="A667" s="120" t="s">
        <v>3150</v>
      </c>
      <c r="B667" s="120" t="s">
        <v>3151</v>
      </c>
      <c r="C667" s="120" t="s">
        <v>957</v>
      </c>
      <c r="D667" s="120" t="s">
        <v>3658</v>
      </c>
      <c r="E667" s="120" t="s">
        <v>1549</v>
      </c>
      <c r="F667" s="168" t="s">
        <v>92</v>
      </c>
      <c r="G667" s="169"/>
      <c r="H667" s="122">
        <v>25529434</v>
      </c>
      <c r="I667" s="58">
        <v>25399434</v>
      </c>
    </row>
    <row r="668" spans="1:9">
      <c r="A668" s="120" t="s">
        <v>3150</v>
      </c>
      <c r="B668" s="120" t="s">
        <v>3151</v>
      </c>
      <c r="C668" s="120" t="s">
        <v>957</v>
      </c>
      <c r="D668" s="120" t="s">
        <v>3658</v>
      </c>
      <c r="E668" s="120" t="s">
        <v>1550</v>
      </c>
      <c r="F668" s="168" t="s">
        <v>252</v>
      </c>
      <c r="G668" s="169"/>
      <c r="H668" s="122">
        <v>38146318</v>
      </c>
      <c r="I668" s="58">
        <v>36321318</v>
      </c>
    </row>
    <row r="669" spans="1:9">
      <c r="A669" s="120" t="s">
        <v>3150</v>
      </c>
      <c r="B669" s="120" t="s">
        <v>3151</v>
      </c>
      <c r="C669" s="120" t="s">
        <v>957</v>
      </c>
      <c r="D669" s="120" t="s">
        <v>3658</v>
      </c>
      <c r="E669" s="120" t="s">
        <v>2919</v>
      </c>
      <c r="F669" s="168" t="s">
        <v>2920</v>
      </c>
      <c r="G669" s="169"/>
      <c r="H669" s="122">
        <v>-2348809</v>
      </c>
      <c r="I669" s="58">
        <v>-2348809</v>
      </c>
    </row>
    <row r="670" spans="1:9">
      <c r="A670" s="120" t="s">
        <v>3150</v>
      </c>
      <c r="B670" s="120" t="s">
        <v>3151</v>
      </c>
      <c r="C670" s="120" t="s">
        <v>957</v>
      </c>
      <c r="D670" s="120" t="s">
        <v>3658</v>
      </c>
      <c r="E670" s="120" t="s">
        <v>3672</v>
      </c>
      <c r="F670" s="168" t="s">
        <v>3673</v>
      </c>
      <c r="G670" s="169"/>
      <c r="H670" s="122">
        <v>2460829</v>
      </c>
      <c r="I670" s="58">
        <v>2460829</v>
      </c>
    </row>
    <row r="671" spans="1:9">
      <c r="A671" s="120" t="s">
        <v>3150</v>
      </c>
      <c r="B671" s="120" t="s">
        <v>3151</v>
      </c>
      <c r="C671" s="120" t="s">
        <v>957</v>
      </c>
      <c r="D671" s="120" t="s">
        <v>3658</v>
      </c>
      <c r="E671" s="120" t="s">
        <v>1551</v>
      </c>
      <c r="F671" s="168" t="s">
        <v>1159</v>
      </c>
      <c r="G671" s="169"/>
      <c r="H671" s="122">
        <v>33364705</v>
      </c>
      <c r="I671" s="58">
        <v>33351705</v>
      </c>
    </row>
    <row r="672" spans="1:9">
      <c r="A672" s="120" t="s">
        <v>3150</v>
      </c>
      <c r="B672" s="120" t="s">
        <v>3151</v>
      </c>
      <c r="C672" s="120" t="s">
        <v>957</v>
      </c>
      <c r="D672" s="120" t="s">
        <v>3658</v>
      </c>
      <c r="E672" s="120" t="s">
        <v>1552</v>
      </c>
      <c r="F672" s="168" t="s">
        <v>1160</v>
      </c>
      <c r="G672" s="169"/>
      <c r="H672" s="122">
        <v>26593034</v>
      </c>
      <c r="I672" s="58">
        <v>25843034</v>
      </c>
    </row>
    <row r="673" spans="1:9">
      <c r="A673" s="120" t="s">
        <v>3150</v>
      </c>
      <c r="B673" s="120" t="s">
        <v>3151</v>
      </c>
      <c r="C673" s="120" t="s">
        <v>957</v>
      </c>
      <c r="D673" s="120" t="s">
        <v>3658</v>
      </c>
      <c r="E673" s="120" t="s">
        <v>3674</v>
      </c>
      <c r="F673" s="168" t="s">
        <v>3675</v>
      </c>
      <c r="G673" s="169"/>
      <c r="H673" s="122">
        <v>-32150</v>
      </c>
      <c r="I673" s="58">
        <v>-32150</v>
      </c>
    </row>
    <row r="674" spans="1:9">
      <c r="A674" s="120" t="s">
        <v>3150</v>
      </c>
      <c r="B674" s="120" t="s">
        <v>3151</v>
      </c>
      <c r="C674" s="120" t="s">
        <v>957</v>
      </c>
      <c r="D674" s="120" t="s">
        <v>3658</v>
      </c>
      <c r="E674" s="120" t="s">
        <v>1554</v>
      </c>
      <c r="F674" s="168" t="s">
        <v>1555</v>
      </c>
      <c r="G674" s="169"/>
      <c r="H674" s="122">
        <v>16591799</v>
      </c>
      <c r="I674" s="58">
        <v>16461799</v>
      </c>
    </row>
    <row r="675" spans="1:9">
      <c r="A675" s="120" t="s">
        <v>3150</v>
      </c>
      <c r="B675" s="120" t="s">
        <v>3151</v>
      </c>
      <c r="C675" s="120" t="s">
        <v>957</v>
      </c>
      <c r="D675" s="120" t="s">
        <v>3658</v>
      </c>
      <c r="E675" s="120" t="s">
        <v>1916</v>
      </c>
      <c r="F675" s="168" t="s">
        <v>1906</v>
      </c>
      <c r="G675" s="169"/>
      <c r="H675" s="122">
        <v>75677475</v>
      </c>
      <c r="I675" s="58">
        <v>73927475</v>
      </c>
    </row>
    <row r="676" spans="1:9">
      <c r="A676" s="120" t="s">
        <v>3150</v>
      </c>
      <c r="B676" s="120" t="s">
        <v>3151</v>
      </c>
      <c r="C676" s="120" t="s">
        <v>957</v>
      </c>
      <c r="D676" s="120" t="s">
        <v>3658</v>
      </c>
      <c r="E676" s="120" t="s">
        <v>1919</v>
      </c>
      <c r="F676" s="168" t="s">
        <v>64</v>
      </c>
      <c r="G676" s="169"/>
      <c r="H676" s="122">
        <v>40809472</v>
      </c>
      <c r="I676" s="58">
        <v>39809472</v>
      </c>
    </row>
    <row r="677" spans="1:9">
      <c r="A677" s="120" t="s">
        <v>3150</v>
      </c>
      <c r="B677" s="120" t="s">
        <v>3151</v>
      </c>
      <c r="C677" s="120" t="s">
        <v>957</v>
      </c>
      <c r="D677" s="120" t="s">
        <v>3658</v>
      </c>
      <c r="E677" s="120" t="s">
        <v>1942</v>
      </c>
      <c r="F677" s="168" t="s">
        <v>2040</v>
      </c>
      <c r="G677" s="169"/>
      <c r="H677" s="122">
        <v>38813288</v>
      </c>
      <c r="I677" s="58">
        <v>38813288</v>
      </c>
    </row>
    <row r="678" spans="1:9">
      <c r="A678" s="120" t="s">
        <v>3150</v>
      </c>
      <c r="B678" s="120" t="s">
        <v>3151</v>
      </c>
      <c r="C678" s="120" t="s">
        <v>957</v>
      </c>
      <c r="D678" s="120" t="s">
        <v>3658</v>
      </c>
      <c r="E678" s="120" t="s">
        <v>1994</v>
      </c>
      <c r="F678" s="168" t="s">
        <v>1995</v>
      </c>
      <c r="G678" s="169"/>
      <c r="H678" s="122">
        <v>-165757</v>
      </c>
      <c r="I678" s="58">
        <v>-165757</v>
      </c>
    </row>
    <row r="679" spans="1:9">
      <c r="A679" s="120" t="s">
        <v>3150</v>
      </c>
      <c r="B679" s="120" t="s">
        <v>3151</v>
      </c>
      <c r="C679" s="120" t="s">
        <v>957</v>
      </c>
      <c r="D679" s="120" t="s">
        <v>3658</v>
      </c>
      <c r="E679" s="120" t="s">
        <v>2061</v>
      </c>
      <c r="F679" s="168" t="s">
        <v>2062</v>
      </c>
      <c r="G679" s="169"/>
      <c r="H679" s="122">
        <v>7129160</v>
      </c>
      <c r="I679" s="58">
        <v>7129160</v>
      </c>
    </row>
    <row r="680" spans="1:9">
      <c r="A680" s="120" t="s">
        <v>3150</v>
      </c>
      <c r="B680" s="120" t="s">
        <v>3151</v>
      </c>
      <c r="C680" s="120" t="s">
        <v>957</v>
      </c>
      <c r="D680" s="120" t="s">
        <v>3658</v>
      </c>
      <c r="E680" s="120" t="s">
        <v>2068</v>
      </c>
      <c r="F680" s="168" t="s">
        <v>2069</v>
      </c>
      <c r="G680" s="169"/>
      <c r="H680" s="122">
        <v>13117338</v>
      </c>
      <c r="I680" s="58">
        <v>13117338</v>
      </c>
    </row>
    <row r="681" spans="1:9">
      <c r="A681" s="120" t="s">
        <v>3150</v>
      </c>
      <c r="B681" s="120" t="s">
        <v>3151</v>
      </c>
      <c r="C681" s="120" t="s">
        <v>957</v>
      </c>
      <c r="D681" s="120" t="s">
        <v>3658</v>
      </c>
      <c r="E681" s="120" t="s">
        <v>2070</v>
      </c>
      <c r="F681" s="168" t="s">
        <v>2071</v>
      </c>
      <c r="G681" s="169"/>
      <c r="H681" s="122">
        <v>21713836</v>
      </c>
      <c r="I681" s="58">
        <v>21463836</v>
      </c>
    </row>
    <row r="682" spans="1:9">
      <c r="A682" s="120" t="s">
        <v>3150</v>
      </c>
      <c r="B682" s="120" t="s">
        <v>3151</v>
      </c>
      <c r="C682" s="120" t="s">
        <v>957</v>
      </c>
      <c r="D682" s="120" t="s">
        <v>3658</v>
      </c>
      <c r="E682" s="120" t="s">
        <v>2162</v>
      </c>
      <c r="F682" s="168" t="s">
        <v>2163</v>
      </c>
      <c r="G682" s="169"/>
      <c r="H682" s="122">
        <v>7372317</v>
      </c>
      <c r="I682" s="58">
        <v>7372317</v>
      </c>
    </row>
    <row r="683" spans="1:9">
      <c r="A683" s="120" t="s">
        <v>3150</v>
      </c>
      <c r="B683" s="120" t="s">
        <v>3151</v>
      </c>
      <c r="C683" s="120" t="s">
        <v>957</v>
      </c>
      <c r="D683" s="120" t="s">
        <v>3658</v>
      </c>
      <c r="E683" s="120" t="s">
        <v>2191</v>
      </c>
      <c r="F683" s="168" t="s">
        <v>2039</v>
      </c>
      <c r="G683" s="169"/>
      <c r="H683" s="122">
        <v>13462835</v>
      </c>
      <c r="I683" s="58">
        <v>5462835</v>
      </c>
    </row>
    <row r="684" spans="1:9">
      <c r="A684" s="120" t="s">
        <v>3150</v>
      </c>
      <c r="B684" s="120" t="s">
        <v>3151</v>
      </c>
      <c r="C684" s="120" t="s">
        <v>957</v>
      </c>
      <c r="D684" s="120" t="s">
        <v>3658</v>
      </c>
      <c r="E684" s="120" t="s">
        <v>2185</v>
      </c>
      <c r="F684" s="168" t="s">
        <v>2186</v>
      </c>
      <c r="G684" s="169"/>
      <c r="H684" s="122">
        <v>8066720</v>
      </c>
      <c r="I684" s="58">
        <v>5716720</v>
      </c>
    </row>
    <row r="685" spans="1:9">
      <c r="A685" s="120" t="s">
        <v>3150</v>
      </c>
      <c r="B685" s="120" t="s">
        <v>3151</v>
      </c>
      <c r="C685" s="120" t="s">
        <v>957</v>
      </c>
      <c r="D685" s="120" t="s">
        <v>3658</v>
      </c>
      <c r="E685" s="120" t="s">
        <v>2866</v>
      </c>
      <c r="F685" s="168" t="s">
        <v>2867</v>
      </c>
      <c r="G685" s="169"/>
      <c r="H685" s="122">
        <v>4340860</v>
      </c>
      <c r="I685" s="58">
        <v>4340860</v>
      </c>
    </row>
    <row r="686" spans="1:9">
      <c r="A686" s="120" t="s">
        <v>3150</v>
      </c>
      <c r="B686" s="120" t="s">
        <v>3151</v>
      </c>
      <c r="C686" s="120" t="s">
        <v>957</v>
      </c>
      <c r="D686" s="120" t="s">
        <v>3658</v>
      </c>
      <c r="E686" s="120" t="s">
        <v>2875</v>
      </c>
      <c r="F686" s="168" t="s">
        <v>2876</v>
      </c>
      <c r="G686" s="169"/>
      <c r="H686" s="122">
        <v>5504621</v>
      </c>
      <c r="I686" s="58">
        <v>5478621</v>
      </c>
    </row>
    <row r="687" spans="1:9">
      <c r="A687" s="120" t="s">
        <v>3150</v>
      </c>
      <c r="B687" s="120" t="s">
        <v>3151</v>
      </c>
      <c r="C687" s="120" t="s">
        <v>957</v>
      </c>
      <c r="D687" s="120" t="s">
        <v>3658</v>
      </c>
      <c r="E687" s="120" t="s">
        <v>2956</v>
      </c>
      <c r="F687" s="168" t="s">
        <v>2957</v>
      </c>
      <c r="G687" s="169"/>
      <c r="H687" s="122">
        <v>1029455</v>
      </c>
      <c r="I687" s="58">
        <v>1029455</v>
      </c>
    </row>
    <row r="688" spans="1:9">
      <c r="A688" s="120" t="s">
        <v>3150</v>
      </c>
      <c r="B688" s="120" t="s">
        <v>3151</v>
      </c>
      <c r="C688" s="120" t="s">
        <v>957</v>
      </c>
      <c r="D688" s="120" t="s">
        <v>3658</v>
      </c>
      <c r="E688" s="120" t="s">
        <v>2987</v>
      </c>
      <c r="F688" s="168" t="s">
        <v>2988</v>
      </c>
      <c r="G688" s="169"/>
      <c r="H688" s="122">
        <v>1357800</v>
      </c>
      <c r="I688" s="58">
        <v>1357800</v>
      </c>
    </row>
    <row r="689" spans="1:9">
      <c r="A689" s="120" t="s">
        <v>3150</v>
      </c>
      <c r="B689" s="120" t="s">
        <v>3151</v>
      </c>
      <c r="C689" s="120" t="s">
        <v>957</v>
      </c>
      <c r="D689" s="120" t="s">
        <v>3658</v>
      </c>
      <c r="E689" s="170" t="s">
        <v>3476</v>
      </c>
      <c r="F689" s="171"/>
      <c r="G689" s="172"/>
      <c r="H689" s="123">
        <v>1347730806</v>
      </c>
      <c r="I689" s="86">
        <v>1297757206</v>
      </c>
    </row>
    <row r="690" spans="1:9">
      <c r="A690" s="120" t="s">
        <v>3150</v>
      </c>
      <c r="B690" s="120" t="s">
        <v>3151</v>
      </c>
      <c r="C690" s="120" t="s">
        <v>2026</v>
      </c>
      <c r="D690" s="120" t="s">
        <v>3676</v>
      </c>
      <c r="E690" s="120" t="s">
        <v>1358</v>
      </c>
      <c r="F690" s="168" t="s">
        <v>375</v>
      </c>
      <c r="G690" s="169"/>
      <c r="H690" s="122">
        <v>22938019</v>
      </c>
      <c r="I690" s="58">
        <v>22678019</v>
      </c>
    </row>
    <row r="691" spans="1:9">
      <c r="A691" s="120" t="s">
        <v>3150</v>
      </c>
      <c r="B691" s="120" t="s">
        <v>3151</v>
      </c>
      <c r="C691" s="120" t="s">
        <v>2026</v>
      </c>
      <c r="D691" s="120" t="s">
        <v>3676</v>
      </c>
      <c r="E691" s="120" t="s">
        <v>1557</v>
      </c>
      <c r="F691" s="168" t="s">
        <v>178</v>
      </c>
      <c r="G691" s="169"/>
      <c r="H691" s="122">
        <v>84700720</v>
      </c>
      <c r="I691" s="58">
        <v>84180720</v>
      </c>
    </row>
    <row r="692" spans="1:9">
      <c r="A692" s="120" t="s">
        <v>3150</v>
      </c>
      <c r="B692" s="120" t="s">
        <v>3151</v>
      </c>
      <c r="C692" s="120" t="s">
        <v>2026</v>
      </c>
      <c r="D692" s="120" t="s">
        <v>3676</v>
      </c>
      <c r="E692" s="120" t="s">
        <v>1365</v>
      </c>
      <c r="F692" s="168" t="s">
        <v>500</v>
      </c>
      <c r="G692" s="169"/>
      <c r="H692" s="122">
        <v>13155783</v>
      </c>
      <c r="I692" s="58">
        <v>13155783</v>
      </c>
    </row>
    <row r="693" spans="1:9">
      <c r="A693" s="120" t="s">
        <v>3150</v>
      </c>
      <c r="B693" s="120" t="s">
        <v>3151</v>
      </c>
      <c r="C693" s="120" t="s">
        <v>2026</v>
      </c>
      <c r="D693" s="120" t="s">
        <v>3676</v>
      </c>
      <c r="E693" s="120" t="s">
        <v>1565</v>
      </c>
      <c r="F693" s="168" t="s">
        <v>180</v>
      </c>
      <c r="G693" s="169"/>
      <c r="H693" s="122">
        <v>41426592</v>
      </c>
      <c r="I693" s="58">
        <v>40516592</v>
      </c>
    </row>
    <row r="694" spans="1:9">
      <c r="A694" s="120" t="s">
        <v>3150</v>
      </c>
      <c r="B694" s="120" t="s">
        <v>3151</v>
      </c>
      <c r="C694" s="120" t="s">
        <v>2026</v>
      </c>
      <c r="D694" s="120" t="s">
        <v>3676</v>
      </c>
      <c r="E694" s="120" t="s">
        <v>1369</v>
      </c>
      <c r="F694" s="168" t="s">
        <v>395</v>
      </c>
      <c r="G694" s="169"/>
      <c r="H694" s="122">
        <v>25406684</v>
      </c>
      <c r="I694" s="58">
        <v>24886684</v>
      </c>
    </row>
    <row r="695" spans="1:9">
      <c r="A695" s="120" t="s">
        <v>3150</v>
      </c>
      <c r="B695" s="120" t="s">
        <v>3151</v>
      </c>
      <c r="C695" s="120" t="s">
        <v>2026</v>
      </c>
      <c r="D695" s="120" t="s">
        <v>3676</v>
      </c>
      <c r="E695" s="120" t="s">
        <v>1583</v>
      </c>
      <c r="F695" s="168" t="s">
        <v>222</v>
      </c>
      <c r="G695" s="169"/>
      <c r="H695" s="122">
        <v>36654232</v>
      </c>
      <c r="I695" s="58">
        <v>35904232</v>
      </c>
    </row>
    <row r="696" spans="1:9">
      <c r="A696" s="120" t="s">
        <v>3150</v>
      </c>
      <c r="B696" s="120" t="s">
        <v>3151</v>
      </c>
      <c r="C696" s="120" t="s">
        <v>2026</v>
      </c>
      <c r="D696" s="120" t="s">
        <v>3676</v>
      </c>
      <c r="E696" s="120" t="s">
        <v>1378</v>
      </c>
      <c r="F696" s="168" t="s">
        <v>62</v>
      </c>
      <c r="G696" s="169"/>
      <c r="H696" s="122">
        <v>36076598</v>
      </c>
      <c r="I696" s="58">
        <v>35446598</v>
      </c>
    </row>
    <row r="697" spans="1:9">
      <c r="A697" s="120" t="s">
        <v>3150</v>
      </c>
      <c r="B697" s="120" t="s">
        <v>3151</v>
      </c>
      <c r="C697" s="120" t="s">
        <v>2026</v>
      </c>
      <c r="D697" s="120" t="s">
        <v>3676</v>
      </c>
      <c r="E697" s="120" t="s">
        <v>1382</v>
      </c>
      <c r="F697" s="168" t="s">
        <v>140</v>
      </c>
      <c r="G697" s="169"/>
      <c r="H697" s="122">
        <v>39076447</v>
      </c>
      <c r="I697" s="58">
        <v>37516447</v>
      </c>
    </row>
    <row r="698" spans="1:9">
      <c r="A698" s="120" t="s">
        <v>3150</v>
      </c>
      <c r="B698" s="120" t="s">
        <v>3151</v>
      </c>
      <c r="C698" s="120" t="s">
        <v>2026</v>
      </c>
      <c r="D698" s="120" t="s">
        <v>3676</v>
      </c>
      <c r="E698" s="120" t="s">
        <v>1591</v>
      </c>
      <c r="F698" s="168" t="s">
        <v>614</v>
      </c>
      <c r="G698" s="169"/>
      <c r="H698" s="122">
        <v>20660875</v>
      </c>
      <c r="I698" s="58">
        <v>18660875</v>
      </c>
    </row>
    <row r="699" spans="1:9">
      <c r="A699" s="120" t="s">
        <v>3150</v>
      </c>
      <c r="B699" s="120" t="s">
        <v>3151</v>
      </c>
      <c r="C699" s="120" t="s">
        <v>2026</v>
      </c>
      <c r="D699" s="120" t="s">
        <v>3676</v>
      </c>
      <c r="E699" s="120" t="s">
        <v>1592</v>
      </c>
      <c r="F699" s="168" t="s">
        <v>635</v>
      </c>
      <c r="G699" s="169"/>
      <c r="H699" s="122">
        <v>17848677</v>
      </c>
      <c r="I699" s="58">
        <v>17848677</v>
      </c>
    </row>
    <row r="700" spans="1:9">
      <c r="A700" s="120" t="s">
        <v>3150</v>
      </c>
      <c r="B700" s="120" t="s">
        <v>3151</v>
      </c>
      <c r="C700" s="120" t="s">
        <v>2026</v>
      </c>
      <c r="D700" s="120" t="s">
        <v>3676</v>
      </c>
      <c r="E700" s="120" t="s">
        <v>2022</v>
      </c>
      <c r="F700" s="168" t="s">
        <v>2023</v>
      </c>
      <c r="G700" s="169"/>
      <c r="H700" s="122">
        <v>21561259</v>
      </c>
      <c r="I700" s="58">
        <v>21561259</v>
      </c>
    </row>
    <row r="701" spans="1:9">
      <c r="A701" s="120" t="s">
        <v>3150</v>
      </c>
      <c r="B701" s="120" t="s">
        <v>3151</v>
      </c>
      <c r="C701" s="120" t="s">
        <v>2026</v>
      </c>
      <c r="D701" s="120" t="s">
        <v>3676</v>
      </c>
      <c r="E701" s="120" t="s">
        <v>3677</v>
      </c>
      <c r="F701" s="168" t="s">
        <v>3678</v>
      </c>
      <c r="G701" s="169"/>
      <c r="H701" s="122">
        <v>1614810</v>
      </c>
      <c r="I701" s="58">
        <v>1614810</v>
      </c>
    </row>
    <row r="702" spans="1:9">
      <c r="A702" s="120" t="s">
        <v>3150</v>
      </c>
      <c r="B702" s="120" t="s">
        <v>3151</v>
      </c>
      <c r="C702" s="120" t="s">
        <v>2026</v>
      </c>
      <c r="D702" s="120" t="s">
        <v>3676</v>
      </c>
      <c r="E702" s="120" t="s">
        <v>2149</v>
      </c>
      <c r="F702" s="168" t="s">
        <v>531</v>
      </c>
      <c r="G702" s="169"/>
      <c r="H702" s="122">
        <v>10106055</v>
      </c>
      <c r="I702" s="58">
        <v>8846055</v>
      </c>
    </row>
    <row r="703" spans="1:9">
      <c r="A703" s="120" t="s">
        <v>3150</v>
      </c>
      <c r="B703" s="120" t="s">
        <v>3151</v>
      </c>
      <c r="C703" s="120" t="s">
        <v>2026</v>
      </c>
      <c r="D703" s="120" t="s">
        <v>3676</v>
      </c>
      <c r="E703" s="120" t="s">
        <v>2179</v>
      </c>
      <c r="F703" s="168" t="s">
        <v>2180</v>
      </c>
      <c r="G703" s="169"/>
      <c r="H703" s="122">
        <v>8471610</v>
      </c>
      <c r="I703" s="58">
        <v>8471610</v>
      </c>
    </row>
    <row r="704" spans="1:9">
      <c r="A704" s="120" t="s">
        <v>3150</v>
      </c>
      <c r="B704" s="120" t="s">
        <v>3151</v>
      </c>
      <c r="C704" s="120" t="s">
        <v>2026</v>
      </c>
      <c r="D704" s="120" t="s">
        <v>3676</v>
      </c>
      <c r="E704" s="170" t="s">
        <v>3476</v>
      </c>
      <c r="F704" s="171"/>
      <c r="G704" s="172"/>
      <c r="H704" s="123">
        <v>379698361</v>
      </c>
      <c r="I704" s="86">
        <v>371288361</v>
      </c>
    </row>
    <row r="705" spans="1:9">
      <c r="A705" s="120" t="s">
        <v>3150</v>
      </c>
      <c r="B705" s="120" t="s">
        <v>3151</v>
      </c>
      <c r="C705" s="120" t="s">
        <v>979</v>
      </c>
      <c r="D705" s="120" t="s">
        <v>3679</v>
      </c>
      <c r="E705" s="120" t="s">
        <v>1556</v>
      </c>
      <c r="F705" s="168" t="s">
        <v>242</v>
      </c>
      <c r="G705" s="169"/>
      <c r="H705" s="122">
        <v>31000347</v>
      </c>
      <c r="I705" s="58">
        <v>29255347</v>
      </c>
    </row>
    <row r="706" spans="1:9">
      <c r="A706" s="120" t="s">
        <v>3150</v>
      </c>
      <c r="B706" s="120" t="s">
        <v>3151</v>
      </c>
      <c r="C706" s="120" t="s">
        <v>979</v>
      </c>
      <c r="D706" s="120" t="s">
        <v>3679</v>
      </c>
      <c r="E706" s="120" t="s">
        <v>1557</v>
      </c>
      <c r="F706" s="168" t="s">
        <v>178</v>
      </c>
      <c r="G706" s="169"/>
      <c r="H706" s="122">
        <v>-176130</v>
      </c>
      <c r="I706" s="58">
        <v>-176130</v>
      </c>
    </row>
    <row r="707" spans="1:9">
      <c r="A707" s="120" t="s">
        <v>3150</v>
      </c>
      <c r="B707" s="120" t="s">
        <v>3151</v>
      </c>
      <c r="C707" s="120" t="s">
        <v>979</v>
      </c>
      <c r="D707" s="120" t="s">
        <v>3679</v>
      </c>
      <c r="E707" s="120" t="s">
        <v>1558</v>
      </c>
      <c r="F707" s="168" t="s">
        <v>265</v>
      </c>
      <c r="G707" s="169"/>
      <c r="H707" s="122">
        <v>12597089</v>
      </c>
      <c r="I707" s="58">
        <v>11597089</v>
      </c>
    </row>
    <row r="708" spans="1:9">
      <c r="A708" s="120" t="s">
        <v>3150</v>
      </c>
      <c r="B708" s="120" t="s">
        <v>3151</v>
      </c>
      <c r="C708" s="120" t="s">
        <v>979</v>
      </c>
      <c r="D708" s="120" t="s">
        <v>3679</v>
      </c>
      <c r="E708" s="120" t="s">
        <v>1559</v>
      </c>
      <c r="F708" s="168" t="s">
        <v>247</v>
      </c>
      <c r="G708" s="169"/>
      <c r="H708" s="122">
        <v>26642443</v>
      </c>
      <c r="I708" s="58">
        <v>26642443</v>
      </c>
    </row>
    <row r="709" spans="1:9">
      <c r="A709" s="120" t="s">
        <v>3150</v>
      </c>
      <c r="B709" s="120" t="s">
        <v>3151</v>
      </c>
      <c r="C709" s="120" t="s">
        <v>979</v>
      </c>
      <c r="D709" s="120" t="s">
        <v>3679</v>
      </c>
      <c r="E709" s="120" t="s">
        <v>1560</v>
      </c>
      <c r="F709" s="168" t="s">
        <v>104</v>
      </c>
      <c r="G709" s="169"/>
      <c r="H709" s="122">
        <v>51911083</v>
      </c>
      <c r="I709" s="58">
        <v>50611083</v>
      </c>
    </row>
    <row r="710" spans="1:9">
      <c r="A710" s="120" t="s">
        <v>3150</v>
      </c>
      <c r="B710" s="120" t="s">
        <v>3151</v>
      </c>
      <c r="C710" s="120" t="s">
        <v>979</v>
      </c>
      <c r="D710" s="120" t="s">
        <v>3679</v>
      </c>
      <c r="E710" s="120" t="s">
        <v>1561</v>
      </c>
      <c r="F710" s="168" t="s">
        <v>56</v>
      </c>
      <c r="G710" s="169"/>
      <c r="H710" s="122">
        <v>46932985</v>
      </c>
      <c r="I710" s="58">
        <v>45682985</v>
      </c>
    </row>
    <row r="711" spans="1:9">
      <c r="A711" s="120" t="s">
        <v>3150</v>
      </c>
      <c r="B711" s="120" t="s">
        <v>3151</v>
      </c>
      <c r="C711" s="120" t="s">
        <v>979</v>
      </c>
      <c r="D711" s="120" t="s">
        <v>3679</v>
      </c>
      <c r="E711" s="120" t="s">
        <v>1562</v>
      </c>
      <c r="F711" s="168" t="s">
        <v>57</v>
      </c>
      <c r="G711" s="169"/>
      <c r="H711" s="122">
        <v>16567803</v>
      </c>
      <c r="I711" s="58">
        <v>16372803</v>
      </c>
    </row>
    <row r="712" spans="1:9">
      <c r="A712" s="120" t="s">
        <v>3150</v>
      </c>
      <c r="B712" s="120" t="s">
        <v>3151</v>
      </c>
      <c r="C712" s="120" t="s">
        <v>979</v>
      </c>
      <c r="D712" s="120" t="s">
        <v>3679</v>
      </c>
      <c r="E712" s="120" t="s">
        <v>1563</v>
      </c>
      <c r="F712" s="168" t="s">
        <v>232</v>
      </c>
      <c r="G712" s="169"/>
      <c r="H712" s="122">
        <v>11119475</v>
      </c>
      <c r="I712" s="58">
        <v>10674475</v>
      </c>
    </row>
    <row r="713" spans="1:9">
      <c r="A713" s="120" t="s">
        <v>3150</v>
      </c>
      <c r="B713" s="120" t="s">
        <v>3151</v>
      </c>
      <c r="C713" s="120" t="s">
        <v>979</v>
      </c>
      <c r="D713" s="120" t="s">
        <v>3679</v>
      </c>
      <c r="E713" s="120" t="s">
        <v>1564</v>
      </c>
      <c r="F713" s="168" t="s">
        <v>210</v>
      </c>
      <c r="G713" s="169"/>
      <c r="H713" s="122">
        <v>34211609</v>
      </c>
      <c r="I713" s="58">
        <v>34211609</v>
      </c>
    </row>
    <row r="714" spans="1:9">
      <c r="A714" s="120" t="s">
        <v>3150</v>
      </c>
      <c r="B714" s="120" t="s">
        <v>3151</v>
      </c>
      <c r="C714" s="120" t="s">
        <v>979</v>
      </c>
      <c r="D714" s="120" t="s">
        <v>3679</v>
      </c>
      <c r="E714" s="120" t="s">
        <v>1565</v>
      </c>
      <c r="F714" s="168" t="s">
        <v>180</v>
      </c>
      <c r="G714" s="169"/>
      <c r="H714" s="122">
        <v>-279322</v>
      </c>
      <c r="I714" s="58">
        <v>-279322</v>
      </c>
    </row>
    <row r="715" spans="1:9">
      <c r="A715" s="120" t="s">
        <v>3150</v>
      </c>
      <c r="B715" s="120" t="s">
        <v>3151</v>
      </c>
      <c r="C715" s="120" t="s">
        <v>979</v>
      </c>
      <c r="D715" s="120" t="s">
        <v>3679</v>
      </c>
      <c r="E715" s="120" t="s">
        <v>1566</v>
      </c>
      <c r="F715" s="168" t="s">
        <v>181</v>
      </c>
      <c r="G715" s="169"/>
      <c r="H715" s="122">
        <v>23645155</v>
      </c>
      <c r="I715" s="58">
        <v>22895155</v>
      </c>
    </row>
    <row r="716" spans="1:9">
      <c r="A716" s="120" t="s">
        <v>3150</v>
      </c>
      <c r="B716" s="120" t="s">
        <v>3151</v>
      </c>
      <c r="C716" s="120" t="s">
        <v>979</v>
      </c>
      <c r="D716" s="120" t="s">
        <v>3679</v>
      </c>
      <c r="E716" s="120" t="s">
        <v>1567</v>
      </c>
      <c r="F716" s="168" t="s">
        <v>254</v>
      </c>
      <c r="G716" s="169"/>
      <c r="H716" s="122">
        <v>60195168</v>
      </c>
      <c r="I716" s="58">
        <v>56800168</v>
      </c>
    </row>
    <row r="717" spans="1:9">
      <c r="A717" s="120" t="s">
        <v>3150</v>
      </c>
      <c r="B717" s="120" t="s">
        <v>3151</v>
      </c>
      <c r="C717" s="120" t="s">
        <v>979</v>
      </c>
      <c r="D717" s="120" t="s">
        <v>3679</v>
      </c>
      <c r="E717" s="120" t="s">
        <v>1568</v>
      </c>
      <c r="F717" s="168" t="s">
        <v>255</v>
      </c>
      <c r="G717" s="169"/>
      <c r="H717" s="122">
        <v>31464726</v>
      </c>
      <c r="I717" s="58">
        <v>31464726</v>
      </c>
    </row>
    <row r="718" spans="1:9">
      <c r="A718" s="120" t="s">
        <v>3150</v>
      </c>
      <c r="B718" s="120" t="s">
        <v>3151</v>
      </c>
      <c r="C718" s="120" t="s">
        <v>979</v>
      </c>
      <c r="D718" s="120" t="s">
        <v>3679</v>
      </c>
      <c r="E718" s="120" t="s">
        <v>1569</v>
      </c>
      <c r="F718" s="168" t="s">
        <v>249</v>
      </c>
      <c r="G718" s="169"/>
      <c r="H718" s="122">
        <v>69626398</v>
      </c>
      <c r="I718" s="58">
        <v>68876398</v>
      </c>
    </row>
    <row r="719" spans="1:9">
      <c r="A719" s="120" t="s">
        <v>3150</v>
      </c>
      <c r="B719" s="120" t="s">
        <v>3151</v>
      </c>
      <c r="C719" s="120" t="s">
        <v>979</v>
      </c>
      <c r="D719" s="120" t="s">
        <v>3679</v>
      </c>
      <c r="E719" s="120" t="s">
        <v>1570</v>
      </c>
      <c r="F719" s="168" t="s">
        <v>250</v>
      </c>
      <c r="G719" s="169"/>
      <c r="H719" s="122">
        <v>20295095</v>
      </c>
      <c r="I719" s="58">
        <v>20295095</v>
      </c>
    </row>
    <row r="720" spans="1:9">
      <c r="A720" s="120" t="s">
        <v>3150</v>
      </c>
      <c r="B720" s="120" t="s">
        <v>3151</v>
      </c>
      <c r="C720" s="120" t="s">
        <v>979</v>
      </c>
      <c r="D720" s="120" t="s">
        <v>3679</v>
      </c>
      <c r="E720" s="120" t="s">
        <v>1571</v>
      </c>
      <c r="F720" s="168" t="s">
        <v>251</v>
      </c>
      <c r="G720" s="169"/>
      <c r="H720" s="122">
        <v>37741216</v>
      </c>
      <c r="I720" s="58">
        <v>36961216</v>
      </c>
    </row>
    <row r="721" spans="1:9">
      <c r="A721" s="120" t="s">
        <v>3150</v>
      </c>
      <c r="B721" s="120" t="s">
        <v>3151</v>
      </c>
      <c r="C721" s="120" t="s">
        <v>979</v>
      </c>
      <c r="D721" s="120" t="s">
        <v>3679</v>
      </c>
      <c r="E721" s="120" t="s">
        <v>1572</v>
      </c>
      <c r="F721" s="168" t="s">
        <v>243</v>
      </c>
      <c r="G721" s="169"/>
      <c r="H721" s="122">
        <v>20917626</v>
      </c>
      <c r="I721" s="58">
        <v>20917626</v>
      </c>
    </row>
    <row r="722" spans="1:9">
      <c r="A722" s="120" t="s">
        <v>3150</v>
      </c>
      <c r="B722" s="120" t="s">
        <v>3151</v>
      </c>
      <c r="C722" s="120" t="s">
        <v>979</v>
      </c>
      <c r="D722" s="120" t="s">
        <v>3679</v>
      </c>
      <c r="E722" s="120" t="s">
        <v>3680</v>
      </c>
      <c r="F722" s="168" t="s">
        <v>3681</v>
      </c>
      <c r="G722" s="169"/>
      <c r="H722" s="122">
        <v>-667315</v>
      </c>
      <c r="I722" s="58">
        <v>-667315</v>
      </c>
    </row>
    <row r="723" spans="1:9">
      <c r="A723" s="120" t="s">
        <v>3150</v>
      </c>
      <c r="B723" s="120" t="s">
        <v>3151</v>
      </c>
      <c r="C723" s="120" t="s">
        <v>979</v>
      </c>
      <c r="D723" s="120" t="s">
        <v>3679</v>
      </c>
      <c r="E723" s="120" t="s">
        <v>1573</v>
      </c>
      <c r="F723" s="168" t="s">
        <v>186</v>
      </c>
      <c r="G723" s="169"/>
      <c r="H723" s="122">
        <v>46560757</v>
      </c>
      <c r="I723" s="58">
        <v>45520757</v>
      </c>
    </row>
    <row r="724" spans="1:9">
      <c r="A724" s="120" t="s">
        <v>3150</v>
      </c>
      <c r="B724" s="120" t="s">
        <v>3151</v>
      </c>
      <c r="C724" s="120" t="s">
        <v>979</v>
      </c>
      <c r="D724" s="120" t="s">
        <v>3679</v>
      </c>
      <c r="E724" s="120" t="s">
        <v>1574</v>
      </c>
      <c r="F724" s="168" t="s">
        <v>187</v>
      </c>
      <c r="G724" s="169"/>
      <c r="H724" s="122">
        <v>31949661</v>
      </c>
      <c r="I724" s="58">
        <v>28389661</v>
      </c>
    </row>
    <row r="725" spans="1:9">
      <c r="A725" s="120" t="s">
        <v>3150</v>
      </c>
      <c r="B725" s="120" t="s">
        <v>3151</v>
      </c>
      <c r="C725" s="120" t="s">
        <v>979</v>
      </c>
      <c r="D725" s="120" t="s">
        <v>3679</v>
      </c>
      <c r="E725" s="120" t="s">
        <v>1575</v>
      </c>
      <c r="F725" s="168" t="s">
        <v>182</v>
      </c>
      <c r="G725" s="169"/>
      <c r="H725" s="122">
        <v>25260633</v>
      </c>
      <c r="I725" s="58">
        <v>23760633</v>
      </c>
    </row>
    <row r="726" spans="1:9">
      <c r="A726" s="120" t="s">
        <v>3150</v>
      </c>
      <c r="B726" s="120" t="s">
        <v>3151</v>
      </c>
      <c r="C726" s="120" t="s">
        <v>979</v>
      </c>
      <c r="D726" s="120" t="s">
        <v>3679</v>
      </c>
      <c r="E726" s="120" t="s">
        <v>1576</v>
      </c>
      <c r="F726" s="168" t="s">
        <v>183</v>
      </c>
      <c r="G726" s="169"/>
      <c r="H726" s="122">
        <v>17800035</v>
      </c>
      <c r="I726" s="58">
        <v>17800035</v>
      </c>
    </row>
    <row r="727" spans="1:9">
      <c r="A727" s="120" t="s">
        <v>3150</v>
      </c>
      <c r="B727" s="120" t="s">
        <v>3151</v>
      </c>
      <c r="C727" s="120" t="s">
        <v>979</v>
      </c>
      <c r="D727" s="120" t="s">
        <v>3679</v>
      </c>
      <c r="E727" s="120" t="s">
        <v>1577</v>
      </c>
      <c r="F727" s="168" t="s">
        <v>229</v>
      </c>
      <c r="G727" s="169"/>
      <c r="H727" s="122">
        <v>12490088</v>
      </c>
      <c r="I727" s="58">
        <v>12490088</v>
      </c>
    </row>
    <row r="728" spans="1:9">
      <c r="A728" s="120" t="s">
        <v>3150</v>
      </c>
      <c r="B728" s="120" t="s">
        <v>3151</v>
      </c>
      <c r="C728" s="120" t="s">
        <v>979</v>
      </c>
      <c r="D728" s="120" t="s">
        <v>3679</v>
      </c>
      <c r="E728" s="120" t="s">
        <v>1578</v>
      </c>
      <c r="F728" s="168" t="s">
        <v>4</v>
      </c>
      <c r="G728" s="169"/>
      <c r="H728" s="122">
        <v>32212038</v>
      </c>
      <c r="I728" s="58">
        <v>31689038</v>
      </c>
    </row>
    <row r="729" spans="1:9">
      <c r="A729" s="120" t="s">
        <v>3150</v>
      </c>
      <c r="B729" s="120" t="s">
        <v>3151</v>
      </c>
      <c r="C729" s="120" t="s">
        <v>979</v>
      </c>
      <c r="D729" s="120" t="s">
        <v>3679</v>
      </c>
      <c r="E729" s="120" t="s">
        <v>1579</v>
      </c>
      <c r="F729" s="168" t="s">
        <v>412</v>
      </c>
      <c r="G729" s="169"/>
      <c r="H729" s="122">
        <v>65493938</v>
      </c>
      <c r="I729" s="58">
        <v>65493938</v>
      </c>
    </row>
    <row r="730" spans="1:9">
      <c r="A730" s="120" t="s">
        <v>3150</v>
      </c>
      <c r="B730" s="120" t="s">
        <v>3151</v>
      </c>
      <c r="C730" s="120" t="s">
        <v>979</v>
      </c>
      <c r="D730" s="120" t="s">
        <v>3679</v>
      </c>
      <c r="E730" s="120" t="s">
        <v>1580</v>
      </c>
      <c r="F730" s="168" t="s">
        <v>27</v>
      </c>
      <c r="G730" s="169"/>
      <c r="H730" s="122">
        <v>9337472</v>
      </c>
      <c r="I730" s="58">
        <v>9337472</v>
      </c>
    </row>
    <row r="731" spans="1:9">
      <c r="A731" s="120" t="s">
        <v>3150</v>
      </c>
      <c r="B731" s="120" t="s">
        <v>3151</v>
      </c>
      <c r="C731" s="120" t="s">
        <v>979</v>
      </c>
      <c r="D731" s="120" t="s">
        <v>3679</v>
      </c>
      <c r="E731" s="120" t="s">
        <v>1581</v>
      </c>
      <c r="F731" s="168" t="s">
        <v>115</v>
      </c>
      <c r="G731" s="169"/>
      <c r="H731" s="122">
        <v>29113954</v>
      </c>
      <c r="I731" s="58">
        <v>29113954</v>
      </c>
    </row>
    <row r="732" spans="1:9">
      <c r="A732" s="120" t="s">
        <v>3150</v>
      </c>
      <c r="B732" s="120" t="s">
        <v>3151</v>
      </c>
      <c r="C732" s="120" t="s">
        <v>979</v>
      </c>
      <c r="D732" s="120" t="s">
        <v>3679</v>
      </c>
      <c r="E732" s="120" t="s">
        <v>1582</v>
      </c>
      <c r="F732" s="168" t="s">
        <v>284</v>
      </c>
      <c r="G732" s="169"/>
      <c r="H732" s="122">
        <v>49567925</v>
      </c>
      <c r="I732" s="58">
        <v>47317925</v>
      </c>
    </row>
    <row r="733" spans="1:9">
      <c r="A733" s="120" t="s">
        <v>3150</v>
      </c>
      <c r="B733" s="120" t="s">
        <v>3151</v>
      </c>
      <c r="C733" s="120" t="s">
        <v>979</v>
      </c>
      <c r="D733" s="120" t="s">
        <v>3679</v>
      </c>
      <c r="E733" s="120" t="s">
        <v>3682</v>
      </c>
      <c r="F733" s="168" t="s">
        <v>3683</v>
      </c>
      <c r="G733" s="169"/>
      <c r="H733" s="122">
        <v>-10877</v>
      </c>
      <c r="I733" s="58">
        <v>-10877</v>
      </c>
    </row>
    <row r="734" spans="1:9">
      <c r="A734" s="120" t="s">
        <v>3150</v>
      </c>
      <c r="B734" s="120" t="s">
        <v>3151</v>
      </c>
      <c r="C734" s="120" t="s">
        <v>979</v>
      </c>
      <c r="D734" s="120" t="s">
        <v>3679</v>
      </c>
      <c r="E734" s="120" t="s">
        <v>1583</v>
      </c>
      <c r="F734" s="168" t="s">
        <v>222</v>
      </c>
      <c r="G734" s="169"/>
      <c r="H734" s="122">
        <v>-746392</v>
      </c>
      <c r="I734" s="58">
        <v>-746392</v>
      </c>
    </row>
    <row r="735" spans="1:9">
      <c r="A735" s="120" t="s">
        <v>3150</v>
      </c>
      <c r="B735" s="120" t="s">
        <v>3151</v>
      </c>
      <c r="C735" s="120" t="s">
        <v>979</v>
      </c>
      <c r="D735" s="120" t="s">
        <v>3679</v>
      </c>
      <c r="E735" s="120" t="s">
        <v>1584</v>
      </c>
      <c r="F735" s="168" t="s">
        <v>256</v>
      </c>
      <c r="G735" s="169"/>
      <c r="H735" s="122">
        <v>49223737</v>
      </c>
      <c r="I735" s="58">
        <v>49223737</v>
      </c>
    </row>
    <row r="736" spans="1:9">
      <c r="A736" s="120" t="s">
        <v>3150</v>
      </c>
      <c r="B736" s="120" t="s">
        <v>3151</v>
      </c>
      <c r="C736" s="120" t="s">
        <v>979</v>
      </c>
      <c r="D736" s="120" t="s">
        <v>3679</v>
      </c>
      <c r="E736" s="120" t="s">
        <v>1585</v>
      </c>
      <c r="F736" s="168" t="s">
        <v>257</v>
      </c>
      <c r="G736" s="169"/>
      <c r="H736" s="122">
        <v>22113137</v>
      </c>
      <c r="I736" s="58">
        <v>22113137</v>
      </c>
    </row>
    <row r="737" spans="1:9">
      <c r="A737" s="120" t="s">
        <v>3150</v>
      </c>
      <c r="B737" s="120" t="s">
        <v>3151</v>
      </c>
      <c r="C737" s="120" t="s">
        <v>979</v>
      </c>
      <c r="D737" s="120" t="s">
        <v>3679</v>
      </c>
      <c r="E737" s="120" t="s">
        <v>1586</v>
      </c>
      <c r="F737" s="168" t="s">
        <v>258</v>
      </c>
      <c r="G737" s="169"/>
      <c r="H737" s="122">
        <v>44645306</v>
      </c>
      <c r="I737" s="58">
        <v>43645306</v>
      </c>
    </row>
    <row r="738" spans="1:9">
      <c r="A738" s="120" t="s">
        <v>3150</v>
      </c>
      <c r="B738" s="120" t="s">
        <v>3151</v>
      </c>
      <c r="C738" s="120" t="s">
        <v>979</v>
      </c>
      <c r="D738" s="120" t="s">
        <v>3679</v>
      </c>
      <c r="E738" s="120" t="s">
        <v>3684</v>
      </c>
      <c r="F738" s="168" t="s">
        <v>3685</v>
      </c>
      <c r="G738" s="169"/>
      <c r="H738" s="122">
        <v>-103274</v>
      </c>
      <c r="I738" s="58">
        <v>-103274</v>
      </c>
    </row>
    <row r="739" spans="1:9">
      <c r="A739" s="120" t="s">
        <v>3150</v>
      </c>
      <c r="B739" s="120" t="s">
        <v>3151</v>
      </c>
      <c r="C739" s="120" t="s">
        <v>979</v>
      </c>
      <c r="D739" s="120" t="s">
        <v>3679</v>
      </c>
      <c r="E739" s="120" t="s">
        <v>1587</v>
      </c>
      <c r="F739" s="168" t="s">
        <v>45</v>
      </c>
      <c r="G739" s="169"/>
      <c r="H739" s="122">
        <v>-156024</v>
      </c>
      <c r="I739" s="58">
        <v>-156024</v>
      </c>
    </row>
    <row r="740" spans="1:9">
      <c r="A740" s="120" t="s">
        <v>3150</v>
      </c>
      <c r="B740" s="120" t="s">
        <v>3151</v>
      </c>
      <c r="C740" s="120" t="s">
        <v>979</v>
      </c>
      <c r="D740" s="120" t="s">
        <v>3679</v>
      </c>
      <c r="E740" s="120" t="s">
        <v>1588</v>
      </c>
      <c r="F740" s="168" t="s">
        <v>58</v>
      </c>
      <c r="G740" s="169"/>
      <c r="H740" s="122">
        <v>10171461</v>
      </c>
      <c r="I740" s="58">
        <v>10171461</v>
      </c>
    </row>
    <row r="741" spans="1:9">
      <c r="A741" s="120" t="s">
        <v>3150</v>
      </c>
      <c r="B741" s="120" t="s">
        <v>3151</v>
      </c>
      <c r="C741" s="120" t="s">
        <v>979</v>
      </c>
      <c r="D741" s="120" t="s">
        <v>3679</v>
      </c>
      <c r="E741" s="120" t="s">
        <v>3686</v>
      </c>
      <c r="F741" s="168" t="s">
        <v>3687</v>
      </c>
      <c r="G741" s="169"/>
      <c r="H741" s="122">
        <v>-53750</v>
      </c>
      <c r="I741" s="58">
        <v>-53750</v>
      </c>
    </row>
    <row r="742" spans="1:9">
      <c r="A742" s="120" t="s">
        <v>3150</v>
      </c>
      <c r="B742" s="120" t="s">
        <v>3151</v>
      </c>
      <c r="C742" s="120" t="s">
        <v>979</v>
      </c>
      <c r="D742" s="120" t="s">
        <v>3679</v>
      </c>
      <c r="E742" s="120" t="s">
        <v>1589</v>
      </c>
      <c r="F742" s="168" t="s">
        <v>604</v>
      </c>
      <c r="G742" s="169"/>
      <c r="H742" s="122">
        <v>14347019</v>
      </c>
      <c r="I742" s="58">
        <v>14347019</v>
      </c>
    </row>
    <row r="743" spans="1:9">
      <c r="A743" s="120" t="s">
        <v>3150</v>
      </c>
      <c r="B743" s="120" t="s">
        <v>3151</v>
      </c>
      <c r="C743" s="120" t="s">
        <v>979</v>
      </c>
      <c r="D743" s="120" t="s">
        <v>3679</v>
      </c>
      <c r="E743" s="120" t="s">
        <v>3688</v>
      </c>
      <c r="F743" s="168" t="s">
        <v>3689</v>
      </c>
      <c r="G743" s="169"/>
      <c r="H743" s="122">
        <v>-153482</v>
      </c>
      <c r="I743" s="58">
        <v>-153482</v>
      </c>
    </row>
    <row r="744" spans="1:9">
      <c r="A744" s="120" t="s">
        <v>3150</v>
      </c>
      <c r="B744" s="120" t="s">
        <v>3151</v>
      </c>
      <c r="C744" s="120" t="s">
        <v>979</v>
      </c>
      <c r="D744" s="120" t="s">
        <v>3679</v>
      </c>
      <c r="E744" s="120" t="s">
        <v>1590</v>
      </c>
      <c r="F744" s="168" t="s">
        <v>613</v>
      </c>
      <c r="G744" s="169"/>
      <c r="H744" s="122">
        <v>-274520</v>
      </c>
      <c r="I744" s="58">
        <v>-274520</v>
      </c>
    </row>
    <row r="745" spans="1:9">
      <c r="A745" s="120" t="s">
        <v>3150</v>
      </c>
      <c r="B745" s="120" t="s">
        <v>3151</v>
      </c>
      <c r="C745" s="120" t="s">
        <v>979</v>
      </c>
      <c r="D745" s="120" t="s">
        <v>3679</v>
      </c>
      <c r="E745" s="120" t="s">
        <v>3690</v>
      </c>
      <c r="F745" s="168" t="s">
        <v>3691</v>
      </c>
      <c r="G745" s="169"/>
      <c r="H745" s="122">
        <v>-73320</v>
      </c>
      <c r="I745" s="58">
        <v>-73320</v>
      </c>
    </row>
    <row r="746" spans="1:9">
      <c r="A746" s="120" t="s">
        <v>3150</v>
      </c>
      <c r="B746" s="120" t="s">
        <v>3151</v>
      </c>
      <c r="C746" s="120" t="s">
        <v>979</v>
      </c>
      <c r="D746" s="120" t="s">
        <v>3679</v>
      </c>
      <c r="E746" s="120" t="s">
        <v>1591</v>
      </c>
      <c r="F746" s="168" t="s">
        <v>614</v>
      </c>
      <c r="G746" s="169"/>
      <c r="H746" s="122">
        <v>-316696</v>
      </c>
      <c r="I746" s="58">
        <v>-316696</v>
      </c>
    </row>
    <row r="747" spans="1:9">
      <c r="A747" s="120" t="s">
        <v>3150</v>
      </c>
      <c r="B747" s="120" t="s">
        <v>3151</v>
      </c>
      <c r="C747" s="120" t="s">
        <v>979</v>
      </c>
      <c r="D747" s="120" t="s">
        <v>3679</v>
      </c>
      <c r="E747" s="120" t="s">
        <v>2921</v>
      </c>
      <c r="F747" s="168" t="s">
        <v>2922</v>
      </c>
      <c r="G747" s="169"/>
      <c r="H747" s="122">
        <v>2221055</v>
      </c>
      <c r="I747" s="58">
        <v>2221055</v>
      </c>
    </row>
    <row r="748" spans="1:9">
      <c r="A748" s="120" t="s">
        <v>3150</v>
      </c>
      <c r="B748" s="120" t="s">
        <v>3151</v>
      </c>
      <c r="C748" s="120" t="s">
        <v>979</v>
      </c>
      <c r="D748" s="120" t="s">
        <v>3679</v>
      </c>
      <c r="E748" s="120" t="s">
        <v>1592</v>
      </c>
      <c r="F748" s="168" t="s">
        <v>635</v>
      </c>
      <c r="G748" s="169"/>
      <c r="H748" s="122">
        <v>-100143</v>
      </c>
      <c r="I748" s="58">
        <v>-100143</v>
      </c>
    </row>
    <row r="749" spans="1:9">
      <c r="A749" s="120" t="s">
        <v>3150</v>
      </c>
      <c r="B749" s="120" t="s">
        <v>3151</v>
      </c>
      <c r="C749" s="120" t="s">
        <v>979</v>
      </c>
      <c r="D749" s="120" t="s">
        <v>3679</v>
      </c>
      <c r="E749" s="120" t="s">
        <v>1593</v>
      </c>
      <c r="F749" s="168" t="s">
        <v>658</v>
      </c>
      <c r="G749" s="169"/>
      <c r="H749" s="122">
        <v>10109653</v>
      </c>
      <c r="I749" s="58">
        <v>10109653</v>
      </c>
    </row>
    <row r="750" spans="1:9">
      <c r="A750" s="120" t="s">
        <v>3150</v>
      </c>
      <c r="B750" s="120" t="s">
        <v>3151</v>
      </c>
      <c r="C750" s="120" t="s">
        <v>979</v>
      </c>
      <c r="D750" s="120" t="s">
        <v>3679</v>
      </c>
      <c r="E750" s="120" t="s">
        <v>3692</v>
      </c>
      <c r="F750" s="168" t="s">
        <v>3693</v>
      </c>
      <c r="G750" s="169"/>
      <c r="H750" s="122">
        <v>-14207</v>
      </c>
      <c r="I750" s="58">
        <v>-14207</v>
      </c>
    </row>
    <row r="751" spans="1:9">
      <c r="A751" s="120" t="s">
        <v>3150</v>
      </c>
      <c r="B751" s="120" t="s">
        <v>3151</v>
      </c>
      <c r="C751" s="120" t="s">
        <v>979</v>
      </c>
      <c r="D751" s="120" t="s">
        <v>3679</v>
      </c>
      <c r="E751" s="120" t="s">
        <v>3694</v>
      </c>
      <c r="F751" s="168" t="s">
        <v>354</v>
      </c>
      <c r="G751" s="169"/>
      <c r="H751" s="122">
        <v>-981058</v>
      </c>
      <c r="I751" s="58">
        <v>-981058</v>
      </c>
    </row>
    <row r="752" spans="1:9">
      <c r="A752" s="120" t="s">
        <v>3150</v>
      </c>
      <c r="B752" s="120" t="s">
        <v>3151</v>
      </c>
      <c r="C752" s="120" t="s">
        <v>979</v>
      </c>
      <c r="D752" s="120" t="s">
        <v>3679</v>
      </c>
      <c r="E752" s="120" t="s">
        <v>3695</v>
      </c>
      <c r="F752" s="168" t="s">
        <v>3696</v>
      </c>
      <c r="G752" s="169"/>
      <c r="H752" s="122">
        <v>-475587</v>
      </c>
      <c r="I752" s="58">
        <v>-475587</v>
      </c>
    </row>
    <row r="753" spans="1:9">
      <c r="A753" s="120" t="s">
        <v>3150</v>
      </c>
      <c r="B753" s="120" t="s">
        <v>3151</v>
      </c>
      <c r="C753" s="120" t="s">
        <v>979</v>
      </c>
      <c r="D753" s="120" t="s">
        <v>3679</v>
      </c>
      <c r="E753" s="120" t="s">
        <v>1594</v>
      </c>
      <c r="F753" s="168" t="s">
        <v>675</v>
      </c>
      <c r="G753" s="169"/>
      <c r="H753" s="122">
        <v>12570762</v>
      </c>
      <c r="I753" s="58">
        <v>11595762</v>
      </c>
    </row>
    <row r="754" spans="1:9">
      <c r="A754" s="120" t="s">
        <v>3150</v>
      </c>
      <c r="B754" s="120" t="s">
        <v>3151</v>
      </c>
      <c r="C754" s="120" t="s">
        <v>979</v>
      </c>
      <c r="D754" s="120" t="s">
        <v>3679</v>
      </c>
      <c r="E754" s="120" t="s">
        <v>3008</v>
      </c>
      <c r="F754" s="168" t="s">
        <v>3009</v>
      </c>
      <c r="G754" s="169"/>
      <c r="H754" s="122">
        <v>-340645</v>
      </c>
      <c r="I754" s="58">
        <v>-340645</v>
      </c>
    </row>
    <row r="755" spans="1:9">
      <c r="A755" s="120" t="s">
        <v>3150</v>
      </c>
      <c r="B755" s="120" t="s">
        <v>3151</v>
      </c>
      <c r="C755" s="120" t="s">
        <v>979</v>
      </c>
      <c r="D755" s="120" t="s">
        <v>3679</v>
      </c>
      <c r="E755" s="120" t="s">
        <v>3010</v>
      </c>
      <c r="F755" s="168" t="s">
        <v>3011</v>
      </c>
      <c r="G755" s="169"/>
      <c r="H755" s="122">
        <v>1914649</v>
      </c>
      <c r="I755" s="58">
        <v>1914649</v>
      </c>
    </row>
    <row r="756" spans="1:9">
      <c r="A756" s="120" t="s">
        <v>3150</v>
      </c>
      <c r="B756" s="120" t="s">
        <v>3151</v>
      </c>
      <c r="C756" s="120" t="s">
        <v>979</v>
      </c>
      <c r="D756" s="120" t="s">
        <v>3679</v>
      </c>
      <c r="E756" s="120" t="s">
        <v>1922</v>
      </c>
      <c r="F756" s="168" t="s">
        <v>1910</v>
      </c>
      <c r="G756" s="169"/>
      <c r="H756" s="122">
        <v>12237774</v>
      </c>
      <c r="I756" s="58">
        <v>12237774</v>
      </c>
    </row>
    <row r="757" spans="1:9">
      <c r="A757" s="120" t="s">
        <v>3150</v>
      </c>
      <c r="B757" s="120" t="s">
        <v>3151</v>
      </c>
      <c r="C757" s="120" t="s">
        <v>979</v>
      </c>
      <c r="D757" s="120" t="s">
        <v>3679</v>
      </c>
      <c r="E757" s="120" t="s">
        <v>1945</v>
      </c>
      <c r="F757" s="168" t="s">
        <v>1946</v>
      </c>
      <c r="G757" s="169"/>
      <c r="H757" s="122">
        <v>14904093</v>
      </c>
      <c r="I757" s="58">
        <v>14904093</v>
      </c>
    </row>
    <row r="758" spans="1:9">
      <c r="A758" s="120" t="s">
        <v>3150</v>
      </c>
      <c r="B758" s="120" t="s">
        <v>3151</v>
      </c>
      <c r="C758" s="120" t="s">
        <v>979</v>
      </c>
      <c r="D758" s="120" t="s">
        <v>3679</v>
      </c>
      <c r="E758" s="120" t="s">
        <v>1951</v>
      </c>
      <c r="F758" s="168" t="s">
        <v>386</v>
      </c>
      <c r="G758" s="169"/>
      <c r="H758" s="122">
        <v>1295436</v>
      </c>
      <c r="I758" s="58">
        <v>1295436</v>
      </c>
    </row>
    <row r="759" spans="1:9">
      <c r="A759" s="120" t="s">
        <v>3150</v>
      </c>
      <c r="B759" s="120" t="s">
        <v>3151</v>
      </c>
      <c r="C759" s="120" t="s">
        <v>979</v>
      </c>
      <c r="D759" s="120" t="s">
        <v>3679</v>
      </c>
      <c r="E759" s="120" t="s">
        <v>1952</v>
      </c>
      <c r="F759" s="168" t="s">
        <v>1953</v>
      </c>
      <c r="G759" s="169"/>
      <c r="H759" s="122">
        <v>7964396</v>
      </c>
      <c r="I759" s="58">
        <v>7964396</v>
      </c>
    </row>
    <row r="760" spans="1:9">
      <c r="A760" s="120" t="s">
        <v>3150</v>
      </c>
      <c r="B760" s="120" t="s">
        <v>3151</v>
      </c>
      <c r="C760" s="120" t="s">
        <v>979</v>
      </c>
      <c r="D760" s="120" t="s">
        <v>3679</v>
      </c>
      <c r="E760" s="120" t="s">
        <v>2011</v>
      </c>
      <c r="F760" s="168" t="s">
        <v>2012</v>
      </c>
      <c r="G760" s="169"/>
      <c r="H760" s="122">
        <v>22824197</v>
      </c>
      <c r="I760" s="58">
        <v>22824197</v>
      </c>
    </row>
    <row r="761" spans="1:9">
      <c r="A761" s="120" t="s">
        <v>3150</v>
      </c>
      <c r="B761" s="120" t="s">
        <v>3151</v>
      </c>
      <c r="C761" s="120" t="s">
        <v>979</v>
      </c>
      <c r="D761" s="120" t="s">
        <v>3679</v>
      </c>
      <c r="E761" s="120" t="s">
        <v>2099</v>
      </c>
      <c r="F761" s="168" t="s">
        <v>2100</v>
      </c>
      <c r="G761" s="169"/>
      <c r="H761" s="122">
        <v>8455576</v>
      </c>
      <c r="I761" s="58">
        <v>8455576</v>
      </c>
    </row>
    <row r="762" spans="1:9">
      <c r="A762" s="120" t="s">
        <v>3150</v>
      </c>
      <c r="B762" s="120" t="s">
        <v>3151</v>
      </c>
      <c r="C762" s="120" t="s">
        <v>979</v>
      </c>
      <c r="D762" s="120" t="s">
        <v>3679</v>
      </c>
      <c r="E762" s="120" t="s">
        <v>2175</v>
      </c>
      <c r="F762" s="168" t="s">
        <v>2176</v>
      </c>
      <c r="G762" s="169"/>
      <c r="H762" s="122">
        <v>9831875</v>
      </c>
      <c r="I762" s="58">
        <v>9081875</v>
      </c>
    </row>
    <row r="763" spans="1:9">
      <c r="A763" s="120" t="s">
        <v>3150</v>
      </c>
      <c r="B763" s="120" t="s">
        <v>3151</v>
      </c>
      <c r="C763" s="120" t="s">
        <v>979</v>
      </c>
      <c r="D763" s="120" t="s">
        <v>3679</v>
      </c>
      <c r="E763" s="120" t="s">
        <v>2197</v>
      </c>
      <c r="F763" s="168" t="s">
        <v>2198</v>
      </c>
      <c r="G763" s="169"/>
      <c r="H763" s="122">
        <v>4945980</v>
      </c>
      <c r="I763" s="58">
        <v>4945980</v>
      </c>
    </row>
    <row r="764" spans="1:9">
      <c r="A764" s="120" t="s">
        <v>3150</v>
      </c>
      <c r="B764" s="120" t="s">
        <v>3151</v>
      </c>
      <c r="C764" s="120" t="s">
        <v>979</v>
      </c>
      <c r="D764" s="120" t="s">
        <v>3679</v>
      </c>
      <c r="E764" s="120" t="s">
        <v>2885</v>
      </c>
      <c r="F764" s="168" t="s">
        <v>2225</v>
      </c>
      <c r="G764" s="169"/>
      <c r="H764" s="122">
        <v>2028120</v>
      </c>
      <c r="I764" s="58">
        <v>2028120</v>
      </c>
    </row>
    <row r="765" spans="1:9">
      <c r="A765" s="120" t="s">
        <v>3150</v>
      </c>
      <c r="B765" s="120" t="s">
        <v>3151</v>
      </c>
      <c r="C765" s="120" t="s">
        <v>979</v>
      </c>
      <c r="D765" s="120" t="s">
        <v>3679</v>
      </c>
      <c r="E765" s="170" t="s">
        <v>3476</v>
      </c>
      <c r="F765" s="171"/>
      <c r="G765" s="172"/>
      <c r="H765" s="123">
        <v>1061536203</v>
      </c>
      <c r="I765" s="86">
        <v>1038328203</v>
      </c>
    </row>
    <row r="766" spans="1:9">
      <c r="A766" s="120" t="s">
        <v>3150</v>
      </c>
      <c r="B766" s="120" t="s">
        <v>3151</v>
      </c>
      <c r="C766" s="120" t="s">
        <v>3152</v>
      </c>
      <c r="D766" s="120" t="s">
        <v>3697</v>
      </c>
      <c r="E766" s="120" t="s">
        <v>1494</v>
      </c>
      <c r="F766" s="168" t="s">
        <v>235</v>
      </c>
      <c r="G766" s="169"/>
      <c r="H766" s="122">
        <v>10104918</v>
      </c>
      <c r="I766" s="58">
        <v>9604918</v>
      </c>
    </row>
    <row r="767" spans="1:9">
      <c r="A767" s="120" t="s">
        <v>3150</v>
      </c>
      <c r="B767" s="120" t="s">
        <v>3151</v>
      </c>
      <c r="C767" s="120" t="s">
        <v>3152</v>
      </c>
      <c r="D767" s="120" t="s">
        <v>3697</v>
      </c>
      <c r="E767" s="120" t="s">
        <v>1501</v>
      </c>
      <c r="F767" s="168" t="s">
        <v>274</v>
      </c>
      <c r="G767" s="169"/>
      <c r="H767" s="122">
        <v>8020905</v>
      </c>
      <c r="I767" s="58">
        <v>8020905</v>
      </c>
    </row>
    <row r="768" spans="1:9">
      <c r="A768" s="120" t="s">
        <v>3150</v>
      </c>
      <c r="B768" s="120" t="s">
        <v>3151</v>
      </c>
      <c r="C768" s="120" t="s">
        <v>3152</v>
      </c>
      <c r="D768" s="120" t="s">
        <v>3697</v>
      </c>
      <c r="E768" s="120" t="s">
        <v>1509</v>
      </c>
      <c r="F768" s="168" t="s">
        <v>269</v>
      </c>
      <c r="G768" s="169"/>
      <c r="H768" s="122">
        <v>23467144</v>
      </c>
      <c r="I768" s="58">
        <v>21817144</v>
      </c>
    </row>
    <row r="769" spans="1:9">
      <c r="A769" s="120" t="s">
        <v>3150</v>
      </c>
      <c r="B769" s="120" t="s">
        <v>3151</v>
      </c>
      <c r="C769" s="120" t="s">
        <v>3152</v>
      </c>
      <c r="D769" s="120" t="s">
        <v>3697</v>
      </c>
      <c r="E769" s="120" t="s">
        <v>1515</v>
      </c>
      <c r="F769" s="168" t="s">
        <v>1173</v>
      </c>
      <c r="G769" s="169"/>
      <c r="H769" s="122">
        <v>10275696</v>
      </c>
      <c r="I769" s="58">
        <v>10275696</v>
      </c>
    </row>
    <row r="770" spans="1:9">
      <c r="A770" s="120" t="s">
        <v>3150</v>
      </c>
      <c r="B770" s="120" t="s">
        <v>3151</v>
      </c>
      <c r="C770" s="120" t="s">
        <v>3152</v>
      </c>
      <c r="D770" s="120" t="s">
        <v>3697</v>
      </c>
      <c r="E770" s="120" t="s">
        <v>2137</v>
      </c>
      <c r="F770" s="168" t="s">
        <v>2138</v>
      </c>
      <c r="G770" s="169"/>
      <c r="H770" s="122">
        <v>4238744</v>
      </c>
      <c r="I770" s="58">
        <v>4238744</v>
      </c>
    </row>
    <row r="771" spans="1:9">
      <c r="A771" s="120" t="s">
        <v>3150</v>
      </c>
      <c r="B771" s="120" t="s">
        <v>3151</v>
      </c>
      <c r="C771" s="120" t="s">
        <v>3152</v>
      </c>
      <c r="D771" s="120" t="s">
        <v>3697</v>
      </c>
      <c r="E771" s="120" t="s">
        <v>2857</v>
      </c>
      <c r="F771" s="168" t="s">
        <v>1982</v>
      </c>
      <c r="G771" s="169"/>
      <c r="H771" s="122">
        <v>7912770</v>
      </c>
      <c r="I771" s="58">
        <v>7912770</v>
      </c>
    </row>
    <row r="772" spans="1:9">
      <c r="A772" s="120" t="s">
        <v>3150</v>
      </c>
      <c r="B772" s="120" t="s">
        <v>3151</v>
      </c>
      <c r="C772" s="120" t="s">
        <v>3152</v>
      </c>
      <c r="D772" s="120" t="s">
        <v>3697</v>
      </c>
      <c r="E772" s="120" t="s">
        <v>2858</v>
      </c>
      <c r="F772" s="168" t="s">
        <v>2859</v>
      </c>
      <c r="G772" s="169"/>
      <c r="H772" s="122">
        <v>2689711</v>
      </c>
      <c r="I772" s="58">
        <v>2689711</v>
      </c>
    </row>
    <row r="773" spans="1:9">
      <c r="A773" s="120" t="s">
        <v>3150</v>
      </c>
      <c r="B773" s="120" t="s">
        <v>3151</v>
      </c>
      <c r="C773" s="120" t="s">
        <v>3152</v>
      </c>
      <c r="D773" s="120" t="s">
        <v>3697</v>
      </c>
      <c r="E773" s="120" t="s">
        <v>2849</v>
      </c>
      <c r="F773" s="168" t="s">
        <v>2850</v>
      </c>
      <c r="G773" s="169"/>
      <c r="H773" s="122">
        <v>1534390</v>
      </c>
      <c r="I773" s="58">
        <v>1534390</v>
      </c>
    </row>
    <row r="774" spans="1:9">
      <c r="A774" s="120" t="s">
        <v>3150</v>
      </c>
      <c r="B774" s="120" t="s">
        <v>3151</v>
      </c>
      <c r="C774" s="120" t="s">
        <v>3152</v>
      </c>
      <c r="D774" s="120" t="s">
        <v>3697</v>
      </c>
      <c r="E774" s="120" t="s">
        <v>2853</v>
      </c>
      <c r="F774" s="168" t="s">
        <v>2854</v>
      </c>
      <c r="G774" s="169"/>
      <c r="H774" s="122">
        <v>5392950</v>
      </c>
      <c r="I774" s="58">
        <v>5392950</v>
      </c>
    </row>
    <row r="775" spans="1:9">
      <c r="A775" s="120" t="s">
        <v>3150</v>
      </c>
      <c r="B775" s="120" t="s">
        <v>3151</v>
      </c>
      <c r="C775" s="120" t="s">
        <v>3152</v>
      </c>
      <c r="D775" s="120" t="s">
        <v>3697</v>
      </c>
      <c r="E775" s="120" t="s">
        <v>2886</v>
      </c>
      <c r="F775" s="168" t="s">
        <v>2887</v>
      </c>
      <c r="G775" s="169"/>
      <c r="H775" s="122">
        <v>675640</v>
      </c>
      <c r="I775" s="58">
        <v>675640</v>
      </c>
    </row>
    <row r="776" spans="1:9">
      <c r="A776" s="120" t="s">
        <v>3150</v>
      </c>
      <c r="B776" s="120" t="s">
        <v>3151</v>
      </c>
      <c r="C776" s="120" t="s">
        <v>3152</v>
      </c>
      <c r="D776" s="120" t="s">
        <v>3697</v>
      </c>
      <c r="E776" s="120" t="s">
        <v>2951</v>
      </c>
      <c r="F776" s="168" t="s">
        <v>2952</v>
      </c>
      <c r="G776" s="169"/>
      <c r="H776" s="122">
        <v>705935</v>
      </c>
      <c r="I776" s="58">
        <v>705935</v>
      </c>
    </row>
    <row r="777" spans="1:9">
      <c r="A777" s="120" t="s">
        <v>3150</v>
      </c>
      <c r="B777" s="120" t="s">
        <v>3151</v>
      </c>
      <c r="C777" s="120" t="s">
        <v>3152</v>
      </c>
      <c r="D777" s="120" t="s">
        <v>3697</v>
      </c>
      <c r="E777" s="170" t="s">
        <v>3476</v>
      </c>
      <c r="F777" s="171"/>
      <c r="G777" s="172"/>
      <c r="H777" s="123">
        <v>75018803</v>
      </c>
      <c r="I777" s="86">
        <v>72868803</v>
      </c>
    </row>
    <row r="778" spans="1:9">
      <c r="A778" s="120" t="s">
        <v>3150</v>
      </c>
      <c r="B778" s="120" t="s">
        <v>3151</v>
      </c>
      <c r="C778" s="120" t="s">
        <v>1000</v>
      </c>
      <c r="D778" s="120" t="s">
        <v>3698</v>
      </c>
      <c r="E778" s="120" t="s">
        <v>1595</v>
      </c>
      <c r="F778" s="168" t="s">
        <v>59</v>
      </c>
      <c r="G778" s="169"/>
      <c r="H778" s="122">
        <v>51006356</v>
      </c>
      <c r="I778" s="58">
        <v>46881356</v>
      </c>
    </row>
    <row r="779" spans="1:9">
      <c r="A779" s="120" t="s">
        <v>3150</v>
      </c>
      <c r="B779" s="120" t="s">
        <v>3151</v>
      </c>
      <c r="C779" s="120" t="s">
        <v>1000</v>
      </c>
      <c r="D779" s="120" t="s">
        <v>3698</v>
      </c>
      <c r="E779" s="120" t="s">
        <v>1596</v>
      </c>
      <c r="F779" s="168" t="s">
        <v>60</v>
      </c>
      <c r="G779" s="169"/>
      <c r="H779" s="122">
        <v>13715557</v>
      </c>
      <c r="I779" s="58">
        <v>13715557</v>
      </c>
    </row>
    <row r="780" spans="1:9">
      <c r="A780" s="120" t="s">
        <v>3150</v>
      </c>
      <c r="B780" s="120" t="s">
        <v>3151</v>
      </c>
      <c r="C780" s="120" t="s">
        <v>1000</v>
      </c>
      <c r="D780" s="120" t="s">
        <v>3698</v>
      </c>
      <c r="E780" s="120" t="s">
        <v>1597</v>
      </c>
      <c r="F780" s="168" t="s">
        <v>218</v>
      </c>
      <c r="G780" s="169"/>
      <c r="H780" s="122">
        <v>46089381</v>
      </c>
      <c r="I780" s="58">
        <v>44574381</v>
      </c>
    </row>
    <row r="781" spans="1:9">
      <c r="A781" s="120" t="s">
        <v>3150</v>
      </c>
      <c r="B781" s="120" t="s">
        <v>3151</v>
      </c>
      <c r="C781" s="120" t="s">
        <v>1000</v>
      </c>
      <c r="D781" s="120" t="s">
        <v>3698</v>
      </c>
      <c r="E781" s="120" t="s">
        <v>2923</v>
      </c>
      <c r="F781" s="168" t="s">
        <v>2924</v>
      </c>
      <c r="G781" s="169"/>
      <c r="H781" s="122">
        <v>-509261</v>
      </c>
      <c r="I781" s="58">
        <v>-509261</v>
      </c>
    </row>
    <row r="782" spans="1:9">
      <c r="A782" s="120" t="s">
        <v>3150</v>
      </c>
      <c r="B782" s="120" t="s">
        <v>3151</v>
      </c>
      <c r="C782" s="120" t="s">
        <v>1000</v>
      </c>
      <c r="D782" s="120" t="s">
        <v>3698</v>
      </c>
      <c r="E782" s="120" t="s">
        <v>1598</v>
      </c>
      <c r="F782" s="168" t="s">
        <v>469</v>
      </c>
      <c r="G782" s="169"/>
      <c r="H782" s="122">
        <v>33761772</v>
      </c>
      <c r="I782" s="58">
        <v>30711772</v>
      </c>
    </row>
    <row r="783" spans="1:9">
      <c r="A783" s="120" t="s">
        <v>3150</v>
      </c>
      <c r="B783" s="120" t="s">
        <v>3151</v>
      </c>
      <c r="C783" s="120" t="s">
        <v>1000</v>
      </c>
      <c r="D783" s="120" t="s">
        <v>3698</v>
      </c>
      <c r="E783" s="120" t="s">
        <v>1599</v>
      </c>
      <c r="F783" s="168" t="s">
        <v>110</v>
      </c>
      <c r="G783" s="169"/>
      <c r="H783" s="122">
        <v>40386116</v>
      </c>
      <c r="I783" s="58">
        <v>36136116</v>
      </c>
    </row>
    <row r="784" spans="1:9">
      <c r="A784" s="120" t="s">
        <v>3150</v>
      </c>
      <c r="B784" s="120" t="s">
        <v>3151</v>
      </c>
      <c r="C784" s="120" t="s">
        <v>1000</v>
      </c>
      <c r="D784" s="120" t="s">
        <v>3698</v>
      </c>
      <c r="E784" s="120" t="s">
        <v>1600</v>
      </c>
      <c r="F784" s="168" t="s">
        <v>540</v>
      </c>
      <c r="G784" s="169"/>
      <c r="H784" s="122">
        <v>16530527</v>
      </c>
      <c r="I784" s="58">
        <v>14655527</v>
      </c>
    </row>
    <row r="785" spans="1:9">
      <c r="A785" s="120" t="s">
        <v>3150</v>
      </c>
      <c r="B785" s="120" t="s">
        <v>3151</v>
      </c>
      <c r="C785" s="120" t="s">
        <v>1000</v>
      </c>
      <c r="D785" s="120" t="s">
        <v>3698</v>
      </c>
      <c r="E785" s="120" t="s">
        <v>1601</v>
      </c>
      <c r="F785" s="168" t="s">
        <v>541</v>
      </c>
      <c r="G785" s="169"/>
      <c r="H785" s="122">
        <v>18939612</v>
      </c>
      <c r="I785" s="58">
        <v>18914612</v>
      </c>
    </row>
    <row r="786" spans="1:9">
      <c r="A786" s="120" t="s">
        <v>3150</v>
      </c>
      <c r="B786" s="120" t="s">
        <v>3151</v>
      </c>
      <c r="C786" s="120" t="s">
        <v>1000</v>
      </c>
      <c r="D786" s="120" t="s">
        <v>3698</v>
      </c>
      <c r="E786" s="120" t="s">
        <v>1602</v>
      </c>
      <c r="F786" s="168" t="s">
        <v>125</v>
      </c>
      <c r="G786" s="169"/>
      <c r="H786" s="122">
        <v>83697744</v>
      </c>
      <c r="I786" s="58">
        <v>77197744</v>
      </c>
    </row>
    <row r="787" spans="1:9">
      <c r="A787" s="120" t="s">
        <v>3150</v>
      </c>
      <c r="B787" s="120" t="s">
        <v>3151</v>
      </c>
      <c r="C787" s="120" t="s">
        <v>1000</v>
      </c>
      <c r="D787" s="120" t="s">
        <v>3698</v>
      </c>
      <c r="E787" s="120" t="s">
        <v>1603</v>
      </c>
      <c r="F787" s="168" t="s">
        <v>126</v>
      </c>
      <c r="G787" s="169"/>
      <c r="H787" s="122">
        <v>36329242</v>
      </c>
      <c r="I787" s="58">
        <v>34329242</v>
      </c>
    </row>
    <row r="788" spans="1:9">
      <c r="A788" s="120" t="s">
        <v>3150</v>
      </c>
      <c r="B788" s="120" t="s">
        <v>3151</v>
      </c>
      <c r="C788" s="120" t="s">
        <v>1000</v>
      </c>
      <c r="D788" s="120" t="s">
        <v>3698</v>
      </c>
      <c r="E788" s="120" t="s">
        <v>1604</v>
      </c>
      <c r="F788" s="168" t="s">
        <v>293</v>
      </c>
      <c r="G788" s="169"/>
      <c r="H788" s="122">
        <v>14334067</v>
      </c>
      <c r="I788" s="58">
        <v>12295067</v>
      </c>
    </row>
    <row r="789" spans="1:9">
      <c r="A789" s="120" t="s">
        <v>3150</v>
      </c>
      <c r="B789" s="120" t="s">
        <v>3151</v>
      </c>
      <c r="C789" s="120" t="s">
        <v>1000</v>
      </c>
      <c r="D789" s="120" t="s">
        <v>3698</v>
      </c>
      <c r="E789" s="120" t="s">
        <v>1605</v>
      </c>
      <c r="F789" s="168" t="s">
        <v>294</v>
      </c>
      <c r="G789" s="169"/>
      <c r="H789" s="122">
        <v>31651664</v>
      </c>
      <c r="I789" s="58">
        <v>29676664</v>
      </c>
    </row>
    <row r="790" spans="1:9">
      <c r="A790" s="120" t="s">
        <v>3150</v>
      </c>
      <c r="B790" s="120" t="s">
        <v>3151</v>
      </c>
      <c r="C790" s="120" t="s">
        <v>1000</v>
      </c>
      <c r="D790" s="120" t="s">
        <v>3698</v>
      </c>
      <c r="E790" s="120" t="s">
        <v>1606</v>
      </c>
      <c r="F790" s="168" t="s">
        <v>295</v>
      </c>
      <c r="G790" s="169"/>
      <c r="H790" s="122">
        <v>25092646</v>
      </c>
      <c r="I790" s="58">
        <v>20592646</v>
      </c>
    </row>
    <row r="791" spans="1:9">
      <c r="A791" s="120" t="s">
        <v>3150</v>
      </c>
      <c r="B791" s="120" t="s">
        <v>3151</v>
      </c>
      <c r="C791" s="120" t="s">
        <v>1000</v>
      </c>
      <c r="D791" s="120" t="s">
        <v>3698</v>
      </c>
      <c r="E791" s="120" t="s">
        <v>1607</v>
      </c>
      <c r="F791" s="168" t="s">
        <v>130</v>
      </c>
      <c r="G791" s="169"/>
      <c r="H791" s="122">
        <v>11361575</v>
      </c>
      <c r="I791" s="58">
        <v>11361575</v>
      </c>
    </row>
    <row r="792" spans="1:9">
      <c r="A792" s="120" t="s">
        <v>3150</v>
      </c>
      <c r="B792" s="120" t="s">
        <v>3151</v>
      </c>
      <c r="C792" s="120" t="s">
        <v>1000</v>
      </c>
      <c r="D792" s="120" t="s">
        <v>3698</v>
      </c>
      <c r="E792" s="120" t="s">
        <v>1608</v>
      </c>
      <c r="F792" s="168" t="s">
        <v>143</v>
      </c>
      <c r="G792" s="169"/>
      <c r="H792" s="122">
        <v>12226929</v>
      </c>
      <c r="I792" s="58">
        <v>10226929</v>
      </c>
    </row>
    <row r="793" spans="1:9">
      <c r="A793" s="120" t="s">
        <v>3150</v>
      </c>
      <c r="B793" s="120" t="s">
        <v>3151</v>
      </c>
      <c r="C793" s="120" t="s">
        <v>1000</v>
      </c>
      <c r="D793" s="120" t="s">
        <v>3698</v>
      </c>
      <c r="E793" s="120" t="s">
        <v>1609</v>
      </c>
      <c r="F793" s="168" t="s">
        <v>144</v>
      </c>
      <c r="G793" s="169"/>
      <c r="H793" s="122">
        <v>12806371</v>
      </c>
      <c r="I793" s="58">
        <v>8606371</v>
      </c>
    </row>
    <row r="794" spans="1:9">
      <c r="A794" s="120" t="s">
        <v>3150</v>
      </c>
      <c r="B794" s="120" t="s">
        <v>3151</v>
      </c>
      <c r="C794" s="120" t="s">
        <v>1000</v>
      </c>
      <c r="D794" s="120" t="s">
        <v>3698</v>
      </c>
      <c r="E794" s="120" t="s">
        <v>3699</v>
      </c>
      <c r="F794" s="168" t="s">
        <v>2063</v>
      </c>
      <c r="G794" s="169"/>
      <c r="H794" s="122">
        <v>-60222</v>
      </c>
      <c r="I794" s="58">
        <v>-60222</v>
      </c>
    </row>
    <row r="795" spans="1:9">
      <c r="A795" s="120" t="s">
        <v>3150</v>
      </c>
      <c r="B795" s="120" t="s">
        <v>3151</v>
      </c>
      <c r="C795" s="120" t="s">
        <v>1000</v>
      </c>
      <c r="D795" s="120" t="s">
        <v>3698</v>
      </c>
      <c r="E795" s="120" t="s">
        <v>3700</v>
      </c>
      <c r="F795" s="168" t="s">
        <v>3701</v>
      </c>
      <c r="G795" s="169"/>
      <c r="H795" s="122">
        <v>-11172</v>
      </c>
      <c r="I795" s="58">
        <v>-11172</v>
      </c>
    </row>
    <row r="796" spans="1:9">
      <c r="A796" s="120" t="s">
        <v>3150</v>
      </c>
      <c r="B796" s="120" t="s">
        <v>3151</v>
      </c>
      <c r="C796" s="120" t="s">
        <v>1000</v>
      </c>
      <c r="D796" s="120" t="s">
        <v>3698</v>
      </c>
      <c r="E796" s="120" t="s">
        <v>2925</v>
      </c>
      <c r="F796" s="168" t="s">
        <v>2926</v>
      </c>
      <c r="G796" s="169"/>
      <c r="H796" s="122">
        <v>8194638</v>
      </c>
      <c r="I796" s="58">
        <v>8194638</v>
      </c>
    </row>
    <row r="797" spans="1:9">
      <c r="A797" s="120" t="s">
        <v>3150</v>
      </c>
      <c r="B797" s="120" t="s">
        <v>3151</v>
      </c>
      <c r="C797" s="120" t="s">
        <v>1000</v>
      </c>
      <c r="D797" s="120" t="s">
        <v>3698</v>
      </c>
      <c r="E797" s="120" t="s">
        <v>1610</v>
      </c>
      <c r="F797" s="168" t="s">
        <v>300</v>
      </c>
      <c r="G797" s="169"/>
      <c r="H797" s="122">
        <v>8107252</v>
      </c>
      <c r="I797" s="58">
        <v>8107252</v>
      </c>
    </row>
    <row r="798" spans="1:9">
      <c r="A798" s="120" t="s">
        <v>3150</v>
      </c>
      <c r="B798" s="120" t="s">
        <v>3151</v>
      </c>
      <c r="C798" s="120" t="s">
        <v>1000</v>
      </c>
      <c r="D798" s="120" t="s">
        <v>3698</v>
      </c>
      <c r="E798" s="120" t="s">
        <v>3702</v>
      </c>
      <c r="F798" s="168" t="s">
        <v>3703</v>
      </c>
      <c r="G798" s="169"/>
      <c r="H798" s="122">
        <v>7256837</v>
      </c>
      <c r="I798" s="58">
        <v>7256837</v>
      </c>
    </row>
    <row r="799" spans="1:9">
      <c r="A799" s="120" t="s">
        <v>3150</v>
      </c>
      <c r="B799" s="120" t="s">
        <v>3151</v>
      </c>
      <c r="C799" s="120" t="s">
        <v>1000</v>
      </c>
      <c r="D799" s="120" t="s">
        <v>3698</v>
      </c>
      <c r="E799" s="120" t="s">
        <v>1611</v>
      </c>
      <c r="F799" s="168" t="s">
        <v>522</v>
      </c>
      <c r="G799" s="169"/>
      <c r="H799" s="122">
        <v>17675186</v>
      </c>
      <c r="I799" s="58">
        <v>17675186</v>
      </c>
    </row>
    <row r="800" spans="1:9">
      <c r="A800" s="120" t="s">
        <v>3150</v>
      </c>
      <c r="B800" s="120" t="s">
        <v>3151</v>
      </c>
      <c r="C800" s="120" t="s">
        <v>1000</v>
      </c>
      <c r="D800" s="120" t="s">
        <v>3698</v>
      </c>
      <c r="E800" s="120" t="s">
        <v>3704</v>
      </c>
      <c r="F800" s="168" t="s">
        <v>3705</v>
      </c>
      <c r="G800" s="169"/>
      <c r="H800" s="122">
        <v>4164002</v>
      </c>
      <c r="I800" s="58">
        <v>4164002</v>
      </c>
    </row>
    <row r="801" spans="1:9">
      <c r="A801" s="120" t="s">
        <v>3150</v>
      </c>
      <c r="B801" s="120" t="s">
        <v>3151</v>
      </c>
      <c r="C801" s="120" t="s">
        <v>1000</v>
      </c>
      <c r="D801" s="120" t="s">
        <v>3698</v>
      </c>
      <c r="E801" s="120" t="s">
        <v>2927</v>
      </c>
      <c r="F801" s="168" t="s">
        <v>2928</v>
      </c>
      <c r="G801" s="169"/>
      <c r="H801" s="122">
        <v>4441780</v>
      </c>
      <c r="I801" s="58">
        <v>4441780</v>
      </c>
    </row>
    <row r="802" spans="1:9">
      <c r="A802" s="120" t="s">
        <v>3150</v>
      </c>
      <c r="B802" s="120" t="s">
        <v>3151</v>
      </c>
      <c r="C802" s="120" t="s">
        <v>1000</v>
      </c>
      <c r="D802" s="120" t="s">
        <v>3698</v>
      </c>
      <c r="E802" s="120" t="s">
        <v>1612</v>
      </c>
      <c r="F802" s="168" t="s">
        <v>138</v>
      </c>
      <c r="G802" s="169"/>
      <c r="H802" s="122">
        <v>16181827</v>
      </c>
      <c r="I802" s="58">
        <v>16181827</v>
      </c>
    </row>
    <row r="803" spans="1:9">
      <c r="A803" s="120" t="s">
        <v>3150</v>
      </c>
      <c r="B803" s="120" t="s">
        <v>3151</v>
      </c>
      <c r="C803" s="120" t="s">
        <v>1000</v>
      </c>
      <c r="D803" s="120" t="s">
        <v>3698</v>
      </c>
      <c r="E803" s="120" t="s">
        <v>2929</v>
      </c>
      <c r="F803" s="168" t="s">
        <v>2930</v>
      </c>
      <c r="G803" s="169"/>
      <c r="H803" s="122">
        <v>-278330</v>
      </c>
      <c r="I803" s="58">
        <v>-278330</v>
      </c>
    </row>
    <row r="804" spans="1:9">
      <c r="A804" s="120" t="s">
        <v>3150</v>
      </c>
      <c r="B804" s="120" t="s">
        <v>3151</v>
      </c>
      <c r="C804" s="120" t="s">
        <v>1000</v>
      </c>
      <c r="D804" s="120" t="s">
        <v>3698</v>
      </c>
      <c r="E804" s="120" t="s">
        <v>1613</v>
      </c>
      <c r="F804" s="168" t="s">
        <v>605</v>
      </c>
      <c r="G804" s="169"/>
      <c r="H804" s="122">
        <v>9918376</v>
      </c>
      <c r="I804" s="58">
        <v>9918376</v>
      </c>
    </row>
    <row r="805" spans="1:9">
      <c r="A805" s="120" t="s">
        <v>3150</v>
      </c>
      <c r="B805" s="120" t="s">
        <v>3151</v>
      </c>
      <c r="C805" s="120" t="s">
        <v>1000</v>
      </c>
      <c r="D805" s="120" t="s">
        <v>3698</v>
      </c>
      <c r="E805" s="120" t="s">
        <v>1614</v>
      </c>
      <c r="F805" s="168" t="s">
        <v>633</v>
      </c>
      <c r="G805" s="169"/>
      <c r="H805" s="122">
        <v>57020889</v>
      </c>
      <c r="I805" s="58">
        <v>57020889</v>
      </c>
    </row>
    <row r="806" spans="1:9">
      <c r="A806" s="120" t="s">
        <v>3150</v>
      </c>
      <c r="B806" s="120" t="s">
        <v>3151</v>
      </c>
      <c r="C806" s="120" t="s">
        <v>1000</v>
      </c>
      <c r="D806" s="120" t="s">
        <v>3698</v>
      </c>
      <c r="E806" s="120" t="s">
        <v>1615</v>
      </c>
      <c r="F806" s="168" t="s">
        <v>637</v>
      </c>
      <c r="G806" s="169"/>
      <c r="H806" s="122">
        <v>15725166</v>
      </c>
      <c r="I806" s="58">
        <v>15725166</v>
      </c>
    </row>
    <row r="807" spans="1:9">
      <c r="A807" s="120" t="s">
        <v>3150</v>
      </c>
      <c r="B807" s="120" t="s">
        <v>3151</v>
      </c>
      <c r="C807" s="120" t="s">
        <v>1000</v>
      </c>
      <c r="D807" s="120" t="s">
        <v>3698</v>
      </c>
      <c r="E807" s="120" t="s">
        <v>3706</v>
      </c>
      <c r="F807" s="168" t="s">
        <v>3707</v>
      </c>
      <c r="G807" s="169"/>
      <c r="H807" s="122">
        <v>-223309</v>
      </c>
      <c r="I807" s="58">
        <v>-223309</v>
      </c>
    </row>
    <row r="808" spans="1:9">
      <c r="A808" s="120" t="s">
        <v>3150</v>
      </c>
      <c r="B808" s="120" t="s">
        <v>3151</v>
      </c>
      <c r="C808" s="120" t="s">
        <v>1000</v>
      </c>
      <c r="D808" s="120" t="s">
        <v>3698</v>
      </c>
      <c r="E808" s="120" t="s">
        <v>3708</v>
      </c>
      <c r="F808" s="168" t="s">
        <v>3709</v>
      </c>
      <c r="G808" s="169"/>
      <c r="H808" s="122">
        <v>-761879</v>
      </c>
      <c r="I808" s="58">
        <v>-761879</v>
      </c>
    </row>
    <row r="809" spans="1:9">
      <c r="A809" s="120" t="s">
        <v>3150</v>
      </c>
      <c r="B809" s="120" t="s">
        <v>3151</v>
      </c>
      <c r="C809" s="120" t="s">
        <v>1000</v>
      </c>
      <c r="D809" s="120" t="s">
        <v>3698</v>
      </c>
      <c r="E809" s="120" t="s">
        <v>1616</v>
      </c>
      <c r="F809" s="168" t="s">
        <v>656</v>
      </c>
      <c r="G809" s="169"/>
      <c r="H809" s="122">
        <v>32018921</v>
      </c>
      <c r="I809" s="58">
        <v>31268921</v>
      </c>
    </row>
    <row r="810" spans="1:9">
      <c r="A810" s="120" t="s">
        <v>3150</v>
      </c>
      <c r="B810" s="120" t="s">
        <v>3151</v>
      </c>
      <c r="C810" s="120" t="s">
        <v>1000</v>
      </c>
      <c r="D810" s="120" t="s">
        <v>3698</v>
      </c>
      <c r="E810" s="120" t="s">
        <v>1617</v>
      </c>
      <c r="F810" s="168" t="s">
        <v>1169</v>
      </c>
      <c r="G810" s="169"/>
      <c r="H810" s="122">
        <v>14961506</v>
      </c>
      <c r="I810" s="58">
        <v>14211506</v>
      </c>
    </row>
    <row r="811" spans="1:9">
      <c r="A811" s="120" t="s">
        <v>3150</v>
      </c>
      <c r="B811" s="120" t="s">
        <v>3151</v>
      </c>
      <c r="C811" s="120" t="s">
        <v>1000</v>
      </c>
      <c r="D811" s="120" t="s">
        <v>3698</v>
      </c>
      <c r="E811" s="120" t="s">
        <v>1853</v>
      </c>
      <c r="F811" s="168" t="s">
        <v>1854</v>
      </c>
      <c r="G811" s="169"/>
      <c r="H811" s="122">
        <v>-129773</v>
      </c>
      <c r="I811" s="58">
        <v>-129773</v>
      </c>
    </row>
    <row r="812" spans="1:9">
      <c r="A812" s="120" t="s">
        <v>3150</v>
      </c>
      <c r="B812" s="120" t="s">
        <v>3151</v>
      </c>
      <c r="C812" s="120" t="s">
        <v>1000</v>
      </c>
      <c r="D812" s="120" t="s">
        <v>3698</v>
      </c>
      <c r="E812" s="120" t="s">
        <v>1914</v>
      </c>
      <c r="F812" s="168" t="s">
        <v>1904</v>
      </c>
      <c r="G812" s="169"/>
      <c r="H812" s="122">
        <v>14407723</v>
      </c>
      <c r="I812" s="58">
        <v>14407723</v>
      </c>
    </row>
    <row r="813" spans="1:9">
      <c r="A813" s="120" t="s">
        <v>3150</v>
      </c>
      <c r="B813" s="120" t="s">
        <v>3151</v>
      </c>
      <c r="C813" s="120" t="s">
        <v>1000</v>
      </c>
      <c r="D813" s="120" t="s">
        <v>3698</v>
      </c>
      <c r="E813" s="120" t="s">
        <v>1936</v>
      </c>
      <c r="F813" s="168" t="s">
        <v>1937</v>
      </c>
      <c r="G813" s="169"/>
      <c r="H813" s="122">
        <v>2486341</v>
      </c>
      <c r="I813" s="58">
        <v>2486341</v>
      </c>
    </row>
    <row r="814" spans="1:9">
      <c r="A814" s="120" t="s">
        <v>3150</v>
      </c>
      <c r="B814" s="120" t="s">
        <v>3151</v>
      </c>
      <c r="C814" s="120" t="s">
        <v>1000</v>
      </c>
      <c r="D814" s="120" t="s">
        <v>3698</v>
      </c>
      <c r="E814" s="120" t="s">
        <v>1962</v>
      </c>
      <c r="F814" s="168" t="s">
        <v>1963</v>
      </c>
      <c r="G814" s="169"/>
      <c r="H814" s="122">
        <v>-267099</v>
      </c>
      <c r="I814" s="58">
        <v>-267099</v>
      </c>
    </row>
    <row r="815" spans="1:9">
      <c r="A815" s="120" t="s">
        <v>3150</v>
      </c>
      <c r="B815" s="120" t="s">
        <v>3151</v>
      </c>
      <c r="C815" s="120" t="s">
        <v>1000</v>
      </c>
      <c r="D815" s="120" t="s">
        <v>3698</v>
      </c>
      <c r="E815" s="120" t="s">
        <v>2152</v>
      </c>
      <c r="F815" s="168" t="s">
        <v>531</v>
      </c>
      <c r="G815" s="169"/>
      <c r="H815" s="122">
        <v>12746672</v>
      </c>
      <c r="I815" s="58">
        <v>12746672</v>
      </c>
    </row>
    <row r="816" spans="1:9">
      <c r="A816" s="120" t="s">
        <v>3150</v>
      </c>
      <c r="B816" s="120" t="s">
        <v>3151</v>
      </c>
      <c r="C816" s="120" t="s">
        <v>1000</v>
      </c>
      <c r="D816" s="120" t="s">
        <v>3698</v>
      </c>
      <c r="E816" s="120" t="s">
        <v>2168</v>
      </c>
      <c r="F816" s="168" t="s">
        <v>2063</v>
      </c>
      <c r="G816" s="169"/>
      <c r="H816" s="122">
        <v>14536840</v>
      </c>
      <c r="I816" s="58">
        <v>14536840</v>
      </c>
    </row>
    <row r="817" spans="1:9">
      <c r="A817" s="120" t="s">
        <v>3150</v>
      </c>
      <c r="B817" s="120" t="s">
        <v>3151</v>
      </c>
      <c r="C817" s="120" t="s">
        <v>1000</v>
      </c>
      <c r="D817" s="120" t="s">
        <v>3698</v>
      </c>
      <c r="E817" s="120" t="s">
        <v>2173</v>
      </c>
      <c r="F817" s="168" t="s">
        <v>2174</v>
      </c>
      <c r="G817" s="169"/>
      <c r="H817" s="122">
        <v>5337524</v>
      </c>
      <c r="I817" s="58">
        <v>4811524</v>
      </c>
    </row>
    <row r="818" spans="1:9">
      <c r="A818" s="120" t="s">
        <v>3150</v>
      </c>
      <c r="B818" s="120" t="s">
        <v>3151</v>
      </c>
      <c r="C818" s="120" t="s">
        <v>1000</v>
      </c>
      <c r="D818" s="120" t="s">
        <v>3698</v>
      </c>
      <c r="E818" s="120" t="s">
        <v>2196</v>
      </c>
      <c r="F818" s="168" t="s">
        <v>2036</v>
      </c>
      <c r="G818" s="169"/>
      <c r="H818" s="122">
        <v>7955315</v>
      </c>
      <c r="I818" s="58">
        <v>7705315</v>
      </c>
    </row>
    <row r="819" spans="1:9">
      <c r="A819" s="120" t="s">
        <v>3150</v>
      </c>
      <c r="B819" s="120" t="s">
        <v>3151</v>
      </c>
      <c r="C819" s="120" t="s">
        <v>1000</v>
      </c>
      <c r="D819" s="120" t="s">
        <v>3698</v>
      </c>
      <c r="E819" s="120" t="s">
        <v>2855</v>
      </c>
      <c r="F819" s="168" t="s">
        <v>2856</v>
      </c>
      <c r="G819" s="169"/>
      <c r="H819" s="122">
        <v>1740035</v>
      </c>
      <c r="I819" s="58">
        <v>1740035</v>
      </c>
    </row>
    <row r="820" spans="1:9">
      <c r="A820" s="120" t="s">
        <v>3150</v>
      </c>
      <c r="B820" s="120" t="s">
        <v>3151</v>
      </c>
      <c r="C820" s="120" t="s">
        <v>1000</v>
      </c>
      <c r="D820" s="120" t="s">
        <v>3698</v>
      </c>
      <c r="E820" s="120" t="s">
        <v>2880</v>
      </c>
      <c r="F820" s="168" t="s">
        <v>193</v>
      </c>
      <c r="G820" s="169"/>
      <c r="H820" s="122">
        <v>3458806</v>
      </c>
      <c r="I820" s="58">
        <v>1708806</v>
      </c>
    </row>
    <row r="821" spans="1:9">
      <c r="A821" s="120" t="s">
        <v>3150</v>
      </c>
      <c r="B821" s="120" t="s">
        <v>3151</v>
      </c>
      <c r="C821" s="120" t="s">
        <v>1000</v>
      </c>
      <c r="D821" s="120" t="s">
        <v>3698</v>
      </c>
      <c r="E821" s="170" t="s">
        <v>3476</v>
      </c>
      <c r="F821" s="171"/>
      <c r="G821" s="172"/>
      <c r="H821" s="123">
        <v>704024150</v>
      </c>
      <c r="I821" s="86">
        <v>661944150</v>
      </c>
    </row>
    <row r="822" spans="1:9">
      <c r="A822" s="120" t="s">
        <v>3150</v>
      </c>
      <c r="B822" s="120" t="s">
        <v>3151</v>
      </c>
      <c r="C822" s="120" t="s">
        <v>1015</v>
      </c>
      <c r="D822" s="120" t="s">
        <v>3710</v>
      </c>
      <c r="E822" s="120" t="s">
        <v>1618</v>
      </c>
      <c r="F822" s="168" t="s">
        <v>297</v>
      </c>
      <c r="G822" s="169"/>
      <c r="H822" s="122">
        <v>58899714</v>
      </c>
      <c r="I822" s="58">
        <v>48269714</v>
      </c>
    </row>
    <row r="823" spans="1:9">
      <c r="A823" s="120" t="s">
        <v>3150</v>
      </c>
      <c r="B823" s="120" t="s">
        <v>3151</v>
      </c>
      <c r="C823" s="120" t="s">
        <v>1015</v>
      </c>
      <c r="D823" s="120" t="s">
        <v>3710</v>
      </c>
      <c r="E823" s="120" t="s">
        <v>1619</v>
      </c>
      <c r="F823" s="168" t="s">
        <v>298</v>
      </c>
      <c r="G823" s="169"/>
      <c r="H823" s="122">
        <v>18762883</v>
      </c>
      <c r="I823" s="58">
        <v>18512883</v>
      </c>
    </row>
    <row r="824" spans="1:9">
      <c r="A824" s="120" t="s">
        <v>3150</v>
      </c>
      <c r="B824" s="120" t="s">
        <v>3151</v>
      </c>
      <c r="C824" s="120" t="s">
        <v>1015</v>
      </c>
      <c r="D824" s="120" t="s">
        <v>3710</v>
      </c>
      <c r="E824" s="120" t="s">
        <v>1620</v>
      </c>
      <c r="F824" s="168" t="s">
        <v>299</v>
      </c>
      <c r="G824" s="169"/>
      <c r="H824" s="122">
        <v>12996469</v>
      </c>
      <c r="I824" s="58">
        <v>12996469</v>
      </c>
    </row>
    <row r="825" spans="1:9">
      <c r="A825" s="120" t="s">
        <v>3150</v>
      </c>
      <c r="B825" s="120" t="s">
        <v>3151</v>
      </c>
      <c r="C825" s="120" t="s">
        <v>1015</v>
      </c>
      <c r="D825" s="120" t="s">
        <v>3710</v>
      </c>
      <c r="E825" s="120" t="s">
        <v>1621</v>
      </c>
      <c r="F825" s="168" t="s">
        <v>283</v>
      </c>
      <c r="G825" s="169"/>
      <c r="H825" s="122">
        <v>16786164</v>
      </c>
      <c r="I825" s="58">
        <v>15186164</v>
      </c>
    </row>
    <row r="826" spans="1:9">
      <c r="A826" s="120" t="s">
        <v>3150</v>
      </c>
      <c r="B826" s="120" t="s">
        <v>3151</v>
      </c>
      <c r="C826" s="120" t="s">
        <v>1015</v>
      </c>
      <c r="D826" s="120" t="s">
        <v>3710</v>
      </c>
      <c r="E826" s="120" t="s">
        <v>1622</v>
      </c>
      <c r="F826" s="168" t="s">
        <v>135</v>
      </c>
      <c r="G826" s="169"/>
      <c r="H826" s="122">
        <v>23816881</v>
      </c>
      <c r="I826" s="58">
        <v>20296881</v>
      </c>
    </row>
    <row r="827" spans="1:9">
      <c r="A827" s="120" t="s">
        <v>3150</v>
      </c>
      <c r="B827" s="120" t="s">
        <v>3151</v>
      </c>
      <c r="C827" s="120" t="s">
        <v>1015</v>
      </c>
      <c r="D827" s="120" t="s">
        <v>3710</v>
      </c>
      <c r="E827" s="120" t="s">
        <v>1623</v>
      </c>
      <c r="F827" s="168" t="s">
        <v>136</v>
      </c>
      <c r="G827" s="169"/>
      <c r="H827" s="122">
        <v>20012624</v>
      </c>
      <c r="I827" s="58">
        <v>18762624</v>
      </c>
    </row>
    <row r="828" spans="1:9">
      <c r="A828" s="120" t="s">
        <v>3150</v>
      </c>
      <c r="B828" s="120" t="s">
        <v>3151</v>
      </c>
      <c r="C828" s="120" t="s">
        <v>1015</v>
      </c>
      <c r="D828" s="120" t="s">
        <v>3710</v>
      </c>
      <c r="E828" s="120" t="s">
        <v>1624</v>
      </c>
      <c r="F828" s="168" t="s">
        <v>137</v>
      </c>
      <c r="G828" s="169"/>
      <c r="H828" s="122">
        <v>32252097</v>
      </c>
      <c r="I828" s="58">
        <v>32122097</v>
      </c>
    </row>
    <row r="829" spans="1:9">
      <c r="A829" s="120" t="s">
        <v>3150</v>
      </c>
      <c r="B829" s="120" t="s">
        <v>3151</v>
      </c>
      <c r="C829" s="120" t="s">
        <v>1015</v>
      </c>
      <c r="D829" s="120" t="s">
        <v>3710</v>
      </c>
      <c r="E829" s="120" t="s">
        <v>1625</v>
      </c>
      <c r="F829" s="168" t="s">
        <v>467</v>
      </c>
      <c r="G829" s="169"/>
      <c r="H829" s="122">
        <v>17217491</v>
      </c>
      <c r="I829" s="58">
        <v>16217491</v>
      </c>
    </row>
    <row r="830" spans="1:9">
      <c r="A830" s="120" t="s">
        <v>3150</v>
      </c>
      <c r="B830" s="120" t="s">
        <v>3151</v>
      </c>
      <c r="C830" s="120" t="s">
        <v>1015</v>
      </c>
      <c r="D830" s="120" t="s">
        <v>3710</v>
      </c>
      <c r="E830" s="120" t="s">
        <v>1626</v>
      </c>
      <c r="F830" s="168" t="s">
        <v>468</v>
      </c>
      <c r="G830" s="169"/>
      <c r="H830" s="122">
        <v>80045827</v>
      </c>
      <c r="I830" s="58">
        <v>76795827</v>
      </c>
    </row>
    <row r="831" spans="1:9">
      <c r="A831" s="120" t="s">
        <v>3150</v>
      </c>
      <c r="B831" s="120" t="s">
        <v>3151</v>
      </c>
      <c r="C831" s="120" t="s">
        <v>1015</v>
      </c>
      <c r="D831" s="120" t="s">
        <v>3710</v>
      </c>
      <c r="E831" s="120" t="s">
        <v>1627</v>
      </c>
      <c r="F831" s="168" t="s">
        <v>442</v>
      </c>
      <c r="G831" s="169"/>
      <c r="H831" s="122">
        <v>33754675</v>
      </c>
      <c r="I831" s="58">
        <v>33504675</v>
      </c>
    </row>
    <row r="832" spans="1:9">
      <c r="A832" s="120" t="s">
        <v>3150</v>
      </c>
      <c r="B832" s="120" t="s">
        <v>3151</v>
      </c>
      <c r="C832" s="120" t="s">
        <v>1015</v>
      </c>
      <c r="D832" s="120" t="s">
        <v>3710</v>
      </c>
      <c r="E832" s="120" t="s">
        <v>1628</v>
      </c>
      <c r="F832" s="168" t="s">
        <v>443</v>
      </c>
      <c r="G832" s="169"/>
      <c r="H832" s="122">
        <v>21582580</v>
      </c>
      <c r="I832" s="58">
        <v>19322580</v>
      </c>
    </row>
    <row r="833" spans="1:9">
      <c r="A833" s="120" t="s">
        <v>3150</v>
      </c>
      <c r="B833" s="120" t="s">
        <v>3151</v>
      </c>
      <c r="C833" s="120" t="s">
        <v>1015</v>
      </c>
      <c r="D833" s="120" t="s">
        <v>3710</v>
      </c>
      <c r="E833" s="120" t="s">
        <v>1629</v>
      </c>
      <c r="F833" s="168" t="s">
        <v>8</v>
      </c>
      <c r="G833" s="169"/>
      <c r="H833" s="122">
        <v>10064046</v>
      </c>
      <c r="I833" s="58">
        <v>10064046</v>
      </c>
    </row>
    <row r="834" spans="1:9">
      <c r="A834" s="120" t="s">
        <v>3150</v>
      </c>
      <c r="B834" s="120" t="s">
        <v>3151</v>
      </c>
      <c r="C834" s="120" t="s">
        <v>1015</v>
      </c>
      <c r="D834" s="120" t="s">
        <v>3710</v>
      </c>
      <c r="E834" s="120" t="s">
        <v>1630</v>
      </c>
      <c r="F834" s="168" t="s">
        <v>9</v>
      </c>
      <c r="G834" s="169"/>
      <c r="H834" s="122">
        <v>38503777</v>
      </c>
      <c r="I834" s="58">
        <v>37983777</v>
      </c>
    </row>
    <row r="835" spans="1:9">
      <c r="A835" s="120" t="s">
        <v>3150</v>
      </c>
      <c r="B835" s="120" t="s">
        <v>3151</v>
      </c>
      <c r="C835" s="120" t="s">
        <v>1015</v>
      </c>
      <c r="D835" s="120" t="s">
        <v>3710</v>
      </c>
      <c r="E835" s="120" t="s">
        <v>1631</v>
      </c>
      <c r="F835" s="168" t="s">
        <v>133</v>
      </c>
      <c r="G835" s="169"/>
      <c r="H835" s="122">
        <v>44306938</v>
      </c>
      <c r="I835" s="58">
        <v>42806938</v>
      </c>
    </row>
    <row r="836" spans="1:9">
      <c r="A836" s="120" t="s">
        <v>3150</v>
      </c>
      <c r="B836" s="120" t="s">
        <v>3151</v>
      </c>
      <c r="C836" s="120" t="s">
        <v>1015</v>
      </c>
      <c r="D836" s="120" t="s">
        <v>3710</v>
      </c>
      <c r="E836" s="120" t="s">
        <v>1632</v>
      </c>
      <c r="F836" s="168" t="s">
        <v>134</v>
      </c>
      <c r="G836" s="169"/>
      <c r="H836" s="122">
        <v>113875811</v>
      </c>
      <c r="I836" s="58">
        <v>102120811</v>
      </c>
    </row>
    <row r="837" spans="1:9">
      <c r="A837" s="120" t="s">
        <v>3150</v>
      </c>
      <c r="B837" s="120" t="s">
        <v>3151</v>
      </c>
      <c r="C837" s="120" t="s">
        <v>1015</v>
      </c>
      <c r="D837" s="120" t="s">
        <v>3710</v>
      </c>
      <c r="E837" s="120" t="s">
        <v>1633</v>
      </c>
      <c r="F837" s="168" t="s">
        <v>286</v>
      </c>
      <c r="G837" s="169"/>
      <c r="H837" s="122">
        <v>10853538</v>
      </c>
      <c r="I837" s="58">
        <v>10853538</v>
      </c>
    </row>
    <row r="838" spans="1:9">
      <c r="A838" s="120" t="s">
        <v>3150</v>
      </c>
      <c r="B838" s="120" t="s">
        <v>3151</v>
      </c>
      <c r="C838" s="120" t="s">
        <v>1015</v>
      </c>
      <c r="D838" s="120" t="s">
        <v>3710</v>
      </c>
      <c r="E838" s="120" t="s">
        <v>1634</v>
      </c>
      <c r="F838" s="168" t="s">
        <v>287</v>
      </c>
      <c r="G838" s="169"/>
      <c r="H838" s="122">
        <v>99756248</v>
      </c>
      <c r="I838" s="58">
        <v>94461248</v>
      </c>
    </row>
    <row r="839" spans="1:9">
      <c r="A839" s="120" t="s">
        <v>3150</v>
      </c>
      <c r="B839" s="120" t="s">
        <v>3151</v>
      </c>
      <c r="C839" s="120" t="s">
        <v>1015</v>
      </c>
      <c r="D839" s="120" t="s">
        <v>3710</v>
      </c>
      <c r="E839" s="120" t="s">
        <v>1635</v>
      </c>
      <c r="F839" s="168" t="s">
        <v>518</v>
      </c>
      <c r="G839" s="169"/>
      <c r="H839" s="122">
        <v>97104327</v>
      </c>
      <c r="I839" s="58">
        <v>96519327</v>
      </c>
    </row>
    <row r="840" spans="1:9">
      <c r="A840" s="120" t="s">
        <v>3150</v>
      </c>
      <c r="B840" s="120" t="s">
        <v>3151</v>
      </c>
      <c r="C840" s="120" t="s">
        <v>1015</v>
      </c>
      <c r="D840" s="120" t="s">
        <v>3710</v>
      </c>
      <c r="E840" s="120" t="s">
        <v>1636</v>
      </c>
      <c r="F840" s="168" t="s">
        <v>519</v>
      </c>
      <c r="G840" s="169"/>
      <c r="H840" s="122">
        <v>45281731</v>
      </c>
      <c r="I840" s="58">
        <v>45281731</v>
      </c>
    </row>
    <row r="841" spans="1:9">
      <c r="A841" s="120" t="s">
        <v>3150</v>
      </c>
      <c r="B841" s="120" t="s">
        <v>3151</v>
      </c>
      <c r="C841" s="120" t="s">
        <v>1015</v>
      </c>
      <c r="D841" s="120" t="s">
        <v>3710</v>
      </c>
      <c r="E841" s="120" t="s">
        <v>1637</v>
      </c>
      <c r="F841" s="168" t="s">
        <v>520</v>
      </c>
      <c r="G841" s="169"/>
      <c r="H841" s="122">
        <v>27266819</v>
      </c>
      <c r="I841" s="58">
        <v>23976819</v>
      </c>
    </row>
    <row r="842" spans="1:9">
      <c r="A842" s="120" t="s">
        <v>3150</v>
      </c>
      <c r="B842" s="120" t="s">
        <v>3151</v>
      </c>
      <c r="C842" s="120" t="s">
        <v>1015</v>
      </c>
      <c r="D842" s="120" t="s">
        <v>3710</v>
      </c>
      <c r="E842" s="120" t="s">
        <v>1638</v>
      </c>
      <c r="F842" s="168" t="s">
        <v>521</v>
      </c>
      <c r="G842" s="169"/>
      <c r="H842" s="122">
        <v>26070667</v>
      </c>
      <c r="I842" s="58">
        <v>25070667</v>
      </c>
    </row>
    <row r="843" spans="1:9">
      <c r="A843" s="120" t="s">
        <v>3150</v>
      </c>
      <c r="B843" s="120" t="s">
        <v>3151</v>
      </c>
      <c r="C843" s="120" t="s">
        <v>1015</v>
      </c>
      <c r="D843" s="120" t="s">
        <v>3710</v>
      </c>
      <c r="E843" s="120" t="s">
        <v>1639</v>
      </c>
      <c r="F843" s="168" t="s">
        <v>303</v>
      </c>
      <c r="G843" s="169"/>
      <c r="H843" s="122">
        <v>28017008</v>
      </c>
      <c r="I843" s="58">
        <v>28017008</v>
      </c>
    </row>
    <row r="844" spans="1:9">
      <c r="A844" s="120" t="s">
        <v>3150</v>
      </c>
      <c r="B844" s="120" t="s">
        <v>3151</v>
      </c>
      <c r="C844" s="120" t="s">
        <v>1015</v>
      </c>
      <c r="D844" s="120" t="s">
        <v>3710</v>
      </c>
      <c r="E844" s="120" t="s">
        <v>1640</v>
      </c>
      <c r="F844" s="168" t="s">
        <v>5</v>
      </c>
      <c r="G844" s="169"/>
      <c r="H844" s="122">
        <v>31963627</v>
      </c>
      <c r="I844" s="58">
        <v>31713627</v>
      </c>
    </row>
    <row r="845" spans="1:9">
      <c r="A845" s="120" t="s">
        <v>3150</v>
      </c>
      <c r="B845" s="120" t="s">
        <v>3151</v>
      </c>
      <c r="C845" s="120" t="s">
        <v>1015</v>
      </c>
      <c r="D845" s="120" t="s">
        <v>3710</v>
      </c>
      <c r="E845" s="120" t="s">
        <v>1641</v>
      </c>
      <c r="F845" s="168" t="s">
        <v>6</v>
      </c>
      <c r="G845" s="169"/>
      <c r="H845" s="122">
        <v>105103102</v>
      </c>
      <c r="I845" s="58">
        <v>100978102</v>
      </c>
    </row>
    <row r="846" spans="1:9">
      <c r="A846" s="120" t="s">
        <v>3150</v>
      </c>
      <c r="B846" s="120" t="s">
        <v>3151</v>
      </c>
      <c r="C846" s="120" t="s">
        <v>1015</v>
      </c>
      <c r="D846" s="120" t="s">
        <v>3710</v>
      </c>
      <c r="E846" s="120" t="s">
        <v>1642</v>
      </c>
      <c r="F846" s="168" t="s">
        <v>7</v>
      </c>
      <c r="G846" s="169"/>
      <c r="H846" s="122">
        <v>46755577</v>
      </c>
      <c r="I846" s="58">
        <v>45005577</v>
      </c>
    </row>
    <row r="847" spans="1:9">
      <c r="A847" s="120" t="s">
        <v>3150</v>
      </c>
      <c r="B847" s="120" t="s">
        <v>3151</v>
      </c>
      <c r="C847" s="120" t="s">
        <v>1015</v>
      </c>
      <c r="D847" s="120" t="s">
        <v>3710</v>
      </c>
      <c r="E847" s="120" t="s">
        <v>1643</v>
      </c>
      <c r="F847" s="168" t="s">
        <v>112</v>
      </c>
      <c r="G847" s="169"/>
      <c r="H847" s="122">
        <v>16680773</v>
      </c>
      <c r="I847" s="58">
        <v>16055773</v>
      </c>
    </row>
    <row r="848" spans="1:9">
      <c r="A848" s="120" t="s">
        <v>3150</v>
      </c>
      <c r="B848" s="120" t="s">
        <v>3151</v>
      </c>
      <c r="C848" s="120" t="s">
        <v>1015</v>
      </c>
      <c r="D848" s="120" t="s">
        <v>3710</v>
      </c>
      <c r="E848" s="120" t="s">
        <v>1644</v>
      </c>
      <c r="F848" s="168" t="s">
        <v>113</v>
      </c>
      <c r="G848" s="169"/>
      <c r="H848" s="122">
        <v>6954724</v>
      </c>
      <c r="I848" s="58">
        <v>6079724</v>
      </c>
    </row>
    <row r="849" spans="1:9">
      <c r="A849" s="120" t="s">
        <v>3150</v>
      </c>
      <c r="B849" s="120" t="s">
        <v>3151</v>
      </c>
      <c r="C849" s="120" t="s">
        <v>1015</v>
      </c>
      <c r="D849" s="120" t="s">
        <v>3710</v>
      </c>
      <c r="E849" s="120" t="s">
        <v>1645</v>
      </c>
      <c r="F849" s="168" t="s">
        <v>233</v>
      </c>
      <c r="G849" s="169"/>
      <c r="H849" s="122">
        <v>104593970</v>
      </c>
      <c r="I849" s="58">
        <v>102593970</v>
      </c>
    </row>
    <row r="850" spans="1:9">
      <c r="A850" s="120" t="s">
        <v>3150</v>
      </c>
      <c r="B850" s="120" t="s">
        <v>3151</v>
      </c>
      <c r="C850" s="120" t="s">
        <v>1015</v>
      </c>
      <c r="D850" s="120" t="s">
        <v>3710</v>
      </c>
      <c r="E850" s="120" t="s">
        <v>1646</v>
      </c>
      <c r="F850" s="168" t="s">
        <v>114</v>
      </c>
      <c r="G850" s="169"/>
      <c r="H850" s="122">
        <v>40644429</v>
      </c>
      <c r="I850" s="58">
        <v>38084429</v>
      </c>
    </row>
    <row r="851" spans="1:9">
      <c r="A851" s="120" t="s">
        <v>3150</v>
      </c>
      <c r="B851" s="120" t="s">
        <v>3151</v>
      </c>
      <c r="C851" s="120" t="s">
        <v>1015</v>
      </c>
      <c r="D851" s="120" t="s">
        <v>3710</v>
      </c>
      <c r="E851" s="120" t="s">
        <v>1647</v>
      </c>
      <c r="F851" s="168" t="s">
        <v>65</v>
      </c>
      <c r="G851" s="169"/>
      <c r="H851" s="122">
        <v>15629729</v>
      </c>
      <c r="I851" s="58">
        <v>13809729</v>
      </c>
    </row>
    <row r="852" spans="1:9">
      <c r="A852" s="120" t="s">
        <v>3150</v>
      </c>
      <c r="B852" s="120" t="s">
        <v>3151</v>
      </c>
      <c r="C852" s="120" t="s">
        <v>1015</v>
      </c>
      <c r="D852" s="120" t="s">
        <v>3710</v>
      </c>
      <c r="E852" s="120" t="s">
        <v>1648</v>
      </c>
      <c r="F852" s="168" t="s">
        <v>66</v>
      </c>
      <c r="G852" s="169"/>
      <c r="H852" s="122">
        <v>12037294</v>
      </c>
      <c r="I852" s="58">
        <v>12037294</v>
      </c>
    </row>
    <row r="853" spans="1:9">
      <c r="A853" s="120" t="s">
        <v>3150</v>
      </c>
      <c r="B853" s="120" t="s">
        <v>3151</v>
      </c>
      <c r="C853" s="120" t="s">
        <v>1015</v>
      </c>
      <c r="D853" s="120" t="s">
        <v>3710</v>
      </c>
      <c r="E853" s="120" t="s">
        <v>3711</v>
      </c>
      <c r="F853" s="168" t="s">
        <v>527</v>
      </c>
      <c r="G853" s="169"/>
      <c r="H853" s="122">
        <v>-48930</v>
      </c>
      <c r="I853" s="58">
        <v>-48930</v>
      </c>
    </row>
    <row r="854" spans="1:9">
      <c r="A854" s="120" t="s">
        <v>3150</v>
      </c>
      <c r="B854" s="120" t="s">
        <v>3151</v>
      </c>
      <c r="C854" s="120" t="s">
        <v>1015</v>
      </c>
      <c r="D854" s="120" t="s">
        <v>3710</v>
      </c>
      <c r="E854" s="120" t="s">
        <v>1649</v>
      </c>
      <c r="F854" s="168" t="s">
        <v>528</v>
      </c>
      <c r="G854" s="169"/>
      <c r="H854" s="122">
        <v>21033226</v>
      </c>
      <c r="I854" s="58">
        <v>20283226</v>
      </c>
    </row>
    <row r="855" spans="1:9">
      <c r="A855" s="120" t="s">
        <v>3150</v>
      </c>
      <c r="B855" s="120" t="s">
        <v>3151</v>
      </c>
      <c r="C855" s="120" t="s">
        <v>1015</v>
      </c>
      <c r="D855" s="120" t="s">
        <v>3710</v>
      </c>
      <c r="E855" s="120" t="s">
        <v>1650</v>
      </c>
      <c r="F855" s="168" t="s">
        <v>119</v>
      </c>
      <c r="G855" s="169"/>
      <c r="H855" s="122">
        <v>20943270</v>
      </c>
      <c r="I855" s="58">
        <v>20943270</v>
      </c>
    </row>
    <row r="856" spans="1:9">
      <c r="A856" s="120" t="s">
        <v>3150</v>
      </c>
      <c r="B856" s="120" t="s">
        <v>3151</v>
      </c>
      <c r="C856" s="120" t="s">
        <v>1015</v>
      </c>
      <c r="D856" s="120" t="s">
        <v>3710</v>
      </c>
      <c r="E856" s="120" t="s">
        <v>1651</v>
      </c>
      <c r="F856" s="168" t="s">
        <v>120</v>
      </c>
      <c r="G856" s="169"/>
      <c r="H856" s="122">
        <v>62440510</v>
      </c>
      <c r="I856" s="58">
        <v>61815510</v>
      </c>
    </row>
    <row r="857" spans="1:9">
      <c r="A857" s="120" t="s">
        <v>3150</v>
      </c>
      <c r="B857" s="120" t="s">
        <v>3151</v>
      </c>
      <c r="C857" s="120" t="s">
        <v>1015</v>
      </c>
      <c r="D857" s="120" t="s">
        <v>3710</v>
      </c>
      <c r="E857" s="120" t="s">
        <v>1652</v>
      </c>
      <c r="F857" s="168" t="s">
        <v>490</v>
      </c>
      <c r="G857" s="169"/>
      <c r="H857" s="122">
        <v>15658821</v>
      </c>
      <c r="I857" s="58">
        <v>15658821</v>
      </c>
    </row>
    <row r="858" spans="1:9">
      <c r="A858" s="120" t="s">
        <v>3150</v>
      </c>
      <c r="B858" s="120" t="s">
        <v>3151</v>
      </c>
      <c r="C858" s="120" t="s">
        <v>1015</v>
      </c>
      <c r="D858" s="120" t="s">
        <v>3710</v>
      </c>
      <c r="E858" s="120" t="s">
        <v>1653</v>
      </c>
      <c r="F858" s="168" t="s">
        <v>615</v>
      </c>
      <c r="G858" s="169"/>
      <c r="H858" s="122">
        <v>16342361</v>
      </c>
      <c r="I858" s="58">
        <v>16342361</v>
      </c>
    </row>
    <row r="859" spans="1:9">
      <c r="A859" s="120" t="s">
        <v>3150</v>
      </c>
      <c r="B859" s="120" t="s">
        <v>3151</v>
      </c>
      <c r="C859" s="120" t="s">
        <v>1015</v>
      </c>
      <c r="D859" s="120" t="s">
        <v>3710</v>
      </c>
      <c r="E859" s="120" t="s">
        <v>3712</v>
      </c>
      <c r="F859" s="168" t="s">
        <v>631</v>
      </c>
      <c r="G859" s="169"/>
      <c r="H859" s="122">
        <v>71075</v>
      </c>
      <c r="I859" s="58">
        <v>71075</v>
      </c>
    </row>
    <row r="860" spans="1:9">
      <c r="A860" s="120" t="s">
        <v>3150</v>
      </c>
      <c r="B860" s="120" t="s">
        <v>3151</v>
      </c>
      <c r="C860" s="120" t="s">
        <v>1015</v>
      </c>
      <c r="D860" s="120" t="s">
        <v>3710</v>
      </c>
      <c r="E860" s="120" t="s">
        <v>3713</v>
      </c>
      <c r="F860" s="168" t="s">
        <v>3714</v>
      </c>
      <c r="G860" s="169"/>
      <c r="H860" s="122">
        <v>-6319</v>
      </c>
      <c r="I860" s="58">
        <v>-6319</v>
      </c>
    </row>
    <row r="861" spans="1:9">
      <c r="A861" s="120" t="s">
        <v>3150</v>
      </c>
      <c r="B861" s="120" t="s">
        <v>3151</v>
      </c>
      <c r="C861" s="120" t="s">
        <v>1015</v>
      </c>
      <c r="D861" s="120" t="s">
        <v>3710</v>
      </c>
      <c r="E861" s="120" t="s">
        <v>3715</v>
      </c>
      <c r="F861" s="168" t="s">
        <v>3716</v>
      </c>
      <c r="G861" s="169"/>
      <c r="H861" s="122">
        <v>-389539</v>
      </c>
      <c r="I861" s="58">
        <v>-389539</v>
      </c>
    </row>
    <row r="862" spans="1:9">
      <c r="A862" s="120" t="s">
        <v>3150</v>
      </c>
      <c r="B862" s="120" t="s">
        <v>3151</v>
      </c>
      <c r="C862" s="120" t="s">
        <v>1015</v>
      </c>
      <c r="D862" s="120" t="s">
        <v>3710</v>
      </c>
      <c r="E862" s="120" t="s">
        <v>1654</v>
      </c>
      <c r="F862" s="168" t="s">
        <v>654</v>
      </c>
      <c r="G862" s="169"/>
      <c r="H862" s="122">
        <v>28923800</v>
      </c>
      <c r="I862" s="58">
        <v>28923800</v>
      </c>
    </row>
    <row r="863" spans="1:9">
      <c r="A863" s="120" t="s">
        <v>3150</v>
      </c>
      <c r="B863" s="120" t="s">
        <v>3151</v>
      </c>
      <c r="C863" s="120" t="s">
        <v>1015</v>
      </c>
      <c r="D863" s="120" t="s">
        <v>3710</v>
      </c>
      <c r="E863" s="120" t="s">
        <v>3717</v>
      </c>
      <c r="F863" s="168" t="s">
        <v>3718</v>
      </c>
      <c r="G863" s="169"/>
      <c r="H863" s="122">
        <v>124215</v>
      </c>
      <c r="I863" s="58">
        <v>124215</v>
      </c>
    </row>
    <row r="864" spans="1:9">
      <c r="A864" s="120" t="s">
        <v>3150</v>
      </c>
      <c r="B864" s="120" t="s">
        <v>3151</v>
      </c>
      <c r="C864" s="120" t="s">
        <v>1015</v>
      </c>
      <c r="D864" s="120" t="s">
        <v>3710</v>
      </c>
      <c r="E864" s="120" t="s">
        <v>3719</v>
      </c>
      <c r="F864" s="168" t="s">
        <v>313</v>
      </c>
      <c r="G864" s="169"/>
      <c r="H864" s="122">
        <v>-51210</v>
      </c>
      <c r="I864" s="58">
        <v>-51210</v>
      </c>
    </row>
    <row r="865" spans="1:9">
      <c r="A865" s="120" t="s">
        <v>3150</v>
      </c>
      <c r="B865" s="120" t="s">
        <v>3151</v>
      </c>
      <c r="C865" s="120" t="s">
        <v>1015</v>
      </c>
      <c r="D865" s="120" t="s">
        <v>3710</v>
      </c>
      <c r="E865" s="120" t="s">
        <v>1920</v>
      </c>
      <c r="F865" s="168" t="s">
        <v>1908</v>
      </c>
      <c r="G865" s="169"/>
      <c r="H865" s="122">
        <v>21599773</v>
      </c>
      <c r="I865" s="58">
        <v>19599773</v>
      </c>
    </row>
    <row r="866" spans="1:9">
      <c r="A866" s="120" t="s">
        <v>3150</v>
      </c>
      <c r="B866" s="120" t="s">
        <v>3151</v>
      </c>
      <c r="C866" s="120" t="s">
        <v>1015</v>
      </c>
      <c r="D866" s="120" t="s">
        <v>3710</v>
      </c>
      <c r="E866" s="120" t="s">
        <v>1949</v>
      </c>
      <c r="F866" s="168" t="s">
        <v>1950</v>
      </c>
      <c r="G866" s="169"/>
      <c r="H866" s="122">
        <v>23103177</v>
      </c>
      <c r="I866" s="58">
        <v>22348177</v>
      </c>
    </row>
    <row r="867" spans="1:9">
      <c r="A867" s="120" t="s">
        <v>3150</v>
      </c>
      <c r="B867" s="120" t="s">
        <v>3151</v>
      </c>
      <c r="C867" s="120" t="s">
        <v>1015</v>
      </c>
      <c r="D867" s="120" t="s">
        <v>3710</v>
      </c>
      <c r="E867" s="120" t="s">
        <v>1996</v>
      </c>
      <c r="F867" s="168" t="s">
        <v>527</v>
      </c>
      <c r="G867" s="169"/>
      <c r="H867" s="122">
        <v>18502382</v>
      </c>
      <c r="I867" s="58">
        <v>18502382</v>
      </c>
    </row>
    <row r="868" spans="1:9">
      <c r="A868" s="120" t="s">
        <v>3150</v>
      </c>
      <c r="B868" s="120" t="s">
        <v>3151</v>
      </c>
      <c r="C868" s="120" t="s">
        <v>1015</v>
      </c>
      <c r="D868" s="120" t="s">
        <v>3710</v>
      </c>
      <c r="E868" s="120" t="s">
        <v>2034</v>
      </c>
      <c r="F868" s="168" t="s">
        <v>2035</v>
      </c>
      <c r="G868" s="169"/>
      <c r="H868" s="122">
        <v>150438</v>
      </c>
      <c r="I868" s="58">
        <v>150438</v>
      </c>
    </row>
    <row r="869" spans="1:9">
      <c r="A869" s="120" t="s">
        <v>3150</v>
      </c>
      <c r="B869" s="120" t="s">
        <v>3151</v>
      </c>
      <c r="C869" s="120" t="s">
        <v>1015</v>
      </c>
      <c r="D869" s="120" t="s">
        <v>3710</v>
      </c>
      <c r="E869" s="120" t="s">
        <v>3720</v>
      </c>
      <c r="F869" s="168" t="s">
        <v>3721</v>
      </c>
      <c r="G869" s="169"/>
      <c r="H869" s="122">
        <v>2885860</v>
      </c>
      <c r="I869" s="58">
        <v>2885860</v>
      </c>
    </row>
    <row r="870" spans="1:9">
      <c r="A870" s="120" t="s">
        <v>3150</v>
      </c>
      <c r="B870" s="120" t="s">
        <v>3151</v>
      </c>
      <c r="C870" s="120" t="s">
        <v>1015</v>
      </c>
      <c r="D870" s="120" t="s">
        <v>3710</v>
      </c>
      <c r="E870" s="120" t="s">
        <v>2877</v>
      </c>
      <c r="F870" s="168" t="s">
        <v>83</v>
      </c>
      <c r="G870" s="169"/>
      <c r="H870" s="122">
        <v>3336591</v>
      </c>
      <c r="I870" s="58">
        <v>1956591</v>
      </c>
    </row>
    <row r="871" spans="1:9">
      <c r="A871" s="120" t="s">
        <v>3150</v>
      </c>
      <c r="B871" s="120" t="s">
        <v>3151</v>
      </c>
      <c r="C871" s="120" t="s">
        <v>1015</v>
      </c>
      <c r="D871" s="120" t="s">
        <v>3710</v>
      </c>
      <c r="E871" s="120" t="s">
        <v>2844</v>
      </c>
      <c r="F871" s="168" t="s">
        <v>382</v>
      </c>
      <c r="G871" s="169"/>
      <c r="H871" s="122">
        <v>5712430</v>
      </c>
      <c r="I871" s="58">
        <v>5712430</v>
      </c>
    </row>
    <row r="872" spans="1:9">
      <c r="A872" s="120" t="s">
        <v>3150</v>
      </c>
      <c r="B872" s="120" t="s">
        <v>3151</v>
      </c>
      <c r="C872" s="120" t="s">
        <v>1015</v>
      </c>
      <c r="D872" s="120" t="s">
        <v>3710</v>
      </c>
      <c r="E872" s="120" t="s">
        <v>2881</v>
      </c>
      <c r="F872" s="168" t="s">
        <v>2882</v>
      </c>
      <c r="G872" s="169"/>
      <c r="H872" s="122">
        <v>2027764</v>
      </c>
      <c r="I872" s="58">
        <v>1652764</v>
      </c>
    </row>
    <row r="873" spans="1:9">
      <c r="A873" s="120" t="s">
        <v>3150</v>
      </c>
      <c r="B873" s="120" t="s">
        <v>3151</v>
      </c>
      <c r="C873" s="120" t="s">
        <v>1015</v>
      </c>
      <c r="D873" s="120" t="s">
        <v>3710</v>
      </c>
      <c r="E873" s="120" t="s">
        <v>2943</v>
      </c>
      <c r="F873" s="168" t="s">
        <v>2944</v>
      </c>
      <c r="G873" s="169"/>
      <c r="H873" s="122">
        <v>2389900</v>
      </c>
      <c r="I873" s="58">
        <v>2389900</v>
      </c>
    </row>
    <row r="874" spans="1:9">
      <c r="A874" s="120" t="s">
        <v>3150</v>
      </c>
      <c r="B874" s="120" t="s">
        <v>3151</v>
      </c>
      <c r="C874" s="120" t="s">
        <v>1015</v>
      </c>
      <c r="D874" s="120" t="s">
        <v>3710</v>
      </c>
      <c r="E874" s="170" t="s">
        <v>3476</v>
      </c>
      <c r="F874" s="171"/>
      <c r="G874" s="172"/>
      <c r="H874" s="123">
        <v>1502341135</v>
      </c>
      <c r="I874" s="86">
        <v>1434366135</v>
      </c>
    </row>
    <row r="875" spans="1:9">
      <c r="A875" s="120" t="s">
        <v>3150</v>
      </c>
      <c r="B875" s="120" t="s">
        <v>3151</v>
      </c>
      <c r="C875" s="120" t="s">
        <v>1042</v>
      </c>
      <c r="D875" s="120" t="s">
        <v>3722</v>
      </c>
      <c r="E875" s="120" t="s">
        <v>1655</v>
      </c>
      <c r="F875" s="168" t="s">
        <v>152</v>
      </c>
      <c r="G875" s="169"/>
      <c r="H875" s="122">
        <v>23690349</v>
      </c>
      <c r="I875" s="58">
        <v>21670349</v>
      </c>
    </row>
    <row r="876" spans="1:9">
      <c r="A876" s="120" t="s">
        <v>3150</v>
      </c>
      <c r="B876" s="120" t="s">
        <v>3151</v>
      </c>
      <c r="C876" s="120" t="s">
        <v>1042</v>
      </c>
      <c r="D876" s="120" t="s">
        <v>3722</v>
      </c>
      <c r="E876" s="120" t="s">
        <v>1656</v>
      </c>
      <c r="F876" s="168" t="s">
        <v>548</v>
      </c>
      <c r="G876" s="169"/>
      <c r="H876" s="122">
        <v>26996967</v>
      </c>
      <c r="I876" s="58">
        <v>25996967</v>
      </c>
    </row>
    <row r="877" spans="1:9">
      <c r="A877" s="120" t="s">
        <v>3150</v>
      </c>
      <c r="B877" s="120" t="s">
        <v>3151</v>
      </c>
      <c r="C877" s="120" t="s">
        <v>1042</v>
      </c>
      <c r="D877" s="120" t="s">
        <v>3722</v>
      </c>
      <c r="E877" s="120" t="s">
        <v>1657</v>
      </c>
      <c r="F877" s="168" t="s">
        <v>436</v>
      </c>
      <c r="G877" s="169"/>
      <c r="H877" s="122">
        <v>40949467</v>
      </c>
      <c r="I877" s="58">
        <v>40494467</v>
      </c>
    </row>
    <row r="878" spans="1:9">
      <c r="A878" s="120" t="s">
        <v>3150</v>
      </c>
      <c r="B878" s="120" t="s">
        <v>3151</v>
      </c>
      <c r="C878" s="120" t="s">
        <v>1042</v>
      </c>
      <c r="D878" s="120" t="s">
        <v>3722</v>
      </c>
      <c r="E878" s="120" t="s">
        <v>1658</v>
      </c>
      <c r="F878" s="168" t="s">
        <v>437</v>
      </c>
      <c r="G878" s="169"/>
      <c r="H878" s="122">
        <v>33024493</v>
      </c>
      <c r="I878" s="58">
        <v>28774493</v>
      </c>
    </row>
    <row r="879" spans="1:9">
      <c r="A879" s="120" t="s">
        <v>3150</v>
      </c>
      <c r="B879" s="120" t="s">
        <v>3151</v>
      </c>
      <c r="C879" s="120" t="s">
        <v>1042</v>
      </c>
      <c r="D879" s="120" t="s">
        <v>3722</v>
      </c>
      <c r="E879" s="120" t="s">
        <v>1659</v>
      </c>
      <c r="F879" s="168" t="s">
        <v>327</v>
      </c>
      <c r="G879" s="169"/>
      <c r="H879" s="122">
        <v>25675077</v>
      </c>
      <c r="I879" s="58">
        <v>25675077</v>
      </c>
    </row>
    <row r="880" spans="1:9">
      <c r="A880" s="120" t="s">
        <v>3150</v>
      </c>
      <c r="B880" s="120" t="s">
        <v>3151</v>
      </c>
      <c r="C880" s="120" t="s">
        <v>1042</v>
      </c>
      <c r="D880" s="120" t="s">
        <v>3722</v>
      </c>
      <c r="E880" s="120" t="s">
        <v>1660</v>
      </c>
      <c r="F880" s="168" t="s">
        <v>438</v>
      </c>
      <c r="G880" s="169"/>
      <c r="H880" s="122">
        <v>24346545</v>
      </c>
      <c r="I880" s="58">
        <v>24346545</v>
      </c>
    </row>
    <row r="881" spans="1:9">
      <c r="A881" s="120" t="s">
        <v>3150</v>
      </c>
      <c r="B881" s="120" t="s">
        <v>3151</v>
      </c>
      <c r="C881" s="120" t="s">
        <v>1042</v>
      </c>
      <c r="D881" s="120" t="s">
        <v>3722</v>
      </c>
      <c r="E881" s="120" t="s">
        <v>1661</v>
      </c>
      <c r="F881" s="168" t="s">
        <v>80</v>
      </c>
      <c r="G881" s="169"/>
      <c r="H881" s="122">
        <v>14173406</v>
      </c>
      <c r="I881" s="58">
        <v>13403406</v>
      </c>
    </row>
    <row r="882" spans="1:9">
      <c r="A882" s="120" t="s">
        <v>3150</v>
      </c>
      <c r="B882" s="120" t="s">
        <v>3151</v>
      </c>
      <c r="C882" s="120" t="s">
        <v>1042</v>
      </c>
      <c r="D882" s="120" t="s">
        <v>3722</v>
      </c>
      <c r="E882" s="120" t="s">
        <v>1662</v>
      </c>
      <c r="F882" s="168" t="s">
        <v>200</v>
      </c>
      <c r="G882" s="169"/>
      <c r="H882" s="122">
        <v>27660174</v>
      </c>
      <c r="I882" s="58">
        <v>26860174</v>
      </c>
    </row>
    <row r="883" spans="1:9">
      <c r="A883" s="120" t="s">
        <v>3150</v>
      </c>
      <c r="B883" s="120" t="s">
        <v>3151</v>
      </c>
      <c r="C883" s="120" t="s">
        <v>1042</v>
      </c>
      <c r="D883" s="120" t="s">
        <v>3722</v>
      </c>
      <c r="E883" s="120" t="s">
        <v>1663</v>
      </c>
      <c r="F883" s="168" t="s">
        <v>81</v>
      </c>
      <c r="G883" s="169"/>
      <c r="H883" s="122">
        <v>43667394</v>
      </c>
      <c r="I883" s="58">
        <v>41667394</v>
      </c>
    </row>
    <row r="884" spans="1:9">
      <c r="A884" s="120" t="s">
        <v>3150</v>
      </c>
      <c r="B884" s="120" t="s">
        <v>3151</v>
      </c>
      <c r="C884" s="120" t="s">
        <v>1042</v>
      </c>
      <c r="D884" s="120" t="s">
        <v>3722</v>
      </c>
      <c r="E884" s="120" t="s">
        <v>3723</v>
      </c>
      <c r="F884" s="168" t="s">
        <v>3724</v>
      </c>
      <c r="G884" s="169"/>
      <c r="H884" s="122">
        <v>-262910</v>
      </c>
      <c r="I884" s="58">
        <v>-262910</v>
      </c>
    </row>
    <row r="885" spans="1:9">
      <c r="A885" s="120" t="s">
        <v>3150</v>
      </c>
      <c r="B885" s="120" t="s">
        <v>3151</v>
      </c>
      <c r="C885" s="120" t="s">
        <v>1042</v>
      </c>
      <c r="D885" s="120" t="s">
        <v>3722</v>
      </c>
      <c r="E885" s="120" t="s">
        <v>1664</v>
      </c>
      <c r="F885" s="168" t="s">
        <v>141</v>
      </c>
      <c r="G885" s="169"/>
      <c r="H885" s="122">
        <v>31510894</v>
      </c>
      <c r="I885" s="58">
        <v>29510894</v>
      </c>
    </row>
    <row r="886" spans="1:9">
      <c r="A886" s="120" t="s">
        <v>3150</v>
      </c>
      <c r="B886" s="120" t="s">
        <v>3151</v>
      </c>
      <c r="C886" s="120" t="s">
        <v>1042</v>
      </c>
      <c r="D886" s="120" t="s">
        <v>3722</v>
      </c>
      <c r="E886" s="120" t="s">
        <v>1665</v>
      </c>
      <c r="F886" s="168" t="s">
        <v>162</v>
      </c>
      <c r="G886" s="169"/>
      <c r="H886" s="122">
        <v>20000853</v>
      </c>
      <c r="I886" s="58">
        <v>19375853</v>
      </c>
    </row>
    <row r="887" spans="1:9">
      <c r="A887" s="120" t="s">
        <v>3150</v>
      </c>
      <c r="B887" s="120" t="s">
        <v>3151</v>
      </c>
      <c r="C887" s="120" t="s">
        <v>1042</v>
      </c>
      <c r="D887" s="120" t="s">
        <v>3722</v>
      </c>
      <c r="E887" s="120" t="s">
        <v>1666</v>
      </c>
      <c r="F887" s="168" t="s">
        <v>538</v>
      </c>
      <c r="G887" s="169"/>
      <c r="H887" s="122">
        <v>20893383</v>
      </c>
      <c r="I887" s="58">
        <v>20143383</v>
      </c>
    </row>
    <row r="888" spans="1:9">
      <c r="A888" s="120" t="s">
        <v>3150</v>
      </c>
      <c r="B888" s="120" t="s">
        <v>3151</v>
      </c>
      <c r="C888" s="120" t="s">
        <v>1042</v>
      </c>
      <c r="D888" s="120" t="s">
        <v>3722</v>
      </c>
      <c r="E888" s="120" t="s">
        <v>1667</v>
      </c>
      <c r="F888" s="168" t="s">
        <v>539</v>
      </c>
      <c r="G888" s="169"/>
      <c r="H888" s="122">
        <v>28502249</v>
      </c>
      <c r="I888" s="58">
        <v>28502249</v>
      </c>
    </row>
    <row r="889" spans="1:9">
      <c r="A889" s="120" t="s">
        <v>3150</v>
      </c>
      <c r="B889" s="120" t="s">
        <v>3151</v>
      </c>
      <c r="C889" s="120" t="s">
        <v>1042</v>
      </c>
      <c r="D889" s="120" t="s">
        <v>3722</v>
      </c>
      <c r="E889" s="120" t="s">
        <v>1668</v>
      </c>
      <c r="F889" s="168" t="s">
        <v>1931</v>
      </c>
      <c r="G889" s="169"/>
      <c r="H889" s="122">
        <v>25009953</v>
      </c>
      <c r="I889" s="58">
        <v>25009953</v>
      </c>
    </row>
    <row r="890" spans="1:9">
      <c r="A890" s="120" t="s">
        <v>3150</v>
      </c>
      <c r="B890" s="120" t="s">
        <v>3151</v>
      </c>
      <c r="C890" s="120" t="s">
        <v>1042</v>
      </c>
      <c r="D890" s="120" t="s">
        <v>3722</v>
      </c>
      <c r="E890" s="120" t="s">
        <v>1669</v>
      </c>
      <c r="F890" s="168" t="s">
        <v>505</v>
      </c>
      <c r="G890" s="169"/>
      <c r="H890" s="122">
        <v>32809946</v>
      </c>
      <c r="I890" s="58">
        <v>32809946</v>
      </c>
    </row>
    <row r="891" spans="1:9">
      <c r="A891" s="120" t="s">
        <v>3150</v>
      </c>
      <c r="B891" s="120" t="s">
        <v>3151</v>
      </c>
      <c r="C891" s="120" t="s">
        <v>1042</v>
      </c>
      <c r="D891" s="120" t="s">
        <v>3722</v>
      </c>
      <c r="E891" s="120" t="s">
        <v>1670</v>
      </c>
      <c r="F891" s="168" t="s">
        <v>506</v>
      </c>
      <c r="G891" s="169"/>
      <c r="H891" s="122">
        <v>11937453</v>
      </c>
      <c r="I891" s="58">
        <v>11937453</v>
      </c>
    </row>
    <row r="892" spans="1:9">
      <c r="A892" s="120" t="s">
        <v>3150</v>
      </c>
      <c r="B892" s="120" t="s">
        <v>3151</v>
      </c>
      <c r="C892" s="120" t="s">
        <v>1042</v>
      </c>
      <c r="D892" s="120" t="s">
        <v>3722</v>
      </c>
      <c r="E892" s="120" t="s">
        <v>1671</v>
      </c>
      <c r="F892" s="168" t="s">
        <v>512</v>
      </c>
      <c r="G892" s="169"/>
      <c r="H892" s="122">
        <v>11764908</v>
      </c>
      <c r="I892" s="58">
        <v>11764908</v>
      </c>
    </row>
    <row r="893" spans="1:9">
      <c r="A893" s="120" t="s">
        <v>3150</v>
      </c>
      <c r="B893" s="120" t="s">
        <v>3151</v>
      </c>
      <c r="C893" s="120" t="s">
        <v>1042</v>
      </c>
      <c r="D893" s="120" t="s">
        <v>3722</v>
      </c>
      <c r="E893" s="120" t="s">
        <v>1672</v>
      </c>
      <c r="F893" s="168" t="s">
        <v>477</v>
      </c>
      <c r="G893" s="169"/>
      <c r="H893" s="122">
        <v>-377776</v>
      </c>
      <c r="I893" s="58">
        <v>-377776</v>
      </c>
    </row>
    <row r="894" spans="1:9">
      <c r="A894" s="120" t="s">
        <v>3150</v>
      </c>
      <c r="B894" s="120" t="s">
        <v>3151</v>
      </c>
      <c r="C894" s="120" t="s">
        <v>1042</v>
      </c>
      <c r="D894" s="120" t="s">
        <v>3722</v>
      </c>
      <c r="E894" s="120" t="s">
        <v>1673</v>
      </c>
      <c r="F894" s="168" t="s">
        <v>589</v>
      </c>
      <c r="G894" s="169"/>
      <c r="H894" s="122">
        <v>18751317</v>
      </c>
      <c r="I894" s="58">
        <v>18751317</v>
      </c>
    </row>
    <row r="895" spans="1:9">
      <c r="A895" s="120" t="s">
        <v>3150</v>
      </c>
      <c r="B895" s="120" t="s">
        <v>3151</v>
      </c>
      <c r="C895" s="120" t="s">
        <v>1042</v>
      </c>
      <c r="D895" s="120" t="s">
        <v>3722</v>
      </c>
      <c r="E895" s="120" t="s">
        <v>1674</v>
      </c>
      <c r="F895" s="168" t="s">
        <v>595</v>
      </c>
      <c r="G895" s="169"/>
      <c r="H895" s="122">
        <v>16867914</v>
      </c>
      <c r="I895" s="58">
        <v>16867914</v>
      </c>
    </row>
    <row r="896" spans="1:9">
      <c r="A896" s="120" t="s">
        <v>3150</v>
      </c>
      <c r="B896" s="120" t="s">
        <v>3151</v>
      </c>
      <c r="C896" s="120" t="s">
        <v>1042</v>
      </c>
      <c r="D896" s="120" t="s">
        <v>3722</v>
      </c>
      <c r="E896" s="120" t="s">
        <v>3725</v>
      </c>
      <c r="F896" s="168" t="s">
        <v>3726</v>
      </c>
      <c r="G896" s="169"/>
      <c r="H896" s="122">
        <v>149622</v>
      </c>
      <c r="I896" s="58">
        <v>149622</v>
      </c>
    </row>
    <row r="897" spans="1:9">
      <c r="A897" s="120" t="s">
        <v>3150</v>
      </c>
      <c r="B897" s="120" t="s">
        <v>3151</v>
      </c>
      <c r="C897" s="120" t="s">
        <v>1042</v>
      </c>
      <c r="D897" s="120" t="s">
        <v>3722</v>
      </c>
      <c r="E897" s="120" t="s">
        <v>1675</v>
      </c>
      <c r="F897" s="168" t="s">
        <v>600</v>
      </c>
      <c r="G897" s="169"/>
      <c r="H897" s="122">
        <v>19479687</v>
      </c>
      <c r="I897" s="58">
        <v>18479687</v>
      </c>
    </row>
    <row r="898" spans="1:9">
      <c r="A898" s="120" t="s">
        <v>3150</v>
      </c>
      <c r="B898" s="120" t="s">
        <v>3151</v>
      </c>
      <c r="C898" s="120" t="s">
        <v>1042</v>
      </c>
      <c r="D898" s="120" t="s">
        <v>3722</v>
      </c>
      <c r="E898" s="120" t="s">
        <v>2058</v>
      </c>
      <c r="F898" s="168" t="s">
        <v>2059</v>
      </c>
      <c r="G898" s="169"/>
      <c r="H898" s="122">
        <v>7317835</v>
      </c>
      <c r="I898" s="58">
        <v>7317835</v>
      </c>
    </row>
    <row r="899" spans="1:9">
      <c r="A899" s="120" t="s">
        <v>3150</v>
      </c>
      <c r="B899" s="120" t="s">
        <v>3151</v>
      </c>
      <c r="C899" s="120" t="s">
        <v>1042</v>
      </c>
      <c r="D899" s="120" t="s">
        <v>3722</v>
      </c>
      <c r="E899" s="120" t="s">
        <v>3727</v>
      </c>
      <c r="F899" s="168" t="s">
        <v>3013</v>
      </c>
      <c r="G899" s="169"/>
      <c r="H899" s="122">
        <v>-307461</v>
      </c>
      <c r="I899" s="58">
        <v>-307461</v>
      </c>
    </row>
    <row r="900" spans="1:9">
      <c r="A900" s="120" t="s">
        <v>3150</v>
      </c>
      <c r="B900" s="120" t="s">
        <v>3151</v>
      </c>
      <c r="C900" s="120" t="s">
        <v>1042</v>
      </c>
      <c r="D900" s="120" t="s">
        <v>3722</v>
      </c>
      <c r="E900" s="120" t="s">
        <v>1676</v>
      </c>
      <c r="F900" s="168" t="s">
        <v>630</v>
      </c>
      <c r="G900" s="169"/>
      <c r="H900" s="122">
        <v>15371158</v>
      </c>
      <c r="I900" s="58">
        <v>15371158</v>
      </c>
    </row>
    <row r="901" spans="1:9">
      <c r="A901" s="120" t="s">
        <v>3150</v>
      </c>
      <c r="B901" s="120" t="s">
        <v>3151</v>
      </c>
      <c r="C901" s="120" t="s">
        <v>1042</v>
      </c>
      <c r="D901" s="120" t="s">
        <v>3722</v>
      </c>
      <c r="E901" s="120" t="s">
        <v>3728</v>
      </c>
      <c r="F901" s="168" t="s">
        <v>3729</v>
      </c>
      <c r="G901" s="169"/>
      <c r="H901" s="122">
        <v>-38586</v>
      </c>
      <c r="I901" s="58">
        <v>-38586</v>
      </c>
    </row>
    <row r="902" spans="1:9">
      <c r="A902" s="120" t="s">
        <v>3150</v>
      </c>
      <c r="B902" s="120" t="s">
        <v>3151</v>
      </c>
      <c r="C902" s="120" t="s">
        <v>1042</v>
      </c>
      <c r="D902" s="120" t="s">
        <v>3722</v>
      </c>
      <c r="E902" s="120" t="s">
        <v>1921</v>
      </c>
      <c r="F902" s="168" t="s">
        <v>1909</v>
      </c>
      <c r="G902" s="169"/>
      <c r="H902" s="122">
        <v>3865529</v>
      </c>
      <c r="I902" s="58">
        <v>3865529</v>
      </c>
    </row>
    <row r="903" spans="1:9">
      <c r="A903" s="120" t="s">
        <v>3150</v>
      </c>
      <c r="B903" s="120" t="s">
        <v>3151</v>
      </c>
      <c r="C903" s="120" t="s">
        <v>1042</v>
      </c>
      <c r="D903" s="120" t="s">
        <v>3722</v>
      </c>
      <c r="E903" s="120" t="s">
        <v>3730</v>
      </c>
      <c r="F903" s="168" t="s">
        <v>3731</v>
      </c>
      <c r="G903" s="169"/>
      <c r="H903" s="122">
        <v>-200400</v>
      </c>
      <c r="I903" s="58">
        <v>-200400</v>
      </c>
    </row>
    <row r="904" spans="1:9">
      <c r="A904" s="120" t="s">
        <v>3150</v>
      </c>
      <c r="B904" s="120" t="s">
        <v>3151</v>
      </c>
      <c r="C904" s="120" t="s">
        <v>1042</v>
      </c>
      <c r="D904" s="120" t="s">
        <v>3722</v>
      </c>
      <c r="E904" s="120" t="s">
        <v>3012</v>
      </c>
      <c r="F904" s="168" t="s">
        <v>3013</v>
      </c>
      <c r="G904" s="169"/>
      <c r="H904" s="122">
        <v>2031450</v>
      </c>
      <c r="I904" s="58">
        <v>2031450</v>
      </c>
    </row>
    <row r="905" spans="1:9">
      <c r="A905" s="120" t="s">
        <v>3150</v>
      </c>
      <c r="B905" s="120" t="s">
        <v>3151</v>
      </c>
      <c r="C905" s="120" t="s">
        <v>1042</v>
      </c>
      <c r="D905" s="120" t="s">
        <v>3722</v>
      </c>
      <c r="E905" s="120" t="s">
        <v>2072</v>
      </c>
      <c r="F905" s="168" t="s">
        <v>2073</v>
      </c>
      <c r="G905" s="169"/>
      <c r="H905" s="122">
        <v>15220100</v>
      </c>
      <c r="I905" s="58">
        <v>15220100</v>
      </c>
    </row>
    <row r="906" spans="1:9">
      <c r="A906" s="120" t="s">
        <v>3150</v>
      </c>
      <c r="B906" s="120" t="s">
        <v>3151</v>
      </c>
      <c r="C906" s="120" t="s">
        <v>1042</v>
      </c>
      <c r="D906" s="120" t="s">
        <v>3722</v>
      </c>
      <c r="E906" s="120" t="s">
        <v>2143</v>
      </c>
      <c r="F906" s="168" t="s">
        <v>2144</v>
      </c>
      <c r="G906" s="169"/>
      <c r="H906" s="122">
        <v>6375347</v>
      </c>
      <c r="I906" s="58">
        <v>6375347</v>
      </c>
    </row>
    <row r="907" spans="1:9">
      <c r="A907" s="120" t="s">
        <v>3150</v>
      </c>
      <c r="B907" s="120" t="s">
        <v>3151</v>
      </c>
      <c r="C907" s="120" t="s">
        <v>1042</v>
      </c>
      <c r="D907" s="120" t="s">
        <v>3722</v>
      </c>
      <c r="E907" s="120" t="s">
        <v>2166</v>
      </c>
      <c r="F907" s="168" t="s">
        <v>2167</v>
      </c>
      <c r="G907" s="169"/>
      <c r="H907" s="122">
        <v>7441561</v>
      </c>
      <c r="I907" s="58">
        <v>7441561</v>
      </c>
    </row>
    <row r="908" spans="1:9">
      <c r="A908" s="120" t="s">
        <v>3150</v>
      </c>
      <c r="B908" s="120" t="s">
        <v>3151</v>
      </c>
      <c r="C908" s="120" t="s">
        <v>1042</v>
      </c>
      <c r="D908" s="120" t="s">
        <v>3722</v>
      </c>
      <c r="E908" s="170" t="s">
        <v>3476</v>
      </c>
      <c r="F908" s="171"/>
      <c r="G908" s="172"/>
      <c r="H908" s="123">
        <v>554297898</v>
      </c>
      <c r="I908" s="86">
        <v>538627898</v>
      </c>
    </row>
    <row r="909" spans="1:9">
      <c r="A909" s="120" t="s">
        <v>3150</v>
      </c>
      <c r="B909" s="120" t="s">
        <v>3151</v>
      </c>
      <c r="C909" s="120" t="s">
        <v>1055</v>
      </c>
      <c r="D909" s="120" t="s">
        <v>3732</v>
      </c>
      <c r="E909" s="120" t="s">
        <v>1677</v>
      </c>
      <c r="F909" s="168" t="s">
        <v>465</v>
      </c>
      <c r="G909" s="169"/>
      <c r="H909" s="122">
        <v>24586202</v>
      </c>
      <c r="I909" s="58">
        <v>24091202</v>
      </c>
    </row>
    <row r="910" spans="1:9">
      <c r="A910" s="120" t="s">
        <v>3150</v>
      </c>
      <c r="B910" s="120" t="s">
        <v>3151</v>
      </c>
      <c r="C910" s="120" t="s">
        <v>1055</v>
      </c>
      <c r="D910" s="120" t="s">
        <v>3732</v>
      </c>
      <c r="E910" s="120" t="s">
        <v>1678</v>
      </c>
      <c r="F910" s="168" t="s">
        <v>61</v>
      </c>
      <c r="G910" s="169"/>
      <c r="H910" s="122">
        <v>92584146</v>
      </c>
      <c r="I910" s="58">
        <v>85484146</v>
      </c>
    </row>
    <row r="911" spans="1:9">
      <c r="A911" s="120" t="s">
        <v>3150</v>
      </c>
      <c r="B911" s="120" t="s">
        <v>3151</v>
      </c>
      <c r="C911" s="120" t="s">
        <v>1055</v>
      </c>
      <c r="D911" s="120" t="s">
        <v>3732</v>
      </c>
      <c r="E911" s="120" t="s">
        <v>1679</v>
      </c>
      <c r="F911" s="168" t="s">
        <v>69</v>
      </c>
      <c r="G911" s="169"/>
      <c r="H911" s="122">
        <v>36399626</v>
      </c>
      <c r="I911" s="58">
        <v>33839626</v>
      </c>
    </row>
    <row r="912" spans="1:9">
      <c r="A912" s="120" t="s">
        <v>3150</v>
      </c>
      <c r="B912" s="120" t="s">
        <v>3151</v>
      </c>
      <c r="C912" s="120" t="s">
        <v>1055</v>
      </c>
      <c r="D912" s="120" t="s">
        <v>3732</v>
      </c>
      <c r="E912" s="120" t="s">
        <v>1680</v>
      </c>
      <c r="F912" s="168" t="s">
        <v>507</v>
      </c>
      <c r="G912" s="169"/>
      <c r="H912" s="122">
        <v>14377304</v>
      </c>
      <c r="I912" s="58">
        <v>14377304</v>
      </c>
    </row>
    <row r="913" spans="1:9">
      <c r="A913" s="120" t="s">
        <v>3150</v>
      </c>
      <c r="B913" s="120" t="s">
        <v>3151</v>
      </c>
      <c r="C913" s="120" t="s">
        <v>1055</v>
      </c>
      <c r="D913" s="120" t="s">
        <v>3732</v>
      </c>
      <c r="E913" s="120" t="s">
        <v>1681</v>
      </c>
      <c r="F913" s="168" t="s">
        <v>508</v>
      </c>
      <c r="G913" s="169"/>
      <c r="H913" s="122">
        <v>82188967</v>
      </c>
      <c r="I913" s="58">
        <v>76678967</v>
      </c>
    </row>
    <row r="914" spans="1:9">
      <c r="A914" s="120" t="s">
        <v>3150</v>
      </c>
      <c r="B914" s="120" t="s">
        <v>3151</v>
      </c>
      <c r="C914" s="120" t="s">
        <v>1055</v>
      </c>
      <c r="D914" s="120" t="s">
        <v>3732</v>
      </c>
      <c r="E914" s="120" t="s">
        <v>1682</v>
      </c>
      <c r="F914" s="168" t="s">
        <v>268</v>
      </c>
      <c r="G914" s="169"/>
      <c r="H914" s="122">
        <v>15575852</v>
      </c>
      <c r="I914" s="58">
        <v>15055852</v>
      </c>
    </row>
    <row r="915" spans="1:9">
      <c r="A915" s="120" t="s">
        <v>3150</v>
      </c>
      <c r="B915" s="120" t="s">
        <v>3151</v>
      </c>
      <c r="C915" s="120" t="s">
        <v>1055</v>
      </c>
      <c r="D915" s="120" t="s">
        <v>3732</v>
      </c>
      <c r="E915" s="120" t="s">
        <v>1683</v>
      </c>
      <c r="F915" s="168" t="s">
        <v>509</v>
      </c>
      <c r="G915" s="169"/>
      <c r="H915" s="122">
        <v>14846434</v>
      </c>
      <c r="I915" s="58">
        <v>14846434</v>
      </c>
    </row>
    <row r="916" spans="1:9">
      <c r="A916" s="120" t="s">
        <v>3150</v>
      </c>
      <c r="B916" s="120" t="s">
        <v>3151</v>
      </c>
      <c r="C916" s="120" t="s">
        <v>1055</v>
      </c>
      <c r="D916" s="120" t="s">
        <v>3732</v>
      </c>
      <c r="E916" s="120" t="s">
        <v>1684</v>
      </c>
      <c r="F916" s="168" t="s">
        <v>510</v>
      </c>
      <c r="G916" s="169"/>
      <c r="H916" s="122">
        <v>51164476</v>
      </c>
      <c r="I916" s="58">
        <v>46850476</v>
      </c>
    </row>
    <row r="917" spans="1:9">
      <c r="A917" s="120" t="s">
        <v>3150</v>
      </c>
      <c r="B917" s="120" t="s">
        <v>3151</v>
      </c>
      <c r="C917" s="120" t="s">
        <v>1055</v>
      </c>
      <c r="D917" s="120" t="s">
        <v>3732</v>
      </c>
      <c r="E917" s="120" t="s">
        <v>1685</v>
      </c>
      <c r="F917" s="168" t="s">
        <v>495</v>
      </c>
      <c r="G917" s="169"/>
      <c r="H917" s="122">
        <v>41361270</v>
      </c>
      <c r="I917" s="58">
        <v>40224270</v>
      </c>
    </row>
    <row r="918" spans="1:9">
      <c r="A918" s="120" t="s">
        <v>3150</v>
      </c>
      <c r="B918" s="120" t="s">
        <v>3151</v>
      </c>
      <c r="C918" s="120" t="s">
        <v>1055</v>
      </c>
      <c r="D918" s="120" t="s">
        <v>3732</v>
      </c>
      <c r="E918" s="120" t="s">
        <v>2990</v>
      </c>
      <c r="F918" s="168" t="s">
        <v>496</v>
      </c>
      <c r="G918" s="169"/>
      <c r="H918" s="122">
        <v>1473527</v>
      </c>
      <c r="I918" s="58">
        <v>1473527</v>
      </c>
    </row>
    <row r="919" spans="1:9">
      <c r="A919" s="120" t="s">
        <v>3150</v>
      </c>
      <c r="B919" s="120" t="s">
        <v>3151</v>
      </c>
      <c r="C919" s="120" t="s">
        <v>1055</v>
      </c>
      <c r="D919" s="120" t="s">
        <v>3732</v>
      </c>
      <c r="E919" s="120" t="s">
        <v>1686</v>
      </c>
      <c r="F919" s="168" t="s">
        <v>537</v>
      </c>
      <c r="G919" s="169"/>
      <c r="H919" s="122">
        <v>47857005</v>
      </c>
      <c r="I919" s="58">
        <v>47607005</v>
      </c>
    </row>
    <row r="920" spans="1:9">
      <c r="A920" s="120" t="s">
        <v>3150</v>
      </c>
      <c r="B920" s="120" t="s">
        <v>3151</v>
      </c>
      <c r="C920" s="120" t="s">
        <v>1055</v>
      </c>
      <c r="D920" s="120" t="s">
        <v>3732</v>
      </c>
      <c r="E920" s="120" t="s">
        <v>2931</v>
      </c>
      <c r="F920" s="168" t="s">
        <v>2932</v>
      </c>
      <c r="G920" s="169"/>
      <c r="H920" s="122">
        <v>5267950</v>
      </c>
      <c r="I920" s="58">
        <v>5267950</v>
      </c>
    </row>
    <row r="921" spans="1:9">
      <c r="A921" s="120" t="s">
        <v>3150</v>
      </c>
      <c r="B921" s="120" t="s">
        <v>3151</v>
      </c>
      <c r="C921" s="120" t="s">
        <v>1055</v>
      </c>
      <c r="D921" s="120" t="s">
        <v>3732</v>
      </c>
      <c r="E921" s="120" t="s">
        <v>3733</v>
      </c>
      <c r="F921" s="168" t="s">
        <v>3734</v>
      </c>
      <c r="G921" s="169"/>
      <c r="H921" s="122">
        <v>-125440</v>
      </c>
      <c r="I921" s="58">
        <v>-125440</v>
      </c>
    </row>
    <row r="922" spans="1:9">
      <c r="A922" s="120" t="s">
        <v>3150</v>
      </c>
      <c r="B922" s="120" t="s">
        <v>3151</v>
      </c>
      <c r="C922" s="120" t="s">
        <v>1055</v>
      </c>
      <c r="D922" s="120" t="s">
        <v>3732</v>
      </c>
      <c r="E922" s="120" t="s">
        <v>1687</v>
      </c>
      <c r="F922" s="168" t="s">
        <v>301</v>
      </c>
      <c r="G922" s="169"/>
      <c r="H922" s="122">
        <v>15840723</v>
      </c>
      <c r="I922" s="58">
        <v>15840723</v>
      </c>
    </row>
    <row r="923" spans="1:9">
      <c r="A923" s="120" t="s">
        <v>3150</v>
      </c>
      <c r="B923" s="120" t="s">
        <v>3151</v>
      </c>
      <c r="C923" s="120" t="s">
        <v>1055</v>
      </c>
      <c r="D923" s="120" t="s">
        <v>3732</v>
      </c>
      <c r="E923" s="120" t="s">
        <v>1688</v>
      </c>
      <c r="F923" s="168" t="s">
        <v>302</v>
      </c>
      <c r="G923" s="169"/>
      <c r="H923" s="122">
        <v>18255416</v>
      </c>
      <c r="I923" s="58">
        <v>18190416</v>
      </c>
    </row>
    <row r="924" spans="1:9">
      <c r="A924" s="120" t="s">
        <v>3150</v>
      </c>
      <c r="B924" s="120" t="s">
        <v>3151</v>
      </c>
      <c r="C924" s="120" t="s">
        <v>1055</v>
      </c>
      <c r="D924" s="120" t="s">
        <v>3732</v>
      </c>
      <c r="E924" s="120" t="s">
        <v>1689</v>
      </c>
      <c r="F924" s="168" t="s">
        <v>145</v>
      </c>
      <c r="G924" s="169"/>
      <c r="H924" s="122">
        <v>16855271</v>
      </c>
      <c r="I924" s="58">
        <v>16855271</v>
      </c>
    </row>
    <row r="925" spans="1:9">
      <c r="A925" s="120" t="s">
        <v>3150</v>
      </c>
      <c r="B925" s="120" t="s">
        <v>3151</v>
      </c>
      <c r="C925" s="120" t="s">
        <v>1055</v>
      </c>
      <c r="D925" s="120" t="s">
        <v>3732</v>
      </c>
      <c r="E925" s="120" t="s">
        <v>1690</v>
      </c>
      <c r="F925" s="168" t="s">
        <v>146</v>
      </c>
      <c r="G925" s="169"/>
      <c r="H925" s="122">
        <v>12522911</v>
      </c>
      <c r="I925" s="58">
        <v>12272911</v>
      </c>
    </row>
    <row r="926" spans="1:9">
      <c r="A926" s="120" t="s">
        <v>3150</v>
      </c>
      <c r="B926" s="120" t="s">
        <v>3151</v>
      </c>
      <c r="C926" s="120" t="s">
        <v>1055</v>
      </c>
      <c r="D926" s="120" t="s">
        <v>3732</v>
      </c>
      <c r="E926" s="120" t="s">
        <v>1691</v>
      </c>
      <c r="F926" s="168" t="s">
        <v>147</v>
      </c>
      <c r="G926" s="169"/>
      <c r="H926" s="122">
        <v>28524403</v>
      </c>
      <c r="I926" s="58">
        <v>28524403</v>
      </c>
    </row>
    <row r="927" spans="1:9">
      <c r="A927" s="120" t="s">
        <v>3150</v>
      </c>
      <c r="B927" s="120" t="s">
        <v>3151</v>
      </c>
      <c r="C927" s="120" t="s">
        <v>1055</v>
      </c>
      <c r="D927" s="120" t="s">
        <v>3732</v>
      </c>
      <c r="E927" s="120" t="s">
        <v>1692</v>
      </c>
      <c r="F927" s="168" t="s">
        <v>148</v>
      </c>
      <c r="G927" s="169"/>
      <c r="H927" s="122">
        <v>31077704</v>
      </c>
      <c r="I927" s="58">
        <v>30827704</v>
      </c>
    </row>
    <row r="928" spans="1:9">
      <c r="A928" s="120" t="s">
        <v>3150</v>
      </c>
      <c r="B928" s="120" t="s">
        <v>3151</v>
      </c>
      <c r="C928" s="120" t="s">
        <v>1055</v>
      </c>
      <c r="D928" s="120" t="s">
        <v>3732</v>
      </c>
      <c r="E928" s="120" t="s">
        <v>1693</v>
      </c>
      <c r="F928" s="168" t="s">
        <v>191</v>
      </c>
      <c r="G928" s="169"/>
      <c r="H928" s="122">
        <v>21899928</v>
      </c>
      <c r="I928" s="58">
        <v>21899928</v>
      </c>
    </row>
    <row r="929" spans="1:9">
      <c r="A929" s="120" t="s">
        <v>3150</v>
      </c>
      <c r="B929" s="120" t="s">
        <v>3151</v>
      </c>
      <c r="C929" s="120" t="s">
        <v>1055</v>
      </c>
      <c r="D929" s="120" t="s">
        <v>3732</v>
      </c>
      <c r="E929" s="120" t="s">
        <v>1694</v>
      </c>
      <c r="F929" s="168" t="s">
        <v>192</v>
      </c>
      <c r="G929" s="169"/>
      <c r="H929" s="122">
        <v>14014645</v>
      </c>
      <c r="I929" s="58">
        <v>14014645</v>
      </c>
    </row>
    <row r="930" spans="1:9">
      <c r="A930" s="120" t="s">
        <v>3150</v>
      </c>
      <c r="B930" s="120" t="s">
        <v>3151</v>
      </c>
      <c r="C930" s="120" t="s">
        <v>1055</v>
      </c>
      <c r="D930" s="120" t="s">
        <v>3732</v>
      </c>
      <c r="E930" s="120" t="s">
        <v>1695</v>
      </c>
      <c r="F930" s="168" t="s">
        <v>535</v>
      </c>
      <c r="G930" s="169"/>
      <c r="H930" s="122">
        <v>31375388</v>
      </c>
      <c r="I930" s="58">
        <v>31375388</v>
      </c>
    </row>
    <row r="931" spans="1:9">
      <c r="A931" s="120" t="s">
        <v>3150</v>
      </c>
      <c r="B931" s="120" t="s">
        <v>3151</v>
      </c>
      <c r="C931" s="120" t="s">
        <v>1055</v>
      </c>
      <c r="D931" s="120" t="s">
        <v>3732</v>
      </c>
      <c r="E931" s="120" t="s">
        <v>1696</v>
      </c>
      <c r="F931" s="168" t="s">
        <v>536</v>
      </c>
      <c r="G931" s="169"/>
      <c r="H931" s="122">
        <v>15776031</v>
      </c>
      <c r="I931" s="58">
        <v>15526031</v>
      </c>
    </row>
    <row r="932" spans="1:9">
      <c r="A932" s="120" t="s">
        <v>3150</v>
      </c>
      <c r="B932" s="120" t="s">
        <v>3151</v>
      </c>
      <c r="C932" s="120" t="s">
        <v>1055</v>
      </c>
      <c r="D932" s="120" t="s">
        <v>3732</v>
      </c>
      <c r="E932" s="120" t="s">
        <v>3735</v>
      </c>
      <c r="F932" s="168" t="s">
        <v>3736</v>
      </c>
      <c r="G932" s="169"/>
      <c r="H932" s="122">
        <v>188899</v>
      </c>
      <c r="I932" s="58">
        <v>188899</v>
      </c>
    </row>
    <row r="933" spans="1:9">
      <c r="A933" s="120" t="s">
        <v>3150</v>
      </c>
      <c r="B933" s="120" t="s">
        <v>3151</v>
      </c>
      <c r="C933" s="120" t="s">
        <v>1055</v>
      </c>
      <c r="D933" s="120" t="s">
        <v>3732</v>
      </c>
      <c r="E933" s="120" t="s">
        <v>1697</v>
      </c>
      <c r="F933" s="168" t="s">
        <v>616</v>
      </c>
      <c r="G933" s="169"/>
      <c r="H933" s="122">
        <v>10613551</v>
      </c>
      <c r="I933" s="58">
        <v>9863551</v>
      </c>
    </row>
    <row r="934" spans="1:9">
      <c r="A934" s="120" t="s">
        <v>3150</v>
      </c>
      <c r="B934" s="120" t="s">
        <v>3151</v>
      </c>
      <c r="C934" s="120" t="s">
        <v>1055</v>
      </c>
      <c r="D934" s="120" t="s">
        <v>3732</v>
      </c>
      <c r="E934" s="120" t="s">
        <v>1698</v>
      </c>
      <c r="F934" s="168" t="s">
        <v>632</v>
      </c>
      <c r="G934" s="169"/>
      <c r="H934" s="122">
        <v>23775736</v>
      </c>
      <c r="I934" s="58">
        <v>23775736</v>
      </c>
    </row>
    <row r="935" spans="1:9">
      <c r="A935" s="120" t="s">
        <v>3150</v>
      </c>
      <c r="B935" s="120" t="s">
        <v>3151</v>
      </c>
      <c r="C935" s="120" t="s">
        <v>1055</v>
      </c>
      <c r="D935" s="120" t="s">
        <v>3732</v>
      </c>
      <c r="E935" s="120" t="s">
        <v>1913</v>
      </c>
      <c r="F935" s="168" t="s">
        <v>1903</v>
      </c>
      <c r="G935" s="169"/>
      <c r="H935" s="122">
        <v>26567786</v>
      </c>
      <c r="I935" s="58">
        <v>24567786</v>
      </c>
    </row>
    <row r="936" spans="1:9">
      <c r="A936" s="120" t="s">
        <v>3150</v>
      </c>
      <c r="B936" s="120" t="s">
        <v>3151</v>
      </c>
      <c r="C936" s="120" t="s">
        <v>1055</v>
      </c>
      <c r="D936" s="120" t="s">
        <v>3732</v>
      </c>
      <c r="E936" s="120" t="s">
        <v>1859</v>
      </c>
      <c r="F936" s="168" t="s">
        <v>1860</v>
      </c>
      <c r="G936" s="169"/>
      <c r="H936" s="122">
        <v>11324686</v>
      </c>
      <c r="I936" s="58">
        <v>11324686</v>
      </c>
    </row>
    <row r="937" spans="1:9">
      <c r="A937" s="120" t="s">
        <v>3150</v>
      </c>
      <c r="B937" s="120" t="s">
        <v>3151</v>
      </c>
      <c r="C937" s="120" t="s">
        <v>1055</v>
      </c>
      <c r="D937" s="120" t="s">
        <v>3732</v>
      </c>
      <c r="E937" s="120" t="s">
        <v>1861</v>
      </c>
      <c r="F937" s="168" t="s">
        <v>1862</v>
      </c>
      <c r="G937" s="169"/>
      <c r="H937" s="122">
        <v>30137901</v>
      </c>
      <c r="I937" s="58">
        <v>30137901</v>
      </c>
    </row>
    <row r="938" spans="1:9">
      <c r="A938" s="120" t="s">
        <v>3150</v>
      </c>
      <c r="B938" s="120" t="s">
        <v>3151</v>
      </c>
      <c r="C938" s="120" t="s">
        <v>1055</v>
      </c>
      <c r="D938" s="120" t="s">
        <v>3732</v>
      </c>
      <c r="E938" s="120" t="s">
        <v>1890</v>
      </c>
      <c r="F938" s="168" t="s">
        <v>1891</v>
      </c>
      <c r="G938" s="169"/>
      <c r="H938" s="122">
        <v>17020607</v>
      </c>
      <c r="I938" s="58">
        <v>17020607</v>
      </c>
    </row>
    <row r="939" spans="1:9">
      <c r="A939" s="120" t="s">
        <v>3150</v>
      </c>
      <c r="B939" s="120" t="s">
        <v>3151</v>
      </c>
      <c r="C939" s="120" t="s">
        <v>1055</v>
      </c>
      <c r="D939" s="120" t="s">
        <v>3732</v>
      </c>
      <c r="E939" s="120" t="s">
        <v>1934</v>
      </c>
      <c r="F939" s="168" t="s">
        <v>1935</v>
      </c>
      <c r="G939" s="169"/>
      <c r="H939" s="122">
        <v>17866571</v>
      </c>
      <c r="I939" s="58">
        <v>17866571</v>
      </c>
    </row>
    <row r="940" spans="1:9">
      <c r="A940" s="120" t="s">
        <v>3150</v>
      </c>
      <c r="B940" s="120" t="s">
        <v>3151</v>
      </c>
      <c r="C940" s="120" t="s">
        <v>1055</v>
      </c>
      <c r="D940" s="120" t="s">
        <v>3732</v>
      </c>
      <c r="E940" s="120" t="s">
        <v>1938</v>
      </c>
      <c r="F940" s="168" t="s">
        <v>1939</v>
      </c>
      <c r="G940" s="169"/>
      <c r="H940" s="122">
        <v>9888271</v>
      </c>
      <c r="I940" s="58">
        <v>9888271</v>
      </c>
    </row>
    <row r="941" spans="1:9">
      <c r="A941" s="120" t="s">
        <v>3150</v>
      </c>
      <c r="B941" s="120" t="s">
        <v>3151</v>
      </c>
      <c r="C941" s="120" t="s">
        <v>1055</v>
      </c>
      <c r="D941" s="120" t="s">
        <v>3732</v>
      </c>
      <c r="E941" s="120" t="s">
        <v>2005</v>
      </c>
      <c r="F941" s="168" t="s">
        <v>2006</v>
      </c>
      <c r="G941" s="169"/>
      <c r="H941" s="122">
        <v>7214231</v>
      </c>
      <c r="I941" s="58">
        <v>6214231</v>
      </c>
    </row>
    <row r="942" spans="1:9">
      <c r="A942" s="120" t="s">
        <v>3150</v>
      </c>
      <c r="B942" s="120" t="s">
        <v>3151</v>
      </c>
      <c r="C942" s="120" t="s">
        <v>1055</v>
      </c>
      <c r="D942" s="120" t="s">
        <v>3732</v>
      </c>
      <c r="E942" s="120" t="s">
        <v>3737</v>
      </c>
      <c r="F942" s="168" t="s">
        <v>3738</v>
      </c>
      <c r="G942" s="169"/>
      <c r="H942" s="122">
        <v>123071</v>
      </c>
      <c r="I942" s="58">
        <v>123071</v>
      </c>
    </row>
    <row r="943" spans="1:9">
      <c r="A943" s="120" t="s">
        <v>3150</v>
      </c>
      <c r="B943" s="120" t="s">
        <v>3151</v>
      </c>
      <c r="C943" s="120" t="s">
        <v>1055</v>
      </c>
      <c r="D943" s="120" t="s">
        <v>3732</v>
      </c>
      <c r="E943" s="120" t="s">
        <v>2098</v>
      </c>
      <c r="F943" s="168" t="s">
        <v>153</v>
      </c>
      <c r="G943" s="169"/>
      <c r="H943" s="122">
        <v>18409889</v>
      </c>
      <c r="I943" s="58">
        <v>16409889</v>
      </c>
    </row>
    <row r="944" spans="1:9">
      <c r="A944" s="120" t="s">
        <v>3150</v>
      </c>
      <c r="B944" s="120" t="s">
        <v>3151</v>
      </c>
      <c r="C944" s="120" t="s">
        <v>1055</v>
      </c>
      <c r="D944" s="120" t="s">
        <v>3732</v>
      </c>
      <c r="E944" s="120" t="s">
        <v>2139</v>
      </c>
      <c r="F944" s="168" t="s">
        <v>2140</v>
      </c>
      <c r="G944" s="169"/>
      <c r="H944" s="122">
        <v>9500592</v>
      </c>
      <c r="I944" s="58">
        <v>9000592</v>
      </c>
    </row>
    <row r="945" spans="1:9">
      <c r="A945" s="120" t="s">
        <v>3150</v>
      </c>
      <c r="B945" s="120" t="s">
        <v>3151</v>
      </c>
      <c r="C945" s="120" t="s">
        <v>1055</v>
      </c>
      <c r="D945" s="120" t="s">
        <v>3732</v>
      </c>
      <c r="E945" s="120" t="s">
        <v>2189</v>
      </c>
      <c r="F945" s="168" t="s">
        <v>2190</v>
      </c>
      <c r="G945" s="169"/>
      <c r="H945" s="122">
        <v>4110310</v>
      </c>
      <c r="I945" s="58">
        <v>4110310</v>
      </c>
    </row>
    <row r="946" spans="1:9">
      <c r="A946" s="120" t="s">
        <v>3150</v>
      </c>
      <c r="B946" s="120" t="s">
        <v>3151</v>
      </c>
      <c r="C946" s="120" t="s">
        <v>1055</v>
      </c>
      <c r="D946" s="120" t="s">
        <v>3732</v>
      </c>
      <c r="E946" s="120" t="s">
        <v>2870</v>
      </c>
      <c r="F946" s="168" t="s">
        <v>2871</v>
      </c>
      <c r="G946" s="169"/>
      <c r="H946" s="122">
        <v>3159950</v>
      </c>
      <c r="I946" s="58">
        <v>3159950</v>
      </c>
    </row>
    <row r="947" spans="1:9">
      <c r="A947" s="120" t="s">
        <v>3150</v>
      </c>
      <c r="B947" s="120" t="s">
        <v>3151</v>
      </c>
      <c r="C947" s="120" t="s">
        <v>1055</v>
      </c>
      <c r="D947" s="120" t="s">
        <v>3732</v>
      </c>
      <c r="E947" s="120" t="s">
        <v>2960</v>
      </c>
      <c r="F947" s="168" t="s">
        <v>2961</v>
      </c>
      <c r="G947" s="169"/>
      <c r="H947" s="122">
        <v>1080230</v>
      </c>
      <c r="I947" s="58">
        <v>1080230</v>
      </c>
    </row>
    <row r="948" spans="1:9">
      <c r="A948" s="120" t="s">
        <v>3150</v>
      </c>
      <c r="B948" s="120" t="s">
        <v>3151</v>
      </c>
      <c r="C948" s="120" t="s">
        <v>1055</v>
      </c>
      <c r="D948" s="120" t="s">
        <v>3732</v>
      </c>
      <c r="E948" s="170" t="s">
        <v>3476</v>
      </c>
      <c r="F948" s="171"/>
      <c r="G948" s="172"/>
      <c r="H948" s="123">
        <v>824682020</v>
      </c>
      <c r="I948" s="86">
        <v>795731020</v>
      </c>
    </row>
    <row r="949" spans="1:9">
      <c r="A949" s="120" t="s">
        <v>3150</v>
      </c>
      <c r="B949" s="120" t="s">
        <v>3151</v>
      </c>
      <c r="C949" s="120" t="s">
        <v>1071</v>
      </c>
      <c r="D949" s="120" t="s">
        <v>3739</v>
      </c>
      <c r="E949" s="120" t="s">
        <v>1699</v>
      </c>
      <c r="F949" s="168" t="s">
        <v>376</v>
      </c>
      <c r="G949" s="169"/>
      <c r="H949" s="122">
        <v>38014146</v>
      </c>
      <c r="I949" s="58">
        <v>37871146</v>
      </c>
    </row>
    <row r="950" spans="1:9">
      <c r="A950" s="120" t="s">
        <v>3150</v>
      </c>
      <c r="B950" s="120" t="s">
        <v>3151</v>
      </c>
      <c r="C950" s="120" t="s">
        <v>1071</v>
      </c>
      <c r="D950" s="120" t="s">
        <v>3739</v>
      </c>
      <c r="E950" s="120" t="s">
        <v>1700</v>
      </c>
      <c r="F950" s="168" t="s">
        <v>123</v>
      </c>
      <c r="G950" s="169"/>
      <c r="H950" s="122">
        <v>11958291</v>
      </c>
      <c r="I950" s="58">
        <v>10983291</v>
      </c>
    </row>
    <row r="951" spans="1:9">
      <c r="A951" s="120" t="s">
        <v>3150</v>
      </c>
      <c r="B951" s="120" t="s">
        <v>3151</v>
      </c>
      <c r="C951" s="120" t="s">
        <v>1071</v>
      </c>
      <c r="D951" s="120" t="s">
        <v>3739</v>
      </c>
      <c r="E951" s="120" t="s">
        <v>1701</v>
      </c>
      <c r="F951" s="168" t="s">
        <v>124</v>
      </c>
      <c r="G951" s="169"/>
      <c r="H951" s="122">
        <v>33236947</v>
      </c>
      <c r="I951" s="58">
        <v>32846947</v>
      </c>
    </row>
    <row r="952" spans="1:9">
      <c r="A952" s="120" t="s">
        <v>3150</v>
      </c>
      <c r="B952" s="120" t="s">
        <v>3151</v>
      </c>
      <c r="C952" s="120" t="s">
        <v>1071</v>
      </c>
      <c r="D952" s="120" t="s">
        <v>3739</v>
      </c>
      <c r="E952" s="120" t="s">
        <v>1702</v>
      </c>
      <c r="F952" s="168" t="s">
        <v>208</v>
      </c>
      <c r="G952" s="169"/>
      <c r="H952" s="122">
        <v>25732297</v>
      </c>
      <c r="I952" s="58">
        <v>25232297</v>
      </c>
    </row>
    <row r="953" spans="1:9">
      <c r="A953" s="120" t="s">
        <v>3150</v>
      </c>
      <c r="B953" s="120" t="s">
        <v>3151</v>
      </c>
      <c r="C953" s="120" t="s">
        <v>1071</v>
      </c>
      <c r="D953" s="120" t="s">
        <v>3739</v>
      </c>
      <c r="E953" s="120" t="s">
        <v>1703</v>
      </c>
      <c r="F953" s="168" t="s">
        <v>209</v>
      </c>
      <c r="G953" s="169"/>
      <c r="H953" s="122">
        <v>19484047</v>
      </c>
      <c r="I953" s="58">
        <v>19359047</v>
      </c>
    </row>
    <row r="954" spans="1:9">
      <c r="A954" s="120" t="s">
        <v>3150</v>
      </c>
      <c r="B954" s="120" t="s">
        <v>3151</v>
      </c>
      <c r="C954" s="120" t="s">
        <v>1071</v>
      </c>
      <c r="D954" s="120" t="s">
        <v>3739</v>
      </c>
      <c r="E954" s="120" t="s">
        <v>1704</v>
      </c>
      <c r="F954" s="168" t="s">
        <v>532</v>
      </c>
      <c r="G954" s="169"/>
      <c r="H954" s="122">
        <v>48386092</v>
      </c>
      <c r="I954" s="58">
        <v>47941092</v>
      </c>
    </row>
    <row r="955" spans="1:9">
      <c r="A955" s="120" t="s">
        <v>3150</v>
      </c>
      <c r="B955" s="120" t="s">
        <v>3151</v>
      </c>
      <c r="C955" s="120" t="s">
        <v>1071</v>
      </c>
      <c r="D955" s="120" t="s">
        <v>3739</v>
      </c>
      <c r="E955" s="120" t="s">
        <v>1705</v>
      </c>
      <c r="F955" s="168" t="s">
        <v>533</v>
      </c>
      <c r="G955" s="169"/>
      <c r="H955" s="122">
        <v>18265915</v>
      </c>
      <c r="I955" s="58">
        <v>18265915</v>
      </c>
    </row>
    <row r="956" spans="1:9">
      <c r="A956" s="120" t="s">
        <v>3150</v>
      </c>
      <c r="B956" s="120" t="s">
        <v>3151</v>
      </c>
      <c r="C956" s="120" t="s">
        <v>1071</v>
      </c>
      <c r="D956" s="120" t="s">
        <v>3739</v>
      </c>
      <c r="E956" s="120" t="s">
        <v>1706</v>
      </c>
      <c r="F956" s="168" t="s">
        <v>534</v>
      </c>
      <c r="G956" s="169"/>
      <c r="H956" s="122">
        <v>28947353</v>
      </c>
      <c r="I956" s="58">
        <v>28947353</v>
      </c>
    </row>
    <row r="957" spans="1:9">
      <c r="A957" s="120" t="s">
        <v>3150</v>
      </c>
      <c r="B957" s="120" t="s">
        <v>3151</v>
      </c>
      <c r="C957" s="120" t="s">
        <v>1071</v>
      </c>
      <c r="D957" s="120" t="s">
        <v>3739</v>
      </c>
      <c r="E957" s="120" t="s">
        <v>1707</v>
      </c>
      <c r="F957" s="168" t="s">
        <v>515</v>
      </c>
      <c r="G957" s="169"/>
      <c r="H957" s="122">
        <v>13355992</v>
      </c>
      <c r="I957" s="58">
        <v>13355992</v>
      </c>
    </row>
    <row r="958" spans="1:9">
      <c r="A958" s="120" t="s">
        <v>3150</v>
      </c>
      <c r="B958" s="120" t="s">
        <v>3151</v>
      </c>
      <c r="C958" s="120" t="s">
        <v>1071</v>
      </c>
      <c r="D958" s="120" t="s">
        <v>3739</v>
      </c>
      <c r="E958" s="120" t="s">
        <v>1708</v>
      </c>
      <c r="F958" s="168" t="s">
        <v>516</v>
      </c>
      <c r="G958" s="169"/>
      <c r="H958" s="122">
        <v>52473962</v>
      </c>
      <c r="I958" s="58">
        <v>47933962</v>
      </c>
    </row>
    <row r="959" spans="1:9">
      <c r="A959" s="120" t="s">
        <v>3150</v>
      </c>
      <c r="B959" s="120" t="s">
        <v>3151</v>
      </c>
      <c r="C959" s="120" t="s">
        <v>1071</v>
      </c>
      <c r="D959" s="120" t="s">
        <v>3739</v>
      </c>
      <c r="E959" s="120" t="s">
        <v>1709</v>
      </c>
      <c r="F959" s="168" t="s">
        <v>517</v>
      </c>
      <c r="G959" s="169"/>
      <c r="H959" s="122">
        <v>32222038</v>
      </c>
      <c r="I959" s="58">
        <v>32222038</v>
      </c>
    </row>
    <row r="960" spans="1:9">
      <c r="A960" s="120" t="s">
        <v>3150</v>
      </c>
      <c r="B960" s="120" t="s">
        <v>3151</v>
      </c>
      <c r="C960" s="120" t="s">
        <v>1071</v>
      </c>
      <c r="D960" s="120" t="s">
        <v>3739</v>
      </c>
      <c r="E960" s="120" t="s">
        <v>1710</v>
      </c>
      <c r="F960" s="168" t="s">
        <v>501</v>
      </c>
      <c r="G960" s="169"/>
      <c r="H960" s="122">
        <v>13515914</v>
      </c>
      <c r="I960" s="58">
        <v>13515914</v>
      </c>
    </row>
    <row r="961" spans="1:9">
      <c r="A961" s="120" t="s">
        <v>3150</v>
      </c>
      <c r="B961" s="120" t="s">
        <v>3151</v>
      </c>
      <c r="C961" s="120" t="s">
        <v>1071</v>
      </c>
      <c r="D961" s="120" t="s">
        <v>3739</v>
      </c>
      <c r="E961" s="120" t="s">
        <v>2933</v>
      </c>
      <c r="F961" s="168" t="s">
        <v>2934</v>
      </c>
      <c r="G961" s="169"/>
      <c r="H961" s="122">
        <v>8426343</v>
      </c>
      <c r="I961" s="58">
        <v>8426343</v>
      </c>
    </row>
    <row r="962" spans="1:9">
      <c r="A962" s="120" t="s">
        <v>3150</v>
      </c>
      <c r="B962" s="120" t="s">
        <v>3151</v>
      </c>
      <c r="C962" s="120" t="s">
        <v>1071</v>
      </c>
      <c r="D962" s="120" t="s">
        <v>3739</v>
      </c>
      <c r="E962" s="120" t="s">
        <v>3740</v>
      </c>
      <c r="F962" s="168" t="s">
        <v>3741</v>
      </c>
      <c r="G962" s="169"/>
      <c r="H962" s="122">
        <v>-68370</v>
      </c>
      <c r="I962" s="58">
        <v>-68370</v>
      </c>
    </row>
    <row r="963" spans="1:9">
      <c r="A963" s="120" t="s">
        <v>3150</v>
      </c>
      <c r="B963" s="120" t="s">
        <v>3151</v>
      </c>
      <c r="C963" s="120" t="s">
        <v>1071</v>
      </c>
      <c r="D963" s="120" t="s">
        <v>3739</v>
      </c>
      <c r="E963" s="120" t="s">
        <v>1711</v>
      </c>
      <c r="F963" s="168" t="s">
        <v>29</v>
      </c>
      <c r="G963" s="169"/>
      <c r="H963" s="122">
        <v>23336130</v>
      </c>
      <c r="I963" s="58">
        <v>23076130</v>
      </c>
    </row>
    <row r="964" spans="1:9">
      <c r="A964" s="120" t="s">
        <v>3150</v>
      </c>
      <c r="B964" s="120" t="s">
        <v>3151</v>
      </c>
      <c r="C964" s="120" t="s">
        <v>1071</v>
      </c>
      <c r="D964" s="120" t="s">
        <v>3739</v>
      </c>
      <c r="E964" s="120" t="s">
        <v>1712</v>
      </c>
      <c r="F964" s="168" t="s">
        <v>30</v>
      </c>
      <c r="G964" s="169"/>
      <c r="H964" s="122">
        <v>19464397</v>
      </c>
      <c r="I964" s="58">
        <v>19464397</v>
      </c>
    </row>
    <row r="965" spans="1:9">
      <c r="A965" s="120" t="s">
        <v>3150</v>
      </c>
      <c r="B965" s="120" t="s">
        <v>3151</v>
      </c>
      <c r="C965" s="120" t="s">
        <v>1071</v>
      </c>
      <c r="D965" s="120" t="s">
        <v>3739</v>
      </c>
      <c r="E965" s="120" t="s">
        <v>1713</v>
      </c>
      <c r="F965" s="168" t="s">
        <v>31</v>
      </c>
      <c r="G965" s="169"/>
      <c r="H965" s="122">
        <v>63201087</v>
      </c>
      <c r="I965" s="58">
        <v>61771087</v>
      </c>
    </row>
    <row r="966" spans="1:9">
      <c r="A966" s="120" t="s">
        <v>3150</v>
      </c>
      <c r="B966" s="120" t="s">
        <v>3151</v>
      </c>
      <c r="C966" s="120" t="s">
        <v>1071</v>
      </c>
      <c r="D966" s="120" t="s">
        <v>3739</v>
      </c>
      <c r="E966" s="120" t="s">
        <v>1714</v>
      </c>
      <c r="F966" s="168" t="s">
        <v>85</v>
      </c>
      <c r="G966" s="169"/>
      <c r="H966" s="122">
        <v>20687385</v>
      </c>
      <c r="I966" s="58">
        <v>19232385</v>
      </c>
    </row>
    <row r="967" spans="1:9">
      <c r="A967" s="120" t="s">
        <v>3150</v>
      </c>
      <c r="B967" s="120" t="s">
        <v>3151</v>
      </c>
      <c r="C967" s="120" t="s">
        <v>1071</v>
      </c>
      <c r="D967" s="120" t="s">
        <v>3739</v>
      </c>
      <c r="E967" s="120" t="s">
        <v>3742</v>
      </c>
      <c r="F967" s="168" t="s">
        <v>3743</v>
      </c>
      <c r="G967" s="169"/>
      <c r="H967" s="122">
        <v>-136923</v>
      </c>
      <c r="I967" s="58">
        <v>-136923</v>
      </c>
    </row>
    <row r="968" spans="1:9">
      <c r="A968" s="120" t="s">
        <v>3150</v>
      </c>
      <c r="B968" s="120" t="s">
        <v>3151</v>
      </c>
      <c r="C968" s="120" t="s">
        <v>1071</v>
      </c>
      <c r="D968" s="120" t="s">
        <v>3739</v>
      </c>
      <c r="E968" s="120" t="s">
        <v>1715</v>
      </c>
      <c r="F968" s="168" t="s">
        <v>86</v>
      </c>
      <c r="G968" s="169"/>
      <c r="H968" s="122">
        <v>54768338</v>
      </c>
      <c r="I968" s="58">
        <v>50668338</v>
      </c>
    </row>
    <row r="969" spans="1:9">
      <c r="A969" s="120" t="s">
        <v>3150</v>
      </c>
      <c r="B969" s="120" t="s">
        <v>3151</v>
      </c>
      <c r="C969" s="120" t="s">
        <v>1071</v>
      </c>
      <c r="D969" s="120" t="s">
        <v>3739</v>
      </c>
      <c r="E969" s="120" t="s">
        <v>1716</v>
      </c>
      <c r="F969" s="168" t="s">
        <v>416</v>
      </c>
      <c r="G969" s="169"/>
      <c r="H969" s="122">
        <v>46650512</v>
      </c>
      <c r="I969" s="58">
        <v>45525512</v>
      </c>
    </row>
    <row r="970" spans="1:9">
      <c r="A970" s="120" t="s">
        <v>3150</v>
      </c>
      <c r="B970" s="120" t="s">
        <v>3151</v>
      </c>
      <c r="C970" s="120" t="s">
        <v>1071</v>
      </c>
      <c r="D970" s="120" t="s">
        <v>3739</v>
      </c>
      <c r="E970" s="120" t="s">
        <v>3744</v>
      </c>
      <c r="F970" s="168" t="s">
        <v>417</v>
      </c>
      <c r="G970" s="169"/>
      <c r="H970" s="122">
        <v>-64977</v>
      </c>
      <c r="I970" s="58">
        <v>-64977</v>
      </c>
    </row>
    <row r="971" spans="1:9">
      <c r="A971" s="120" t="s">
        <v>3150</v>
      </c>
      <c r="B971" s="120" t="s">
        <v>3151</v>
      </c>
      <c r="C971" s="120" t="s">
        <v>1071</v>
      </c>
      <c r="D971" s="120" t="s">
        <v>3739</v>
      </c>
      <c r="E971" s="120" t="s">
        <v>1717</v>
      </c>
      <c r="F971" s="168" t="s">
        <v>418</v>
      </c>
      <c r="G971" s="169"/>
      <c r="H971" s="122">
        <v>26145328</v>
      </c>
      <c r="I971" s="58">
        <v>26145328</v>
      </c>
    </row>
    <row r="972" spans="1:9">
      <c r="A972" s="120" t="s">
        <v>3150</v>
      </c>
      <c r="B972" s="120" t="s">
        <v>3151</v>
      </c>
      <c r="C972" s="120" t="s">
        <v>1071</v>
      </c>
      <c r="D972" s="120" t="s">
        <v>3739</v>
      </c>
      <c r="E972" s="120" t="s">
        <v>1718</v>
      </c>
      <c r="F972" s="168" t="s">
        <v>419</v>
      </c>
      <c r="G972" s="169"/>
      <c r="H972" s="122">
        <v>24226814</v>
      </c>
      <c r="I972" s="58">
        <v>24226814</v>
      </c>
    </row>
    <row r="973" spans="1:9">
      <c r="A973" s="120" t="s">
        <v>3150</v>
      </c>
      <c r="B973" s="120" t="s">
        <v>3151</v>
      </c>
      <c r="C973" s="120" t="s">
        <v>1071</v>
      </c>
      <c r="D973" s="120" t="s">
        <v>3739</v>
      </c>
      <c r="E973" s="120" t="s">
        <v>3745</v>
      </c>
      <c r="F973" s="168" t="s">
        <v>3746</v>
      </c>
      <c r="G973" s="169"/>
      <c r="H973" s="122">
        <v>1564651</v>
      </c>
      <c r="I973" s="58">
        <v>1564651</v>
      </c>
    </row>
    <row r="974" spans="1:9">
      <c r="A974" s="120" t="s">
        <v>3150</v>
      </c>
      <c r="B974" s="120" t="s">
        <v>3151</v>
      </c>
      <c r="C974" s="120" t="s">
        <v>1071</v>
      </c>
      <c r="D974" s="120" t="s">
        <v>3739</v>
      </c>
      <c r="E974" s="120" t="s">
        <v>2996</v>
      </c>
      <c r="F974" s="168" t="s">
        <v>424</v>
      </c>
      <c r="G974" s="169"/>
      <c r="H974" s="122">
        <v>-301520</v>
      </c>
      <c r="I974" s="58">
        <v>-301520</v>
      </c>
    </row>
    <row r="975" spans="1:9">
      <c r="A975" s="120" t="s">
        <v>3150</v>
      </c>
      <c r="B975" s="120" t="s">
        <v>3151</v>
      </c>
      <c r="C975" s="120" t="s">
        <v>1071</v>
      </c>
      <c r="D975" s="120" t="s">
        <v>3739</v>
      </c>
      <c r="E975" s="120" t="s">
        <v>3747</v>
      </c>
      <c r="F975" s="168" t="s">
        <v>2039</v>
      </c>
      <c r="G975" s="169"/>
      <c r="H975" s="122">
        <v>-290452</v>
      </c>
      <c r="I975" s="58">
        <v>-290452</v>
      </c>
    </row>
    <row r="976" spans="1:9">
      <c r="A976" s="120" t="s">
        <v>3150</v>
      </c>
      <c r="B976" s="120" t="s">
        <v>3151</v>
      </c>
      <c r="C976" s="120" t="s">
        <v>1071</v>
      </c>
      <c r="D976" s="120" t="s">
        <v>3739</v>
      </c>
      <c r="E976" s="120" t="s">
        <v>1719</v>
      </c>
      <c r="F976" s="168" t="s">
        <v>6</v>
      </c>
      <c r="G976" s="169"/>
      <c r="H976" s="122">
        <v>16320658</v>
      </c>
      <c r="I976" s="58">
        <v>16320658</v>
      </c>
    </row>
    <row r="977" spans="1:9">
      <c r="A977" s="120" t="s">
        <v>3150</v>
      </c>
      <c r="B977" s="120" t="s">
        <v>3151</v>
      </c>
      <c r="C977" s="120" t="s">
        <v>1071</v>
      </c>
      <c r="D977" s="120" t="s">
        <v>3739</v>
      </c>
      <c r="E977" s="120" t="s">
        <v>3748</v>
      </c>
      <c r="F977" s="168" t="s">
        <v>636</v>
      </c>
      <c r="G977" s="169"/>
      <c r="H977" s="122">
        <v>-649582</v>
      </c>
      <c r="I977" s="58">
        <v>-649582</v>
      </c>
    </row>
    <row r="978" spans="1:9">
      <c r="A978" s="120" t="s">
        <v>3150</v>
      </c>
      <c r="B978" s="120" t="s">
        <v>3151</v>
      </c>
      <c r="C978" s="120" t="s">
        <v>1071</v>
      </c>
      <c r="D978" s="120" t="s">
        <v>3739</v>
      </c>
      <c r="E978" s="120" t="s">
        <v>1720</v>
      </c>
      <c r="F978" s="168" t="s">
        <v>657</v>
      </c>
      <c r="G978" s="169"/>
      <c r="H978" s="122">
        <v>28849826</v>
      </c>
      <c r="I978" s="58">
        <v>28849826</v>
      </c>
    </row>
    <row r="979" spans="1:9">
      <c r="A979" s="120" t="s">
        <v>3150</v>
      </c>
      <c r="B979" s="120" t="s">
        <v>3151</v>
      </c>
      <c r="C979" s="120" t="s">
        <v>1071</v>
      </c>
      <c r="D979" s="120" t="s">
        <v>3739</v>
      </c>
      <c r="E979" s="120" t="s">
        <v>3749</v>
      </c>
      <c r="F979" s="168" t="s">
        <v>3750</v>
      </c>
      <c r="G979" s="169"/>
      <c r="H979" s="122">
        <v>-433306</v>
      </c>
      <c r="I979" s="58">
        <v>-433306</v>
      </c>
    </row>
    <row r="980" spans="1:9">
      <c r="A980" s="120" t="s">
        <v>3150</v>
      </c>
      <c r="B980" s="120" t="s">
        <v>3151</v>
      </c>
      <c r="C980" s="120" t="s">
        <v>1071</v>
      </c>
      <c r="D980" s="120" t="s">
        <v>3739</v>
      </c>
      <c r="E980" s="120" t="s">
        <v>1721</v>
      </c>
      <c r="F980" s="168" t="s">
        <v>670</v>
      </c>
      <c r="G980" s="169"/>
      <c r="H980" s="122">
        <v>22420201</v>
      </c>
      <c r="I980" s="58">
        <v>22420201</v>
      </c>
    </row>
    <row r="981" spans="1:9">
      <c r="A981" s="120" t="s">
        <v>3150</v>
      </c>
      <c r="B981" s="120" t="s">
        <v>3151</v>
      </c>
      <c r="C981" s="120" t="s">
        <v>1071</v>
      </c>
      <c r="D981" s="120" t="s">
        <v>3739</v>
      </c>
      <c r="E981" s="120" t="s">
        <v>3751</v>
      </c>
      <c r="F981" s="168" t="s">
        <v>3752</v>
      </c>
      <c r="G981" s="169"/>
      <c r="H981" s="122">
        <v>-33476</v>
      </c>
      <c r="I981" s="58">
        <v>-33476</v>
      </c>
    </row>
    <row r="982" spans="1:9">
      <c r="A982" s="120" t="s">
        <v>3150</v>
      </c>
      <c r="B982" s="120" t="s">
        <v>3151</v>
      </c>
      <c r="C982" s="120" t="s">
        <v>1071</v>
      </c>
      <c r="D982" s="120" t="s">
        <v>3739</v>
      </c>
      <c r="E982" s="120" t="s">
        <v>1917</v>
      </c>
      <c r="F982" s="168" t="s">
        <v>615</v>
      </c>
      <c r="G982" s="169"/>
      <c r="H982" s="122">
        <v>19521653</v>
      </c>
      <c r="I982" s="58">
        <v>19521653</v>
      </c>
    </row>
    <row r="983" spans="1:9">
      <c r="A983" s="120" t="s">
        <v>3150</v>
      </c>
      <c r="B983" s="120" t="s">
        <v>3151</v>
      </c>
      <c r="C983" s="120" t="s">
        <v>1071</v>
      </c>
      <c r="D983" s="120" t="s">
        <v>3739</v>
      </c>
      <c r="E983" s="120" t="s">
        <v>3753</v>
      </c>
      <c r="F983" s="168" t="s">
        <v>3754</v>
      </c>
      <c r="G983" s="169"/>
      <c r="H983" s="122">
        <v>-265603</v>
      </c>
      <c r="I983" s="58">
        <v>-265603</v>
      </c>
    </row>
    <row r="984" spans="1:9">
      <c r="A984" s="120" t="s">
        <v>3150</v>
      </c>
      <c r="B984" s="120" t="s">
        <v>3151</v>
      </c>
      <c r="C984" s="120" t="s">
        <v>1071</v>
      </c>
      <c r="D984" s="120" t="s">
        <v>3739</v>
      </c>
      <c r="E984" s="120" t="s">
        <v>1918</v>
      </c>
      <c r="F984" s="168" t="s">
        <v>1907</v>
      </c>
      <c r="G984" s="169"/>
      <c r="H984" s="122">
        <v>13105601</v>
      </c>
      <c r="I984" s="58">
        <v>13105601</v>
      </c>
    </row>
    <row r="985" spans="1:9">
      <c r="A985" s="120" t="s">
        <v>3150</v>
      </c>
      <c r="B985" s="120" t="s">
        <v>3151</v>
      </c>
      <c r="C985" s="120" t="s">
        <v>1071</v>
      </c>
      <c r="D985" s="120" t="s">
        <v>3739</v>
      </c>
      <c r="E985" s="120" t="s">
        <v>2043</v>
      </c>
      <c r="F985" s="168" t="s">
        <v>424</v>
      </c>
      <c r="G985" s="169"/>
      <c r="H985" s="122">
        <v>19963236</v>
      </c>
      <c r="I985" s="58">
        <v>19963236</v>
      </c>
    </row>
    <row r="986" spans="1:9">
      <c r="A986" s="120" t="s">
        <v>3150</v>
      </c>
      <c r="B986" s="120" t="s">
        <v>3151</v>
      </c>
      <c r="C986" s="120" t="s">
        <v>1071</v>
      </c>
      <c r="D986" s="120" t="s">
        <v>3739</v>
      </c>
      <c r="E986" s="120" t="s">
        <v>2046</v>
      </c>
      <c r="F986" s="168" t="s">
        <v>636</v>
      </c>
      <c r="G986" s="169"/>
      <c r="H986" s="122">
        <v>16589421</v>
      </c>
      <c r="I986" s="58">
        <v>16589421</v>
      </c>
    </row>
    <row r="987" spans="1:9">
      <c r="A987" s="120" t="s">
        <v>3150</v>
      </c>
      <c r="B987" s="120" t="s">
        <v>3151</v>
      </c>
      <c r="C987" s="120" t="s">
        <v>1071</v>
      </c>
      <c r="D987" s="120" t="s">
        <v>3739</v>
      </c>
      <c r="E987" s="120" t="s">
        <v>2135</v>
      </c>
      <c r="F987" s="168" t="s">
        <v>2136</v>
      </c>
      <c r="G987" s="169"/>
      <c r="H987" s="122">
        <v>9360791</v>
      </c>
      <c r="I987" s="58">
        <v>9310791</v>
      </c>
    </row>
    <row r="988" spans="1:9">
      <c r="A988" s="120" t="s">
        <v>3150</v>
      </c>
      <c r="B988" s="120" t="s">
        <v>3151</v>
      </c>
      <c r="C988" s="120" t="s">
        <v>1071</v>
      </c>
      <c r="D988" s="120" t="s">
        <v>3739</v>
      </c>
      <c r="E988" s="120" t="s">
        <v>2221</v>
      </c>
      <c r="F988" s="168" t="s">
        <v>2222</v>
      </c>
      <c r="G988" s="169"/>
      <c r="H988" s="122">
        <v>6485935</v>
      </c>
      <c r="I988" s="58">
        <v>6485935</v>
      </c>
    </row>
    <row r="989" spans="1:9">
      <c r="A989" s="120" t="s">
        <v>3150</v>
      </c>
      <c r="B989" s="120" t="s">
        <v>3151</v>
      </c>
      <c r="C989" s="120" t="s">
        <v>1071</v>
      </c>
      <c r="D989" s="120" t="s">
        <v>3739</v>
      </c>
      <c r="E989" s="170" t="s">
        <v>3476</v>
      </c>
      <c r="F989" s="171"/>
      <c r="G989" s="172"/>
      <c r="H989" s="123">
        <v>774437092</v>
      </c>
      <c r="I989" s="86">
        <v>758899092</v>
      </c>
    </row>
    <row r="990" spans="1:9">
      <c r="A990" s="120" t="s">
        <v>3150</v>
      </c>
      <c r="B990" s="120" t="s">
        <v>3151</v>
      </c>
      <c r="C990" s="120" t="s">
        <v>1088</v>
      </c>
      <c r="D990" s="120" t="s">
        <v>3755</v>
      </c>
      <c r="E990" s="120" t="s">
        <v>1722</v>
      </c>
      <c r="F990" s="168" t="s">
        <v>142</v>
      </c>
      <c r="G990" s="169"/>
      <c r="H990" s="122">
        <v>20680031</v>
      </c>
      <c r="I990" s="58">
        <v>18410031</v>
      </c>
    </row>
    <row r="991" spans="1:9">
      <c r="A991" s="120" t="s">
        <v>3150</v>
      </c>
      <c r="B991" s="120" t="s">
        <v>3151</v>
      </c>
      <c r="C991" s="120" t="s">
        <v>1088</v>
      </c>
      <c r="D991" s="120" t="s">
        <v>3755</v>
      </c>
      <c r="E991" s="120" t="s">
        <v>1723</v>
      </c>
      <c r="F991" s="168" t="s">
        <v>62</v>
      </c>
      <c r="G991" s="169"/>
      <c r="H991" s="122">
        <v>10570390</v>
      </c>
      <c r="I991" s="58">
        <v>10570390</v>
      </c>
    </row>
    <row r="992" spans="1:9">
      <c r="A992" s="120" t="s">
        <v>3150</v>
      </c>
      <c r="B992" s="120" t="s">
        <v>3151</v>
      </c>
      <c r="C992" s="120" t="s">
        <v>1088</v>
      </c>
      <c r="D992" s="120" t="s">
        <v>3755</v>
      </c>
      <c r="E992" s="120" t="s">
        <v>1724</v>
      </c>
      <c r="F992" s="168" t="s">
        <v>403</v>
      </c>
      <c r="G992" s="169"/>
      <c r="H992" s="122">
        <v>20219574</v>
      </c>
      <c r="I992" s="58">
        <v>19829574</v>
      </c>
    </row>
    <row r="993" spans="1:9">
      <c r="A993" s="120" t="s">
        <v>3150</v>
      </c>
      <c r="B993" s="120" t="s">
        <v>3151</v>
      </c>
      <c r="C993" s="120" t="s">
        <v>1088</v>
      </c>
      <c r="D993" s="120" t="s">
        <v>3755</v>
      </c>
      <c r="E993" s="120" t="s">
        <v>1725</v>
      </c>
      <c r="F993" s="168" t="s">
        <v>404</v>
      </c>
      <c r="G993" s="169"/>
      <c r="H993" s="122">
        <v>86566138</v>
      </c>
      <c r="I993" s="58">
        <v>78030138</v>
      </c>
    </row>
    <row r="994" spans="1:9">
      <c r="A994" s="120" t="s">
        <v>3150</v>
      </c>
      <c r="B994" s="120" t="s">
        <v>3151</v>
      </c>
      <c r="C994" s="120" t="s">
        <v>1088</v>
      </c>
      <c r="D994" s="120" t="s">
        <v>3755</v>
      </c>
      <c r="E994" s="120" t="s">
        <v>1726</v>
      </c>
      <c r="F994" s="168" t="s">
        <v>27</v>
      </c>
      <c r="G994" s="169"/>
      <c r="H994" s="122">
        <v>104682165</v>
      </c>
      <c r="I994" s="58">
        <v>56552165</v>
      </c>
    </row>
    <row r="995" spans="1:9">
      <c r="A995" s="120" t="s">
        <v>3150</v>
      </c>
      <c r="B995" s="120" t="s">
        <v>3151</v>
      </c>
      <c r="C995" s="120" t="s">
        <v>1088</v>
      </c>
      <c r="D995" s="120" t="s">
        <v>3755</v>
      </c>
      <c r="E995" s="120" t="s">
        <v>1727</v>
      </c>
      <c r="F995" s="168" t="s">
        <v>405</v>
      </c>
      <c r="G995" s="169"/>
      <c r="H995" s="122">
        <v>13748582</v>
      </c>
      <c r="I995" s="58">
        <v>13748582</v>
      </c>
    </row>
    <row r="996" spans="1:9">
      <c r="A996" s="120" t="s">
        <v>3150</v>
      </c>
      <c r="B996" s="120" t="s">
        <v>3151</v>
      </c>
      <c r="C996" s="120" t="s">
        <v>1088</v>
      </c>
      <c r="D996" s="120" t="s">
        <v>3755</v>
      </c>
      <c r="E996" s="120" t="s">
        <v>1728</v>
      </c>
      <c r="F996" s="168" t="s">
        <v>406</v>
      </c>
      <c r="G996" s="169"/>
      <c r="H996" s="122">
        <v>16721393</v>
      </c>
      <c r="I996" s="58">
        <v>16721393</v>
      </c>
    </row>
    <row r="997" spans="1:9">
      <c r="A997" s="120" t="s">
        <v>3150</v>
      </c>
      <c r="B997" s="120" t="s">
        <v>3151</v>
      </c>
      <c r="C997" s="120" t="s">
        <v>1088</v>
      </c>
      <c r="D997" s="120" t="s">
        <v>3755</v>
      </c>
      <c r="E997" s="120" t="s">
        <v>1729</v>
      </c>
      <c r="F997" s="168" t="s">
        <v>407</v>
      </c>
      <c r="G997" s="169"/>
      <c r="H997" s="122">
        <v>103656655</v>
      </c>
      <c r="I997" s="58">
        <v>96354655</v>
      </c>
    </row>
    <row r="998" spans="1:9">
      <c r="A998" s="120" t="s">
        <v>3150</v>
      </c>
      <c r="B998" s="120" t="s">
        <v>3151</v>
      </c>
      <c r="C998" s="120" t="s">
        <v>1088</v>
      </c>
      <c r="D998" s="120" t="s">
        <v>3755</v>
      </c>
      <c r="E998" s="120" t="s">
        <v>1730</v>
      </c>
      <c r="F998" s="168" t="s">
        <v>386</v>
      </c>
      <c r="G998" s="169"/>
      <c r="H998" s="122">
        <v>12615824</v>
      </c>
      <c r="I998" s="58">
        <v>12615824</v>
      </c>
    </row>
    <row r="999" spans="1:9">
      <c r="A999" s="120" t="s">
        <v>3150</v>
      </c>
      <c r="B999" s="120" t="s">
        <v>3151</v>
      </c>
      <c r="C999" s="120" t="s">
        <v>1088</v>
      </c>
      <c r="D999" s="120" t="s">
        <v>3755</v>
      </c>
      <c r="E999" s="120" t="s">
        <v>1731</v>
      </c>
      <c r="F999" s="168" t="s">
        <v>387</v>
      </c>
      <c r="G999" s="169"/>
      <c r="H999" s="122">
        <v>22609074</v>
      </c>
      <c r="I999" s="58">
        <v>22609074</v>
      </c>
    </row>
    <row r="1000" spans="1:9">
      <c r="A1000" s="120" t="s">
        <v>3150</v>
      </c>
      <c r="B1000" s="120" t="s">
        <v>3151</v>
      </c>
      <c r="C1000" s="120" t="s">
        <v>1088</v>
      </c>
      <c r="D1000" s="120" t="s">
        <v>3755</v>
      </c>
      <c r="E1000" s="120" t="s">
        <v>1732</v>
      </c>
      <c r="F1000" s="168" t="s">
        <v>431</v>
      </c>
      <c r="G1000" s="169"/>
      <c r="H1000" s="122">
        <v>32842962</v>
      </c>
      <c r="I1000" s="58">
        <v>32342962</v>
      </c>
    </row>
    <row r="1001" spans="1:9">
      <c r="A1001" s="120" t="s">
        <v>3150</v>
      </c>
      <c r="B1001" s="120" t="s">
        <v>3151</v>
      </c>
      <c r="C1001" s="120" t="s">
        <v>1088</v>
      </c>
      <c r="D1001" s="120" t="s">
        <v>3755</v>
      </c>
      <c r="E1001" s="120" t="s">
        <v>1733</v>
      </c>
      <c r="F1001" s="168" t="s">
        <v>252</v>
      </c>
      <c r="G1001" s="169"/>
      <c r="H1001" s="122">
        <v>20494753</v>
      </c>
      <c r="I1001" s="58">
        <v>20494753</v>
      </c>
    </row>
    <row r="1002" spans="1:9">
      <c r="A1002" s="120" t="s">
        <v>3150</v>
      </c>
      <c r="B1002" s="120" t="s">
        <v>3151</v>
      </c>
      <c r="C1002" s="120" t="s">
        <v>1088</v>
      </c>
      <c r="D1002" s="120" t="s">
        <v>3755</v>
      </c>
      <c r="E1002" s="120" t="s">
        <v>1734</v>
      </c>
      <c r="F1002" s="168" t="s">
        <v>396</v>
      </c>
      <c r="G1002" s="169"/>
      <c r="H1002" s="122">
        <v>25853918</v>
      </c>
      <c r="I1002" s="58">
        <v>25853918</v>
      </c>
    </row>
    <row r="1003" spans="1:9">
      <c r="A1003" s="120" t="s">
        <v>3150</v>
      </c>
      <c r="B1003" s="120" t="s">
        <v>3151</v>
      </c>
      <c r="C1003" s="120" t="s">
        <v>1088</v>
      </c>
      <c r="D1003" s="120" t="s">
        <v>3755</v>
      </c>
      <c r="E1003" s="120" t="s">
        <v>1735</v>
      </c>
      <c r="F1003" s="168" t="s">
        <v>491</v>
      </c>
      <c r="G1003" s="169"/>
      <c r="H1003" s="122">
        <v>22581009</v>
      </c>
      <c r="I1003" s="58">
        <v>21671009</v>
      </c>
    </row>
    <row r="1004" spans="1:9">
      <c r="A1004" s="120" t="s">
        <v>3150</v>
      </c>
      <c r="B1004" s="120" t="s">
        <v>3151</v>
      </c>
      <c r="C1004" s="120" t="s">
        <v>1088</v>
      </c>
      <c r="D1004" s="120" t="s">
        <v>3755</v>
      </c>
      <c r="E1004" s="120" t="s">
        <v>1736</v>
      </c>
      <c r="F1004" s="168" t="s">
        <v>397</v>
      </c>
      <c r="G1004" s="169"/>
      <c r="H1004" s="122">
        <v>53132955</v>
      </c>
      <c r="I1004" s="58">
        <v>51997955</v>
      </c>
    </row>
    <row r="1005" spans="1:9">
      <c r="A1005" s="120" t="s">
        <v>3150</v>
      </c>
      <c r="B1005" s="120" t="s">
        <v>3151</v>
      </c>
      <c r="C1005" s="120" t="s">
        <v>1088</v>
      </c>
      <c r="D1005" s="120" t="s">
        <v>3755</v>
      </c>
      <c r="E1005" s="120" t="s">
        <v>3756</v>
      </c>
      <c r="F1005" s="168" t="s">
        <v>129</v>
      </c>
      <c r="G1005" s="169"/>
      <c r="H1005" s="122">
        <v>74424</v>
      </c>
      <c r="I1005" s="58">
        <v>74424</v>
      </c>
    </row>
    <row r="1006" spans="1:9">
      <c r="A1006" s="120" t="s">
        <v>3150</v>
      </c>
      <c r="B1006" s="120" t="s">
        <v>3151</v>
      </c>
      <c r="C1006" s="120" t="s">
        <v>1088</v>
      </c>
      <c r="D1006" s="120" t="s">
        <v>3755</v>
      </c>
      <c r="E1006" s="120" t="s">
        <v>2993</v>
      </c>
      <c r="F1006" s="168" t="s">
        <v>398</v>
      </c>
      <c r="G1006" s="169"/>
      <c r="H1006" s="122">
        <v>4125407</v>
      </c>
      <c r="I1006" s="58">
        <v>4125407</v>
      </c>
    </row>
    <row r="1007" spans="1:9">
      <c r="A1007" s="120" t="s">
        <v>3150</v>
      </c>
      <c r="B1007" s="120" t="s">
        <v>3151</v>
      </c>
      <c r="C1007" s="120" t="s">
        <v>1088</v>
      </c>
      <c r="D1007" s="120" t="s">
        <v>3755</v>
      </c>
      <c r="E1007" s="120" t="s">
        <v>1737</v>
      </c>
      <c r="F1007" s="168" t="s">
        <v>389</v>
      </c>
      <c r="G1007" s="169"/>
      <c r="H1007" s="122">
        <v>18127389</v>
      </c>
      <c r="I1007" s="58">
        <v>18127389</v>
      </c>
    </row>
    <row r="1008" spans="1:9">
      <c r="A1008" s="120" t="s">
        <v>3150</v>
      </c>
      <c r="B1008" s="120" t="s">
        <v>3151</v>
      </c>
      <c r="C1008" s="120" t="s">
        <v>1088</v>
      </c>
      <c r="D1008" s="120" t="s">
        <v>3755</v>
      </c>
      <c r="E1008" s="120" t="s">
        <v>1738</v>
      </c>
      <c r="F1008" s="168" t="s">
        <v>390</v>
      </c>
      <c r="G1008" s="169"/>
      <c r="H1008" s="122">
        <v>18064802</v>
      </c>
      <c r="I1008" s="58">
        <v>18064802</v>
      </c>
    </row>
    <row r="1009" spans="1:9">
      <c r="A1009" s="120" t="s">
        <v>3150</v>
      </c>
      <c r="B1009" s="120" t="s">
        <v>3151</v>
      </c>
      <c r="C1009" s="120" t="s">
        <v>1088</v>
      </c>
      <c r="D1009" s="120" t="s">
        <v>3755</v>
      </c>
      <c r="E1009" s="120" t="s">
        <v>3757</v>
      </c>
      <c r="F1009" s="168" t="s">
        <v>3758</v>
      </c>
      <c r="G1009" s="169"/>
      <c r="H1009" s="122">
        <v>-627887</v>
      </c>
      <c r="I1009" s="58">
        <v>-627887</v>
      </c>
    </row>
    <row r="1010" spans="1:9">
      <c r="A1010" s="120" t="s">
        <v>3150</v>
      </c>
      <c r="B1010" s="120" t="s">
        <v>3151</v>
      </c>
      <c r="C1010" s="120" t="s">
        <v>1088</v>
      </c>
      <c r="D1010" s="120" t="s">
        <v>3755</v>
      </c>
      <c r="E1010" s="120" t="s">
        <v>1739</v>
      </c>
      <c r="F1010" s="168" t="s">
        <v>399</v>
      </c>
      <c r="G1010" s="169"/>
      <c r="H1010" s="122">
        <v>43555540</v>
      </c>
      <c r="I1010" s="58">
        <v>41982540</v>
      </c>
    </row>
    <row r="1011" spans="1:9">
      <c r="A1011" s="120" t="s">
        <v>3150</v>
      </c>
      <c r="B1011" s="120" t="s">
        <v>3151</v>
      </c>
      <c r="C1011" s="120" t="s">
        <v>1088</v>
      </c>
      <c r="D1011" s="120" t="s">
        <v>3755</v>
      </c>
      <c r="E1011" s="120" t="s">
        <v>1740</v>
      </c>
      <c r="F1011" s="168" t="s">
        <v>400</v>
      </c>
      <c r="G1011" s="169"/>
      <c r="H1011" s="122">
        <v>11121890</v>
      </c>
      <c r="I1011" s="58">
        <v>11121890</v>
      </c>
    </row>
    <row r="1012" spans="1:9">
      <c r="A1012" s="120" t="s">
        <v>3150</v>
      </c>
      <c r="B1012" s="120" t="s">
        <v>3151</v>
      </c>
      <c r="C1012" s="120" t="s">
        <v>1088</v>
      </c>
      <c r="D1012" s="120" t="s">
        <v>3755</v>
      </c>
      <c r="E1012" s="120" t="s">
        <v>2935</v>
      </c>
      <c r="F1012" s="168" t="s">
        <v>2936</v>
      </c>
      <c r="G1012" s="169"/>
      <c r="H1012" s="122">
        <v>42336</v>
      </c>
      <c r="I1012" s="58">
        <v>42336</v>
      </c>
    </row>
    <row r="1013" spans="1:9">
      <c r="A1013" s="120" t="s">
        <v>3150</v>
      </c>
      <c r="B1013" s="120" t="s">
        <v>3151</v>
      </c>
      <c r="C1013" s="120" t="s">
        <v>1088</v>
      </c>
      <c r="D1013" s="120" t="s">
        <v>3755</v>
      </c>
      <c r="E1013" s="120" t="s">
        <v>3759</v>
      </c>
      <c r="F1013" s="168" t="s">
        <v>3760</v>
      </c>
      <c r="G1013" s="169"/>
      <c r="H1013" s="122">
        <v>-37648</v>
      </c>
      <c r="I1013" s="58">
        <v>-37648</v>
      </c>
    </row>
    <row r="1014" spans="1:9">
      <c r="A1014" s="120" t="s">
        <v>3150</v>
      </c>
      <c r="B1014" s="120" t="s">
        <v>3151</v>
      </c>
      <c r="C1014" s="120" t="s">
        <v>1088</v>
      </c>
      <c r="D1014" s="120" t="s">
        <v>3755</v>
      </c>
      <c r="E1014" s="120" t="s">
        <v>3761</v>
      </c>
      <c r="F1014" s="168" t="s">
        <v>3762</v>
      </c>
      <c r="G1014" s="169"/>
      <c r="H1014" s="122">
        <v>324791</v>
      </c>
      <c r="I1014" s="58">
        <v>324791</v>
      </c>
    </row>
    <row r="1015" spans="1:9">
      <c r="A1015" s="120" t="s">
        <v>3150</v>
      </c>
      <c r="B1015" s="120" t="s">
        <v>3151</v>
      </c>
      <c r="C1015" s="120" t="s">
        <v>1088</v>
      </c>
      <c r="D1015" s="120" t="s">
        <v>3755</v>
      </c>
      <c r="E1015" s="120" t="s">
        <v>1741</v>
      </c>
      <c r="F1015" s="168" t="s">
        <v>413</v>
      </c>
      <c r="G1015" s="169"/>
      <c r="H1015" s="122">
        <v>35962476</v>
      </c>
      <c r="I1015" s="58">
        <v>35962476</v>
      </c>
    </row>
    <row r="1016" spans="1:9">
      <c r="A1016" s="120" t="s">
        <v>3150</v>
      </c>
      <c r="B1016" s="120" t="s">
        <v>3151</v>
      </c>
      <c r="C1016" s="120" t="s">
        <v>1088</v>
      </c>
      <c r="D1016" s="120" t="s">
        <v>3755</v>
      </c>
      <c r="E1016" s="120" t="s">
        <v>1742</v>
      </c>
      <c r="F1016" s="168" t="s">
        <v>414</v>
      </c>
      <c r="G1016" s="169"/>
      <c r="H1016" s="122">
        <v>47227321</v>
      </c>
      <c r="I1016" s="58">
        <v>44501321</v>
      </c>
    </row>
    <row r="1017" spans="1:9">
      <c r="A1017" s="120" t="s">
        <v>3150</v>
      </c>
      <c r="B1017" s="120" t="s">
        <v>3151</v>
      </c>
      <c r="C1017" s="120" t="s">
        <v>1088</v>
      </c>
      <c r="D1017" s="120" t="s">
        <v>3755</v>
      </c>
      <c r="E1017" s="120" t="s">
        <v>3763</v>
      </c>
      <c r="F1017" s="168" t="s">
        <v>71</v>
      </c>
      <c r="G1017" s="169"/>
      <c r="H1017" s="122">
        <v>359787</v>
      </c>
      <c r="I1017" s="58">
        <v>359787</v>
      </c>
    </row>
    <row r="1018" spans="1:9">
      <c r="A1018" s="120" t="s">
        <v>3150</v>
      </c>
      <c r="B1018" s="120" t="s">
        <v>3151</v>
      </c>
      <c r="C1018" s="120" t="s">
        <v>1088</v>
      </c>
      <c r="D1018" s="120" t="s">
        <v>3755</v>
      </c>
      <c r="E1018" s="120" t="s">
        <v>1743</v>
      </c>
      <c r="F1018" s="168" t="s">
        <v>415</v>
      </c>
      <c r="G1018" s="169"/>
      <c r="H1018" s="122">
        <v>39843339</v>
      </c>
      <c r="I1018" s="58">
        <v>39843339</v>
      </c>
    </row>
    <row r="1019" spans="1:9">
      <c r="A1019" s="120" t="s">
        <v>3150</v>
      </c>
      <c r="B1019" s="120" t="s">
        <v>3151</v>
      </c>
      <c r="C1019" s="120" t="s">
        <v>1088</v>
      </c>
      <c r="D1019" s="120" t="s">
        <v>3755</v>
      </c>
      <c r="E1019" s="120" t="s">
        <v>1744</v>
      </c>
      <c r="F1019" s="168" t="s">
        <v>116</v>
      </c>
      <c r="G1019" s="169"/>
      <c r="H1019" s="122">
        <v>47435751</v>
      </c>
      <c r="I1019" s="58">
        <v>45305751</v>
      </c>
    </row>
    <row r="1020" spans="1:9">
      <c r="A1020" s="120" t="s">
        <v>3150</v>
      </c>
      <c r="B1020" s="120" t="s">
        <v>3151</v>
      </c>
      <c r="C1020" s="120" t="s">
        <v>1088</v>
      </c>
      <c r="D1020" s="120" t="s">
        <v>3755</v>
      </c>
      <c r="E1020" s="120" t="s">
        <v>1745</v>
      </c>
      <c r="F1020" s="168" t="s">
        <v>499</v>
      </c>
      <c r="G1020" s="169"/>
      <c r="H1020" s="122">
        <v>41132429</v>
      </c>
      <c r="I1020" s="58">
        <v>34492429</v>
      </c>
    </row>
    <row r="1021" spans="1:9">
      <c r="A1021" s="120" t="s">
        <v>3150</v>
      </c>
      <c r="B1021" s="120" t="s">
        <v>3151</v>
      </c>
      <c r="C1021" s="120" t="s">
        <v>1088</v>
      </c>
      <c r="D1021" s="120" t="s">
        <v>3755</v>
      </c>
      <c r="E1021" s="120" t="s">
        <v>1746</v>
      </c>
      <c r="F1021" s="168" t="s">
        <v>422</v>
      </c>
      <c r="G1021" s="169"/>
      <c r="H1021" s="122">
        <v>40898423</v>
      </c>
      <c r="I1021" s="58">
        <v>37648423</v>
      </c>
    </row>
    <row r="1022" spans="1:9">
      <c r="A1022" s="120" t="s">
        <v>3150</v>
      </c>
      <c r="B1022" s="120" t="s">
        <v>3151</v>
      </c>
      <c r="C1022" s="120" t="s">
        <v>1088</v>
      </c>
      <c r="D1022" s="120" t="s">
        <v>3755</v>
      </c>
      <c r="E1022" s="120" t="s">
        <v>1747</v>
      </c>
      <c r="F1022" s="168" t="s">
        <v>117</v>
      </c>
      <c r="G1022" s="169"/>
      <c r="H1022" s="122">
        <v>16606810</v>
      </c>
      <c r="I1022" s="58">
        <v>14836810</v>
      </c>
    </row>
    <row r="1023" spans="1:9">
      <c r="A1023" s="120" t="s">
        <v>3150</v>
      </c>
      <c r="B1023" s="120" t="s">
        <v>3151</v>
      </c>
      <c r="C1023" s="120" t="s">
        <v>1088</v>
      </c>
      <c r="D1023" s="120" t="s">
        <v>3755</v>
      </c>
      <c r="E1023" s="120" t="s">
        <v>1748</v>
      </c>
      <c r="F1023" s="168" t="s">
        <v>118</v>
      </c>
      <c r="G1023" s="169"/>
      <c r="H1023" s="122">
        <v>21346881</v>
      </c>
      <c r="I1023" s="58">
        <v>21216881</v>
      </c>
    </row>
    <row r="1024" spans="1:9">
      <c r="A1024" s="120" t="s">
        <v>3150</v>
      </c>
      <c r="B1024" s="120" t="s">
        <v>3151</v>
      </c>
      <c r="C1024" s="120" t="s">
        <v>1088</v>
      </c>
      <c r="D1024" s="120" t="s">
        <v>3755</v>
      </c>
      <c r="E1024" s="120" t="s">
        <v>1749</v>
      </c>
      <c r="F1024" s="168" t="s">
        <v>409</v>
      </c>
      <c r="G1024" s="169"/>
      <c r="H1024" s="122">
        <v>24630833</v>
      </c>
      <c r="I1024" s="58">
        <v>24630833</v>
      </c>
    </row>
    <row r="1025" spans="1:9">
      <c r="A1025" s="120" t="s">
        <v>3150</v>
      </c>
      <c r="B1025" s="120" t="s">
        <v>3151</v>
      </c>
      <c r="C1025" s="120" t="s">
        <v>1088</v>
      </c>
      <c r="D1025" s="120" t="s">
        <v>3755</v>
      </c>
      <c r="E1025" s="120" t="s">
        <v>1750</v>
      </c>
      <c r="F1025" s="168" t="s">
        <v>497</v>
      </c>
      <c r="G1025" s="169"/>
      <c r="H1025" s="122">
        <v>25568865</v>
      </c>
      <c r="I1025" s="58">
        <v>24798865</v>
      </c>
    </row>
    <row r="1026" spans="1:9">
      <c r="A1026" s="120" t="s">
        <v>3150</v>
      </c>
      <c r="B1026" s="120" t="s">
        <v>3151</v>
      </c>
      <c r="C1026" s="120" t="s">
        <v>1088</v>
      </c>
      <c r="D1026" s="120" t="s">
        <v>3755</v>
      </c>
      <c r="E1026" s="120" t="s">
        <v>1751</v>
      </c>
      <c r="F1026" s="168" t="s">
        <v>498</v>
      </c>
      <c r="G1026" s="169"/>
      <c r="H1026" s="122">
        <v>14189875</v>
      </c>
      <c r="I1026" s="58">
        <v>13189875</v>
      </c>
    </row>
    <row r="1027" spans="1:9">
      <c r="A1027" s="120" t="s">
        <v>3150</v>
      </c>
      <c r="B1027" s="120" t="s">
        <v>3151</v>
      </c>
      <c r="C1027" s="120" t="s">
        <v>1088</v>
      </c>
      <c r="D1027" s="120" t="s">
        <v>3755</v>
      </c>
      <c r="E1027" s="120" t="s">
        <v>3764</v>
      </c>
      <c r="F1027" s="168" t="s">
        <v>3765</v>
      </c>
      <c r="G1027" s="169"/>
      <c r="H1027" s="122">
        <v>-62452</v>
      </c>
      <c r="I1027" s="58">
        <v>-62452</v>
      </c>
    </row>
    <row r="1028" spans="1:9">
      <c r="A1028" s="120" t="s">
        <v>3150</v>
      </c>
      <c r="B1028" s="120" t="s">
        <v>3151</v>
      </c>
      <c r="C1028" s="120" t="s">
        <v>1088</v>
      </c>
      <c r="D1028" s="120" t="s">
        <v>3755</v>
      </c>
      <c r="E1028" s="120" t="s">
        <v>1752</v>
      </c>
      <c r="F1028" s="168" t="s">
        <v>61</v>
      </c>
      <c r="G1028" s="169"/>
      <c r="H1028" s="122">
        <v>11586418</v>
      </c>
      <c r="I1028" s="58">
        <v>11586418</v>
      </c>
    </row>
    <row r="1029" spans="1:9">
      <c r="A1029" s="120" t="s">
        <v>3150</v>
      </c>
      <c r="B1029" s="120" t="s">
        <v>3151</v>
      </c>
      <c r="C1029" s="120" t="s">
        <v>1088</v>
      </c>
      <c r="D1029" s="120" t="s">
        <v>3755</v>
      </c>
      <c r="E1029" s="120" t="s">
        <v>1753</v>
      </c>
      <c r="F1029" s="168" t="s">
        <v>626</v>
      </c>
      <c r="G1029" s="169"/>
      <c r="H1029" s="122">
        <v>11049712</v>
      </c>
      <c r="I1029" s="58">
        <v>8799712</v>
      </c>
    </row>
    <row r="1030" spans="1:9">
      <c r="A1030" s="120" t="s">
        <v>3150</v>
      </c>
      <c r="B1030" s="120" t="s">
        <v>3151</v>
      </c>
      <c r="C1030" s="120" t="s">
        <v>1088</v>
      </c>
      <c r="D1030" s="120" t="s">
        <v>3755</v>
      </c>
      <c r="E1030" s="120" t="s">
        <v>3766</v>
      </c>
      <c r="F1030" s="168" t="s">
        <v>3767</v>
      </c>
      <c r="G1030" s="169"/>
      <c r="H1030" s="122">
        <v>-54288</v>
      </c>
      <c r="I1030" s="58">
        <v>-54288</v>
      </c>
    </row>
    <row r="1031" spans="1:9">
      <c r="A1031" s="120" t="s">
        <v>3150</v>
      </c>
      <c r="B1031" s="120" t="s">
        <v>3151</v>
      </c>
      <c r="C1031" s="120" t="s">
        <v>1088</v>
      </c>
      <c r="D1031" s="120" t="s">
        <v>3755</v>
      </c>
      <c r="E1031" s="120" t="s">
        <v>1754</v>
      </c>
      <c r="F1031" s="168" t="s">
        <v>674</v>
      </c>
      <c r="G1031" s="169"/>
      <c r="H1031" s="122">
        <v>61273719</v>
      </c>
      <c r="I1031" s="58">
        <v>61273719</v>
      </c>
    </row>
    <row r="1032" spans="1:9">
      <c r="A1032" s="120" t="s">
        <v>3150</v>
      </c>
      <c r="B1032" s="120" t="s">
        <v>3151</v>
      </c>
      <c r="C1032" s="120" t="s">
        <v>1088</v>
      </c>
      <c r="D1032" s="120" t="s">
        <v>3755</v>
      </c>
      <c r="E1032" s="120" t="s">
        <v>1755</v>
      </c>
      <c r="F1032" s="168" t="s">
        <v>678</v>
      </c>
      <c r="G1032" s="169"/>
      <c r="H1032" s="122">
        <v>10687732</v>
      </c>
      <c r="I1032" s="58">
        <v>9687732</v>
      </c>
    </row>
    <row r="1033" spans="1:9">
      <c r="A1033" s="120" t="s">
        <v>3150</v>
      </c>
      <c r="B1033" s="120" t="s">
        <v>3151</v>
      </c>
      <c r="C1033" s="120" t="s">
        <v>1088</v>
      </c>
      <c r="D1033" s="120" t="s">
        <v>3755</v>
      </c>
      <c r="E1033" s="120" t="s">
        <v>1756</v>
      </c>
      <c r="F1033" s="168" t="s">
        <v>1162</v>
      </c>
      <c r="G1033" s="169"/>
      <c r="H1033" s="122">
        <v>19826694</v>
      </c>
      <c r="I1033" s="58">
        <v>19826694</v>
      </c>
    </row>
    <row r="1034" spans="1:9">
      <c r="A1034" s="120" t="s">
        <v>3150</v>
      </c>
      <c r="B1034" s="120" t="s">
        <v>3151</v>
      </c>
      <c r="C1034" s="120" t="s">
        <v>1088</v>
      </c>
      <c r="D1034" s="120" t="s">
        <v>3755</v>
      </c>
      <c r="E1034" s="120" t="s">
        <v>3768</v>
      </c>
      <c r="F1034" s="168" t="s">
        <v>3769</v>
      </c>
      <c r="G1034" s="169"/>
      <c r="H1034" s="122">
        <v>5600</v>
      </c>
      <c r="I1034" s="58">
        <v>5600</v>
      </c>
    </row>
    <row r="1035" spans="1:9">
      <c r="A1035" s="120" t="s">
        <v>3150</v>
      </c>
      <c r="B1035" s="120" t="s">
        <v>3151</v>
      </c>
      <c r="C1035" s="120" t="s">
        <v>1088</v>
      </c>
      <c r="D1035" s="120" t="s">
        <v>3755</v>
      </c>
      <c r="E1035" s="120" t="s">
        <v>1757</v>
      </c>
      <c r="F1035" s="168" t="s">
        <v>439</v>
      </c>
      <c r="G1035" s="169"/>
      <c r="H1035" s="122">
        <v>12382538</v>
      </c>
      <c r="I1035" s="58">
        <v>12382538</v>
      </c>
    </row>
    <row r="1036" spans="1:9">
      <c r="A1036" s="120" t="s">
        <v>3150</v>
      </c>
      <c r="B1036" s="120" t="s">
        <v>3151</v>
      </c>
      <c r="C1036" s="120" t="s">
        <v>1088</v>
      </c>
      <c r="D1036" s="120" t="s">
        <v>3755</v>
      </c>
      <c r="E1036" s="120" t="s">
        <v>3770</v>
      </c>
      <c r="F1036" s="168" t="s">
        <v>3771</v>
      </c>
      <c r="G1036" s="169"/>
      <c r="H1036" s="122">
        <v>-13653</v>
      </c>
      <c r="I1036" s="58">
        <v>-13653</v>
      </c>
    </row>
    <row r="1037" spans="1:9">
      <c r="A1037" s="120" t="s">
        <v>3150</v>
      </c>
      <c r="B1037" s="120" t="s">
        <v>3151</v>
      </c>
      <c r="C1037" s="120" t="s">
        <v>1088</v>
      </c>
      <c r="D1037" s="120" t="s">
        <v>3755</v>
      </c>
      <c r="E1037" s="120" t="s">
        <v>3772</v>
      </c>
      <c r="F1037" s="168" t="s">
        <v>3773</v>
      </c>
      <c r="G1037" s="169"/>
      <c r="H1037" s="122">
        <v>-77412</v>
      </c>
      <c r="I1037" s="58">
        <v>-77412</v>
      </c>
    </row>
    <row r="1038" spans="1:9">
      <c r="A1038" s="120" t="s">
        <v>3150</v>
      </c>
      <c r="B1038" s="120" t="s">
        <v>3151</v>
      </c>
      <c r="C1038" s="120" t="s">
        <v>1088</v>
      </c>
      <c r="D1038" s="120" t="s">
        <v>3755</v>
      </c>
      <c r="E1038" s="120" t="s">
        <v>1881</v>
      </c>
      <c r="F1038" s="168" t="s">
        <v>1882</v>
      </c>
      <c r="G1038" s="169"/>
      <c r="H1038" s="122">
        <v>15071961</v>
      </c>
      <c r="I1038" s="58">
        <v>14571961</v>
      </c>
    </row>
    <row r="1039" spans="1:9">
      <c r="A1039" s="120" t="s">
        <v>3150</v>
      </c>
      <c r="B1039" s="120" t="s">
        <v>3151</v>
      </c>
      <c r="C1039" s="120" t="s">
        <v>1088</v>
      </c>
      <c r="D1039" s="120" t="s">
        <v>3755</v>
      </c>
      <c r="E1039" s="120" t="s">
        <v>3774</v>
      </c>
      <c r="F1039" s="168" t="s">
        <v>3775</v>
      </c>
      <c r="G1039" s="169"/>
      <c r="H1039" s="122">
        <v>-6384</v>
      </c>
      <c r="I1039" s="58">
        <v>-6384</v>
      </c>
    </row>
    <row r="1040" spans="1:9">
      <c r="A1040" s="120" t="s">
        <v>3150</v>
      </c>
      <c r="B1040" s="120" t="s">
        <v>3151</v>
      </c>
      <c r="C1040" s="120" t="s">
        <v>1088</v>
      </c>
      <c r="D1040" s="120" t="s">
        <v>3755</v>
      </c>
      <c r="E1040" s="120" t="s">
        <v>1956</v>
      </c>
      <c r="F1040" s="168" t="s">
        <v>1957</v>
      </c>
      <c r="G1040" s="169"/>
      <c r="H1040" s="122">
        <v>-27237</v>
      </c>
      <c r="I1040" s="58">
        <v>-27237</v>
      </c>
    </row>
    <row r="1041" spans="1:9">
      <c r="A1041" s="120" t="s">
        <v>3150</v>
      </c>
      <c r="B1041" s="120" t="s">
        <v>3151</v>
      </c>
      <c r="C1041" s="120" t="s">
        <v>1088</v>
      </c>
      <c r="D1041" s="120" t="s">
        <v>3755</v>
      </c>
      <c r="E1041" s="120" t="s">
        <v>2032</v>
      </c>
      <c r="F1041" s="168" t="s">
        <v>2033</v>
      </c>
      <c r="G1041" s="169"/>
      <c r="H1041" s="122">
        <v>9106119</v>
      </c>
      <c r="I1041" s="58">
        <v>9106119</v>
      </c>
    </row>
    <row r="1042" spans="1:9">
      <c r="A1042" s="120" t="s">
        <v>3150</v>
      </c>
      <c r="B1042" s="120" t="s">
        <v>3151</v>
      </c>
      <c r="C1042" s="120" t="s">
        <v>1088</v>
      </c>
      <c r="D1042" s="120" t="s">
        <v>3755</v>
      </c>
      <c r="E1042" s="120" t="s">
        <v>2041</v>
      </c>
      <c r="F1042" s="168" t="s">
        <v>2042</v>
      </c>
      <c r="G1042" s="169"/>
      <c r="H1042" s="122">
        <v>14687894</v>
      </c>
      <c r="I1042" s="58">
        <v>14687894</v>
      </c>
    </row>
    <row r="1043" spans="1:9">
      <c r="A1043" s="120" t="s">
        <v>3150</v>
      </c>
      <c r="B1043" s="120" t="s">
        <v>3151</v>
      </c>
      <c r="C1043" s="120" t="s">
        <v>1088</v>
      </c>
      <c r="D1043" s="120" t="s">
        <v>3755</v>
      </c>
      <c r="E1043" s="120" t="s">
        <v>2060</v>
      </c>
      <c r="F1043" s="168" t="s">
        <v>2038</v>
      </c>
      <c r="G1043" s="169"/>
      <c r="H1043" s="122">
        <v>15315860</v>
      </c>
      <c r="I1043" s="58">
        <v>15315860</v>
      </c>
    </row>
    <row r="1044" spans="1:9">
      <c r="A1044" s="120" t="s">
        <v>3150</v>
      </c>
      <c r="B1044" s="120" t="s">
        <v>3151</v>
      </c>
      <c r="C1044" s="120" t="s">
        <v>1088</v>
      </c>
      <c r="D1044" s="120" t="s">
        <v>3755</v>
      </c>
      <c r="E1044" s="120" t="s">
        <v>3776</v>
      </c>
      <c r="F1044" s="168" t="s">
        <v>3777</v>
      </c>
      <c r="G1044" s="169"/>
      <c r="H1044" s="122">
        <v>3304549</v>
      </c>
      <c r="I1044" s="58">
        <v>3304549</v>
      </c>
    </row>
    <row r="1045" spans="1:9">
      <c r="A1045" s="120" t="s">
        <v>3150</v>
      </c>
      <c r="B1045" s="120" t="s">
        <v>3151</v>
      </c>
      <c r="C1045" s="120" t="s">
        <v>1088</v>
      </c>
      <c r="D1045" s="120" t="s">
        <v>3755</v>
      </c>
      <c r="E1045" s="120" t="s">
        <v>2103</v>
      </c>
      <c r="F1045" s="168" t="s">
        <v>469</v>
      </c>
      <c r="G1045" s="169"/>
      <c r="H1045" s="122">
        <v>27156260</v>
      </c>
      <c r="I1045" s="58">
        <v>27156260</v>
      </c>
    </row>
    <row r="1046" spans="1:9">
      <c r="A1046" s="120" t="s">
        <v>3150</v>
      </c>
      <c r="B1046" s="120" t="s">
        <v>3151</v>
      </c>
      <c r="C1046" s="120" t="s">
        <v>1088</v>
      </c>
      <c r="D1046" s="120" t="s">
        <v>3755</v>
      </c>
      <c r="E1046" s="120" t="s">
        <v>2093</v>
      </c>
      <c r="F1046" s="168" t="s">
        <v>2094</v>
      </c>
      <c r="G1046" s="169"/>
      <c r="H1046" s="122">
        <v>20074250</v>
      </c>
      <c r="I1046" s="58">
        <v>20074250</v>
      </c>
    </row>
    <row r="1047" spans="1:9">
      <c r="A1047" s="120" t="s">
        <v>3150</v>
      </c>
      <c r="B1047" s="120" t="s">
        <v>3151</v>
      </c>
      <c r="C1047" s="120" t="s">
        <v>1088</v>
      </c>
      <c r="D1047" s="120" t="s">
        <v>3755</v>
      </c>
      <c r="E1047" s="120" t="s">
        <v>2157</v>
      </c>
      <c r="F1047" s="168" t="s">
        <v>2158</v>
      </c>
      <c r="G1047" s="169"/>
      <c r="H1047" s="122">
        <v>6596321</v>
      </c>
      <c r="I1047" s="58">
        <v>6596321</v>
      </c>
    </row>
    <row r="1048" spans="1:9">
      <c r="A1048" s="120" t="s">
        <v>3150</v>
      </c>
      <c r="B1048" s="120" t="s">
        <v>3151</v>
      </c>
      <c r="C1048" s="120" t="s">
        <v>1088</v>
      </c>
      <c r="D1048" s="120" t="s">
        <v>3755</v>
      </c>
      <c r="E1048" s="120" t="s">
        <v>2210</v>
      </c>
      <c r="F1048" s="168" t="s">
        <v>2211</v>
      </c>
      <c r="G1048" s="169"/>
      <c r="H1048" s="122">
        <v>5718615</v>
      </c>
      <c r="I1048" s="58">
        <v>5328615</v>
      </c>
    </row>
    <row r="1049" spans="1:9">
      <c r="A1049" s="120" t="s">
        <v>3150</v>
      </c>
      <c r="B1049" s="120" t="s">
        <v>3151</v>
      </c>
      <c r="C1049" s="120" t="s">
        <v>1088</v>
      </c>
      <c r="D1049" s="120" t="s">
        <v>3755</v>
      </c>
      <c r="E1049" s="170" t="s">
        <v>3476</v>
      </c>
      <c r="F1049" s="171"/>
      <c r="G1049" s="172"/>
      <c r="H1049" s="123">
        <v>1260552073</v>
      </c>
      <c r="I1049" s="86">
        <v>1167250073</v>
      </c>
    </row>
    <row r="1050" spans="1:9">
      <c r="A1050" s="120" t="s">
        <v>3150</v>
      </c>
      <c r="B1050" s="120" t="s">
        <v>3151</v>
      </c>
      <c r="C1050" s="120" t="s">
        <v>1111</v>
      </c>
      <c r="D1050" s="120" t="s">
        <v>3778</v>
      </c>
      <c r="E1050" s="120" t="s">
        <v>3779</v>
      </c>
      <c r="F1050" s="168" t="s">
        <v>2848</v>
      </c>
      <c r="G1050" s="169"/>
      <c r="H1050" s="122">
        <v>-15792</v>
      </c>
      <c r="I1050" s="58">
        <v>-15792</v>
      </c>
    </row>
    <row r="1051" spans="1:9">
      <c r="A1051" s="120" t="s">
        <v>3150</v>
      </c>
      <c r="B1051" s="120" t="s">
        <v>3151</v>
      </c>
      <c r="C1051" s="120" t="s">
        <v>1111</v>
      </c>
      <c r="D1051" s="120" t="s">
        <v>3778</v>
      </c>
      <c r="E1051" s="120" t="s">
        <v>1759</v>
      </c>
      <c r="F1051" s="168" t="s">
        <v>381</v>
      </c>
      <c r="G1051" s="169"/>
      <c r="H1051" s="122">
        <v>86814434</v>
      </c>
      <c r="I1051" s="58">
        <v>83449434</v>
      </c>
    </row>
    <row r="1052" spans="1:9">
      <c r="A1052" s="120" t="s">
        <v>3150</v>
      </c>
      <c r="B1052" s="120" t="s">
        <v>3151</v>
      </c>
      <c r="C1052" s="120" t="s">
        <v>1111</v>
      </c>
      <c r="D1052" s="120" t="s">
        <v>3778</v>
      </c>
      <c r="E1052" s="120" t="s">
        <v>1760</v>
      </c>
      <c r="F1052" s="168" t="s">
        <v>382</v>
      </c>
      <c r="G1052" s="169"/>
      <c r="H1052" s="122">
        <v>13144168</v>
      </c>
      <c r="I1052" s="58">
        <v>10964168</v>
      </c>
    </row>
    <row r="1053" spans="1:9">
      <c r="A1053" s="120" t="s">
        <v>3150</v>
      </c>
      <c r="B1053" s="120" t="s">
        <v>3151</v>
      </c>
      <c r="C1053" s="120" t="s">
        <v>1111</v>
      </c>
      <c r="D1053" s="120" t="s">
        <v>3778</v>
      </c>
      <c r="E1053" s="120" t="s">
        <v>1761</v>
      </c>
      <c r="F1053" s="168" t="s">
        <v>529</v>
      </c>
      <c r="G1053" s="169"/>
      <c r="H1053" s="122">
        <v>23100242</v>
      </c>
      <c r="I1053" s="58">
        <v>19350242</v>
      </c>
    </row>
    <row r="1054" spans="1:9">
      <c r="A1054" s="120" t="s">
        <v>3150</v>
      </c>
      <c r="B1054" s="120" t="s">
        <v>3151</v>
      </c>
      <c r="C1054" s="120" t="s">
        <v>1111</v>
      </c>
      <c r="D1054" s="120" t="s">
        <v>3778</v>
      </c>
      <c r="E1054" s="120" t="s">
        <v>1762</v>
      </c>
      <c r="F1054" s="168" t="s">
        <v>530</v>
      </c>
      <c r="G1054" s="169"/>
      <c r="H1054" s="122">
        <v>32610662</v>
      </c>
      <c r="I1054" s="58">
        <v>29410662</v>
      </c>
    </row>
    <row r="1055" spans="1:9">
      <c r="A1055" s="120" t="s">
        <v>3150</v>
      </c>
      <c r="B1055" s="120" t="s">
        <v>3151</v>
      </c>
      <c r="C1055" s="120" t="s">
        <v>1111</v>
      </c>
      <c r="D1055" s="120" t="s">
        <v>3778</v>
      </c>
      <c r="E1055" s="120" t="s">
        <v>1763</v>
      </c>
      <c r="F1055" s="168" t="s">
        <v>531</v>
      </c>
      <c r="G1055" s="169"/>
      <c r="H1055" s="122">
        <v>30133184</v>
      </c>
      <c r="I1055" s="58">
        <v>28122184</v>
      </c>
    </row>
    <row r="1056" spans="1:9">
      <c r="A1056" s="120" t="s">
        <v>3150</v>
      </c>
      <c r="B1056" s="120" t="s">
        <v>3151</v>
      </c>
      <c r="C1056" s="120" t="s">
        <v>1111</v>
      </c>
      <c r="D1056" s="120" t="s">
        <v>3778</v>
      </c>
      <c r="E1056" s="120" t="s">
        <v>3780</v>
      </c>
      <c r="F1056" s="168" t="s">
        <v>3781</v>
      </c>
      <c r="G1056" s="169"/>
      <c r="H1056" s="122">
        <v>-155181</v>
      </c>
      <c r="I1056" s="58">
        <v>-155181</v>
      </c>
    </row>
    <row r="1057" spans="1:9">
      <c r="A1057" s="120" t="s">
        <v>3150</v>
      </c>
      <c r="B1057" s="120" t="s">
        <v>3151</v>
      </c>
      <c r="C1057" s="120" t="s">
        <v>1111</v>
      </c>
      <c r="D1057" s="120" t="s">
        <v>3778</v>
      </c>
      <c r="E1057" s="120" t="s">
        <v>3782</v>
      </c>
      <c r="F1057" s="168" t="s">
        <v>372</v>
      </c>
      <c r="G1057" s="169"/>
      <c r="H1057" s="122">
        <v>-286225</v>
      </c>
      <c r="I1057" s="58">
        <v>-286225</v>
      </c>
    </row>
    <row r="1058" spans="1:9">
      <c r="A1058" s="120" t="s">
        <v>3150</v>
      </c>
      <c r="B1058" s="120" t="s">
        <v>3151</v>
      </c>
      <c r="C1058" s="120" t="s">
        <v>1111</v>
      </c>
      <c r="D1058" s="120" t="s">
        <v>3778</v>
      </c>
      <c r="E1058" s="120" t="s">
        <v>1764</v>
      </c>
      <c r="F1058" s="168" t="s">
        <v>373</v>
      </c>
      <c r="G1058" s="169"/>
      <c r="H1058" s="122">
        <v>46921280</v>
      </c>
      <c r="I1058" s="58">
        <v>46661280</v>
      </c>
    </row>
    <row r="1059" spans="1:9">
      <c r="A1059" s="120" t="s">
        <v>3150</v>
      </c>
      <c r="B1059" s="120" t="s">
        <v>3151</v>
      </c>
      <c r="C1059" s="120" t="s">
        <v>1111</v>
      </c>
      <c r="D1059" s="120" t="s">
        <v>3778</v>
      </c>
      <c r="E1059" s="120" t="s">
        <v>1765</v>
      </c>
      <c r="F1059" s="168" t="s">
        <v>374</v>
      </c>
      <c r="G1059" s="169"/>
      <c r="H1059" s="122">
        <v>23348246</v>
      </c>
      <c r="I1059" s="58">
        <v>21788246</v>
      </c>
    </row>
    <row r="1060" spans="1:9">
      <c r="A1060" s="120" t="s">
        <v>3150</v>
      </c>
      <c r="B1060" s="120" t="s">
        <v>3151</v>
      </c>
      <c r="C1060" s="120" t="s">
        <v>1111</v>
      </c>
      <c r="D1060" s="120" t="s">
        <v>3778</v>
      </c>
      <c r="E1060" s="120" t="s">
        <v>1766</v>
      </c>
      <c r="F1060" s="168" t="s">
        <v>377</v>
      </c>
      <c r="G1060" s="169"/>
      <c r="H1060" s="122">
        <v>14062462</v>
      </c>
      <c r="I1060" s="58">
        <v>14062462</v>
      </c>
    </row>
    <row r="1061" spans="1:9">
      <c r="A1061" s="120" t="s">
        <v>3150</v>
      </c>
      <c r="B1061" s="120" t="s">
        <v>3151</v>
      </c>
      <c r="C1061" s="120" t="s">
        <v>1111</v>
      </c>
      <c r="D1061" s="120" t="s">
        <v>3778</v>
      </c>
      <c r="E1061" s="120" t="s">
        <v>1767</v>
      </c>
      <c r="F1061" s="168" t="s">
        <v>167</v>
      </c>
      <c r="G1061" s="169"/>
      <c r="H1061" s="122">
        <v>40318191</v>
      </c>
      <c r="I1061" s="58">
        <v>38418191</v>
      </c>
    </row>
    <row r="1062" spans="1:9">
      <c r="A1062" s="120" t="s">
        <v>3150</v>
      </c>
      <c r="B1062" s="120" t="s">
        <v>3151</v>
      </c>
      <c r="C1062" s="120" t="s">
        <v>1111</v>
      </c>
      <c r="D1062" s="120" t="s">
        <v>3778</v>
      </c>
      <c r="E1062" s="120" t="s">
        <v>1768</v>
      </c>
      <c r="F1062" s="168" t="s">
        <v>378</v>
      </c>
      <c r="G1062" s="169"/>
      <c r="H1062" s="122">
        <v>10189844</v>
      </c>
      <c r="I1062" s="58">
        <v>10189844</v>
      </c>
    </row>
    <row r="1063" spans="1:9">
      <c r="A1063" s="120" t="s">
        <v>3150</v>
      </c>
      <c r="B1063" s="120" t="s">
        <v>3151</v>
      </c>
      <c r="C1063" s="120" t="s">
        <v>1111</v>
      </c>
      <c r="D1063" s="120" t="s">
        <v>3778</v>
      </c>
      <c r="E1063" s="120" t="s">
        <v>3783</v>
      </c>
      <c r="F1063" s="168" t="s">
        <v>3784</v>
      </c>
      <c r="G1063" s="169"/>
      <c r="H1063" s="122">
        <v>-25792</v>
      </c>
      <c r="I1063" s="58">
        <v>-25792</v>
      </c>
    </row>
    <row r="1064" spans="1:9">
      <c r="A1064" s="120" t="s">
        <v>3150</v>
      </c>
      <c r="B1064" s="120" t="s">
        <v>3151</v>
      </c>
      <c r="C1064" s="120" t="s">
        <v>1111</v>
      </c>
      <c r="D1064" s="120" t="s">
        <v>3778</v>
      </c>
      <c r="E1064" s="120" t="s">
        <v>1769</v>
      </c>
      <c r="F1064" s="168" t="s">
        <v>379</v>
      </c>
      <c r="G1064" s="169"/>
      <c r="H1064" s="122">
        <v>13948202</v>
      </c>
      <c r="I1064" s="58">
        <v>13688202</v>
      </c>
    </row>
    <row r="1065" spans="1:9">
      <c r="A1065" s="120" t="s">
        <v>3150</v>
      </c>
      <c r="B1065" s="120" t="s">
        <v>3151</v>
      </c>
      <c r="C1065" s="120" t="s">
        <v>1111</v>
      </c>
      <c r="D1065" s="120" t="s">
        <v>3778</v>
      </c>
      <c r="E1065" s="120" t="s">
        <v>1770</v>
      </c>
      <c r="F1065" s="168" t="s">
        <v>426</v>
      </c>
      <c r="G1065" s="169"/>
      <c r="H1065" s="122">
        <v>8182453</v>
      </c>
      <c r="I1065" s="58">
        <v>8130453</v>
      </c>
    </row>
    <row r="1066" spans="1:9">
      <c r="A1066" s="120" t="s">
        <v>3150</v>
      </c>
      <c r="B1066" s="120" t="s">
        <v>3151</v>
      </c>
      <c r="C1066" s="120" t="s">
        <v>1111</v>
      </c>
      <c r="D1066" s="120" t="s">
        <v>3778</v>
      </c>
      <c r="E1066" s="120" t="s">
        <v>3785</v>
      </c>
      <c r="F1066" s="168" t="s">
        <v>3786</v>
      </c>
      <c r="G1066" s="169"/>
      <c r="H1066" s="122">
        <v>-247303</v>
      </c>
      <c r="I1066" s="58">
        <v>-247303</v>
      </c>
    </row>
    <row r="1067" spans="1:9">
      <c r="A1067" s="120" t="s">
        <v>3150</v>
      </c>
      <c r="B1067" s="120" t="s">
        <v>3151</v>
      </c>
      <c r="C1067" s="120" t="s">
        <v>1111</v>
      </c>
      <c r="D1067" s="120" t="s">
        <v>3778</v>
      </c>
      <c r="E1067" s="120" t="s">
        <v>1771</v>
      </c>
      <c r="F1067" s="168" t="s">
        <v>617</v>
      </c>
      <c r="G1067" s="169"/>
      <c r="H1067" s="122">
        <v>14614897</v>
      </c>
      <c r="I1067" s="58">
        <v>12444897</v>
      </c>
    </row>
    <row r="1068" spans="1:9">
      <c r="A1068" s="120" t="s">
        <v>3150</v>
      </c>
      <c r="B1068" s="120" t="s">
        <v>3151</v>
      </c>
      <c r="C1068" s="120" t="s">
        <v>1111</v>
      </c>
      <c r="D1068" s="120" t="s">
        <v>3778</v>
      </c>
      <c r="E1068" s="120" t="s">
        <v>1772</v>
      </c>
      <c r="F1068" s="168" t="s">
        <v>638</v>
      </c>
      <c r="G1068" s="169"/>
      <c r="H1068" s="122">
        <v>9889288</v>
      </c>
      <c r="I1068" s="58">
        <v>9889288</v>
      </c>
    </row>
    <row r="1069" spans="1:9">
      <c r="A1069" s="120" t="s">
        <v>3150</v>
      </c>
      <c r="B1069" s="120" t="s">
        <v>3151</v>
      </c>
      <c r="C1069" s="120" t="s">
        <v>1111</v>
      </c>
      <c r="D1069" s="120" t="s">
        <v>3778</v>
      </c>
      <c r="E1069" s="120" t="s">
        <v>3787</v>
      </c>
      <c r="F1069" s="168" t="s">
        <v>648</v>
      </c>
      <c r="G1069" s="169"/>
      <c r="H1069" s="122">
        <v>-307590</v>
      </c>
      <c r="I1069" s="58">
        <v>-307590</v>
      </c>
    </row>
    <row r="1070" spans="1:9">
      <c r="A1070" s="120" t="s">
        <v>3150</v>
      </c>
      <c r="B1070" s="120" t="s">
        <v>3151</v>
      </c>
      <c r="C1070" s="120" t="s">
        <v>1111</v>
      </c>
      <c r="D1070" s="120" t="s">
        <v>3778</v>
      </c>
      <c r="E1070" s="120" t="s">
        <v>3788</v>
      </c>
      <c r="F1070" s="168" t="s">
        <v>3789</v>
      </c>
      <c r="G1070" s="169"/>
      <c r="H1070" s="122">
        <v>-181720</v>
      </c>
      <c r="I1070" s="58">
        <v>-181720</v>
      </c>
    </row>
    <row r="1071" spans="1:9">
      <c r="A1071" s="120" t="s">
        <v>3150</v>
      </c>
      <c r="B1071" s="120" t="s">
        <v>3151</v>
      </c>
      <c r="C1071" s="120" t="s">
        <v>1111</v>
      </c>
      <c r="D1071" s="120" t="s">
        <v>3778</v>
      </c>
      <c r="E1071" s="120" t="s">
        <v>1773</v>
      </c>
      <c r="F1071" s="168" t="s">
        <v>1180</v>
      </c>
      <c r="G1071" s="169"/>
      <c r="H1071" s="122">
        <v>12270542</v>
      </c>
      <c r="I1071" s="58">
        <v>11760542</v>
      </c>
    </row>
    <row r="1072" spans="1:9">
      <c r="A1072" s="120" t="s">
        <v>3150</v>
      </c>
      <c r="B1072" s="120" t="s">
        <v>3151</v>
      </c>
      <c r="C1072" s="120" t="s">
        <v>1111</v>
      </c>
      <c r="D1072" s="120" t="s">
        <v>3778</v>
      </c>
      <c r="E1072" s="120" t="s">
        <v>3790</v>
      </c>
      <c r="F1072" s="168" t="s">
        <v>3791</v>
      </c>
      <c r="G1072" s="169"/>
      <c r="H1072" s="122">
        <v>-744714</v>
      </c>
      <c r="I1072" s="58">
        <v>-744714</v>
      </c>
    </row>
    <row r="1073" spans="1:9">
      <c r="A1073" s="120" t="s">
        <v>3150</v>
      </c>
      <c r="B1073" s="120" t="s">
        <v>3151</v>
      </c>
      <c r="C1073" s="120" t="s">
        <v>1111</v>
      </c>
      <c r="D1073" s="120" t="s">
        <v>3778</v>
      </c>
      <c r="E1073" s="120" t="s">
        <v>1997</v>
      </c>
      <c r="F1073" s="168" t="s">
        <v>648</v>
      </c>
      <c r="G1073" s="169"/>
      <c r="H1073" s="122">
        <v>10586299</v>
      </c>
      <c r="I1073" s="58">
        <v>10326299</v>
      </c>
    </row>
    <row r="1074" spans="1:9">
      <c r="A1074" s="120" t="s">
        <v>3150</v>
      </c>
      <c r="B1074" s="120" t="s">
        <v>3151</v>
      </c>
      <c r="C1074" s="120" t="s">
        <v>1111</v>
      </c>
      <c r="D1074" s="120" t="s">
        <v>3778</v>
      </c>
      <c r="E1074" s="120" t="s">
        <v>1998</v>
      </c>
      <c r="F1074" s="168" t="s">
        <v>624</v>
      </c>
      <c r="G1074" s="169"/>
      <c r="H1074" s="122">
        <v>7677984</v>
      </c>
      <c r="I1074" s="58">
        <v>7677984</v>
      </c>
    </row>
    <row r="1075" spans="1:9">
      <c r="A1075" s="120" t="s">
        <v>3150</v>
      </c>
      <c r="B1075" s="120" t="s">
        <v>3151</v>
      </c>
      <c r="C1075" s="120" t="s">
        <v>1111</v>
      </c>
      <c r="D1075" s="120" t="s">
        <v>3778</v>
      </c>
      <c r="E1075" s="120" t="s">
        <v>2049</v>
      </c>
      <c r="F1075" s="168" t="s">
        <v>372</v>
      </c>
      <c r="G1075" s="169"/>
      <c r="H1075" s="122">
        <v>16296784</v>
      </c>
      <c r="I1075" s="58">
        <v>15365784</v>
      </c>
    </row>
    <row r="1076" spans="1:9">
      <c r="A1076" s="120" t="s">
        <v>3150</v>
      </c>
      <c r="B1076" s="120" t="s">
        <v>3151</v>
      </c>
      <c r="C1076" s="120" t="s">
        <v>1111</v>
      </c>
      <c r="D1076" s="120" t="s">
        <v>3778</v>
      </c>
      <c r="E1076" s="120" t="s">
        <v>2056</v>
      </c>
      <c r="F1076" s="168" t="s">
        <v>123</v>
      </c>
      <c r="G1076" s="169"/>
      <c r="H1076" s="122">
        <v>7046377</v>
      </c>
      <c r="I1076" s="58">
        <v>7046377</v>
      </c>
    </row>
    <row r="1077" spans="1:9">
      <c r="A1077" s="120" t="s">
        <v>3150</v>
      </c>
      <c r="B1077" s="120" t="s">
        <v>3151</v>
      </c>
      <c r="C1077" s="120" t="s">
        <v>1111</v>
      </c>
      <c r="D1077" s="120" t="s">
        <v>3778</v>
      </c>
      <c r="E1077" s="120" t="s">
        <v>2194</v>
      </c>
      <c r="F1077" s="168" t="s">
        <v>2195</v>
      </c>
      <c r="G1077" s="169"/>
      <c r="H1077" s="122">
        <v>2639085</v>
      </c>
      <c r="I1077" s="58">
        <v>2639085</v>
      </c>
    </row>
    <row r="1078" spans="1:9">
      <c r="A1078" s="120" t="s">
        <v>3150</v>
      </c>
      <c r="B1078" s="120" t="s">
        <v>3151</v>
      </c>
      <c r="C1078" s="120" t="s">
        <v>1111</v>
      </c>
      <c r="D1078" s="120" t="s">
        <v>3778</v>
      </c>
      <c r="E1078" s="120" t="s">
        <v>2838</v>
      </c>
      <c r="F1078" s="168" t="s">
        <v>2839</v>
      </c>
      <c r="G1078" s="169"/>
      <c r="H1078" s="122">
        <v>3414450</v>
      </c>
      <c r="I1078" s="58">
        <v>2920450</v>
      </c>
    </row>
    <row r="1079" spans="1:9">
      <c r="A1079" s="120" t="s">
        <v>3150</v>
      </c>
      <c r="B1079" s="120" t="s">
        <v>3151</v>
      </c>
      <c r="C1079" s="120" t="s">
        <v>1111</v>
      </c>
      <c r="D1079" s="120" t="s">
        <v>3778</v>
      </c>
      <c r="E1079" s="120" t="s">
        <v>2845</v>
      </c>
      <c r="F1079" s="168" t="s">
        <v>2846</v>
      </c>
      <c r="G1079" s="169"/>
      <c r="H1079" s="122">
        <v>3029920</v>
      </c>
      <c r="I1079" s="58">
        <v>3029920</v>
      </c>
    </row>
    <row r="1080" spans="1:9">
      <c r="A1080" s="120" t="s">
        <v>3150</v>
      </c>
      <c r="B1080" s="120" t="s">
        <v>3151</v>
      </c>
      <c r="C1080" s="120" t="s">
        <v>1111</v>
      </c>
      <c r="D1080" s="120" t="s">
        <v>3778</v>
      </c>
      <c r="E1080" s="170" t="s">
        <v>3476</v>
      </c>
      <c r="F1080" s="171"/>
      <c r="G1080" s="172"/>
      <c r="H1080" s="123">
        <v>428274677</v>
      </c>
      <c r="I1080" s="86">
        <v>405371677</v>
      </c>
    </row>
    <row r="1081" spans="1:9">
      <c r="A1081" s="120" t="s">
        <v>3150</v>
      </c>
      <c r="B1081" s="120" t="s">
        <v>3151</v>
      </c>
      <c r="C1081" s="120" t="s">
        <v>1121</v>
      </c>
      <c r="D1081" s="120" t="s">
        <v>3792</v>
      </c>
      <c r="E1081" s="120" t="s">
        <v>1774</v>
      </c>
      <c r="F1081" s="168" t="s">
        <v>198</v>
      </c>
      <c r="G1081" s="169"/>
      <c r="H1081" s="122">
        <v>25557562</v>
      </c>
      <c r="I1081" s="58">
        <v>24777562</v>
      </c>
    </row>
    <row r="1082" spans="1:9">
      <c r="A1082" s="120" t="s">
        <v>3150</v>
      </c>
      <c r="B1082" s="120" t="s">
        <v>3151</v>
      </c>
      <c r="C1082" s="120" t="s">
        <v>1121</v>
      </c>
      <c r="D1082" s="120" t="s">
        <v>3792</v>
      </c>
      <c r="E1082" s="120" t="s">
        <v>1775</v>
      </c>
      <c r="F1082" s="168" t="s">
        <v>427</v>
      </c>
      <c r="G1082" s="169"/>
      <c r="H1082" s="122">
        <v>14195586</v>
      </c>
      <c r="I1082" s="58">
        <v>13820586</v>
      </c>
    </row>
    <row r="1083" spans="1:9">
      <c r="A1083" s="120" t="s">
        <v>3150</v>
      </c>
      <c r="B1083" s="120" t="s">
        <v>3151</v>
      </c>
      <c r="C1083" s="120" t="s">
        <v>1121</v>
      </c>
      <c r="D1083" s="120" t="s">
        <v>3792</v>
      </c>
      <c r="E1083" s="120" t="s">
        <v>1776</v>
      </c>
      <c r="F1083" s="168" t="s">
        <v>428</v>
      </c>
      <c r="G1083" s="169"/>
      <c r="H1083" s="122">
        <v>54569123</v>
      </c>
      <c r="I1083" s="58">
        <v>50444123</v>
      </c>
    </row>
    <row r="1084" spans="1:9">
      <c r="A1084" s="120" t="s">
        <v>3150</v>
      </c>
      <c r="B1084" s="120" t="s">
        <v>3151</v>
      </c>
      <c r="C1084" s="120" t="s">
        <v>1121</v>
      </c>
      <c r="D1084" s="120" t="s">
        <v>3792</v>
      </c>
      <c r="E1084" s="120" t="s">
        <v>1777</v>
      </c>
      <c r="F1084" s="168" t="s">
        <v>401</v>
      </c>
      <c r="G1084" s="169"/>
      <c r="H1084" s="122">
        <v>22380787</v>
      </c>
      <c r="I1084" s="58">
        <v>20630787</v>
      </c>
    </row>
    <row r="1085" spans="1:9">
      <c r="A1085" s="120" t="s">
        <v>3150</v>
      </c>
      <c r="B1085" s="120" t="s">
        <v>3151</v>
      </c>
      <c r="C1085" s="120" t="s">
        <v>1121</v>
      </c>
      <c r="D1085" s="120" t="s">
        <v>3792</v>
      </c>
      <c r="E1085" s="120" t="s">
        <v>1778</v>
      </c>
      <c r="F1085" s="168" t="s">
        <v>391</v>
      </c>
      <c r="G1085" s="169"/>
      <c r="H1085" s="122">
        <v>30635410</v>
      </c>
      <c r="I1085" s="58">
        <v>30032410</v>
      </c>
    </row>
    <row r="1086" spans="1:9">
      <c r="A1086" s="120" t="s">
        <v>3150</v>
      </c>
      <c r="B1086" s="120" t="s">
        <v>3151</v>
      </c>
      <c r="C1086" s="120" t="s">
        <v>1121</v>
      </c>
      <c r="D1086" s="120" t="s">
        <v>3792</v>
      </c>
      <c r="E1086" s="120" t="s">
        <v>1779</v>
      </c>
      <c r="F1086" s="168" t="s">
        <v>392</v>
      </c>
      <c r="G1086" s="169"/>
      <c r="H1086" s="122">
        <v>16337142</v>
      </c>
      <c r="I1086" s="58">
        <v>14087142</v>
      </c>
    </row>
    <row r="1087" spans="1:9">
      <c r="A1087" s="120" t="s">
        <v>3150</v>
      </c>
      <c r="B1087" s="120" t="s">
        <v>3151</v>
      </c>
      <c r="C1087" s="120" t="s">
        <v>1121</v>
      </c>
      <c r="D1087" s="120" t="s">
        <v>3792</v>
      </c>
      <c r="E1087" s="120" t="s">
        <v>1780</v>
      </c>
      <c r="F1087" s="168" t="s">
        <v>393</v>
      </c>
      <c r="G1087" s="169"/>
      <c r="H1087" s="122">
        <v>21655004</v>
      </c>
      <c r="I1087" s="58">
        <v>21405004</v>
      </c>
    </row>
    <row r="1088" spans="1:9">
      <c r="A1088" s="120" t="s">
        <v>3150</v>
      </c>
      <c r="B1088" s="120" t="s">
        <v>3151</v>
      </c>
      <c r="C1088" s="120" t="s">
        <v>1121</v>
      </c>
      <c r="D1088" s="120" t="s">
        <v>3792</v>
      </c>
      <c r="E1088" s="120" t="s">
        <v>1781</v>
      </c>
      <c r="F1088" s="168" t="s">
        <v>394</v>
      </c>
      <c r="G1088" s="169"/>
      <c r="H1088" s="122">
        <v>40631188</v>
      </c>
      <c r="I1088" s="58">
        <v>40126188</v>
      </c>
    </row>
    <row r="1089" spans="1:9">
      <c r="A1089" s="120" t="s">
        <v>3150</v>
      </c>
      <c r="B1089" s="120" t="s">
        <v>3151</v>
      </c>
      <c r="C1089" s="120" t="s">
        <v>1121</v>
      </c>
      <c r="D1089" s="120" t="s">
        <v>3792</v>
      </c>
      <c r="E1089" s="120" t="s">
        <v>1782</v>
      </c>
      <c r="F1089" s="168" t="s">
        <v>384</v>
      </c>
      <c r="G1089" s="169"/>
      <c r="H1089" s="122">
        <v>23531738</v>
      </c>
      <c r="I1089" s="58">
        <v>21761738</v>
      </c>
    </row>
    <row r="1090" spans="1:9">
      <c r="A1090" s="120" t="s">
        <v>3150</v>
      </c>
      <c r="B1090" s="120" t="s">
        <v>3151</v>
      </c>
      <c r="C1090" s="120" t="s">
        <v>1121</v>
      </c>
      <c r="D1090" s="120" t="s">
        <v>3792</v>
      </c>
      <c r="E1090" s="120" t="s">
        <v>1783</v>
      </c>
      <c r="F1090" s="168" t="s">
        <v>385</v>
      </c>
      <c r="G1090" s="169"/>
      <c r="H1090" s="122">
        <v>18333358</v>
      </c>
      <c r="I1090" s="58">
        <v>17228358</v>
      </c>
    </row>
    <row r="1091" spans="1:9">
      <c r="A1091" s="120" t="s">
        <v>3150</v>
      </c>
      <c r="B1091" s="120" t="s">
        <v>3151</v>
      </c>
      <c r="C1091" s="120" t="s">
        <v>1121</v>
      </c>
      <c r="D1091" s="120" t="s">
        <v>3792</v>
      </c>
      <c r="E1091" s="120" t="s">
        <v>3793</v>
      </c>
      <c r="F1091" s="168" t="s">
        <v>3794</v>
      </c>
      <c r="G1091" s="169"/>
      <c r="H1091" s="122">
        <v>-66192</v>
      </c>
      <c r="I1091" s="58">
        <v>-66192</v>
      </c>
    </row>
    <row r="1092" spans="1:9">
      <c r="A1092" s="120" t="s">
        <v>3150</v>
      </c>
      <c r="B1092" s="120" t="s">
        <v>3151</v>
      </c>
      <c r="C1092" s="120" t="s">
        <v>1121</v>
      </c>
      <c r="D1092" s="120" t="s">
        <v>3792</v>
      </c>
      <c r="E1092" s="120" t="s">
        <v>1784</v>
      </c>
      <c r="F1092" s="168" t="s">
        <v>434</v>
      </c>
      <c r="G1092" s="169"/>
      <c r="H1092" s="122">
        <v>19389818</v>
      </c>
      <c r="I1092" s="58">
        <v>18939818</v>
      </c>
    </row>
    <row r="1093" spans="1:9">
      <c r="A1093" s="120" t="s">
        <v>3150</v>
      </c>
      <c r="B1093" s="120" t="s">
        <v>3151</v>
      </c>
      <c r="C1093" s="120" t="s">
        <v>1121</v>
      </c>
      <c r="D1093" s="120" t="s">
        <v>3792</v>
      </c>
      <c r="E1093" s="120" t="s">
        <v>2937</v>
      </c>
      <c r="F1093" s="168" t="s">
        <v>2938</v>
      </c>
      <c r="G1093" s="169"/>
      <c r="H1093" s="122">
        <v>3886088</v>
      </c>
      <c r="I1093" s="58">
        <v>3886088</v>
      </c>
    </row>
    <row r="1094" spans="1:9">
      <c r="A1094" s="120" t="s">
        <v>3150</v>
      </c>
      <c r="B1094" s="120" t="s">
        <v>3151</v>
      </c>
      <c r="C1094" s="120" t="s">
        <v>1121</v>
      </c>
      <c r="D1094" s="120" t="s">
        <v>3792</v>
      </c>
      <c r="E1094" s="120" t="s">
        <v>3795</v>
      </c>
      <c r="F1094" s="168" t="s">
        <v>152</v>
      </c>
      <c r="G1094" s="169"/>
      <c r="H1094" s="122">
        <v>-417396</v>
      </c>
      <c r="I1094" s="58">
        <v>-417396</v>
      </c>
    </row>
    <row r="1095" spans="1:9">
      <c r="A1095" s="120" t="s">
        <v>3150</v>
      </c>
      <c r="B1095" s="120" t="s">
        <v>3151</v>
      </c>
      <c r="C1095" s="120" t="s">
        <v>1121</v>
      </c>
      <c r="D1095" s="120" t="s">
        <v>3792</v>
      </c>
      <c r="E1095" s="120" t="s">
        <v>1785</v>
      </c>
      <c r="F1095" s="168" t="s">
        <v>618</v>
      </c>
      <c r="G1095" s="169"/>
      <c r="H1095" s="122">
        <v>9217538</v>
      </c>
      <c r="I1095" s="58">
        <v>9217538</v>
      </c>
    </row>
    <row r="1096" spans="1:9">
      <c r="A1096" s="120" t="s">
        <v>3150</v>
      </c>
      <c r="B1096" s="120" t="s">
        <v>3151</v>
      </c>
      <c r="C1096" s="120" t="s">
        <v>1121</v>
      </c>
      <c r="D1096" s="120" t="s">
        <v>3792</v>
      </c>
      <c r="E1096" s="120" t="s">
        <v>3796</v>
      </c>
      <c r="F1096" s="168" t="s">
        <v>3797</v>
      </c>
      <c r="G1096" s="169"/>
      <c r="H1096" s="122">
        <v>22708</v>
      </c>
      <c r="I1096" s="58">
        <v>22708</v>
      </c>
    </row>
    <row r="1097" spans="1:9">
      <c r="A1097" s="120" t="s">
        <v>3150</v>
      </c>
      <c r="B1097" s="120" t="s">
        <v>3151</v>
      </c>
      <c r="C1097" s="120" t="s">
        <v>1121</v>
      </c>
      <c r="D1097" s="120" t="s">
        <v>3792</v>
      </c>
      <c r="E1097" s="120" t="s">
        <v>3798</v>
      </c>
      <c r="F1097" s="168" t="s">
        <v>3799</v>
      </c>
      <c r="G1097" s="169"/>
      <c r="H1097" s="122">
        <v>-28905</v>
      </c>
      <c r="I1097" s="58">
        <v>-28905</v>
      </c>
    </row>
    <row r="1098" spans="1:9">
      <c r="A1098" s="120" t="s">
        <v>3150</v>
      </c>
      <c r="B1098" s="120" t="s">
        <v>3151</v>
      </c>
      <c r="C1098" s="120" t="s">
        <v>1121</v>
      </c>
      <c r="D1098" s="120" t="s">
        <v>3792</v>
      </c>
      <c r="E1098" s="120" t="s">
        <v>1884</v>
      </c>
      <c r="F1098" s="168" t="s">
        <v>1885</v>
      </c>
      <c r="G1098" s="169"/>
      <c r="H1098" s="122">
        <v>-251729</v>
      </c>
      <c r="I1098" s="58">
        <v>-251729</v>
      </c>
    </row>
    <row r="1099" spans="1:9">
      <c r="A1099" s="120" t="s">
        <v>3150</v>
      </c>
      <c r="B1099" s="120" t="s">
        <v>3151</v>
      </c>
      <c r="C1099" s="120" t="s">
        <v>1121</v>
      </c>
      <c r="D1099" s="120" t="s">
        <v>3792</v>
      </c>
      <c r="E1099" s="120" t="s">
        <v>1896</v>
      </c>
      <c r="F1099" s="168" t="s">
        <v>1897</v>
      </c>
      <c r="G1099" s="169"/>
      <c r="H1099" s="122">
        <v>54634167</v>
      </c>
      <c r="I1099" s="58">
        <v>54634167</v>
      </c>
    </row>
    <row r="1100" spans="1:9">
      <c r="A1100" s="120" t="s">
        <v>3150</v>
      </c>
      <c r="B1100" s="120" t="s">
        <v>3151</v>
      </c>
      <c r="C1100" s="120" t="s">
        <v>1121</v>
      </c>
      <c r="D1100" s="120" t="s">
        <v>3792</v>
      </c>
      <c r="E1100" s="120" t="s">
        <v>3800</v>
      </c>
      <c r="F1100" s="168" t="s">
        <v>3801</v>
      </c>
      <c r="G1100" s="169"/>
      <c r="H1100" s="122">
        <v>-35532</v>
      </c>
      <c r="I1100" s="58">
        <v>-35532</v>
      </c>
    </row>
    <row r="1101" spans="1:9">
      <c r="A1101" s="120" t="s">
        <v>3150</v>
      </c>
      <c r="B1101" s="120" t="s">
        <v>3151</v>
      </c>
      <c r="C1101" s="120" t="s">
        <v>1121</v>
      </c>
      <c r="D1101" s="120" t="s">
        <v>3792</v>
      </c>
      <c r="E1101" s="120" t="s">
        <v>1985</v>
      </c>
      <c r="F1101" s="168" t="s">
        <v>1986</v>
      </c>
      <c r="G1101" s="169"/>
      <c r="H1101" s="122">
        <v>7573709</v>
      </c>
      <c r="I1101" s="58">
        <v>7443709</v>
      </c>
    </row>
    <row r="1102" spans="1:9">
      <c r="A1102" s="120" t="s">
        <v>3150</v>
      </c>
      <c r="B1102" s="120" t="s">
        <v>3151</v>
      </c>
      <c r="C1102" s="120" t="s">
        <v>1121</v>
      </c>
      <c r="D1102" s="120" t="s">
        <v>3792</v>
      </c>
      <c r="E1102" s="120" t="s">
        <v>2007</v>
      </c>
      <c r="F1102" s="168" t="s">
        <v>2008</v>
      </c>
      <c r="G1102" s="169"/>
      <c r="H1102" s="122">
        <v>11567627</v>
      </c>
      <c r="I1102" s="58">
        <v>11567627</v>
      </c>
    </row>
    <row r="1103" spans="1:9">
      <c r="A1103" s="120" t="s">
        <v>3150</v>
      </c>
      <c r="B1103" s="120" t="s">
        <v>3151</v>
      </c>
      <c r="C1103" s="120" t="s">
        <v>1121</v>
      </c>
      <c r="D1103" s="120" t="s">
        <v>3792</v>
      </c>
      <c r="E1103" s="120" t="s">
        <v>2009</v>
      </c>
      <c r="F1103" s="168" t="s">
        <v>2010</v>
      </c>
      <c r="G1103" s="169"/>
      <c r="H1103" s="122">
        <v>166550</v>
      </c>
      <c r="I1103" s="58">
        <v>166550</v>
      </c>
    </row>
    <row r="1104" spans="1:9">
      <c r="A1104" s="120" t="s">
        <v>3150</v>
      </c>
      <c r="B1104" s="120" t="s">
        <v>3151</v>
      </c>
      <c r="C1104" s="120" t="s">
        <v>1121</v>
      </c>
      <c r="D1104" s="120" t="s">
        <v>3792</v>
      </c>
      <c r="E1104" s="120" t="s">
        <v>2141</v>
      </c>
      <c r="F1104" s="168" t="s">
        <v>2142</v>
      </c>
      <c r="G1104" s="169"/>
      <c r="H1104" s="122">
        <v>5798859</v>
      </c>
      <c r="I1104" s="58">
        <v>5798859</v>
      </c>
    </row>
    <row r="1105" spans="1:9">
      <c r="A1105" s="120" t="s">
        <v>3150</v>
      </c>
      <c r="B1105" s="120" t="s">
        <v>3151</v>
      </c>
      <c r="C1105" s="120" t="s">
        <v>1121</v>
      </c>
      <c r="D1105" s="120" t="s">
        <v>3792</v>
      </c>
      <c r="E1105" s="120" t="s">
        <v>2223</v>
      </c>
      <c r="F1105" s="168" t="s">
        <v>2224</v>
      </c>
      <c r="G1105" s="169"/>
      <c r="H1105" s="122">
        <v>3557406</v>
      </c>
      <c r="I1105" s="58">
        <v>3557406</v>
      </c>
    </row>
    <row r="1106" spans="1:9">
      <c r="A1106" s="120" t="s">
        <v>3150</v>
      </c>
      <c r="B1106" s="120" t="s">
        <v>3151</v>
      </c>
      <c r="C1106" s="120" t="s">
        <v>1121</v>
      </c>
      <c r="D1106" s="120" t="s">
        <v>3792</v>
      </c>
      <c r="E1106" s="120" t="s">
        <v>2862</v>
      </c>
      <c r="F1106" s="168" t="s">
        <v>2863</v>
      </c>
      <c r="G1106" s="169"/>
      <c r="H1106" s="122">
        <v>3089345</v>
      </c>
      <c r="I1106" s="58">
        <v>3089345</v>
      </c>
    </row>
    <row r="1107" spans="1:9">
      <c r="A1107" s="120" t="s">
        <v>3150</v>
      </c>
      <c r="B1107" s="120" t="s">
        <v>3151</v>
      </c>
      <c r="C1107" s="120" t="s">
        <v>1121</v>
      </c>
      <c r="D1107" s="120" t="s">
        <v>3792</v>
      </c>
      <c r="E1107" s="170" t="s">
        <v>3476</v>
      </c>
      <c r="F1107" s="171"/>
      <c r="G1107" s="172"/>
      <c r="H1107" s="123">
        <v>385930959</v>
      </c>
      <c r="I1107" s="86">
        <v>371837959</v>
      </c>
    </row>
    <row r="1108" spans="1:9">
      <c r="A1108" s="120" t="s">
        <v>3150</v>
      </c>
      <c r="B1108" s="120" t="s">
        <v>3151</v>
      </c>
      <c r="C1108" s="120" t="s">
        <v>1132</v>
      </c>
      <c r="D1108" s="120" t="s">
        <v>3802</v>
      </c>
      <c r="E1108" s="120" t="s">
        <v>1786</v>
      </c>
      <c r="F1108" s="168" t="s">
        <v>314</v>
      </c>
      <c r="G1108" s="169"/>
      <c r="H1108" s="122">
        <v>22009916</v>
      </c>
      <c r="I1108" s="58">
        <v>22009916</v>
      </c>
    </row>
    <row r="1109" spans="1:9">
      <c r="A1109" s="120" t="s">
        <v>3150</v>
      </c>
      <c r="B1109" s="120" t="s">
        <v>3151</v>
      </c>
      <c r="C1109" s="120" t="s">
        <v>1132</v>
      </c>
      <c r="D1109" s="120" t="s">
        <v>3802</v>
      </c>
      <c r="E1109" s="120" t="s">
        <v>1787</v>
      </c>
      <c r="F1109" s="168" t="s">
        <v>435</v>
      </c>
      <c r="G1109" s="169"/>
      <c r="H1109" s="122">
        <v>31668702</v>
      </c>
      <c r="I1109" s="58">
        <v>30018702</v>
      </c>
    </row>
    <row r="1110" spans="1:9">
      <c r="A1110" s="120" t="s">
        <v>3150</v>
      </c>
      <c r="B1110" s="120" t="s">
        <v>3151</v>
      </c>
      <c r="C1110" s="120" t="s">
        <v>1132</v>
      </c>
      <c r="D1110" s="120" t="s">
        <v>3802</v>
      </c>
      <c r="E1110" s="120" t="s">
        <v>1788</v>
      </c>
      <c r="F1110" s="168" t="s">
        <v>429</v>
      </c>
      <c r="G1110" s="169"/>
      <c r="H1110" s="122">
        <v>23934849</v>
      </c>
      <c r="I1110" s="58">
        <v>23434849</v>
      </c>
    </row>
    <row r="1111" spans="1:9">
      <c r="A1111" s="120" t="s">
        <v>3150</v>
      </c>
      <c r="B1111" s="120" t="s">
        <v>3151</v>
      </c>
      <c r="C1111" s="120" t="s">
        <v>1132</v>
      </c>
      <c r="D1111" s="120" t="s">
        <v>3802</v>
      </c>
      <c r="E1111" s="120" t="s">
        <v>1789</v>
      </c>
      <c r="F1111" s="168" t="s">
        <v>430</v>
      </c>
      <c r="G1111" s="169"/>
      <c r="H1111" s="122">
        <v>17217794</v>
      </c>
      <c r="I1111" s="58">
        <v>16457794</v>
      </c>
    </row>
    <row r="1112" spans="1:9">
      <c r="A1112" s="120" t="s">
        <v>3150</v>
      </c>
      <c r="B1112" s="120" t="s">
        <v>3151</v>
      </c>
      <c r="C1112" s="120" t="s">
        <v>1132</v>
      </c>
      <c r="D1112" s="120" t="s">
        <v>3802</v>
      </c>
      <c r="E1112" s="120" t="s">
        <v>1790</v>
      </c>
      <c r="F1112" s="168" t="s">
        <v>411</v>
      </c>
      <c r="G1112" s="169"/>
      <c r="H1112" s="122">
        <v>16984940</v>
      </c>
      <c r="I1112" s="58">
        <v>16984940</v>
      </c>
    </row>
    <row r="1113" spans="1:9">
      <c r="A1113" s="120" t="s">
        <v>3150</v>
      </c>
      <c r="B1113" s="120" t="s">
        <v>3151</v>
      </c>
      <c r="C1113" s="120" t="s">
        <v>1132</v>
      </c>
      <c r="D1113" s="120" t="s">
        <v>3802</v>
      </c>
      <c r="E1113" s="120" t="s">
        <v>1791</v>
      </c>
      <c r="F1113" s="168" t="s">
        <v>485</v>
      </c>
      <c r="G1113" s="169"/>
      <c r="H1113" s="122">
        <v>33417638</v>
      </c>
      <c r="I1113" s="58">
        <v>30617638</v>
      </c>
    </row>
    <row r="1114" spans="1:9">
      <c r="A1114" s="120" t="s">
        <v>3150</v>
      </c>
      <c r="B1114" s="120" t="s">
        <v>3151</v>
      </c>
      <c r="C1114" s="120" t="s">
        <v>1132</v>
      </c>
      <c r="D1114" s="120" t="s">
        <v>3802</v>
      </c>
      <c r="E1114" s="120" t="s">
        <v>1792</v>
      </c>
      <c r="F1114" s="168" t="s">
        <v>487</v>
      </c>
      <c r="G1114" s="169"/>
      <c r="H1114" s="122">
        <v>12230190</v>
      </c>
      <c r="I1114" s="58">
        <v>11970190</v>
      </c>
    </row>
    <row r="1115" spans="1:9">
      <c r="A1115" s="120" t="s">
        <v>3150</v>
      </c>
      <c r="B1115" s="120" t="s">
        <v>3151</v>
      </c>
      <c r="C1115" s="120" t="s">
        <v>1132</v>
      </c>
      <c r="D1115" s="120" t="s">
        <v>3802</v>
      </c>
      <c r="E1115" s="120" t="s">
        <v>1793</v>
      </c>
      <c r="F1115" s="168" t="s">
        <v>470</v>
      </c>
      <c r="G1115" s="169"/>
      <c r="H1115" s="122">
        <v>9845395</v>
      </c>
      <c r="I1115" s="58">
        <v>8845395</v>
      </c>
    </row>
    <row r="1116" spans="1:9">
      <c r="A1116" s="120" t="s">
        <v>3150</v>
      </c>
      <c r="B1116" s="120" t="s">
        <v>3151</v>
      </c>
      <c r="C1116" s="120" t="s">
        <v>1132</v>
      </c>
      <c r="D1116" s="120" t="s">
        <v>3802</v>
      </c>
      <c r="E1116" s="120" t="s">
        <v>3803</v>
      </c>
      <c r="F1116" s="168" t="s">
        <v>3804</v>
      </c>
      <c r="G1116" s="169"/>
      <c r="H1116" s="122">
        <v>-35275</v>
      </c>
      <c r="I1116" s="58">
        <v>-35275</v>
      </c>
    </row>
    <row r="1117" spans="1:9">
      <c r="A1117" s="120" t="s">
        <v>3150</v>
      </c>
      <c r="B1117" s="120" t="s">
        <v>3151</v>
      </c>
      <c r="C1117" s="120" t="s">
        <v>1132</v>
      </c>
      <c r="D1117" s="120" t="s">
        <v>3802</v>
      </c>
      <c r="E1117" s="120" t="s">
        <v>1794</v>
      </c>
      <c r="F1117" s="168" t="s">
        <v>493</v>
      </c>
      <c r="G1117" s="169"/>
      <c r="H1117" s="122">
        <v>6619491</v>
      </c>
      <c r="I1117" s="58">
        <v>6619491</v>
      </c>
    </row>
    <row r="1118" spans="1:9">
      <c r="A1118" s="120" t="s">
        <v>3150</v>
      </c>
      <c r="B1118" s="120" t="s">
        <v>3151</v>
      </c>
      <c r="C1118" s="120" t="s">
        <v>1132</v>
      </c>
      <c r="D1118" s="120" t="s">
        <v>3802</v>
      </c>
      <c r="E1118" s="120" t="s">
        <v>3805</v>
      </c>
      <c r="F1118" s="168" t="s">
        <v>3806</v>
      </c>
      <c r="G1118" s="169"/>
      <c r="H1118" s="122">
        <v>-81756</v>
      </c>
      <c r="I1118" s="58">
        <v>-81756</v>
      </c>
    </row>
    <row r="1119" spans="1:9">
      <c r="A1119" s="120" t="s">
        <v>3150</v>
      </c>
      <c r="B1119" s="120" t="s">
        <v>3151</v>
      </c>
      <c r="C1119" s="120" t="s">
        <v>1132</v>
      </c>
      <c r="D1119" s="120" t="s">
        <v>3802</v>
      </c>
      <c r="E1119" s="120" t="s">
        <v>1795</v>
      </c>
      <c r="F1119" s="168" t="s">
        <v>494</v>
      </c>
      <c r="G1119" s="169"/>
      <c r="H1119" s="122">
        <v>-272224</v>
      </c>
      <c r="I1119" s="58">
        <v>-272224</v>
      </c>
    </row>
    <row r="1120" spans="1:9">
      <c r="A1120" s="120" t="s">
        <v>3150</v>
      </c>
      <c r="B1120" s="120" t="s">
        <v>3151</v>
      </c>
      <c r="C1120" s="120" t="s">
        <v>1132</v>
      </c>
      <c r="D1120" s="120" t="s">
        <v>3802</v>
      </c>
      <c r="E1120" s="120" t="s">
        <v>1796</v>
      </c>
      <c r="F1120" s="168" t="s">
        <v>322</v>
      </c>
      <c r="G1120" s="169"/>
      <c r="H1120" s="122">
        <v>11442411</v>
      </c>
      <c r="I1120" s="58">
        <v>11442411</v>
      </c>
    </row>
    <row r="1121" spans="1:9">
      <c r="A1121" s="120" t="s">
        <v>3150</v>
      </c>
      <c r="B1121" s="120" t="s">
        <v>3151</v>
      </c>
      <c r="C1121" s="120" t="s">
        <v>1132</v>
      </c>
      <c r="D1121" s="120" t="s">
        <v>3802</v>
      </c>
      <c r="E1121" s="120" t="s">
        <v>2999</v>
      </c>
      <c r="F1121" s="168" t="s">
        <v>3000</v>
      </c>
      <c r="G1121" s="169"/>
      <c r="H1121" s="122">
        <v>-8472</v>
      </c>
      <c r="I1121" s="58">
        <v>-8472</v>
      </c>
    </row>
    <row r="1122" spans="1:9">
      <c r="A1122" s="120" t="s">
        <v>3150</v>
      </c>
      <c r="B1122" s="120" t="s">
        <v>3151</v>
      </c>
      <c r="C1122" s="120" t="s">
        <v>1132</v>
      </c>
      <c r="D1122" s="120" t="s">
        <v>3802</v>
      </c>
      <c r="E1122" s="120" t="s">
        <v>1797</v>
      </c>
      <c r="F1122" s="168" t="s">
        <v>596</v>
      </c>
      <c r="G1122" s="169"/>
      <c r="H1122" s="122">
        <v>22391716</v>
      </c>
      <c r="I1122" s="58">
        <v>17131716</v>
      </c>
    </row>
    <row r="1123" spans="1:9">
      <c r="A1123" s="120" t="s">
        <v>3150</v>
      </c>
      <c r="B1123" s="120" t="s">
        <v>3151</v>
      </c>
      <c r="C1123" s="120" t="s">
        <v>1132</v>
      </c>
      <c r="D1123" s="120" t="s">
        <v>3802</v>
      </c>
      <c r="E1123" s="120" t="s">
        <v>1798</v>
      </c>
      <c r="F1123" s="168" t="s">
        <v>599</v>
      </c>
      <c r="G1123" s="169"/>
      <c r="H1123" s="122">
        <v>11412469</v>
      </c>
      <c r="I1123" s="58">
        <v>10892469</v>
      </c>
    </row>
    <row r="1124" spans="1:9">
      <c r="A1124" s="120" t="s">
        <v>3150</v>
      </c>
      <c r="B1124" s="120" t="s">
        <v>3151</v>
      </c>
      <c r="C1124" s="120" t="s">
        <v>1132</v>
      </c>
      <c r="D1124" s="120" t="s">
        <v>3802</v>
      </c>
      <c r="E1124" s="120" t="s">
        <v>1799</v>
      </c>
      <c r="F1124" s="168" t="s">
        <v>671</v>
      </c>
      <c r="G1124" s="169"/>
      <c r="H1124" s="122">
        <v>7735899</v>
      </c>
      <c r="I1124" s="58">
        <v>7735899</v>
      </c>
    </row>
    <row r="1125" spans="1:9">
      <c r="A1125" s="120" t="s">
        <v>3150</v>
      </c>
      <c r="B1125" s="120" t="s">
        <v>3151</v>
      </c>
      <c r="C1125" s="120" t="s">
        <v>1132</v>
      </c>
      <c r="D1125" s="120" t="s">
        <v>3802</v>
      </c>
      <c r="E1125" s="120" t="s">
        <v>1800</v>
      </c>
      <c r="F1125" s="168" t="s">
        <v>1801</v>
      </c>
      <c r="G1125" s="169"/>
      <c r="H1125" s="122">
        <v>38553992</v>
      </c>
      <c r="I1125" s="58">
        <v>34783992</v>
      </c>
    </row>
    <row r="1126" spans="1:9">
      <c r="A1126" s="120" t="s">
        <v>3150</v>
      </c>
      <c r="B1126" s="120" t="s">
        <v>3151</v>
      </c>
      <c r="C1126" s="120" t="s">
        <v>1132</v>
      </c>
      <c r="D1126" s="120" t="s">
        <v>3802</v>
      </c>
      <c r="E1126" s="120" t="s">
        <v>1867</v>
      </c>
      <c r="F1126" s="168" t="s">
        <v>678</v>
      </c>
      <c r="G1126" s="169"/>
      <c r="H1126" s="122">
        <v>16127713</v>
      </c>
      <c r="I1126" s="58">
        <v>15502713</v>
      </c>
    </row>
    <row r="1127" spans="1:9">
      <c r="A1127" s="120" t="s">
        <v>3150</v>
      </c>
      <c r="B1127" s="120" t="s">
        <v>3151</v>
      </c>
      <c r="C1127" s="120" t="s">
        <v>1132</v>
      </c>
      <c r="D1127" s="120" t="s">
        <v>3802</v>
      </c>
      <c r="E1127" s="120" t="s">
        <v>1872</v>
      </c>
      <c r="F1127" s="168" t="s">
        <v>33</v>
      </c>
      <c r="G1127" s="169"/>
      <c r="H1127" s="122">
        <v>9117261</v>
      </c>
      <c r="I1127" s="58">
        <v>9117261</v>
      </c>
    </row>
    <row r="1128" spans="1:9">
      <c r="A1128" s="120" t="s">
        <v>3150</v>
      </c>
      <c r="B1128" s="120" t="s">
        <v>3151</v>
      </c>
      <c r="C1128" s="120" t="s">
        <v>1132</v>
      </c>
      <c r="D1128" s="120" t="s">
        <v>3802</v>
      </c>
      <c r="E1128" s="120" t="s">
        <v>1884</v>
      </c>
      <c r="F1128" s="168" t="s">
        <v>1885</v>
      </c>
      <c r="G1128" s="169"/>
      <c r="H1128" s="122">
        <v>23131147</v>
      </c>
      <c r="I1128" s="58">
        <v>22381147</v>
      </c>
    </row>
    <row r="1129" spans="1:9">
      <c r="A1129" s="120" t="s">
        <v>3150</v>
      </c>
      <c r="B1129" s="120" t="s">
        <v>3151</v>
      </c>
      <c r="C1129" s="120" t="s">
        <v>1132</v>
      </c>
      <c r="D1129" s="120" t="s">
        <v>3802</v>
      </c>
      <c r="E1129" s="120" t="s">
        <v>3014</v>
      </c>
      <c r="F1129" s="168" t="s">
        <v>3015</v>
      </c>
      <c r="G1129" s="169"/>
      <c r="H1129" s="122">
        <v>2859345</v>
      </c>
      <c r="I1129" s="58">
        <v>2859345</v>
      </c>
    </row>
    <row r="1130" spans="1:9">
      <c r="A1130" s="120" t="s">
        <v>3150</v>
      </c>
      <c r="B1130" s="120" t="s">
        <v>3151</v>
      </c>
      <c r="C1130" s="120" t="s">
        <v>1132</v>
      </c>
      <c r="D1130" s="120" t="s">
        <v>3802</v>
      </c>
      <c r="E1130" s="120" t="s">
        <v>2962</v>
      </c>
      <c r="F1130" s="168" t="s">
        <v>2963</v>
      </c>
      <c r="G1130" s="169"/>
      <c r="H1130" s="122">
        <v>824325</v>
      </c>
      <c r="I1130" s="58">
        <v>824325</v>
      </c>
    </row>
    <row r="1131" spans="1:9">
      <c r="A1131" s="120" t="s">
        <v>3150</v>
      </c>
      <c r="B1131" s="120" t="s">
        <v>3151</v>
      </c>
      <c r="C1131" s="120" t="s">
        <v>1132</v>
      </c>
      <c r="D1131" s="120" t="s">
        <v>3802</v>
      </c>
      <c r="E1131" s="170" t="s">
        <v>3476</v>
      </c>
      <c r="F1131" s="171"/>
      <c r="G1131" s="172"/>
      <c r="H1131" s="123">
        <v>317127466</v>
      </c>
      <c r="I1131" s="86">
        <v>299232466</v>
      </c>
    </row>
    <row r="1132" spans="1:9">
      <c r="A1132" s="120" t="s">
        <v>3150</v>
      </c>
      <c r="B1132" s="120" t="s">
        <v>3151</v>
      </c>
      <c r="C1132" s="120" t="s">
        <v>1139</v>
      </c>
      <c r="D1132" s="120" t="s">
        <v>3807</v>
      </c>
      <c r="E1132" s="120" t="s">
        <v>1802</v>
      </c>
      <c r="F1132" s="168" t="s">
        <v>398</v>
      </c>
      <c r="G1132" s="169"/>
      <c r="H1132" s="122">
        <v>21270970</v>
      </c>
      <c r="I1132" s="58">
        <v>20770970</v>
      </c>
    </row>
    <row r="1133" spans="1:9">
      <c r="A1133" s="120" t="s">
        <v>3150</v>
      </c>
      <c r="B1133" s="120" t="s">
        <v>3151</v>
      </c>
      <c r="C1133" s="120" t="s">
        <v>1139</v>
      </c>
      <c r="D1133" s="120" t="s">
        <v>3807</v>
      </c>
      <c r="E1133" s="120" t="s">
        <v>1803</v>
      </c>
      <c r="F1133" s="168" t="s">
        <v>291</v>
      </c>
      <c r="G1133" s="169"/>
      <c r="H1133" s="122">
        <v>39914478</v>
      </c>
      <c r="I1133" s="58">
        <v>37036478</v>
      </c>
    </row>
    <row r="1134" spans="1:9">
      <c r="A1134" s="120" t="s">
        <v>3150</v>
      </c>
      <c r="B1134" s="120" t="s">
        <v>3151</v>
      </c>
      <c r="C1134" s="120" t="s">
        <v>1139</v>
      </c>
      <c r="D1134" s="120" t="s">
        <v>3807</v>
      </c>
      <c r="E1134" s="120" t="s">
        <v>1804</v>
      </c>
      <c r="F1134" s="168" t="s">
        <v>292</v>
      </c>
      <c r="G1134" s="169"/>
      <c r="H1134" s="122">
        <v>14419728</v>
      </c>
      <c r="I1134" s="58">
        <v>14419728</v>
      </c>
    </row>
    <row r="1135" spans="1:9">
      <c r="A1135" s="120" t="s">
        <v>3150</v>
      </c>
      <c r="B1135" s="120" t="s">
        <v>3151</v>
      </c>
      <c r="C1135" s="120" t="s">
        <v>1139</v>
      </c>
      <c r="D1135" s="120" t="s">
        <v>3807</v>
      </c>
      <c r="E1135" s="120" t="s">
        <v>1805</v>
      </c>
      <c r="F1135" s="168" t="s">
        <v>288</v>
      </c>
      <c r="G1135" s="169"/>
      <c r="H1135" s="122">
        <v>54870880</v>
      </c>
      <c r="I1135" s="58">
        <v>52725880</v>
      </c>
    </row>
    <row r="1136" spans="1:9">
      <c r="A1136" s="120" t="s">
        <v>3150</v>
      </c>
      <c r="B1136" s="120" t="s">
        <v>3151</v>
      </c>
      <c r="C1136" s="120" t="s">
        <v>1139</v>
      </c>
      <c r="D1136" s="120" t="s">
        <v>3807</v>
      </c>
      <c r="E1136" s="120" t="s">
        <v>1806</v>
      </c>
      <c r="F1136" s="168" t="s">
        <v>417</v>
      </c>
      <c r="G1136" s="169"/>
      <c r="H1136" s="122">
        <v>50074920</v>
      </c>
      <c r="I1136" s="58">
        <v>50074920</v>
      </c>
    </row>
    <row r="1137" spans="1:9">
      <c r="A1137" s="120" t="s">
        <v>3150</v>
      </c>
      <c r="B1137" s="120" t="s">
        <v>3151</v>
      </c>
      <c r="C1137" s="120" t="s">
        <v>1139</v>
      </c>
      <c r="D1137" s="120" t="s">
        <v>3807</v>
      </c>
      <c r="E1137" s="120" t="s">
        <v>1807</v>
      </c>
      <c r="F1137" s="168" t="s">
        <v>289</v>
      </c>
      <c r="G1137" s="169"/>
      <c r="H1137" s="122">
        <v>17245508</v>
      </c>
      <c r="I1137" s="58">
        <v>16800508</v>
      </c>
    </row>
    <row r="1138" spans="1:9">
      <c r="A1138" s="120" t="s">
        <v>3150</v>
      </c>
      <c r="B1138" s="120" t="s">
        <v>3151</v>
      </c>
      <c r="C1138" s="120" t="s">
        <v>1139</v>
      </c>
      <c r="D1138" s="120" t="s">
        <v>3807</v>
      </c>
      <c r="E1138" s="120" t="s">
        <v>1808</v>
      </c>
      <c r="F1138" s="168" t="s">
        <v>290</v>
      </c>
      <c r="G1138" s="169"/>
      <c r="H1138" s="122">
        <v>30144519</v>
      </c>
      <c r="I1138" s="58">
        <v>28134519</v>
      </c>
    </row>
    <row r="1139" spans="1:9">
      <c r="A1139" s="120" t="s">
        <v>3150</v>
      </c>
      <c r="B1139" s="120" t="s">
        <v>3151</v>
      </c>
      <c r="C1139" s="120" t="s">
        <v>1139</v>
      </c>
      <c r="D1139" s="120" t="s">
        <v>3807</v>
      </c>
      <c r="E1139" s="120" t="s">
        <v>1809</v>
      </c>
      <c r="F1139" s="168" t="s">
        <v>464</v>
      </c>
      <c r="G1139" s="169"/>
      <c r="H1139" s="122">
        <v>23737633</v>
      </c>
      <c r="I1139" s="58">
        <v>22807633</v>
      </c>
    </row>
    <row r="1140" spans="1:9">
      <c r="A1140" s="120" t="s">
        <v>3150</v>
      </c>
      <c r="B1140" s="120" t="s">
        <v>3151</v>
      </c>
      <c r="C1140" s="120" t="s">
        <v>1139</v>
      </c>
      <c r="D1140" s="120" t="s">
        <v>3807</v>
      </c>
      <c r="E1140" s="120" t="s">
        <v>3808</v>
      </c>
      <c r="F1140" s="168" t="s">
        <v>3809</v>
      </c>
      <c r="G1140" s="169"/>
      <c r="H1140" s="122">
        <v>-1090187</v>
      </c>
      <c r="I1140" s="58">
        <v>-1090187</v>
      </c>
    </row>
    <row r="1141" spans="1:9">
      <c r="A1141" s="120" t="s">
        <v>3150</v>
      </c>
      <c r="B1141" s="120" t="s">
        <v>3151</v>
      </c>
      <c r="C1141" s="120" t="s">
        <v>1139</v>
      </c>
      <c r="D1141" s="120" t="s">
        <v>3807</v>
      </c>
      <c r="E1141" s="120" t="s">
        <v>3810</v>
      </c>
      <c r="F1141" s="168" t="s">
        <v>3811</v>
      </c>
      <c r="G1141" s="169"/>
      <c r="H1141" s="122">
        <v>-2797522</v>
      </c>
      <c r="I1141" s="58">
        <v>-2797522</v>
      </c>
    </row>
    <row r="1142" spans="1:9">
      <c r="A1142" s="120" t="s">
        <v>3150</v>
      </c>
      <c r="B1142" s="120" t="s">
        <v>3151</v>
      </c>
      <c r="C1142" s="120" t="s">
        <v>1139</v>
      </c>
      <c r="D1142" s="120" t="s">
        <v>3807</v>
      </c>
      <c r="E1142" s="120" t="s">
        <v>1810</v>
      </c>
      <c r="F1142" s="168" t="s">
        <v>460</v>
      </c>
      <c r="G1142" s="169"/>
      <c r="H1142" s="122">
        <v>31329187</v>
      </c>
      <c r="I1142" s="58">
        <v>30081187</v>
      </c>
    </row>
    <row r="1143" spans="1:9">
      <c r="A1143" s="120" t="s">
        <v>3150</v>
      </c>
      <c r="B1143" s="120" t="s">
        <v>3151</v>
      </c>
      <c r="C1143" s="120" t="s">
        <v>1139</v>
      </c>
      <c r="D1143" s="120" t="s">
        <v>3807</v>
      </c>
      <c r="E1143" s="120" t="s">
        <v>3812</v>
      </c>
      <c r="F1143" s="168" t="s">
        <v>461</v>
      </c>
      <c r="G1143" s="169"/>
      <c r="H1143" s="122">
        <v>-9288</v>
      </c>
      <c r="I1143" s="58">
        <v>-9288</v>
      </c>
    </row>
    <row r="1144" spans="1:9">
      <c r="A1144" s="120" t="s">
        <v>3150</v>
      </c>
      <c r="B1144" s="120" t="s">
        <v>3151</v>
      </c>
      <c r="C1144" s="120" t="s">
        <v>1139</v>
      </c>
      <c r="D1144" s="120" t="s">
        <v>3807</v>
      </c>
      <c r="E1144" s="120" t="s">
        <v>1811</v>
      </c>
      <c r="F1144" s="168" t="s">
        <v>453</v>
      </c>
      <c r="G1144" s="169"/>
      <c r="H1144" s="122">
        <v>16074591</v>
      </c>
      <c r="I1144" s="58">
        <v>16074591</v>
      </c>
    </row>
    <row r="1145" spans="1:9">
      <c r="A1145" s="120" t="s">
        <v>3150</v>
      </c>
      <c r="B1145" s="120" t="s">
        <v>3151</v>
      </c>
      <c r="C1145" s="120" t="s">
        <v>1139</v>
      </c>
      <c r="D1145" s="120" t="s">
        <v>3807</v>
      </c>
      <c r="E1145" s="120" t="s">
        <v>1812</v>
      </c>
      <c r="F1145" s="168" t="s">
        <v>454</v>
      </c>
      <c r="G1145" s="169"/>
      <c r="H1145" s="122">
        <v>13298160</v>
      </c>
      <c r="I1145" s="58">
        <v>13298160</v>
      </c>
    </row>
    <row r="1146" spans="1:9">
      <c r="A1146" s="120" t="s">
        <v>3150</v>
      </c>
      <c r="B1146" s="120" t="s">
        <v>3151</v>
      </c>
      <c r="C1146" s="120" t="s">
        <v>1139</v>
      </c>
      <c r="D1146" s="120" t="s">
        <v>3807</v>
      </c>
      <c r="E1146" s="120" t="s">
        <v>1813</v>
      </c>
      <c r="F1146" s="168" t="s">
        <v>455</v>
      </c>
      <c r="G1146" s="169"/>
      <c r="H1146" s="122">
        <v>22809214</v>
      </c>
      <c r="I1146" s="58">
        <v>22809214</v>
      </c>
    </row>
    <row r="1147" spans="1:9">
      <c r="A1147" s="120" t="s">
        <v>3150</v>
      </c>
      <c r="B1147" s="120" t="s">
        <v>3151</v>
      </c>
      <c r="C1147" s="120" t="s">
        <v>1139</v>
      </c>
      <c r="D1147" s="120" t="s">
        <v>3807</v>
      </c>
      <c r="E1147" s="120" t="s">
        <v>1814</v>
      </c>
      <c r="F1147" s="168" t="s">
        <v>456</v>
      </c>
      <c r="G1147" s="169"/>
      <c r="H1147" s="122">
        <v>14961638</v>
      </c>
      <c r="I1147" s="58">
        <v>13961638</v>
      </c>
    </row>
    <row r="1148" spans="1:9">
      <c r="A1148" s="120" t="s">
        <v>3150</v>
      </c>
      <c r="B1148" s="120" t="s">
        <v>3151</v>
      </c>
      <c r="C1148" s="120" t="s">
        <v>1139</v>
      </c>
      <c r="D1148" s="120" t="s">
        <v>3807</v>
      </c>
      <c r="E1148" s="120" t="s">
        <v>3813</v>
      </c>
      <c r="F1148" s="168" t="s">
        <v>2036</v>
      </c>
      <c r="G1148" s="169"/>
      <c r="H1148" s="122">
        <v>-234060</v>
      </c>
      <c r="I1148" s="58">
        <v>-234060</v>
      </c>
    </row>
    <row r="1149" spans="1:9">
      <c r="A1149" s="120" t="s">
        <v>3150</v>
      </c>
      <c r="B1149" s="120" t="s">
        <v>3151</v>
      </c>
      <c r="C1149" s="120" t="s">
        <v>1139</v>
      </c>
      <c r="D1149" s="120" t="s">
        <v>3807</v>
      </c>
      <c r="E1149" s="120" t="s">
        <v>1815</v>
      </c>
      <c r="F1149" s="168" t="s">
        <v>451</v>
      </c>
      <c r="G1149" s="169"/>
      <c r="H1149" s="122">
        <v>37424895</v>
      </c>
      <c r="I1149" s="58">
        <v>36904895</v>
      </c>
    </row>
    <row r="1150" spans="1:9">
      <c r="A1150" s="120" t="s">
        <v>3150</v>
      </c>
      <c r="B1150" s="120" t="s">
        <v>3151</v>
      </c>
      <c r="C1150" s="120" t="s">
        <v>1139</v>
      </c>
      <c r="D1150" s="120" t="s">
        <v>3807</v>
      </c>
      <c r="E1150" s="120" t="s">
        <v>1816</v>
      </c>
      <c r="F1150" s="168" t="s">
        <v>452</v>
      </c>
      <c r="G1150" s="169"/>
      <c r="H1150" s="122">
        <v>-595080</v>
      </c>
      <c r="I1150" s="58">
        <v>-595080</v>
      </c>
    </row>
    <row r="1151" spans="1:9">
      <c r="A1151" s="120" t="s">
        <v>3150</v>
      </c>
      <c r="B1151" s="120" t="s">
        <v>3151</v>
      </c>
      <c r="C1151" s="120" t="s">
        <v>1139</v>
      </c>
      <c r="D1151" s="120" t="s">
        <v>3807</v>
      </c>
      <c r="E1151" s="120" t="s">
        <v>1817</v>
      </c>
      <c r="F1151" s="168" t="s">
        <v>448</v>
      </c>
      <c r="G1151" s="169"/>
      <c r="H1151" s="122">
        <v>29259014</v>
      </c>
      <c r="I1151" s="58">
        <v>29259014</v>
      </c>
    </row>
    <row r="1152" spans="1:9">
      <c r="A1152" s="120" t="s">
        <v>3150</v>
      </c>
      <c r="B1152" s="120" t="s">
        <v>3151</v>
      </c>
      <c r="C1152" s="120" t="s">
        <v>1139</v>
      </c>
      <c r="D1152" s="120" t="s">
        <v>3807</v>
      </c>
      <c r="E1152" s="120" t="s">
        <v>1818</v>
      </c>
      <c r="F1152" s="168" t="s">
        <v>449</v>
      </c>
      <c r="G1152" s="169"/>
      <c r="H1152" s="122">
        <v>26360393</v>
      </c>
      <c r="I1152" s="58">
        <v>23823393</v>
      </c>
    </row>
    <row r="1153" spans="1:9">
      <c r="A1153" s="120" t="s">
        <v>3150</v>
      </c>
      <c r="B1153" s="120" t="s">
        <v>3151</v>
      </c>
      <c r="C1153" s="120" t="s">
        <v>1139</v>
      </c>
      <c r="D1153" s="120" t="s">
        <v>3807</v>
      </c>
      <c r="E1153" s="120" t="s">
        <v>1819</v>
      </c>
      <c r="F1153" s="168" t="s">
        <v>450</v>
      </c>
      <c r="G1153" s="169"/>
      <c r="H1153" s="122">
        <v>24501414</v>
      </c>
      <c r="I1153" s="58">
        <v>24501414</v>
      </c>
    </row>
    <row r="1154" spans="1:9">
      <c r="A1154" s="120" t="s">
        <v>3150</v>
      </c>
      <c r="B1154" s="120" t="s">
        <v>3151</v>
      </c>
      <c r="C1154" s="120" t="s">
        <v>1139</v>
      </c>
      <c r="D1154" s="120" t="s">
        <v>3807</v>
      </c>
      <c r="E1154" s="120" t="s">
        <v>1820</v>
      </c>
      <c r="F1154" s="168" t="s">
        <v>598</v>
      </c>
      <c r="G1154" s="169"/>
      <c r="H1154" s="122">
        <v>16978676</v>
      </c>
      <c r="I1154" s="58">
        <v>16478676</v>
      </c>
    </row>
    <row r="1155" spans="1:9">
      <c r="A1155" s="120" t="s">
        <v>3150</v>
      </c>
      <c r="B1155" s="120" t="s">
        <v>3151</v>
      </c>
      <c r="C1155" s="120" t="s">
        <v>1139</v>
      </c>
      <c r="D1155" s="120" t="s">
        <v>3807</v>
      </c>
      <c r="E1155" s="120" t="s">
        <v>3814</v>
      </c>
      <c r="F1155" s="168" t="s">
        <v>3815</v>
      </c>
      <c r="G1155" s="169"/>
      <c r="H1155" s="122">
        <v>34888</v>
      </c>
      <c r="I1155" s="58">
        <v>34888</v>
      </c>
    </row>
    <row r="1156" spans="1:9">
      <c r="A1156" s="120" t="s">
        <v>3150</v>
      </c>
      <c r="B1156" s="120" t="s">
        <v>3151</v>
      </c>
      <c r="C1156" s="120" t="s">
        <v>1139</v>
      </c>
      <c r="D1156" s="120" t="s">
        <v>3807</v>
      </c>
      <c r="E1156" s="120" t="s">
        <v>1821</v>
      </c>
      <c r="F1156" s="168" t="s">
        <v>649</v>
      </c>
      <c r="G1156" s="169"/>
      <c r="H1156" s="122">
        <v>15467643</v>
      </c>
      <c r="I1156" s="58">
        <v>15467643</v>
      </c>
    </row>
    <row r="1157" spans="1:9">
      <c r="A1157" s="120" t="s">
        <v>3150</v>
      </c>
      <c r="B1157" s="120" t="s">
        <v>3151</v>
      </c>
      <c r="C1157" s="120" t="s">
        <v>1139</v>
      </c>
      <c r="D1157" s="120" t="s">
        <v>3807</v>
      </c>
      <c r="E1157" s="120" t="s">
        <v>1822</v>
      </c>
      <c r="F1157" s="168" t="s">
        <v>461</v>
      </c>
      <c r="G1157" s="169"/>
      <c r="H1157" s="122">
        <v>25549437</v>
      </c>
      <c r="I1157" s="58">
        <v>25419437</v>
      </c>
    </row>
    <row r="1158" spans="1:9">
      <c r="A1158" s="120" t="s">
        <v>3150</v>
      </c>
      <c r="B1158" s="120" t="s">
        <v>3151</v>
      </c>
      <c r="C1158" s="120" t="s">
        <v>1139</v>
      </c>
      <c r="D1158" s="120" t="s">
        <v>3807</v>
      </c>
      <c r="E1158" s="120" t="s">
        <v>1823</v>
      </c>
      <c r="F1158" s="168" t="s">
        <v>655</v>
      </c>
      <c r="G1158" s="169"/>
      <c r="H1158" s="122">
        <v>0</v>
      </c>
      <c r="I1158" s="58">
        <v>0</v>
      </c>
    </row>
    <row r="1159" spans="1:9">
      <c r="A1159" s="120" t="s">
        <v>3150</v>
      </c>
      <c r="B1159" s="120" t="s">
        <v>3151</v>
      </c>
      <c r="C1159" s="120" t="s">
        <v>1139</v>
      </c>
      <c r="D1159" s="120" t="s">
        <v>3807</v>
      </c>
      <c r="E1159" s="120" t="s">
        <v>1925</v>
      </c>
      <c r="F1159" s="168" t="s">
        <v>1926</v>
      </c>
      <c r="G1159" s="169"/>
      <c r="H1159" s="122">
        <v>517691</v>
      </c>
      <c r="I1159" s="58">
        <v>517691</v>
      </c>
    </row>
    <row r="1160" spans="1:9">
      <c r="A1160" s="120" t="s">
        <v>3150</v>
      </c>
      <c r="B1160" s="120" t="s">
        <v>3151</v>
      </c>
      <c r="C1160" s="120" t="s">
        <v>1139</v>
      </c>
      <c r="D1160" s="120" t="s">
        <v>3807</v>
      </c>
      <c r="E1160" s="120" t="s">
        <v>2024</v>
      </c>
      <c r="F1160" s="168" t="s">
        <v>2025</v>
      </c>
      <c r="G1160" s="169"/>
      <c r="H1160" s="122">
        <v>20199850</v>
      </c>
      <c r="I1160" s="58">
        <v>20199850</v>
      </c>
    </row>
    <row r="1161" spans="1:9">
      <c r="A1161" s="120" t="s">
        <v>3150</v>
      </c>
      <c r="B1161" s="120" t="s">
        <v>3151</v>
      </c>
      <c r="C1161" s="120" t="s">
        <v>1139</v>
      </c>
      <c r="D1161" s="120" t="s">
        <v>3807</v>
      </c>
      <c r="E1161" s="120" t="s">
        <v>2085</v>
      </c>
      <c r="F1161" s="168" t="s">
        <v>2086</v>
      </c>
      <c r="G1161" s="169"/>
      <c r="H1161" s="122">
        <v>20344324</v>
      </c>
      <c r="I1161" s="58">
        <v>20344324</v>
      </c>
    </row>
    <row r="1162" spans="1:9">
      <c r="A1162" s="120" t="s">
        <v>3150</v>
      </c>
      <c r="B1162" s="120" t="s">
        <v>3151</v>
      </c>
      <c r="C1162" s="120" t="s">
        <v>1139</v>
      </c>
      <c r="D1162" s="120" t="s">
        <v>3807</v>
      </c>
      <c r="E1162" s="120" t="s">
        <v>2101</v>
      </c>
      <c r="F1162" s="168" t="s">
        <v>2102</v>
      </c>
      <c r="G1162" s="169"/>
      <c r="H1162" s="122">
        <v>10217114</v>
      </c>
      <c r="I1162" s="58">
        <v>10217114</v>
      </c>
    </row>
    <row r="1163" spans="1:9">
      <c r="A1163" s="120" t="s">
        <v>3150</v>
      </c>
      <c r="B1163" s="120" t="s">
        <v>3151</v>
      </c>
      <c r="C1163" s="120" t="s">
        <v>1139</v>
      </c>
      <c r="D1163" s="120" t="s">
        <v>3807</v>
      </c>
      <c r="E1163" s="120" t="s">
        <v>2187</v>
      </c>
      <c r="F1163" s="168" t="s">
        <v>2188</v>
      </c>
      <c r="G1163" s="169"/>
      <c r="H1163" s="122">
        <v>7691801</v>
      </c>
      <c r="I1163" s="58">
        <v>7691801</v>
      </c>
    </row>
    <row r="1164" spans="1:9">
      <c r="A1164" s="120" t="s">
        <v>3150</v>
      </c>
      <c r="B1164" s="120" t="s">
        <v>3151</v>
      </c>
      <c r="C1164" s="120" t="s">
        <v>1139</v>
      </c>
      <c r="D1164" s="120" t="s">
        <v>3807</v>
      </c>
      <c r="E1164" s="120" t="s">
        <v>2945</v>
      </c>
      <c r="F1164" s="168" t="s">
        <v>2946</v>
      </c>
      <c r="G1164" s="169"/>
      <c r="H1164" s="122">
        <v>1996350</v>
      </c>
      <c r="I1164" s="58">
        <v>1996350</v>
      </c>
    </row>
    <row r="1165" spans="1:9">
      <c r="A1165" s="120" t="s">
        <v>3150</v>
      </c>
      <c r="B1165" s="120" t="s">
        <v>3151</v>
      </c>
      <c r="C1165" s="120" t="s">
        <v>1139</v>
      </c>
      <c r="D1165" s="120" t="s">
        <v>3807</v>
      </c>
      <c r="E1165" s="170" t="s">
        <v>3476</v>
      </c>
      <c r="F1165" s="171"/>
      <c r="G1165" s="172"/>
      <c r="H1165" s="123">
        <v>581968779</v>
      </c>
      <c r="I1165" s="86">
        <v>567125779</v>
      </c>
    </row>
    <row r="1166" spans="1:9">
      <c r="A1166" s="120" t="s">
        <v>3150</v>
      </c>
      <c r="B1166" s="120" t="s">
        <v>3151</v>
      </c>
      <c r="C1166" s="120" t="s">
        <v>1148</v>
      </c>
      <c r="D1166" s="120" t="s">
        <v>3816</v>
      </c>
      <c r="E1166" s="120" t="s">
        <v>1824</v>
      </c>
      <c r="F1166" s="168" t="s">
        <v>462</v>
      </c>
      <c r="G1166" s="169"/>
      <c r="H1166" s="122">
        <v>51368528</v>
      </c>
      <c r="I1166" s="58">
        <v>50868528</v>
      </c>
    </row>
    <row r="1167" spans="1:9">
      <c r="A1167" s="120" t="s">
        <v>3150</v>
      </c>
      <c r="B1167" s="120" t="s">
        <v>3151</v>
      </c>
      <c r="C1167" s="120" t="s">
        <v>1148</v>
      </c>
      <c r="D1167" s="120" t="s">
        <v>3816</v>
      </c>
      <c r="E1167" s="120" t="s">
        <v>1825</v>
      </c>
      <c r="F1167" s="168" t="s">
        <v>463</v>
      </c>
      <c r="G1167" s="169"/>
      <c r="H1167" s="122">
        <v>17758351</v>
      </c>
      <c r="I1167" s="58">
        <v>17133351</v>
      </c>
    </row>
    <row r="1168" spans="1:9">
      <c r="A1168" s="120" t="s">
        <v>3150</v>
      </c>
      <c r="B1168" s="120" t="s">
        <v>3151</v>
      </c>
      <c r="C1168" s="120" t="s">
        <v>1148</v>
      </c>
      <c r="D1168" s="120" t="s">
        <v>3816</v>
      </c>
      <c r="E1168" s="120" t="s">
        <v>1826</v>
      </c>
      <c r="F1168" s="168" t="s">
        <v>445</v>
      </c>
      <c r="G1168" s="169"/>
      <c r="H1168" s="122">
        <v>23565072</v>
      </c>
      <c r="I1168" s="58">
        <v>22565072</v>
      </c>
    </row>
    <row r="1169" spans="1:9">
      <c r="A1169" s="120" t="s">
        <v>3150</v>
      </c>
      <c r="B1169" s="120" t="s">
        <v>3151</v>
      </c>
      <c r="C1169" s="120" t="s">
        <v>1148</v>
      </c>
      <c r="D1169" s="120" t="s">
        <v>3816</v>
      </c>
      <c r="E1169" s="120" t="s">
        <v>1827</v>
      </c>
      <c r="F1169" s="168" t="s">
        <v>446</v>
      </c>
      <c r="G1169" s="169"/>
      <c r="H1169" s="122">
        <v>14941195</v>
      </c>
      <c r="I1169" s="58">
        <v>14551195</v>
      </c>
    </row>
    <row r="1170" spans="1:9">
      <c r="A1170" s="120" t="s">
        <v>3150</v>
      </c>
      <c r="B1170" s="120" t="s">
        <v>3151</v>
      </c>
      <c r="C1170" s="120" t="s">
        <v>1148</v>
      </c>
      <c r="D1170" s="120" t="s">
        <v>3816</v>
      </c>
      <c r="E1170" s="120" t="s">
        <v>1828</v>
      </c>
      <c r="F1170" s="168" t="s">
        <v>33</v>
      </c>
      <c r="G1170" s="169"/>
      <c r="H1170" s="122">
        <v>20138290</v>
      </c>
      <c r="I1170" s="58">
        <v>19488290</v>
      </c>
    </row>
    <row r="1171" spans="1:9">
      <c r="A1171" s="120" t="s">
        <v>3150</v>
      </c>
      <c r="B1171" s="120" t="s">
        <v>3151</v>
      </c>
      <c r="C1171" s="120" t="s">
        <v>1148</v>
      </c>
      <c r="D1171" s="120" t="s">
        <v>3816</v>
      </c>
      <c r="E1171" s="120" t="s">
        <v>1829</v>
      </c>
      <c r="F1171" s="168" t="s">
        <v>447</v>
      </c>
      <c r="G1171" s="169"/>
      <c r="H1171" s="122">
        <v>29519772</v>
      </c>
      <c r="I1171" s="58">
        <v>29519772</v>
      </c>
    </row>
    <row r="1172" spans="1:9">
      <c r="A1172" s="120" t="s">
        <v>3150</v>
      </c>
      <c r="B1172" s="120" t="s">
        <v>3151</v>
      </c>
      <c r="C1172" s="120" t="s">
        <v>1148</v>
      </c>
      <c r="D1172" s="120" t="s">
        <v>3816</v>
      </c>
      <c r="E1172" s="120" t="s">
        <v>1830</v>
      </c>
      <c r="F1172" s="168" t="s">
        <v>457</v>
      </c>
      <c r="G1172" s="169"/>
      <c r="H1172" s="122">
        <v>29573853</v>
      </c>
      <c r="I1172" s="58">
        <v>29573853</v>
      </c>
    </row>
    <row r="1173" spans="1:9">
      <c r="A1173" s="120" t="s">
        <v>3150</v>
      </c>
      <c r="B1173" s="120" t="s">
        <v>3151</v>
      </c>
      <c r="C1173" s="120" t="s">
        <v>1148</v>
      </c>
      <c r="D1173" s="120" t="s">
        <v>3816</v>
      </c>
      <c r="E1173" s="120" t="s">
        <v>1831</v>
      </c>
      <c r="F1173" s="168" t="s">
        <v>458</v>
      </c>
      <c r="G1173" s="169"/>
      <c r="H1173" s="122">
        <v>10724969</v>
      </c>
      <c r="I1173" s="58">
        <v>8824969</v>
      </c>
    </row>
    <row r="1174" spans="1:9">
      <c r="A1174" s="120" t="s">
        <v>3150</v>
      </c>
      <c r="B1174" s="120" t="s">
        <v>3151</v>
      </c>
      <c r="C1174" s="120" t="s">
        <v>1148</v>
      </c>
      <c r="D1174" s="120" t="s">
        <v>3816</v>
      </c>
      <c r="E1174" s="120" t="s">
        <v>3817</v>
      </c>
      <c r="F1174" s="168" t="s">
        <v>3818</v>
      </c>
      <c r="G1174" s="169"/>
      <c r="H1174" s="122">
        <v>481484</v>
      </c>
      <c r="I1174" s="58">
        <v>481484</v>
      </c>
    </row>
    <row r="1175" spans="1:9">
      <c r="A1175" s="120" t="s">
        <v>3150</v>
      </c>
      <c r="B1175" s="120" t="s">
        <v>3151</v>
      </c>
      <c r="C1175" s="120" t="s">
        <v>1148</v>
      </c>
      <c r="D1175" s="120" t="s">
        <v>3816</v>
      </c>
      <c r="E1175" s="120" t="s">
        <v>1832</v>
      </c>
      <c r="F1175" s="168" t="s">
        <v>459</v>
      </c>
      <c r="G1175" s="169"/>
      <c r="H1175" s="122">
        <v>-346561</v>
      </c>
      <c r="I1175" s="58">
        <v>-346561</v>
      </c>
    </row>
    <row r="1176" spans="1:9">
      <c r="A1176" s="120" t="s">
        <v>3150</v>
      </c>
      <c r="B1176" s="120" t="s">
        <v>3151</v>
      </c>
      <c r="C1176" s="120" t="s">
        <v>1148</v>
      </c>
      <c r="D1176" s="120" t="s">
        <v>3816</v>
      </c>
      <c r="E1176" s="120" t="s">
        <v>3819</v>
      </c>
      <c r="F1176" s="168" t="s">
        <v>3820</v>
      </c>
      <c r="G1176" s="169"/>
      <c r="H1176" s="122">
        <v>-38730</v>
      </c>
      <c r="I1176" s="58">
        <v>-38730</v>
      </c>
    </row>
    <row r="1177" spans="1:9">
      <c r="A1177" s="120" t="s">
        <v>3150</v>
      </c>
      <c r="B1177" s="120" t="s">
        <v>3151</v>
      </c>
      <c r="C1177" s="120" t="s">
        <v>1148</v>
      </c>
      <c r="D1177" s="120" t="s">
        <v>3816</v>
      </c>
      <c r="E1177" s="120" t="s">
        <v>1833</v>
      </c>
      <c r="F1177" s="168" t="s">
        <v>108</v>
      </c>
      <c r="G1177" s="169"/>
      <c r="H1177" s="122">
        <v>36230973</v>
      </c>
      <c r="I1177" s="58">
        <v>35035973</v>
      </c>
    </row>
    <row r="1178" spans="1:9">
      <c r="A1178" s="120" t="s">
        <v>3150</v>
      </c>
      <c r="B1178" s="120" t="s">
        <v>3151</v>
      </c>
      <c r="C1178" s="120" t="s">
        <v>1148</v>
      </c>
      <c r="D1178" s="120" t="s">
        <v>3816</v>
      </c>
      <c r="E1178" s="120" t="s">
        <v>3821</v>
      </c>
      <c r="F1178" s="168" t="s">
        <v>3822</v>
      </c>
      <c r="G1178" s="169"/>
      <c r="H1178" s="122">
        <v>-5407</v>
      </c>
      <c r="I1178" s="58">
        <v>-5407</v>
      </c>
    </row>
    <row r="1179" spans="1:9">
      <c r="A1179" s="120" t="s">
        <v>3150</v>
      </c>
      <c r="B1179" s="120" t="s">
        <v>3151</v>
      </c>
      <c r="C1179" s="120" t="s">
        <v>1148</v>
      </c>
      <c r="D1179" s="120" t="s">
        <v>3816</v>
      </c>
      <c r="E1179" s="120" t="s">
        <v>1834</v>
      </c>
      <c r="F1179" s="168" t="s">
        <v>606</v>
      </c>
      <c r="G1179" s="169"/>
      <c r="H1179" s="122">
        <v>18535357</v>
      </c>
      <c r="I1179" s="58">
        <v>18405357</v>
      </c>
    </row>
    <row r="1180" spans="1:9">
      <c r="A1180" s="120" t="s">
        <v>3150</v>
      </c>
      <c r="B1180" s="120" t="s">
        <v>3151</v>
      </c>
      <c r="C1180" s="120" t="s">
        <v>1148</v>
      </c>
      <c r="D1180" s="120" t="s">
        <v>3816</v>
      </c>
      <c r="E1180" s="120" t="s">
        <v>1835</v>
      </c>
      <c r="F1180" s="168" t="s">
        <v>619</v>
      </c>
      <c r="G1180" s="169"/>
      <c r="H1180" s="122">
        <v>32046889</v>
      </c>
      <c r="I1180" s="58">
        <v>31440889</v>
      </c>
    </row>
    <row r="1181" spans="1:9">
      <c r="A1181" s="120" t="s">
        <v>3150</v>
      </c>
      <c r="B1181" s="120" t="s">
        <v>3151</v>
      </c>
      <c r="C1181" s="120" t="s">
        <v>1148</v>
      </c>
      <c r="D1181" s="120" t="s">
        <v>3816</v>
      </c>
      <c r="E1181" s="120" t="s">
        <v>1836</v>
      </c>
      <c r="F1181" s="168" t="s">
        <v>639</v>
      </c>
      <c r="G1181" s="169"/>
      <c r="H1181" s="122">
        <v>22201944</v>
      </c>
      <c r="I1181" s="58">
        <v>22201944</v>
      </c>
    </row>
    <row r="1182" spans="1:9">
      <c r="A1182" s="120" t="s">
        <v>3150</v>
      </c>
      <c r="B1182" s="120" t="s">
        <v>3151</v>
      </c>
      <c r="C1182" s="120" t="s">
        <v>1148</v>
      </c>
      <c r="D1182" s="120" t="s">
        <v>3816</v>
      </c>
      <c r="E1182" s="120" t="s">
        <v>1837</v>
      </c>
      <c r="F1182" s="168" t="s">
        <v>214</v>
      </c>
      <c r="G1182" s="169"/>
      <c r="H1182" s="122">
        <v>14145207</v>
      </c>
      <c r="I1182" s="58">
        <v>13895207</v>
      </c>
    </row>
    <row r="1183" spans="1:9">
      <c r="A1183" s="120" t="s">
        <v>3150</v>
      </c>
      <c r="B1183" s="120" t="s">
        <v>3151</v>
      </c>
      <c r="C1183" s="120" t="s">
        <v>1148</v>
      </c>
      <c r="D1183" s="120" t="s">
        <v>3816</v>
      </c>
      <c r="E1183" s="120" t="s">
        <v>1838</v>
      </c>
      <c r="F1183" s="168" t="s">
        <v>1163</v>
      </c>
      <c r="G1183" s="169"/>
      <c r="H1183" s="122">
        <v>13292221</v>
      </c>
      <c r="I1183" s="58">
        <v>13292221</v>
      </c>
    </row>
    <row r="1184" spans="1:9">
      <c r="A1184" s="120" t="s">
        <v>3150</v>
      </c>
      <c r="B1184" s="120" t="s">
        <v>3151</v>
      </c>
      <c r="C1184" s="120" t="s">
        <v>1148</v>
      </c>
      <c r="D1184" s="120" t="s">
        <v>3816</v>
      </c>
      <c r="E1184" s="120" t="s">
        <v>1875</v>
      </c>
      <c r="F1184" s="168" t="s">
        <v>456</v>
      </c>
      <c r="G1184" s="169"/>
      <c r="H1184" s="122">
        <v>9118544</v>
      </c>
      <c r="I1184" s="58">
        <v>9118544</v>
      </c>
    </row>
    <row r="1185" spans="1:9">
      <c r="A1185" s="120" t="s">
        <v>3150</v>
      </c>
      <c r="B1185" s="120" t="s">
        <v>3151</v>
      </c>
      <c r="C1185" s="120" t="s">
        <v>1148</v>
      </c>
      <c r="D1185" s="120" t="s">
        <v>3816</v>
      </c>
      <c r="E1185" s="120" t="s">
        <v>3823</v>
      </c>
      <c r="F1185" s="168" t="s">
        <v>3824</v>
      </c>
      <c r="G1185" s="169"/>
      <c r="H1185" s="122">
        <v>-677406</v>
      </c>
      <c r="I1185" s="58">
        <v>-677406</v>
      </c>
    </row>
    <row r="1186" spans="1:9">
      <c r="A1186" s="120" t="s">
        <v>3150</v>
      </c>
      <c r="B1186" s="120" t="s">
        <v>3151</v>
      </c>
      <c r="C1186" s="120" t="s">
        <v>1148</v>
      </c>
      <c r="D1186" s="120" t="s">
        <v>3816</v>
      </c>
      <c r="E1186" s="120" t="s">
        <v>2074</v>
      </c>
      <c r="F1186" s="168" t="s">
        <v>2075</v>
      </c>
      <c r="G1186" s="169"/>
      <c r="H1186" s="122">
        <v>17985268</v>
      </c>
      <c r="I1186" s="58">
        <v>17985268</v>
      </c>
    </row>
    <row r="1187" spans="1:9">
      <c r="A1187" s="120" t="s">
        <v>3150</v>
      </c>
      <c r="B1187" s="120" t="s">
        <v>3151</v>
      </c>
      <c r="C1187" s="120" t="s">
        <v>1148</v>
      </c>
      <c r="D1187" s="120" t="s">
        <v>3816</v>
      </c>
      <c r="E1187" s="120" t="s">
        <v>2083</v>
      </c>
      <c r="F1187" s="168" t="s">
        <v>2084</v>
      </c>
      <c r="G1187" s="169"/>
      <c r="H1187" s="122">
        <v>13315069</v>
      </c>
      <c r="I1187" s="58">
        <v>13315069</v>
      </c>
    </row>
    <row r="1188" spans="1:9">
      <c r="A1188" s="120" t="s">
        <v>3150</v>
      </c>
      <c r="B1188" s="120" t="s">
        <v>3151</v>
      </c>
      <c r="C1188" s="120" t="s">
        <v>1148</v>
      </c>
      <c r="D1188" s="120" t="s">
        <v>3816</v>
      </c>
      <c r="E1188" s="120" t="s">
        <v>2159</v>
      </c>
      <c r="F1188" s="168" t="s">
        <v>2160</v>
      </c>
      <c r="G1188" s="169"/>
      <c r="H1188" s="122">
        <v>6199104</v>
      </c>
      <c r="I1188" s="58">
        <v>5809104</v>
      </c>
    </row>
    <row r="1189" spans="1:9">
      <c r="A1189" s="120" t="s">
        <v>3150</v>
      </c>
      <c r="B1189" s="120" t="s">
        <v>3151</v>
      </c>
      <c r="C1189" s="120" t="s">
        <v>1148</v>
      </c>
      <c r="D1189" s="120" t="s">
        <v>3816</v>
      </c>
      <c r="E1189" s="120" t="s">
        <v>2823</v>
      </c>
      <c r="F1189" s="168" t="s">
        <v>2824</v>
      </c>
      <c r="G1189" s="169"/>
      <c r="H1189" s="122">
        <v>3396150</v>
      </c>
      <c r="I1189" s="58">
        <v>2506150</v>
      </c>
    </row>
    <row r="1190" spans="1:9">
      <c r="A1190" s="120" t="s">
        <v>3150</v>
      </c>
      <c r="B1190" s="120" t="s">
        <v>3151</v>
      </c>
      <c r="C1190" s="120" t="s">
        <v>1148</v>
      </c>
      <c r="D1190" s="120" t="s">
        <v>3816</v>
      </c>
      <c r="E1190" s="170" t="s">
        <v>3476</v>
      </c>
      <c r="F1190" s="171"/>
      <c r="G1190" s="172"/>
      <c r="H1190" s="123">
        <v>383470136</v>
      </c>
      <c r="I1190" s="86">
        <v>374944136</v>
      </c>
    </row>
    <row r="1191" spans="1:9">
      <c r="A1191" s="120" t="s">
        <v>3150</v>
      </c>
      <c r="B1191" s="120" t="s">
        <v>3151</v>
      </c>
      <c r="C1191" s="118" t="s">
        <v>3476</v>
      </c>
      <c r="D1191" s="118" t="s">
        <v>3476</v>
      </c>
      <c r="E1191" s="170"/>
      <c r="F1191" s="171"/>
      <c r="G1191" s="172"/>
      <c r="H1191" s="123">
        <v>21617666839</v>
      </c>
      <c r="I1191" s="86">
        <v>20867201239</v>
      </c>
    </row>
    <row r="1192" spans="1:9">
      <c r="A1192" s="118" t="s">
        <v>3476</v>
      </c>
      <c r="B1192" s="118" t="s">
        <v>3476</v>
      </c>
      <c r="C1192" s="118"/>
      <c r="D1192" s="118"/>
      <c r="E1192" s="170"/>
      <c r="F1192" s="171"/>
      <c r="G1192" s="172"/>
      <c r="H1192" s="123">
        <v>21617666839</v>
      </c>
      <c r="I1192" s="86">
        <v>20867201239</v>
      </c>
    </row>
  </sheetData>
  <mergeCells count="1191">
    <mergeCell ref="F585:G585"/>
    <mergeCell ref="F586:G586"/>
    <mergeCell ref="F587:G587"/>
    <mergeCell ref="E588:G588"/>
    <mergeCell ref="F589:G589"/>
    <mergeCell ref="F590:G590"/>
    <mergeCell ref="F591:G591"/>
    <mergeCell ref="F592:G592"/>
    <mergeCell ref="F568:G568"/>
    <mergeCell ref="F569:G569"/>
    <mergeCell ref="F570:G570"/>
    <mergeCell ref="F571:G571"/>
    <mergeCell ref="F572:G572"/>
    <mergeCell ref="F573:G573"/>
    <mergeCell ref="F574:G574"/>
    <mergeCell ref="F575:G575"/>
    <mergeCell ref="F576:G576"/>
    <mergeCell ref="F577:G577"/>
    <mergeCell ref="F578:G578"/>
    <mergeCell ref="F579:G579"/>
    <mergeCell ref="F580:G580"/>
    <mergeCell ref="F581:G581"/>
    <mergeCell ref="F582:G582"/>
    <mergeCell ref="F583:G583"/>
    <mergeCell ref="F584:G584"/>
    <mergeCell ref="F551:G551"/>
    <mergeCell ref="F552:G552"/>
    <mergeCell ref="F553:G553"/>
    <mergeCell ref="F554:G554"/>
    <mergeCell ref="F555:G555"/>
    <mergeCell ref="F556:G556"/>
    <mergeCell ref="F557:G557"/>
    <mergeCell ref="F558:G558"/>
    <mergeCell ref="F559:G559"/>
    <mergeCell ref="F560:G560"/>
    <mergeCell ref="F561:G561"/>
    <mergeCell ref="F562:G562"/>
    <mergeCell ref="F563:G563"/>
    <mergeCell ref="F564:G564"/>
    <mergeCell ref="F565:G565"/>
    <mergeCell ref="F566:G566"/>
    <mergeCell ref="F567:G567"/>
    <mergeCell ref="F534:G534"/>
    <mergeCell ref="F535:G535"/>
    <mergeCell ref="F536:G536"/>
    <mergeCell ref="F537:G537"/>
    <mergeCell ref="F538:G538"/>
    <mergeCell ref="F539:G539"/>
    <mergeCell ref="F540:G540"/>
    <mergeCell ref="F541:G541"/>
    <mergeCell ref="F542:G542"/>
    <mergeCell ref="F543:G543"/>
    <mergeCell ref="F544:G544"/>
    <mergeCell ref="F545:G545"/>
    <mergeCell ref="F546:G546"/>
    <mergeCell ref="E547:G547"/>
    <mergeCell ref="F548:G548"/>
    <mergeCell ref="F549:G549"/>
    <mergeCell ref="F550:G550"/>
    <mergeCell ref="F354:G354"/>
    <mergeCell ref="F355:G355"/>
    <mergeCell ref="F356:G356"/>
    <mergeCell ref="F357:G357"/>
    <mergeCell ref="F358:G358"/>
    <mergeCell ref="F359:G359"/>
    <mergeCell ref="F360:G360"/>
    <mergeCell ref="F361:G361"/>
    <mergeCell ref="F362:G362"/>
    <mergeCell ref="F363:G363"/>
    <mergeCell ref="F527:G527"/>
    <mergeCell ref="F528:G528"/>
    <mergeCell ref="F529:G529"/>
    <mergeCell ref="F530:G530"/>
    <mergeCell ref="F531:G531"/>
    <mergeCell ref="F532:G532"/>
    <mergeCell ref="F533:G533"/>
    <mergeCell ref="F337:G337"/>
    <mergeCell ref="F338:G338"/>
    <mergeCell ref="F339:G339"/>
    <mergeCell ref="F340:G340"/>
    <mergeCell ref="F341:G341"/>
    <mergeCell ref="F342:G342"/>
    <mergeCell ref="E343:G343"/>
    <mergeCell ref="F344:G344"/>
    <mergeCell ref="F345:G345"/>
    <mergeCell ref="F346:G346"/>
    <mergeCell ref="F347:G347"/>
    <mergeCell ref="F348:G348"/>
    <mergeCell ref="F349:G349"/>
    <mergeCell ref="F350:G350"/>
    <mergeCell ref="F351:G351"/>
    <mergeCell ref="F352:G352"/>
    <mergeCell ref="F353:G353"/>
    <mergeCell ref="F320:G320"/>
    <mergeCell ref="F321:G321"/>
    <mergeCell ref="E322:G322"/>
    <mergeCell ref="F323:G323"/>
    <mergeCell ref="F324:G324"/>
    <mergeCell ref="F325:G325"/>
    <mergeCell ref="F326:G326"/>
    <mergeCell ref="F327:G327"/>
    <mergeCell ref="F328:G328"/>
    <mergeCell ref="F329:G329"/>
    <mergeCell ref="F330:G330"/>
    <mergeCell ref="F331:G331"/>
    <mergeCell ref="F332:G332"/>
    <mergeCell ref="F333:G333"/>
    <mergeCell ref="F334:G334"/>
    <mergeCell ref="F335:G335"/>
    <mergeCell ref="F336:G336"/>
    <mergeCell ref="F303:G303"/>
    <mergeCell ref="F304:G304"/>
    <mergeCell ref="F305:G305"/>
    <mergeCell ref="F306:G306"/>
    <mergeCell ref="F307:G307"/>
    <mergeCell ref="F308:G308"/>
    <mergeCell ref="F309:G309"/>
    <mergeCell ref="F310:G310"/>
    <mergeCell ref="F311:G311"/>
    <mergeCell ref="F312:G312"/>
    <mergeCell ref="F313:G313"/>
    <mergeCell ref="F314:G314"/>
    <mergeCell ref="F315:G315"/>
    <mergeCell ref="F316:G316"/>
    <mergeCell ref="F317:G317"/>
    <mergeCell ref="F318:G318"/>
    <mergeCell ref="F319:G319"/>
    <mergeCell ref="F286:G286"/>
    <mergeCell ref="F287:G287"/>
    <mergeCell ref="F288:G288"/>
    <mergeCell ref="F289:G289"/>
    <mergeCell ref="F290:G290"/>
    <mergeCell ref="F291:G291"/>
    <mergeCell ref="F292:G292"/>
    <mergeCell ref="F293:G293"/>
    <mergeCell ref="F294:G294"/>
    <mergeCell ref="F295:G295"/>
    <mergeCell ref="E296:G296"/>
    <mergeCell ref="F297:G297"/>
    <mergeCell ref="F298:G298"/>
    <mergeCell ref="F299:G299"/>
    <mergeCell ref="F300:G300"/>
    <mergeCell ref="F301:G301"/>
    <mergeCell ref="F302:G302"/>
    <mergeCell ref="F269:G269"/>
    <mergeCell ref="F270:G270"/>
    <mergeCell ref="F271:G271"/>
    <mergeCell ref="F272:G272"/>
    <mergeCell ref="F273:G273"/>
    <mergeCell ref="F274:G274"/>
    <mergeCell ref="F275:G275"/>
    <mergeCell ref="F276:G276"/>
    <mergeCell ref="F277:G277"/>
    <mergeCell ref="F278:G278"/>
    <mergeCell ref="F279:G279"/>
    <mergeCell ref="F280:G280"/>
    <mergeCell ref="F281:G281"/>
    <mergeCell ref="F282:G282"/>
    <mergeCell ref="F283:G283"/>
    <mergeCell ref="F284:G284"/>
    <mergeCell ref="F285:G285"/>
    <mergeCell ref="E252:G252"/>
    <mergeCell ref="F253:G253"/>
    <mergeCell ref="F254:G254"/>
    <mergeCell ref="F255:G255"/>
    <mergeCell ref="F256:G256"/>
    <mergeCell ref="F257:G257"/>
    <mergeCell ref="F258:G258"/>
    <mergeCell ref="F259:G259"/>
    <mergeCell ref="F260:G260"/>
    <mergeCell ref="F261:G261"/>
    <mergeCell ref="F262:G262"/>
    <mergeCell ref="F263:G263"/>
    <mergeCell ref="F264:G264"/>
    <mergeCell ref="F265:G265"/>
    <mergeCell ref="F266:G266"/>
    <mergeCell ref="F267:G267"/>
    <mergeCell ref="F268:G268"/>
    <mergeCell ref="F235:G235"/>
    <mergeCell ref="F236:G236"/>
    <mergeCell ref="F237:G237"/>
    <mergeCell ref="F238:G238"/>
    <mergeCell ref="F239:G239"/>
    <mergeCell ref="F240:G240"/>
    <mergeCell ref="F241:G241"/>
    <mergeCell ref="F242:G242"/>
    <mergeCell ref="F243:G243"/>
    <mergeCell ref="F244:G244"/>
    <mergeCell ref="E245:G245"/>
    <mergeCell ref="F246:G246"/>
    <mergeCell ref="F247:G247"/>
    <mergeCell ref="F248:G248"/>
    <mergeCell ref="F249:G249"/>
    <mergeCell ref="F250:G250"/>
    <mergeCell ref="F251:G251"/>
    <mergeCell ref="F218:G218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F227:G227"/>
    <mergeCell ref="F228:G228"/>
    <mergeCell ref="E229:G229"/>
    <mergeCell ref="F230:G230"/>
    <mergeCell ref="F231:G231"/>
    <mergeCell ref="F232:G232"/>
    <mergeCell ref="F233:G233"/>
    <mergeCell ref="F234:G234"/>
    <mergeCell ref="F201:G201"/>
    <mergeCell ref="F202:G202"/>
    <mergeCell ref="F203:G203"/>
    <mergeCell ref="F204:G204"/>
    <mergeCell ref="F205:G205"/>
    <mergeCell ref="F206:G206"/>
    <mergeCell ref="E207:G207"/>
    <mergeCell ref="F208:G208"/>
    <mergeCell ref="F209:G209"/>
    <mergeCell ref="F210:G210"/>
    <mergeCell ref="F211:G211"/>
    <mergeCell ref="F212:G212"/>
    <mergeCell ref="F213:G213"/>
    <mergeCell ref="F214:G214"/>
    <mergeCell ref="F215:G215"/>
    <mergeCell ref="F216:G216"/>
    <mergeCell ref="F217:G217"/>
    <mergeCell ref="F184:G184"/>
    <mergeCell ref="F185:G185"/>
    <mergeCell ref="F186:G186"/>
    <mergeCell ref="F187:G187"/>
    <mergeCell ref="F188:G188"/>
    <mergeCell ref="F189:G189"/>
    <mergeCell ref="F190:G190"/>
    <mergeCell ref="F191:G191"/>
    <mergeCell ref="F192:G192"/>
    <mergeCell ref="F193:G193"/>
    <mergeCell ref="F194:G194"/>
    <mergeCell ref="F195:G195"/>
    <mergeCell ref="E196:G196"/>
    <mergeCell ref="F197:G197"/>
    <mergeCell ref="F198:G198"/>
    <mergeCell ref="F199:G199"/>
    <mergeCell ref="F200:G200"/>
    <mergeCell ref="F167:G167"/>
    <mergeCell ref="F168:G168"/>
    <mergeCell ref="F169:G169"/>
    <mergeCell ref="F170:G170"/>
    <mergeCell ref="E171:G171"/>
    <mergeCell ref="F172:G172"/>
    <mergeCell ref="F173:G173"/>
    <mergeCell ref="F174:G174"/>
    <mergeCell ref="F175:G175"/>
    <mergeCell ref="E176:G176"/>
    <mergeCell ref="F177:G177"/>
    <mergeCell ref="F178:G178"/>
    <mergeCell ref="E179:G179"/>
    <mergeCell ref="F180:G180"/>
    <mergeCell ref="F181:G181"/>
    <mergeCell ref="F182:G182"/>
    <mergeCell ref="F183:G183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59:G159"/>
    <mergeCell ref="F160:G160"/>
    <mergeCell ref="F161:G161"/>
    <mergeCell ref="F162:G162"/>
    <mergeCell ref="F163:G163"/>
    <mergeCell ref="F164:G164"/>
    <mergeCell ref="F165:G165"/>
    <mergeCell ref="F166:G166"/>
    <mergeCell ref="F133:G133"/>
    <mergeCell ref="F134:G134"/>
    <mergeCell ref="F135:G135"/>
    <mergeCell ref="F136:G136"/>
    <mergeCell ref="F137:G137"/>
    <mergeCell ref="F138:G138"/>
    <mergeCell ref="F139:G139"/>
    <mergeCell ref="F140:G140"/>
    <mergeCell ref="F141:G141"/>
    <mergeCell ref="F142:G142"/>
    <mergeCell ref="F143:G143"/>
    <mergeCell ref="F144:G144"/>
    <mergeCell ref="F145:G145"/>
    <mergeCell ref="E146:G146"/>
    <mergeCell ref="F147:G147"/>
    <mergeCell ref="F148:G148"/>
    <mergeCell ref="E149:G149"/>
    <mergeCell ref="F116:G116"/>
    <mergeCell ref="F117:G117"/>
    <mergeCell ref="F118:G118"/>
    <mergeCell ref="F119:G119"/>
    <mergeCell ref="F120:G120"/>
    <mergeCell ref="F121:G121"/>
    <mergeCell ref="E122:G122"/>
    <mergeCell ref="F123:G123"/>
    <mergeCell ref="F124:G124"/>
    <mergeCell ref="F125:G125"/>
    <mergeCell ref="F126:G126"/>
    <mergeCell ref="F127:G127"/>
    <mergeCell ref="F128:G128"/>
    <mergeCell ref="F129:G129"/>
    <mergeCell ref="F130:G130"/>
    <mergeCell ref="F131:G131"/>
    <mergeCell ref="F132:G132"/>
    <mergeCell ref="F99:G99"/>
    <mergeCell ref="F100:G100"/>
    <mergeCell ref="F101:G101"/>
    <mergeCell ref="F102:G102"/>
    <mergeCell ref="F103:G103"/>
    <mergeCell ref="F104:G104"/>
    <mergeCell ref="F105:G105"/>
    <mergeCell ref="F106:G106"/>
    <mergeCell ref="E107:G107"/>
    <mergeCell ref="F108:G108"/>
    <mergeCell ref="F109:G109"/>
    <mergeCell ref="F110:G110"/>
    <mergeCell ref="F111:G111"/>
    <mergeCell ref="F112:G112"/>
    <mergeCell ref="F113:G113"/>
    <mergeCell ref="F114:G114"/>
    <mergeCell ref="F115:G115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65:G65"/>
    <mergeCell ref="F66:G66"/>
    <mergeCell ref="E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31:G31"/>
    <mergeCell ref="F32:G32"/>
    <mergeCell ref="F33:G33"/>
    <mergeCell ref="F34:G34"/>
    <mergeCell ref="F35:G35"/>
    <mergeCell ref="E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373:G373"/>
    <mergeCell ref="F374:G374"/>
    <mergeCell ref="F375:G375"/>
    <mergeCell ref="A1:J1"/>
    <mergeCell ref="A3:J3"/>
    <mergeCell ref="A4:J4"/>
    <mergeCell ref="A5:J5"/>
    <mergeCell ref="A6:J6"/>
    <mergeCell ref="A7:J7"/>
    <mergeCell ref="A8:J8"/>
    <mergeCell ref="A10:J10"/>
    <mergeCell ref="A11:J11"/>
    <mergeCell ref="A13:B13"/>
    <mergeCell ref="C13:D13"/>
    <mergeCell ref="F14:G14"/>
    <mergeCell ref="F15:G15"/>
    <mergeCell ref="F16:G16"/>
    <mergeCell ref="F17:G17"/>
    <mergeCell ref="E13:F13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85:G385"/>
    <mergeCell ref="F386:G386"/>
    <mergeCell ref="F387:G387"/>
    <mergeCell ref="F388:G388"/>
    <mergeCell ref="F389:G389"/>
    <mergeCell ref="F390:G390"/>
    <mergeCell ref="E391:G391"/>
    <mergeCell ref="F392:G392"/>
    <mergeCell ref="F393:G393"/>
    <mergeCell ref="F376:G376"/>
    <mergeCell ref="F377:G377"/>
    <mergeCell ref="F378:G378"/>
    <mergeCell ref="F379:G379"/>
    <mergeCell ref="F380:G380"/>
    <mergeCell ref="F381:G381"/>
    <mergeCell ref="F382:G382"/>
    <mergeCell ref="F383:G383"/>
    <mergeCell ref="F384:G384"/>
    <mergeCell ref="F403:G403"/>
    <mergeCell ref="F404:G404"/>
    <mergeCell ref="F405:G405"/>
    <mergeCell ref="F406:G406"/>
    <mergeCell ref="F407:G407"/>
    <mergeCell ref="F408:G408"/>
    <mergeCell ref="F409:G409"/>
    <mergeCell ref="F410:G410"/>
    <mergeCell ref="F411:G411"/>
    <mergeCell ref="F394:G394"/>
    <mergeCell ref="F395:G395"/>
    <mergeCell ref="F396:G396"/>
    <mergeCell ref="F397:G397"/>
    <mergeCell ref="F398:G398"/>
    <mergeCell ref="F399:G399"/>
    <mergeCell ref="F400:G400"/>
    <mergeCell ref="F401:G401"/>
    <mergeCell ref="E402:G402"/>
    <mergeCell ref="F421:G421"/>
    <mergeCell ref="F422:G422"/>
    <mergeCell ref="F423:G423"/>
    <mergeCell ref="F424:G424"/>
    <mergeCell ref="F425:G425"/>
    <mergeCell ref="F426:G426"/>
    <mergeCell ref="F427:G427"/>
    <mergeCell ref="F428:G428"/>
    <mergeCell ref="F429:G429"/>
    <mergeCell ref="F412:G412"/>
    <mergeCell ref="F413:G413"/>
    <mergeCell ref="F414:G414"/>
    <mergeCell ref="F415:G415"/>
    <mergeCell ref="F416:G416"/>
    <mergeCell ref="F417:G417"/>
    <mergeCell ref="F418:G418"/>
    <mergeCell ref="F419:G419"/>
    <mergeCell ref="F420:G420"/>
    <mergeCell ref="F439:G439"/>
    <mergeCell ref="F440:G440"/>
    <mergeCell ref="F441:G441"/>
    <mergeCell ref="F442:G442"/>
    <mergeCell ref="F443:G443"/>
    <mergeCell ref="F444:G444"/>
    <mergeCell ref="F445:G445"/>
    <mergeCell ref="F446:G446"/>
    <mergeCell ref="F447:G447"/>
    <mergeCell ref="F430:G430"/>
    <mergeCell ref="F431:G431"/>
    <mergeCell ref="F432:G432"/>
    <mergeCell ref="F433:G433"/>
    <mergeCell ref="F434:G434"/>
    <mergeCell ref="F435:G435"/>
    <mergeCell ref="F436:G436"/>
    <mergeCell ref="F437:G437"/>
    <mergeCell ref="F438:G438"/>
    <mergeCell ref="E457:G457"/>
    <mergeCell ref="F458:G458"/>
    <mergeCell ref="F459:G459"/>
    <mergeCell ref="F460:G460"/>
    <mergeCell ref="F461:G461"/>
    <mergeCell ref="F462:G462"/>
    <mergeCell ref="F463:G463"/>
    <mergeCell ref="F464:G464"/>
    <mergeCell ref="F465:G465"/>
    <mergeCell ref="F448:G448"/>
    <mergeCell ref="F449:G449"/>
    <mergeCell ref="F450:G450"/>
    <mergeCell ref="F451:G451"/>
    <mergeCell ref="F452:G452"/>
    <mergeCell ref="F453:G453"/>
    <mergeCell ref="F454:G454"/>
    <mergeCell ref="F455:G455"/>
    <mergeCell ref="F456:G456"/>
    <mergeCell ref="F491:G491"/>
    <mergeCell ref="F492:G492"/>
    <mergeCell ref="F475:G475"/>
    <mergeCell ref="F476:G476"/>
    <mergeCell ref="F477:G477"/>
    <mergeCell ref="F478:G478"/>
    <mergeCell ref="F479:G479"/>
    <mergeCell ref="F480:G480"/>
    <mergeCell ref="F481:G481"/>
    <mergeCell ref="F482:G482"/>
    <mergeCell ref="F483:G483"/>
    <mergeCell ref="F466:G466"/>
    <mergeCell ref="F467:G467"/>
    <mergeCell ref="F468:G468"/>
    <mergeCell ref="F469:G469"/>
    <mergeCell ref="F470:G470"/>
    <mergeCell ref="F471:G471"/>
    <mergeCell ref="F472:G472"/>
    <mergeCell ref="F473:G473"/>
    <mergeCell ref="F474:G474"/>
    <mergeCell ref="F500:G500"/>
    <mergeCell ref="F501:G501"/>
    <mergeCell ref="F502:G502"/>
    <mergeCell ref="F503:G503"/>
    <mergeCell ref="F504:G504"/>
    <mergeCell ref="F505:G505"/>
    <mergeCell ref="F506:G506"/>
    <mergeCell ref="F507:G507"/>
    <mergeCell ref="F508:G508"/>
    <mergeCell ref="F364:G364"/>
    <mergeCell ref="F365:G365"/>
    <mergeCell ref="F366:G366"/>
    <mergeCell ref="F367:G367"/>
    <mergeCell ref="F368:G368"/>
    <mergeCell ref="F369:G369"/>
    <mergeCell ref="F370:G370"/>
    <mergeCell ref="F371:G371"/>
    <mergeCell ref="F372:G372"/>
    <mergeCell ref="F493:G493"/>
    <mergeCell ref="F494:G494"/>
    <mergeCell ref="F495:G495"/>
    <mergeCell ref="F496:G496"/>
    <mergeCell ref="F497:G497"/>
    <mergeCell ref="F498:G498"/>
    <mergeCell ref="F499:G499"/>
    <mergeCell ref="F484:G484"/>
    <mergeCell ref="F485:G485"/>
    <mergeCell ref="F486:G486"/>
    <mergeCell ref="F487:G487"/>
    <mergeCell ref="F488:G488"/>
    <mergeCell ref="F489:G489"/>
    <mergeCell ref="E490:G490"/>
    <mergeCell ref="F518:G518"/>
    <mergeCell ref="F519:G519"/>
    <mergeCell ref="F520:G520"/>
    <mergeCell ref="F521:G521"/>
    <mergeCell ref="F522:G522"/>
    <mergeCell ref="F523:G523"/>
    <mergeCell ref="F524:G524"/>
    <mergeCell ref="F525:G525"/>
    <mergeCell ref="F526:G526"/>
    <mergeCell ref="F509:G509"/>
    <mergeCell ref="F510:G510"/>
    <mergeCell ref="F511:G511"/>
    <mergeCell ref="F512:G512"/>
    <mergeCell ref="F513:G513"/>
    <mergeCell ref="F514:G514"/>
    <mergeCell ref="F515:G515"/>
    <mergeCell ref="F516:G516"/>
    <mergeCell ref="F517:G517"/>
    <mergeCell ref="F602:G602"/>
    <mergeCell ref="F603:G603"/>
    <mergeCell ref="F604:G604"/>
    <mergeCell ref="F605:G605"/>
    <mergeCell ref="F606:G606"/>
    <mergeCell ref="F607:G607"/>
    <mergeCell ref="F608:G608"/>
    <mergeCell ref="F609:G609"/>
    <mergeCell ref="F610:G610"/>
    <mergeCell ref="F593:G593"/>
    <mergeCell ref="F594:G594"/>
    <mergeCell ref="F595:G595"/>
    <mergeCell ref="F596:G596"/>
    <mergeCell ref="F597:G597"/>
    <mergeCell ref="F598:G598"/>
    <mergeCell ref="F599:G599"/>
    <mergeCell ref="F600:G600"/>
    <mergeCell ref="F601:G601"/>
    <mergeCell ref="F620:G620"/>
    <mergeCell ref="F621:G621"/>
    <mergeCell ref="F622:G622"/>
    <mergeCell ref="F623:G623"/>
    <mergeCell ref="E624:G624"/>
    <mergeCell ref="F625:G625"/>
    <mergeCell ref="F626:G626"/>
    <mergeCell ref="F627:G627"/>
    <mergeCell ref="F628:G628"/>
    <mergeCell ref="F611:G611"/>
    <mergeCell ref="F612:G612"/>
    <mergeCell ref="F613:G613"/>
    <mergeCell ref="F614:G614"/>
    <mergeCell ref="F615:G615"/>
    <mergeCell ref="F616:G616"/>
    <mergeCell ref="F617:G617"/>
    <mergeCell ref="F618:G618"/>
    <mergeCell ref="F619:G619"/>
    <mergeCell ref="F638:G638"/>
    <mergeCell ref="F639:G639"/>
    <mergeCell ref="F640:G640"/>
    <mergeCell ref="F641:G641"/>
    <mergeCell ref="F642:G642"/>
    <mergeCell ref="F643:G643"/>
    <mergeCell ref="F644:G644"/>
    <mergeCell ref="F645:G645"/>
    <mergeCell ref="F646:G646"/>
    <mergeCell ref="F629:G629"/>
    <mergeCell ref="F630:G630"/>
    <mergeCell ref="F631:G631"/>
    <mergeCell ref="F632:G632"/>
    <mergeCell ref="F633:G633"/>
    <mergeCell ref="F634:G634"/>
    <mergeCell ref="F635:G635"/>
    <mergeCell ref="F636:G636"/>
    <mergeCell ref="F637:G637"/>
    <mergeCell ref="F656:G656"/>
    <mergeCell ref="F657:G657"/>
    <mergeCell ref="F658:G658"/>
    <mergeCell ref="F659:G659"/>
    <mergeCell ref="F660:G660"/>
    <mergeCell ref="F661:G661"/>
    <mergeCell ref="F662:G662"/>
    <mergeCell ref="F663:G663"/>
    <mergeCell ref="F664:G664"/>
    <mergeCell ref="F647:G647"/>
    <mergeCell ref="F648:G648"/>
    <mergeCell ref="F649:G649"/>
    <mergeCell ref="F650:G650"/>
    <mergeCell ref="F651:G651"/>
    <mergeCell ref="F652:G652"/>
    <mergeCell ref="F653:G653"/>
    <mergeCell ref="F654:G654"/>
    <mergeCell ref="F655:G655"/>
    <mergeCell ref="F674:G674"/>
    <mergeCell ref="F675:G675"/>
    <mergeCell ref="F676:G676"/>
    <mergeCell ref="F677:G677"/>
    <mergeCell ref="F678:G678"/>
    <mergeCell ref="F679:G679"/>
    <mergeCell ref="F680:G680"/>
    <mergeCell ref="F681:G681"/>
    <mergeCell ref="F682:G682"/>
    <mergeCell ref="F665:G665"/>
    <mergeCell ref="F666:G666"/>
    <mergeCell ref="F667:G667"/>
    <mergeCell ref="F668:G668"/>
    <mergeCell ref="F669:G669"/>
    <mergeCell ref="F670:G670"/>
    <mergeCell ref="F671:G671"/>
    <mergeCell ref="F672:G672"/>
    <mergeCell ref="F673:G673"/>
    <mergeCell ref="F692:G692"/>
    <mergeCell ref="F693:G693"/>
    <mergeCell ref="F694:G694"/>
    <mergeCell ref="F695:G695"/>
    <mergeCell ref="F696:G696"/>
    <mergeCell ref="F697:G697"/>
    <mergeCell ref="F698:G698"/>
    <mergeCell ref="F699:G699"/>
    <mergeCell ref="F700:G700"/>
    <mergeCell ref="F683:G683"/>
    <mergeCell ref="F684:G684"/>
    <mergeCell ref="F685:G685"/>
    <mergeCell ref="F686:G686"/>
    <mergeCell ref="F687:G687"/>
    <mergeCell ref="F688:G688"/>
    <mergeCell ref="E689:G689"/>
    <mergeCell ref="F690:G690"/>
    <mergeCell ref="F691:G691"/>
    <mergeCell ref="F710:G710"/>
    <mergeCell ref="F711:G711"/>
    <mergeCell ref="F712:G712"/>
    <mergeCell ref="F713:G713"/>
    <mergeCell ref="F714:G714"/>
    <mergeCell ref="F715:G715"/>
    <mergeCell ref="F716:G716"/>
    <mergeCell ref="F717:G717"/>
    <mergeCell ref="F718:G718"/>
    <mergeCell ref="F701:G701"/>
    <mergeCell ref="F702:G702"/>
    <mergeCell ref="F703:G703"/>
    <mergeCell ref="E704:G704"/>
    <mergeCell ref="F705:G705"/>
    <mergeCell ref="F706:G706"/>
    <mergeCell ref="F707:G707"/>
    <mergeCell ref="F708:G708"/>
    <mergeCell ref="F709:G709"/>
    <mergeCell ref="F728:G728"/>
    <mergeCell ref="F729:G729"/>
    <mergeCell ref="F730:G730"/>
    <mergeCell ref="F731:G731"/>
    <mergeCell ref="F732:G732"/>
    <mergeCell ref="F733:G733"/>
    <mergeCell ref="F734:G734"/>
    <mergeCell ref="F735:G735"/>
    <mergeCell ref="F736:G736"/>
    <mergeCell ref="F719:G719"/>
    <mergeCell ref="F720:G720"/>
    <mergeCell ref="F721:G721"/>
    <mergeCell ref="F722:G722"/>
    <mergeCell ref="F723:G723"/>
    <mergeCell ref="F724:G724"/>
    <mergeCell ref="F725:G725"/>
    <mergeCell ref="F726:G726"/>
    <mergeCell ref="F727:G727"/>
    <mergeCell ref="F746:G746"/>
    <mergeCell ref="F747:G747"/>
    <mergeCell ref="F748:G748"/>
    <mergeCell ref="F749:G749"/>
    <mergeCell ref="F750:G750"/>
    <mergeCell ref="F751:G751"/>
    <mergeCell ref="F752:G752"/>
    <mergeCell ref="F753:G753"/>
    <mergeCell ref="F754:G754"/>
    <mergeCell ref="F737:G737"/>
    <mergeCell ref="F738:G738"/>
    <mergeCell ref="F739:G739"/>
    <mergeCell ref="F740:G740"/>
    <mergeCell ref="F741:G741"/>
    <mergeCell ref="F742:G742"/>
    <mergeCell ref="F743:G743"/>
    <mergeCell ref="F744:G744"/>
    <mergeCell ref="F745:G745"/>
    <mergeCell ref="F764:G764"/>
    <mergeCell ref="E765:G765"/>
    <mergeCell ref="F766:G766"/>
    <mergeCell ref="F767:G767"/>
    <mergeCell ref="F768:G768"/>
    <mergeCell ref="F769:G769"/>
    <mergeCell ref="F770:G770"/>
    <mergeCell ref="F771:G771"/>
    <mergeCell ref="F772:G772"/>
    <mergeCell ref="F755:G755"/>
    <mergeCell ref="F756:G756"/>
    <mergeCell ref="F757:G757"/>
    <mergeCell ref="F758:G758"/>
    <mergeCell ref="F759:G759"/>
    <mergeCell ref="F760:G760"/>
    <mergeCell ref="F761:G761"/>
    <mergeCell ref="F762:G762"/>
    <mergeCell ref="F763:G763"/>
    <mergeCell ref="F782:G782"/>
    <mergeCell ref="F783:G783"/>
    <mergeCell ref="F784:G784"/>
    <mergeCell ref="F785:G785"/>
    <mergeCell ref="F786:G786"/>
    <mergeCell ref="F787:G787"/>
    <mergeCell ref="F788:G788"/>
    <mergeCell ref="F789:G789"/>
    <mergeCell ref="F790:G790"/>
    <mergeCell ref="F773:G773"/>
    <mergeCell ref="F774:G774"/>
    <mergeCell ref="F775:G775"/>
    <mergeCell ref="F776:G776"/>
    <mergeCell ref="E777:G777"/>
    <mergeCell ref="F778:G778"/>
    <mergeCell ref="F779:G779"/>
    <mergeCell ref="F780:G780"/>
    <mergeCell ref="F781:G781"/>
    <mergeCell ref="F800:G800"/>
    <mergeCell ref="F801:G801"/>
    <mergeCell ref="F802:G802"/>
    <mergeCell ref="F803:G803"/>
    <mergeCell ref="F804:G804"/>
    <mergeCell ref="F805:G805"/>
    <mergeCell ref="F806:G806"/>
    <mergeCell ref="F807:G807"/>
    <mergeCell ref="F808:G808"/>
    <mergeCell ref="F791:G791"/>
    <mergeCell ref="F792:G792"/>
    <mergeCell ref="F793:G793"/>
    <mergeCell ref="F794:G794"/>
    <mergeCell ref="F795:G795"/>
    <mergeCell ref="F796:G796"/>
    <mergeCell ref="F797:G797"/>
    <mergeCell ref="F798:G798"/>
    <mergeCell ref="F799:G799"/>
    <mergeCell ref="F818:G818"/>
    <mergeCell ref="F819:G819"/>
    <mergeCell ref="F820:G820"/>
    <mergeCell ref="E821:G821"/>
    <mergeCell ref="F822:G822"/>
    <mergeCell ref="F823:G823"/>
    <mergeCell ref="F824:G824"/>
    <mergeCell ref="F825:G825"/>
    <mergeCell ref="F826:G826"/>
    <mergeCell ref="F809:G809"/>
    <mergeCell ref="F810:G810"/>
    <mergeCell ref="F811:G811"/>
    <mergeCell ref="F812:G812"/>
    <mergeCell ref="F813:G813"/>
    <mergeCell ref="F814:G814"/>
    <mergeCell ref="F815:G815"/>
    <mergeCell ref="F816:G816"/>
    <mergeCell ref="F817:G817"/>
    <mergeCell ref="F836:G836"/>
    <mergeCell ref="F837:G837"/>
    <mergeCell ref="F838:G838"/>
    <mergeCell ref="F839:G839"/>
    <mergeCell ref="F840:G840"/>
    <mergeCell ref="F841:G841"/>
    <mergeCell ref="F842:G842"/>
    <mergeCell ref="F843:G843"/>
    <mergeCell ref="F844:G844"/>
    <mergeCell ref="F827:G827"/>
    <mergeCell ref="F828:G828"/>
    <mergeCell ref="F829:G829"/>
    <mergeCell ref="F830:G830"/>
    <mergeCell ref="F831:G831"/>
    <mergeCell ref="F832:G832"/>
    <mergeCell ref="F833:G833"/>
    <mergeCell ref="F834:G834"/>
    <mergeCell ref="F835:G835"/>
    <mergeCell ref="F854:G854"/>
    <mergeCell ref="F855:G855"/>
    <mergeCell ref="F856:G856"/>
    <mergeCell ref="F857:G857"/>
    <mergeCell ref="F858:G858"/>
    <mergeCell ref="F859:G859"/>
    <mergeCell ref="F860:G860"/>
    <mergeCell ref="F861:G861"/>
    <mergeCell ref="F862:G862"/>
    <mergeCell ref="F845:G845"/>
    <mergeCell ref="F846:G846"/>
    <mergeCell ref="F847:G847"/>
    <mergeCell ref="F848:G848"/>
    <mergeCell ref="F849:G849"/>
    <mergeCell ref="F850:G850"/>
    <mergeCell ref="F851:G851"/>
    <mergeCell ref="F852:G852"/>
    <mergeCell ref="F853:G853"/>
    <mergeCell ref="F872:G872"/>
    <mergeCell ref="F873:G873"/>
    <mergeCell ref="E874:G874"/>
    <mergeCell ref="F875:G875"/>
    <mergeCell ref="F876:G876"/>
    <mergeCell ref="F877:G877"/>
    <mergeCell ref="F878:G878"/>
    <mergeCell ref="F879:G879"/>
    <mergeCell ref="F880:G880"/>
    <mergeCell ref="F863:G863"/>
    <mergeCell ref="F864:G864"/>
    <mergeCell ref="F865:G865"/>
    <mergeCell ref="F866:G866"/>
    <mergeCell ref="F867:G867"/>
    <mergeCell ref="F868:G868"/>
    <mergeCell ref="F869:G869"/>
    <mergeCell ref="F870:G870"/>
    <mergeCell ref="F871:G871"/>
    <mergeCell ref="F890:G890"/>
    <mergeCell ref="F891:G891"/>
    <mergeCell ref="F892:G892"/>
    <mergeCell ref="F893:G893"/>
    <mergeCell ref="F894:G894"/>
    <mergeCell ref="F895:G895"/>
    <mergeCell ref="F896:G896"/>
    <mergeCell ref="F897:G897"/>
    <mergeCell ref="F898:G898"/>
    <mergeCell ref="F881:G881"/>
    <mergeCell ref="F882:G882"/>
    <mergeCell ref="F883:G883"/>
    <mergeCell ref="F884:G884"/>
    <mergeCell ref="F885:G885"/>
    <mergeCell ref="F886:G886"/>
    <mergeCell ref="F887:G887"/>
    <mergeCell ref="F888:G888"/>
    <mergeCell ref="F889:G889"/>
    <mergeCell ref="E908:G908"/>
    <mergeCell ref="F909:G909"/>
    <mergeCell ref="F910:G910"/>
    <mergeCell ref="F911:G911"/>
    <mergeCell ref="F912:G912"/>
    <mergeCell ref="F913:G913"/>
    <mergeCell ref="F914:G914"/>
    <mergeCell ref="F915:G915"/>
    <mergeCell ref="F916:G916"/>
    <mergeCell ref="F899:G899"/>
    <mergeCell ref="F900:G900"/>
    <mergeCell ref="F901:G901"/>
    <mergeCell ref="F902:G902"/>
    <mergeCell ref="F903:G903"/>
    <mergeCell ref="F904:G904"/>
    <mergeCell ref="F905:G905"/>
    <mergeCell ref="F906:G906"/>
    <mergeCell ref="F907:G907"/>
    <mergeCell ref="F926:G926"/>
    <mergeCell ref="F927:G927"/>
    <mergeCell ref="F928:G928"/>
    <mergeCell ref="F929:G929"/>
    <mergeCell ref="F930:G930"/>
    <mergeCell ref="F931:G931"/>
    <mergeCell ref="F932:G932"/>
    <mergeCell ref="F933:G933"/>
    <mergeCell ref="F934:G934"/>
    <mergeCell ref="F917:G917"/>
    <mergeCell ref="F918:G918"/>
    <mergeCell ref="F919:G919"/>
    <mergeCell ref="F920:G920"/>
    <mergeCell ref="F921:G921"/>
    <mergeCell ref="F922:G922"/>
    <mergeCell ref="F923:G923"/>
    <mergeCell ref="F924:G924"/>
    <mergeCell ref="F925:G925"/>
    <mergeCell ref="F944:G944"/>
    <mergeCell ref="F945:G945"/>
    <mergeCell ref="F946:G946"/>
    <mergeCell ref="F947:G947"/>
    <mergeCell ref="E948:G948"/>
    <mergeCell ref="F949:G949"/>
    <mergeCell ref="F950:G950"/>
    <mergeCell ref="F951:G951"/>
    <mergeCell ref="F952:G952"/>
    <mergeCell ref="F935:G935"/>
    <mergeCell ref="F936:G936"/>
    <mergeCell ref="F937:G937"/>
    <mergeCell ref="F938:G938"/>
    <mergeCell ref="F939:G939"/>
    <mergeCell ref="F940:G940"/>
    <mergeCell ref="F941:G941"/>
    <mergeCell ref="F942:G942"/>
    <mergeCell ref="F943:G943"/>
    <mergeCell ref="F962:G962"/>
    <mergeCell ref="F963:G963"/>
    <mergeCell ref="F964:G964"/>
    <mergeCell ref="F965:G965"/>
    <mergeCell ref="F966:G966"/>
    <mergeCell ref="F967:G967"/>
    <mergeCell ref="F968:G968"/>
    <mergeCell ref="F969:G969"/>
    <mergeCell ref="F970:G970"/>
    <mergeCell ref="F953:G953"/>
    <mergeCell ref="F954:G954"/>
    <mergeCell ref="F955:G955"/>
    <mergeCell ref="F956:G956"/>
    <mergeCell ref="F957:G957"/>
    <mergeCell ref="F958:G958"/>
    <mergeCell ref="F959:G959"/>
    <mergeCell ref="F960:G960"/>
    <mergeCell ref="F961:G961"/>
    <mergeCell ref="F980:G980"/>
    <mergeCell ref="F981:G981"/>
    <mergeCell ref="F982:G982"/>
    <mergeCell ref="F983:G983"/>
    <mergeCell ref="F984:G984"/>
    <mergeCell ref="F985:G985"/>
    <mergeCell ref="F986:G986"/>
    <mergeCell ref="F987:G987"/>
    <mergeCell ref="F988:G988"/>
    <mergeCell ref="F971:G971"/>
    <mergeCell ref="F972:G972"/>
    <mergeCell ref="F973:G973"/>
    <mergeCell ref="F974:G974"/>
    <mergeCell ref="F975:G975"/>
    <mergeCell ref="F976:G976"/>
    <mergeCell ref="F977:G977"/>
    <mergeCell ref="F978:G978"/>
    <mergeCell ref="F979:G979"/>
    <mergeCell ref="F998:G998"/>
    <mergeCell ref="F999:G999"/>
    <mergeCell ref="F1000:G1000"/>
    <mergeCell ref="F1001:G1001"/>
    <mergeCell ref="F1002:G1002"/>
    <mergeCell ref="F1003:G1003"/>
    <mergeCell ref="F1004:G1004"/>
    <mergeCell ref="F1005:G1005"/>
    <mergeCell ref="F1006:G1006"/>
    <mergeCell ref="E989:G989"/>
    <mergeCell ref="F990:G990"/>
    <mergeCell ref="F991:G991"/>
    <mergeCell ref="F992:G992"/>
    <mergeCell ref="F993:G993"/>
    <mergeCell ref="F994:G994"/>
    <mergeCell ref="F995:G995"/>
    <mergeCell ref="F996:G996"/>
    <mergeCell ref="F997:G997"/>
    <mergeCell ref="F1016:G1016"/>
    <mergeCell ref="F1017:G1017"/>
    <mergeCell ref="F1018:G1018"/>
    <mergeCell ref="F1019:G1019"/>
    <mergeCell ref="F1020:G1020"/>
    <mergeCell ref="F1021:G1021"/>
    <mergeCell ref="F1022:G1022"/>
    <mergeCell ref="F1023:G1023"/>
    <mergeCell ref="F1024:G1024"/>
    <mergeCell ref="F1007:G1007"/>
    <mergeCell ref="F1008:G1008"/>
    <mergeCell ref="F1009:G1009"/>
    <mergeCell ref="F1010:G1010"/>
    <mergeCell ref="F1011:G1011"/>
    <mergeCell ref="F1012:G1012"/>
    <mergeCell ref="F1013:G1013"/>
    <mergeCell ref="F1014:G1014"/>
    <mergeCell ref="F1015:G1015"/>
    <mergeCell ref="F1034:G1034"/>
    <mergeCell ref="F1035:G1035"/>
    <mergeCell ref="F1036:G1036"/>
    <mergeCell ref="F1037:G1037"/>
    <mergeCell ref="F1038:G1038"/>
    <mergeCell ref="F1039:G1039"/>
    <mergeCell ref="F1040:G1040"/>
    <mergeCell ref="F1041:G1041"/>
    <mergeCell ref="F1042:G1042"/>
    <mergeCell ref="F1025:G1025"/>
    <mergeCell ref="F1026:G1026"/>
    <mergeCell ref="F1027:G1027"/>
    <mergeCell ref="F1028:G1028"/>
    <mergeCell ref="F1029:G1029"/>
    <mergeCell ref="F1030:G1030"/>
    <mergeCell ref="F1031:G1031"/>
    <mergeCell ref="F1032:G1032"/>
    <mergeCell ref="F1033:G1033"/>
    <mergeCell ref="F1052:G1052"/>
    <mergeCell ref="F1053:G1053"/>
    <mergeCell ref="F1054:G1054"/>
    <mergeCell ref="F1055:G1055"/>
    <mergeCell ref="F1056:G1056"/>
    <mergeCell ref="F1057:G1057"/>
    <mergeCell ref="F1058:G1058"/>
    <mergeCell ref="F1059:G1059"/>
    <mergeCell ref="F1060:G1060"/>
    <mergeCell ref="F1043:G1043"/>
    <mergeCell ref="F1044:G1044"/>
    <mergeCell ref="F1045:G1045"/>
    <mergeCell ref="F1046:G1046"/>
    <mergeCell ref="F1047:G1047"/>
    <mergeCell ref="F1048:G1048"/>
    <mergeCell ref="E1049:G1049"/>
    <mergeCell ref="F1050:G1050"/>
    <mergeCell ref="F1051:G1051"/>
    <mergeCell ref="F1070:G1070"/>
    <mergeCell ref="F1071:G1071"/>
    <mergeCell ref="F1072:G1072"/>
    <mergeCell ref="F1073:G1073"/>
    <mergeCell ref="F1074:G1074"/>
    <mergeCell ref="F1075:G1075"/>
    <mergeCell ref="F1076:G1076"/>
    <mergeCell ref="F1077:G1077"/>
    <mergeCell ref="F1078:G1078"/>
    <mergeCell ref="F1061:G1061"/>
    <mergeCell ref="F1062:G1062"/>
    <mergeCell ref="F1063:G1063"/>
    <mergeCell ref="F1064:G1064"/>
    <mergeCell ref="F1065:G1065"/>
    <mergeCell ref="F1066:G1066"/>
    <mergeCell ref="F1067:G1067"/>
    <mergeCell ref="F1068:G1068"/>
    <mergeCell ref="F1069:G1069"/>
    <mergeCell ref="F1088:G1088"/>
    <mergeCell ref="F1089:G1089"/>
    <mergeCell ref="F1090:G1090"/>
    <mergeCell ref="F1091:G1091"/>
    <mergeCell ref="F1092:G1092"/>
    <mergeCell ref="F1093:G1093"/>
    <mergeCell ref="F1094:G1094"/>
    <mergeCell ref="F1095:G1095"/>
    <mergeCell ref="F1096:G1096"/>
    <mergeCell ref="F1079:G1079"/>
    <mergeCell ref="E1080:G1080"/>
    <mergeCell ref="F1081:G1081"/>
    <mergeCell ref="F1082:G1082"/>
    <mergeCell ref="F1083:G1083"/>
    <mergeCell ref="F1084:G1084"/>
    <mergeCell ref="F1085:G1085"/>
    <mergeCell ref="F1086:G1086"/>
    <mergeCell ref="F1087:G1087"/>
    <mergeCell ref="F1106:G1106"/>
    <mergeCell ref="E1107:G1107"/>
    <mergeCell ref="F1108:G1108"/>
    <mergeCell ref="F1109:G1109"/>
    <mergeCell ref="F1110:G1110"/>
    <mergeCell ref="F1111:G1111"/>
    <mergeCell ref="F1112:G1112"/>
    <mergeCell ref="F1113:G1113"/>
    <mergeCell ref="F1114:G1114"/>
    <mergeCell ref="F1097:G1097"/>
    <mergeCell ref="F1098:G1098"/>
    <mergeCell ref="F1099:G1099"/>
    <mergeCell ref="F1100:G1100"/>
    <mergeCell ref="F1101:G1101"/>
    <mergeCell ref="F1102:G1102"/>
    <mergeCell ref="F1103:G1103"/>
    <mergeCell ref="F1104:G1104"/>
    <mergeCell ref="F1105:G1105"/>
    <mergeCell ref="F1124:G1124"/>
    <mergeCell ref="F1125:G1125"/>
    <mergeCell ref="F1126:G1126"/>
    <mergeCell ref="F1127:G1127"/>
    <mergeCell ref="F1128:G1128"/>
    <mergeCell ref="F1129:G1129"/>
    <mergeCell ref="F1130:G1130"/>
    <mergeCell ref="E1131:G1131"/>
    <mergeCell ref="F1132:G1132"/>
    <mergeCell ref="F1115:G1115"/>
    <mergeCell ref="F1116:G1116"/>
    <mergeCell ref="F1117:G1117"/>
    <mergeCell ref="F1118:G1118"/>
    <mergeCell ref="F1119:G1119"/>
    <mergeCell ref="F1120:G1120"/>
    <mergeCell ref="F1121:G1121"/>
    <mergeCell ref="F1122:G1122"/>
    <mergeCell ref="F1123:G1123"/>
    <mergeCell ref="F1142:G1142"/>
    <mergeCell ref="F1143:G1143"/>
    <mergeCell ref="F1144:G1144"/>
    <mergeCell ref="F1145:G1145"/>
    <mergeCell ref="F1146:G1146"/>
    <mergeCell ref="F1147:G1147"/>
    <mergeCell ref="F1148:G1148"/>
    <mergeCell ref="F1149:G1149"/>
    <mergeCell ref="F1150:G1150"/>
    <mergeCell ref="F1133:G1133"/>
    <mergeCell ref="F1134:G1134"/>
    <mergeCell ref="F1135:G1135"/>
    <mergeCell ref="F1136:G1136"/>
    <mergeCell ref="F1137:G1137"/>
    <mergeCell ref="F1138:G1138"/>
    <mergeCell ref="F1139:G1139"/>
    <mergeCell ref="F1140:G1140"/>
    <mergeCell ref="F1141:G1141"/>
    <mergeCell ref="F1160:G1160"/>
    <mergeCell ref="F1161:G1161"/>
    <mergeCell ref="F1162:G1162"/>
    <mergeCell ref="F1163:G1163"/>
    <mergeCell ref="F1164:G1164"/>
    <mergeCell ref="E1165:G1165"/>
    <mergeCell ref="F1166:G1166"/>
    <mergeCell ref="F1167:G1167"/>
    <mergeCell ref="F1168:G1168"/>
    <mergeCell ref="F1151:G1151"/>
    <mergeCell ref="F1152:G1152"/>
    <mergeCell ref="F1153:G1153"/>
    <mergeCell ref="F1154:G1154"/>
    <mergeCell ref="F1155:G1155"/>
    <mergeCell ref="F1156:G1156"/>
    <mergeCell ref="F1157:G1157"/>
    <mergeCell ref="F1158:G1158"/>
    <mergeCell ref="F1159:G1159"/>
    <mergeCell ref="F1187:G1187"/>
    <mergeCell ref="F1188:G1188"/>
    <mergeCell ref="F1189:G1189"/>
    <mergeCell ref="E1190:G1190"/>
    <mergeCell ref="E1191:G1191"/>
    <mergeCell ref="E1192:G1192"/>
    <mergeCell ref="F1178:G1178"/>
    <mergeCell ref="F1179:G1179"/>
    <mergeCell ref="F1180:G1180"/>
    <mergeCell ref="F1181:G1181"/>
    <mergeCell ref="F1182:G1182"/>
    <mergeCell ref="F1183:G1183"/>
    <mergeCell ref="F1184:G1184"/>
    <mergeCell ref="F1185:G1185"/>
    <mergeCell ref="F1186:G1186"/>
    <mergeCell ref="F1169:G1169"/>
    <mergeCell ref="F1170:G1170"/>
    <mergeCell ref="F1171:G1171"/>
    <mergeCell ref="F1172:G1172"/>
    <mergeCell ref="F1173:G1173"/>
    <mergeCell ref="F1174:G1174"/>
    <mergeCell ref="F1175:G1175"/>
    <mergeCell ref="F1176:G1176"/>
    <mergeCell ref="F1177:G1177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886"/>
  <sheetViews>
    <sheetView topLeftCell="A844" workbookViewId="0">
      <selection sqref="A1:I886"/>
    </sheetView>
  </sheetViews>
  <sheetFormatPr defaultRowHeight="13.5"/>
  <cols>
    <col min="3" max="3" width="13.5546875" bestFit="1" customWidth="1"/>
    <col min="4" max="4" width="11.77734375" bestFit="1" customWidth="1"/>
  </cols>
  <sheetData>
    <row r="1" spans="1:9" ht="22.5">
      <c r="A1" s="173" t="s">
        <v>3825</v>
      </c>
      <c r="B1" s="173"/>
      <c r="C1" s="173"/>
      <c r="D1" s="173"/>
      <c r="E1" s="173"/>
      <c r="F1" s="173"/>
      <c r="G1" s="173"/>
      <c r="H1" s="173"/>
      <c r="I1" s="173"/>
    </row>
    <row r="2" spans="1:9">
      <c r="A2" s="3"/>
      <c r="B2" s="3"/>
      <c r="C2" s="3"/>
      <c r="D2" s="3"/>
      <c r="E2" s="3"/>
      <c r="F2" s="3"/>
      <c r="G2" s="3"/>
      <c r="H2" s="3"/>
      <c r="I2" s="3"/>
    </row>
    <row r="3" spans="1:9">
      <c r="A3" s="174" t="s">
        <v>549</v>
      </c>
      <c r="B3" s="174"/>
      <c r="C3" s="174"/>
      <c r="D3" s="174"/>
      <c r="E3" s="174"/>
      <c r="F3" s="174"/>
      <c r="G3" s="174"/>
      <c r="H3" s="174"/>
      <c r="I3" s="174"/>
    </row>
    <row r="4" spans="1:9">
      <c r="A4" s="174" t="s">
        <v>3826</v>
      </c>
      <c r="B4" s="174"/>
      <c r="C4" s="174"/>
      <c r="D4" s="174"/>
      <c r="E4" s="174"/>
      <c r="F4" s="174"/>
      <c r="G4" s="174"/>
      <c r="H4" s="174"/>
      <c r="I4" s="174"/>
    </row>
    <row r="5" spans="1:9">
      <c r="A5" s="174" t="s">
        <v>3147</v>
      </c>
      <c r="B5" s="174"/>
      <c r="C5" s="174"/>
      <c r="D5" s="174"/>
      <c r="E5" s="174"/>
      <c r="F5" s="174"/>
      <c r="G5" s="174"/>
      <c r="H5" s="174"/>
      <c r="I5" s="174"/>
    </row>
    <row r="6" spans="1:9">
      <c r="A6" s="174" t="s">
        <v>3827</v>
      </c>
      <c r="B6" s="174"/>
      <c r="C6" s="174"/>
      <c r="D6" s="174"/>
      <c r="E6" s="174"/>
      <c r="F6" s="174"/>
      <c r="G6" s="174"/>
      <c r="H6" s="174"/>
      <c r="I6" s="174"/>
    </row>
    <row r="7" spans="1:9">
      <c r="A7" s="3"/>
      <c r="B7" s="3"/>
      <c r="C7" s="3"/>
      <c r="D7" s="3"/>
      <c r="E7" s="3"/>
      <c r="F7" s="3"/>
      <c r="G7" s="3"/>
      <c r="H7" s="3"/>
      <c r="I7" s="3"/>
    </row>
    <row r="8" spans="1:9">
      <c r="A8" s="175" t="s">
        <v>550</v>
      </c>
      <c r="B8" s="175"/>
      <c r="C8" s="175"/>
      <c r="D8" s="175"/>
      <c r="E8" s="175"/>
      <c r="F8" s="175"/>
      <c r="G8" s="175"/>
      <c r="H8" s="175"/>
      <c r="I8" s="175"/>
    </row>
    <row r="9" spans="1:9">
      <c r="A9" s="176" t="s">
        <v>551</v>
      </c>
      <c r="B9" s="176"/>
      <c r="C9" s="176"/>
      <c r="D9" s="176"/>
      <c r="E9" s="176"/>
      <c r="F9" s="176"/>
      <c r="G9" s="176"/>
      <c r="H9" s="176"/>
      <c r="I9" s="176"/>
    </row>
    <row r="10" spans="1:9">
      <c r="A10" s="3"/>
      <c r="B10" s="3"/>
      <c r="C10" s="3"/>
      <c r="D10" s="3"/>
      <c r="E10" s="3"/>
      <c r="F10" s="3"/>
      <c r="G10" s="3"/>
      <c r="H10" s="3"/>
      <c r="I10" s="3"/>
    </row>
    <row r="11" spans="1:9" ht="22.5">
      <c r="A11" s="177" t="s">
        <v>3148</v>
      </c>
      <c r="B11" s="178"/>
      <c r="C11" s="177" t="s">
        <v>88</v>
      </c>
      <c r="D11" s="178"/>
      <c r="E11" s="177" t="s">
        <v>620</v>
      </c>
      <c r="F11" s="178"/>
      <c r="G11" s="117" t="s">
        <v>3149</v>
      </c>
      <c r="H11" s="111" t="s">
        <v>3109</v>
      </c>
      <c r="I11" s="3"/>
    </row>
    <row r="12" spans="1:9">
      <c r="A12" s="120" t="s">
        <v>3150</v>
      </c>
      <c r="B12" s="120" t="s">
        <v>3151</v>
      </c>
      <c r="C12" s="120" t="s">
        <v>679</v>
      </c>
      <c r="D12" s="120" t="s">
        <v>3465</v>
      </c>
      <c r="E12" s="120" t="s">
        <v>1181</v>
      </c>
      <c r="F12" s="179" t="s">
        <v>98</v>
      </c>
      <c r="G12" s="180"/>
      <c r="H12" s="58">
        <v>5487655</v>
      </c>
      <c r="I12" s="3"/>
    </row>
    <row r="13" spans="1:9">
      <c r="A13" s="120" t="s">
        <v>3150</v>
      </c>
      <c r="B13" s="120" t="s">
        <v>3151</v>
      </c>
      <c r="C13" s="120" t="s">
        <v>679</v>
      </c>
      <c r="D13" s="120" t="s">
        <v>3465</v>
      </c>
      <c r="E13" s="120" t="s">
        <v>1182</v>
      </c>
      <c r="F13" s="168" t="s">
        <v>97</v>
      </c>
      <c r="G13" s="169"/>
      <c r="H13" s="58">
        <v>6234416</v>
      </c>
      <c r="I13" s="3"/>
    </row>
    <row r="14" spans="1:9">
      <c r="A14" s="120" t="s">
        <v>3150</v>
      </c>
      <c r="B14" s="120" t="s">
        <v>3151</v>
      </c>
      <c r="C14" s="120" t="s">
        <v>679</v>
      </c>
      <c r="D14" s="120" t="s">
        <v>3465</v>
      </c>
      <c r="E14" s="120" t="s">
        <v>1183</v>
      </c>
      <c r="F14" s="168" t="s">
        <v>54</v>
      </c>
      <c r="G14" s="169"/>
      <c r="H14" s="58">
        <v>13073125</v>
      </c>
      <c r="I14" s="3"/>
    </row>
    <row r="15" spans="1:9">
      <c r="A15" s="120" t="s">
        <v>3150</v>
      </c>
      <c r="B15" s="120" t="s">
        <v>3151</v>
      </c>
      <c r="C15" s="120" t="s">
        <v>679</v>
      </c>
      <c r="D15" s="120" t="s">
        <v>3465</v>
      </c>
      <c r="E15" s="120" t="s">
        <v>1184</v>
      </c>
      <c r="F15" s="168" t="s">
        <v>173</v>
      </c>
      <c r="G15" s="169"/>
      <c r="H15" s="58">
        <v>4580872</v>
      </c>
      <c r="I15" s="3"/>
    </row>
    <row r="16" spans="1:9">
      <c r="A16" s="120" t="s">
        <v>3150</v>
      </c>
      <c r="B16" s="120" t="s">
        <v>3151</v>
      </c>
      <c r="C16" s="120" t="s">
        <v>679</v>
      </c>
      <c r="D16" s="120" t="s">
        <v>3465</v>
      </c>
      <c r="E16" s="120" t="s">
        <v>1185</v>
      </c>
      <c r="F16" s="168" t="s">
        <v>172</v>
      </c>
      <c r="G16" s="169"/>
      <c r="H16" s="58">
        <v>12262435</v>
      </c>
      <c r="I16" s="3"/>
    </row>
    <row r="17" spans="1:9">
      <c r="A17" s="120" t="s">
        <v>3150</v>
      </c>
      <c r="B17" s="120" t="s">
        <v>3151</v>
      </c>
      <c r="C17" s="120" t="s">
        <v>679</v>
      </c>
      <c r="D17" s="120" t="s">
        <v>3465</v>
      </c>
      <c r="E17" s="120" t="s">
        <v>1186</v>
      </c>
      <c r="F17" s="168" t="s">
        <v>174</v>
      </c>
      <c r="G17" s="169"/>
      <c r="H17" s="58">
        <v>5640314</v>
      </c>
      <c r="I17" s="3"/>
    </row>
    <row r="18" spans="1:9">
      <c r="A18" s="120" t="s">
        <v>3150</v>
      </c>
      <c r="B18" s="120" t="s">
        <v>3151</v>
      </c>
      <c r="C18" s="120" t="s">
        <v>679</v>
      </c>
      <c r="D18" s="120" t="s">
        <v>3465</v>
      </c>
      <c r="E18" s="120" t="s">
        <v>1190</v>
      </c>
      <c r="F18" s="168" t="s">
        <v>96</v>
      </c>
      <c r="G18" s="169"/>
      <c r="H18" s="58">
        <v>3759230</v>
      </c>
      <c r="I18" s="3"/>
    </row>
    <row r="19" spans="1:9">
      <c r="A19" s="120" t="s">
        <v>3150</v>
      </c>
      <c r="B19" s="120" t="s">
        <v>3151</v>
      </c>
      <c r="C19" s="120" t="s">
        <v>679</v>
      </c>
      <c r="D19" s="120" t="s">
        <v>3465</v>
      </c>
      <c r="E19" s="120" t="s">
        <v>1187</v>
      </c>
      <c r="F19" s="168" t="s">
        <v>159</v>
      </c>
      <c r="G19" s="169"/>
      <c r="H19" s="58">
        <v>1530180</v>
      </c>
      <c r="I19" s="3"/>
    </row>
    <row r="20" spans="1:9">
      <c r="A20" s="120" t="s">
        <v>3150</v>
      </c>
      <c r="B20" s="120" t="s">
        <v>3151</v>
      </c>
      <c r="C20" s="120" t="s">
        <v>679</v>
      </c>
      <c r="D20" s="120" t="s">
        <v>3465</v>
      </c>
      <c r="E20" s="120" t="s">
        <v>1188</v>
      </c>
      <c r="F20" s="168" t="s">
        <v>100</v>
      </c>
      <c r="G20" s="169"/>
      <c r="H20" s="58">
        <v>4049225</v>
      </c>
      <c r="I20" s="3"/>
    </row>
    <row r="21" spans="1:9">
      <c r="A21" s="120" t="s">
        <v>3150</v>
      </c>
      <c r="B21" s="120" t="s">
        <v>3151</v>
      </c>
      <c r="C21" s="120" t="s">
        <v>679</v>
      </c>
      <c r="D21" s="120" t="s">
        <v>3465</v>
      </c>
      <c r="E21" s="120" t="s">
        <v>1189</v>
      </c>
      <c r="F21" s="168" t="s">
        <v>99</v>
      </c>
      <c r="G21" s="169"/>
      <c r="H21" s="58">
        <v>7033473</v>
      </c>
      <c r="I21" s="3"/>
    </row>
    <row r="22" spans="1:9">
      <c r="A22" s="120" t="s">
        <v>3150</v>
      </c>
      <c r="B22" s="120" t="s">
        <v>3151</v>
      </c>
      <c r="C22" s="120" t="s">
        <v>679</v>
      </c>
      <c r="D22" s="120" t="s">
        <v>3465</v>
      </c>
      <c r="E22" s="120" t="s">
        <v>1932</v>
      </c>
      <c r="F22" s="168" t="s">
        <v>1933</v>
      </c>
      <c r="G22" s="169"/>
      <c r="H22" s="58">
        <v>3529170</v>
      </c>
      <c r="I22" s="3"/>
    </row>
    <row r="23" spans="1:9">
      <c r="A23" s="120" t="s">
        <v>3150</v>
      </c>
      <c r="B23" s="120" t="s">
        <v>3151</v>
      </c>
      <c r="C23" s="120" t="s">
        <v>679</v>
      </c>
      <c r="D23" s="120" t="s">
        <v>3465</v>
      </c>
      <c r="E23" s="120" t="s">
        <v>2127</v>
      </c>
      <c r="F23" s="168" t="s">
        <v>2128</v>
      </c>
      <c r="G23" s="169"/>
      <c r="H23" s="58">
        <v>2148155</v>
      </c>
      <c r="I23" s="3"/>
    </row>
    <row r="24" spans="1:9">
      <c r="A24" s="120" t="s">
        <v>3150</v>
      </c>
      <c r="B24" s="120" t="s">
        <v>3151</v>
      </c>
      <c r="C24" s="120" t="s">
        <v>679</v>
      </c>
      <c r="D24" s="120" t="s">
        <v>3465</v>
      </c>
      <c r="E24" s="120" t="s">
        <v>3078</v>
      </c>
      <c r="F24" s="168" t="s">
        <v>3079</v>
      </c>
      <c r="G24" s="169"/>
      <c r="H24" s="58">
        <v>2507355</v>
      </c>
      <c r="I24" s="3"/>
    </row>
    <row r="25" spans="1:9">
      <c r="A25" s="120" t="s">
        <v>3150</v>
      </c>
      <c r="B25" s="120" t="s">
        <v>3151</v>
      </c>
      <c r="C25" s="120" t="s">
        <v>679</v>
      </c>
      <c r="D25" s="120" t="s">
        <v>3465</v>
      </c>
      <c r="E25" s="170" t="s">
        <v>3016</v>
      </c>
      <c r="F25" s="171"/>
      <c r="G25" s="172"/>
      <c r="H25" s="86">
        <v>71835605</v>
      </c>
      <c r="I25" s="3"/>
    </row>
    <row r="26" spans="1:9">
      <c r="A26" s="120" t="s">
        <v>3150</v>
      </c>
      <c r="B26" s="120" t="s">
        <v>3151</v>
      </c>
      <c r="C26" s="120" t="s">
        <v>694</v>
      </c>
      <c r="D26" s="120" t="s">
        <v>3477</v>
      </c>
      <c r="E26" s="120" t="s">
        <v>1191</v>
      </c>
      <c r="F26" s="168" t="s">
        <v>95</v>
      </c>
      <c r="G26" s="169"/>
      <c r="H26" s="58">
        <v>3783820</v>
      </c>
      <c r="I26" s="3"/>
    </row>
    <row r="27" spans="1:9">
      <c r="A27" s="120" t="s">
        <v>3150</v>
      </c>
      <c r="B27" s="120" t="s">
        <v>3151</v>
      </c>
      <c r="C27" s="120" t="s">
        <v>694</v>
      </c>
      <c r="D27" s="120" t="s">
        <v>3477</v>
      </c>
      <c r="E27" s="120" t="s">
        <v>1192</v>
      </c>
      <c r="F27" s="168" t="s">
        <v>94</v>
      </c>
      <c r="G27" s="169"/>
      <c r="H27" s="58">
        <v>7331840</v>
      </c>
      <c r="I27" s="3"/>
    </row>
    <row r="28" spans="1:9">
      <c r="A28" s="120" t="s">
        <v>3150</v>
      </c>
      <c r="B28" s="120" t="s">
        <v>3151</v>
      </c>
      <c r="C28" s="120" t="s">
        <v>694</v>
      </c>
      <c r="D28" s="120" t="s">
        <v>3477</v>
      </c>
      <c r="E28" s="120" t="s">
        <v>1193</v>
      </c>
      <c r="F28" s="168" t="s">
        <v>93</v>
      </c>
      <c r="G28" s="169"/>
      <c r="H28" s="58">
        <v>31951334</v>
      </c>
      <c r="I28" s="3"/>
    </row>
    <row r="29" spans="1:9">
      <c r="A29" s="120" t="s">
        <v>3150</v>
      </c>
      <c r="B29" s="120" t="s">
        <v>3151</v>
      </c>
      <c r="C29" s="120" t="s">
        <v>694</v>
      </c>
      <c r="D29" s="120" t="s">
        <v>3477</v>
      </c>
      <c r="E29" s="120" t="s">
        <v>1194</v>
      </c>
      <c r="F29" s="168" t="s">
        <v>77</v>
      </c>
      <c r="G29" s="169"/>
      <c r="H29" s="58">
        <v>1994793</v>
      </c>
      <c r="I29" s="3"/>
    </row>
    <row r="30" spans="1:9">
      <c r="A30" s="120" t="s">
        <v>3150</v>
      </c>
      <c r="B30" s="120" t="s">
        <v>3151</v>
      </c>
      <c r="C30" s="120" t="s">
        <v>694</v>
      </c>
      <c r="D30" s="120" t="s">
        <v>3477</v>
      </c>
      <c r="E30" s="120" t="s">
        <v>1195</v>
      </c>
      <c r="F30" s="168" t="s">
        <v>67</v>
      </c>
      <c r="G30" s="169"/>
      <c r="H30" s="58">
        <v>3008590</v>
      </c>
      <c r="I30" s="3"/>
    </row>
    <row r="31" spans="1:9">
      <c r="A31" s="120" t="s">
        <v>3150</v>
      </c>
      <c r="B31" s="120" t="s">
        <v>3151</v>
      </c>
      <c r="C31" s="120" t="s">
        <v>694</v>
      </c>
      <c r="D31" s="120" t="s">
        <v>3477</v>
      </c>
      <c r="E31" s="120" t="s">
        <v>1196</v>
      </c>
      <c r="F31" s="168" t="s">
        <v>52</v>
      </c>
      <c r="G31" s="169"/>
      <c r="H31" s="58">
        <v>3178035</v>
      </c>
      <c r="I31" s="3"/>
    </row>
    <row r="32" spans="1:9">
      <c r="A32" s="120" t="s">
        <v>3150</v>
      </c>
      <c r="B32" s="120" t="s">
        <v>3151</v>
      </c>
      <c r="C32" s="120" t="s">
        <v>694</v>
      </c>
      <c r="D32" s="120" t="s">
        <v>3477</v>
      </c>
      <c r="E32" s="120" t="s">
        <v>1197</v>
      </c>
      <c r="F32" s="168" t="s">
        <v>161</v>
      </c>
      <c r="G32" s="169"/>
      <c r="H32" s="58">
        <v>1404185</v>
      </c>
      <c r="I32" s="3"/>
    </row>
    <row r="33" spans="1:9">
      <c r="A33" s="120" t="s">
        <v>3150</v>
      </c>
      <c r="B33" s="120" t="s">
        <v>3151</v>
      </c>
      <c r="C33" s="120" t="s">
        <v>694</v>
      </c>
      <c r="D33" s="120" t="s">
        <v>3477</v>
      </c>
      <c r="E33" s="120" t="s">
        <v>1198</v>
      </c>
      <c r="F33" s="168" t="s">
        <v>155</v>
      </c>
      <c r="G33" s="169"/>
      <c r="H33" s="58">
        <v>1442590</v>
      </c>
      <c r="I33" s="3"/>
    </row>
    <row r="34" spans="1:9">
      <c r="A34" s="120" t="s">
        <v>3150</v>
      </c>
      <c r="B34" s="120" t="s">
        <v>3151</v>
      </c>
      <c r="C34" s="120" t="s">
        <v>694</v>
      </c>
      <c r="D34" s="120" t="s">
        <v>3477</v>
      </c>
      <c r="E34" s="120" t="s">
        <v>1199</v>
      </c>
      <c r="F34" s="168" t="s">
        <v>68</v>
      </c>
      <c r="G34" s="169"/>
      <c r="H34" s="58">
        <v>3593345</v>
      </c>
      <c r="I34" s="3"/>
    </row>
    <row r="35" spans="1:9">
      <c r="A35" s="120" t="s">
        <v>3150</v>
      </c>
      <c r="B35" s="120" t="s">
        <v>3151</v>
      </c>
      <c r="C35" s="120" t="s">
        <v>694</v>
      </c>
      <c r="D35" s="120" t="s">
        <v>3477</v>
      </c>
      <c r="E35" s="120" t="s">
        <v>1200</v>
      </c>
      <c r="F35" s="168" t="s">
        <v>82</v>
      </c>
      <c r="G35" s="169"/>
      <c r="H35" s="58">
        <v>3114156</v>
      </c>
      <c r="I35" s="3"/>
    </row>
    <row r="36" spans="1:9">
      <c r="A36" s="120" t="s">
        <v>3150</v>
      </c>
      <c r="B36" s="120" t="s">
        <v>3151</v>
      </c>
      <c r="C36" s="120" t="s">
        <v>694</v>
      </c>
      <c r="D36" s="120" t="s">
        <v>3477</v>
      </c>
      <c r="E36" s="120" t="s">
        <v>1201</v>
      </c>
      <c r="F36" s="168" t="s">
        <v>83</v>
      </c>
      <c r="G36" s="169"/>
      <c r="H36" s="58">
        <v>1531310</v>
      </c>
      <c r="I36" s="3"/>
    </row>
    <row r="37" spans="1:9">
      <c r="A37" s="120" t="s">
        <v>3150</v>
      </c>
      <c r="B37" s="120" t="s">
        <v>3151</v>
      </c>
      <c r="C37" s="120" t="s">
        <v>694</v>
      </c>
      <c r="D37" s="120" t="s">
        <v>3477</v>
      </c>
      <c r="E37" s="120" t="s">
        <v>1203</v>
      </c>
      <c r="F37" s="168" t="s">
        <v>164</v>
      </c>
      <c r="G37" s="169"/>
      <c r="H37" s="58">
        <v>4001315</v>
      </c>
      <c r="I37" s="3"/>
    </row>
    <row r="38" spans="1:9">
      <c r="A38" s="120" t="s">
        <v>3150</v>
      </c>
      <c r="B38" s="120" t="s">
        <v>3151</v>
      </c>
      <c r="C38" s="120" t="s">
        <v>694</v>
      </c>
      <c r="D38" s="120" t="s">
        <v>3477</v>
      </c>
      <c r="E38" s="120" t="s">
        <v>1204</v>
      </c>
      <c r="F38" s="168" t="s">
        <v>165</v>
      </c>
      <c r="G38" s="169"/>
      <c r="H38" s="58">
        <v>2550469</v>
      </c>
      <c r="I38" s="3"/>
    </row>
    <row r="39" spans="1:9">
      <c r="A39" s="120" t="s">
        <v>3150</v>
      </c>
      <c r="B39" s="120" t="s">
        <v>3151</v>
      </c>
      <c r="C39" s="120" t="s">
        <v>694</v>
      </c>
      <c r="D39" s="120" t="s">
        <v>3477</v>
      </c>
      <c r="E39" s="120" t="s">
        <v>1205</v>
      </c>
      <c r="F39" s="168" t="s">
        <v>169</v>
      </c>
      <c r="G39" s="169"/>
      <c r="H39" s="58">
        <v>933110</v>
      </c>
      <c r="I39" s="3"/>
    </row>
    <row r="40" spans="1:9">
      <c r="A40" s="120" t="s">
        <v>3150</v>
      </c>
      <c r="B40" s="120" t="s">
        <v>3151</v>
      </c>
      <c r="C40" s="120" t="s">
        <v>694</v>
      </c>
      <c r="D40" s="120" t="s">
        <v>3477</v>
      </c>
      <c r="E40" s="120" t="s">
        <v>1206</v>
      </c>
      <c r="F40" s="168" t="s">
        <v>168</v>
      </c>
      <c r="G40" s="169"/>
      <c r="H40" s="58">
        <v>619360</v>
      </c>
      <c r="I40" s="3"/>
    </row>
    <row r="41" spans="1:9">
      <c r="A41" s="120" t="s">
        <v>3150</v>
      </c>
      <c r="B41" s="120" t="s">
        <v>3151</v>
      </c>
      <c r="C41" s="120" t="s">
        <v>694</v>
      </c>
      <c r="D41" s="120" t="s">
        <v>3477</v>
      </c>
      <c r="E41" s="120" t="s">
        <v>1207</v>
      </c>
      <c r="F41" s="168" t="s">
        <v>166</v>
      </c>
      <c r="G41" s="169"/>
      <c r="H41" s="58">
        <v>2175125</v>
      </c>
      <c r="I41" s="3"/>
    </row>
    <row r="42" spans="1:9">
      <c r="A42" s="120" t="s">
        <v>3150</v>
      </c>
      <c r="B42" s="120" t="s">
        <v>3151</v>
      </c>
      <c r="C42" s="120" t="s">
        <v>694</v>
      </c>
      <c r="D42" s="120" t="s">
        <v>3477</v>
      </c>
      <c r="E42" s="120" t="s">
        <v>1208</v>
      </c>
      <c r="F42" s="168" t="s">
        <v>170</v>
      </c>
      <c r="G42" s="169"/>
      <c r="H42" s="58">
        <v>2898325</v>
      </c>
      <c r="I42" s="3"/>
    </row>
    <row r="43" spans="1:9">
      <c r="A43" s="120" t="s">
        <v>3150</v>
      </c>
      <c r="B43" s="120" t="s">
        <v>3151</v>
      </c>
      <c r="C43" s="120" t="s">
        <v>694</v>
      </c>
      <c r="D43" s="120" t="s">
        <v>3477</v>
      </c>
      <c r="E43" s="120" t="s">
        <v>1209</v>
      </c>
      <c r="F43" s="168" t="s">
        <v>642</v>
      </c>
      <c r="G43" s="169"/>
      <c r="H43" s="58">
        <v>6821860</v>
      </c>
      <c r="I43" s="3"/>
    </row>
    <row r="44" spans="1:9">
      <c r="A44" s="120" t="s">
        <v>3150</v>
      </c>
      <c r="B44" s="120" t="s">
        <v>3151</v>
      </c>
      <c r="C44" s="120" t="s">
        <v>694</v>
      </c>
      <c r="D44" s="120" t="s">
        <v>3477</v>
      </c>
      <c r="E44" s="120" t="s">
        <v>2076</v>
      </c>
      <c r="F44" s="168" t="s">
        <v>2077</v>
      </c>
      <c r="G44" s="169"/>
      <c r="H44" s="58">
        <v>3204980</v>
      </c>
      <c r="I44" s="3"/>
    </row>
    <row r="45" spans="1:9">
      <c r="A45" s="120" t="s">
        <v>3150</v>
      </c>
      <c r="B45" s="120" t="s">
        <v>3151</v>
      </c>
      <c r="C45" s="120" t="s">
        <v>694</v>
      </c>
      <c r="D45" s="120" t="s">
        <v>3477</v>
      </c>
      <c r="E45" s="120" t="s">
        <v>2078</v>
      </c>
      <c r="F45" s="168" t="s">
        <v>2079</v>
      </c>
      <c r="G45" s="169"/>
      <c r="H45" s="58">
        <v>575600</v>
      </c>
      <c r="I45" s="3"/>
    </row>
    <row r="46" spans="1:9">
      <c r="A46" s="120" t="s">
        <v>3150</v>
      </c>
      <c r="B46" s="120" t="s">
        <v>3151</v>
      </c>
      <c r="C46" s="120" t="s">
        <v>694</v>
      </c>
      <c r="D46" s="120" t="s">
        <v>3477</v>
      </c>
      <c r="E46" s="120" t="s">
        <v>2968</v>
      </c>
      <c r="F46" s="168" t="s">
        <v>2969</v>
      </c>
      <c r="G46" s="169"/>
      <c r="H46" s="58">
        <v>1087218</v>
      </c>
      <c r="I46" s="3"/>
    </row>
    <row r="47" spans="1:9">
      <c r="A47" s="120" t="s">
        <v>3150</v>
      </c>
      <c r="B47" s="120" t="s">
        <v>3151</v>
      </c>
      <c r="C47" s="120" t="s">
        <v>694</v>
      </c>
      <c r="D47" s="120" t="s">
        <v>3477</v>
      </c>
      <c r="E47" s="120" t="s">
        <v>3019</v>
      </c>
      <c r="F47" s="168" t="s">
        <v>3020</v>
      </c>
      <c r="G47" s="169"/>
      <c r="H47" s="58">
        <v>529375</v>
      </c>
      <c r="I47" s="3"/>
    </row>
    <row r="48" spans="1:9">
      <c r="A48" s="120" t="s">
        <v>3150</v>
      </c>
      <c r="B48" s="120" t="s">
        <v>3151</v>
      </c>
      <c r="C48" s="120" t="s">
        <v>694</v>
      </c>
      <c r="D48" s="120" t="s">
        <v>3477</v>
      </c>
      <c r="E48" s="120" t="s">
        <v>3021</v>
      </c>
      <c r="F48" s="168" t="s">
        <v>3022</v>
      </c>
      <c r="G48" s="169"/>
      <c r="H48" s="58">
        <v>721900</v>
      </c>
      <c r="I48" s="3"/>
    </row>
    <row r="49" spans="1:9">
      <c r="A49" s="120" t="s">
        <v>3150</v>
      </c>
      <c r="B49" s="120" t="s">
        <v>3151</v>
      </c>
      <c r="C49" s="120" t="s">
        <v>694</v>
      </c>
      <c r="D49" s="120" t="s">
        <v>3477</v>
      </c>
      <c r="E49" s="170" t="s">
        <v>3016</v>
      </c>
      <c r="F49" s="171"/>
      <c r="G49" s="172"/>
      <c r="H49" s="86">
        <v>88452635</v>
      </c>
      <c r="I49" s="3"/>
    </row>
    <row r="50" spans="1:9">
      <c r="A50" s="120" t="s">
        <v>3150</v>
      </c>
      <c r="B50" s="120" t="s">
        <v>3151</v>
      </c>
      <c r="C50" s="120" t="s">
        <v>715</v>
      </c>
      <c r="D50" s="120" t="s">
        <v>3485</v>
      </c>
      <c r="E50" s="120" t="s">
        <v>1210</v>
      </c>
      <c r="F50" s="168" t="s">
        <v>71</v>
      </c>
      <c r="G50" s="169"/>
      <c r="H50" s="58">
        <v>1739375</v>
      </c>
      <c r="I50" s="3"/>
    </row>
    <row r="51" spans="1:9">
      <c r="A51" s="120" t="s">
        <v>3150</v>
      </c>
      <c r="B51" s="120" t="s">
        <v>3151</v>
      </c>
      <c r="C51" s="120" t="s">
        <v>715</v>
      </c>
      <c r="D51" s="120" t="s">
        <v>3485</v>
      </c>
      <c r="E51" s="120" t="s">
        <v>1211</v>
      </c>
      <c r="F51" s="168" t="s">
        <v>70</v>
      </c>
      <c r="G51" s="169"/>
      <c r="H51" s="58">
        <v>4272864</v>
      </c>
      <c r="I51" s="3"/>
    </row>
    <row r="52" spans="1:9">
      <c r="A52" s="120" t="s">
        <v>3150</v>
      </c>
      <c r="B52" s="120" t="s">
        <v>3151</v>
      </c>
      <c r="C52" s="120" t="s">
        <v>715</v>
      </c>
      <c r="D52" s="120" t="s">
        <v>3485</v>
      </c>
      <c r="E52" s="120" t="s">
        <v>1212</v>
      </c>
      <c r="F52" s="168" t="s">
        <v>72</v>
      </c>
      <c r="G52" s="169"/>
      <c r="H52" s="58">
        <v>1256880</v>
      </c>
      <c r="I52" s="3"/>
    </row>
    <row r="53" spans="1:9">
      <c r="A53" s="120" t="s">
        <v>3150</v>
      </c>
      <c r="B53" s="120" t="s">
        <v>3151</v>
      </c>
      <c r="C53" s="120" t="s">
        <v>715</v>
      </c>
      <c r="D53" s="120" t="s">
        <v>3485</v>
      </c>
      <c r="E53" s="120" t="s">
        <v>1213</v>
      </c>
      <c r="F53" s="168" t="s">
        <v>76</v>
      </c>
      <c r="G53" s="169"/>
      <c r="H53" s="58">
        <v>2600190</v>
      </c>
      <c r="I53" s="3"/>
    </row>
    <row r="54" spans="1:9">
      <c r="A54" s="120" t="s">
        <v>3150</v>
      </c>
      <c r="B54" s="120" t="s">
        <v>3151</v>
      </c>
      <c r="C54" s="120" t="s">
        <v>715</v>
      </c>
      <c r="D54" s="120" t="s">
        <v>3485</v>
      </c>
      <c r="E54" s="120" t="s">
        <v>1214</v>
      </c>
      <c r="F54" s="168" t="s">
        <v>53</v>
      </c>
      <c r="G54" s="169"/>
      <c r="H54" s="58">
        <v>1695920</v>
      </c>
      <c r="I54" s="3"/>
    </row>
    <row r="55" spans="1:9">
      <c r="A55" s="120" t="s">
        <v>3150</v>
      </c>
      <c r="B55" s="120" t="s">
        <v>3151</v>
      </c>
      <c r="C55" s="120" t="s">
        <v>715</v>
      </c>
      <c r="D55" s="120" t="s">
        <v>3485</v>
      </c>
      <c r="E55" s="120" t="s">
        <v>1215</v>
      </c>
      <c r="F55" s="168" t="s">
        <v>310</v>
      </c>
      <c r="G55" s="169"/>
      <c r="H55" s="58">
        <v>2094720</v>
      </c>
      <c r="I55" s="3"/>
    </row>
    <row r="56" spans="1:9">
      <c r="A56" s="120" t="s">
        <v>3150</v>
      </c>
      <c r="B56" s="120" t="s">
        <v>3151</v>
      </c>
      <c r="C56" s="120" t="s">
        <v>715</v>
      </c>
      <c r="D56" s="120" t="s">
        <v>3485</v>
      </c>
      <c r="E56" s="120" t="s">
        <v>1216</v>
      </c>
      <c r="F56" s="168" t="s">
        <v>171</v>
      </c>
      <c r="G56" s="169"/>
      <c r="H56" s="58">
        <v>2390070</v>
      </c>
      <c r="I56" s="3"/>
    </row>
    <row r="57" spans="1:9">
      <c r="A57" s="120" t="s">
        <v>3150</v>
      </c>
      <c r="B57" s="120" t="s">
        <v>3151</v>
      </c>
      <c r="C57" s="120" t="s">
        <v>715</v>
      </c>
      <c r="D57" s="120" t="s">
        <v>3485</v>
      </c>
      <c r="E57" s="120" t="s">
        <v>1217</v>
      </c>
      <c r="F57" s="168" t="s">
        <v>316</v>
      </c>
      <c r="G57" s="169"/>
      <c r="H57" s="58">
        <v>3474380</v>
      </c>
      <c r="I57" s="3"/>
    </row>
    <row r="58" spans="1:9">
      <c r="A58" s="120" t="s">
        <v>3150</v>
      </c>
      <c r="B58" s="120" t="s">
        <v>3151</v>
      </c>
      <c r="C58" s="120" t="s">
        <v>715</v>
      </c>
      <c r="D58" s="120" t="s">
        <v>3485</v>
      </c>
      <c r="E58" s="120" t="s">
        <v>1218</v>
      </c>
      <c r="F58" s="168" t="s">
        <v>439</v>
      </c>
      <c r="G58" s="169"/>
      <c r="H58" s="58">
        <v>1201799</v>
      </c>
      <c r="I58" s="3"/>
    </row>
    <row r="59" spans="1:9">
      <c r="A59" s="120" t="s">
        <v>3150</v>
      </c>
      <c r="B59" s="120" t="s">
        <v>3151</v>
      </c>
      <c r="C59" s="120" t="s">
        <v>715</v>
      </c>
      <c r="D59" s="120" t="s">
        <v>3485</v>
      </c>
      <c r="E59" s="120" t="s">
        <v>1219</v>
      </c>
      <c r="F59" s="168" t="s">
        <v>315</v>
      </c>
      <c r="G59" s="169"/>
      <c r="H59" s="58">
        <v>3635847</v>
      </c>
      <c r="I59" s="3"/>
    </row>
    <row r="60" spans="1:9">
      <c r="A60" s="120" t="s">
        <v>3150</v>
      </c>
      <c r="B60" s="120" t="s">
        <v>3151</v>
      </c>
      <c r="C60" s="120" t="s">
        <v>715</v>
      </c>
      <c r="D60" s="120" t="s">
        <v>3485</v>
      </c>
      <c r="E60" s="120" t="s">
        <v>1220</v>
      </c>
      <c r="F60" s="168" t="s">
        <v>28</v>
      </c>
      <c r="G60" s="169"/>
      <c r="H60" s="58">
        <v>569320</v>
      </c>
      <c r="I60" s="3"/>
    </row>
    <row r="61" spans="1:9">
      <c r="A61" s="120" t="s">
        <v>3150</v>
      </c>
      <c r="B61" s="120" t="s">
        <v>3151</v>
      </c>
      <c r="C61" s="120" t="s">
        <v>715</v>
      </c>
      <c r="D61" s="120" t="s">
        <v>3485</v>
      </c>
      <c r="E61" s="120" t="s">
        <v>1221</v>
      </c>
      <c r="F61" s="168" t="s">
        <v>25</v>
      </c>
      <c r="G61" s="169"/>
      <c r="H61" s="58">
        <v>7200720</v>
      </c>
      <c r="I61" s="3"/>
    </row>
    <row r="62" spans="1:9">
      <c r="A62" s="120" t="s">
        <v>3150</v>
      </c>
      <c r="B62" s="120" t="s">
        <v>3151</v>
      </c>
      <c r="C62" s="120" t="s">
        <v>715</v>
      </c>
      <c r="D62" s="120" t="s">
        <v>3485</v>
      </c>
      <c r="E62" s="120" t="s">
        <v>1222</v>
      </c>
      <c r="F62" s="168" t="s">
        <v>41</v>
      </c>
      <c r="G62" s="169"/>
      <c r="H62" s="58">
        <v>5626370</v>
      </c>
      <c r="I62" s="3"/>
    </row>
    <row r="63" spans="1:9">
      <c r="A63" s="120" t="s">
        <v>3150</v>
      </c>
      <c r="B63" s="120" t="s">
        <v>3151</v>
      </c>
      <c r="C63" s="120" t="s">
        <v>715</v>
      </c>
      <c r="D63" s="120" t="s">
        <v>3485</v>
      </c>
      <c r="E63" s="120" t="s">
        <v>1223</v>
      </c>
      <c r="F63" s="168" t="s">
        <v>40</v>
      </c>
      <c r="G63" s="169"/>
      <c r="H63" s="58">
        <v>2418565</v>
      </c>
      <c r="I63" s="3"/>
    </row>
    <row r="64" spans="1:9">
      <c r="A64" s="120" t="s">
        <v>3150</v>
      </c>
      <c r="B64" s="120" t="s">
        <v>3151</v>
      </c>
      <c r="C64" s="120" t="s">
        <v>715</v>
      </c>
      <c r="D64" s="120" t="s">
        <v>3485</v>
      </c>
      <c r="E64" s="120" t="s">
        <v>1224</v>
      </c>
      <c r="F64" s="168" t="s">
        <v>39</v>
      </c>
      <c r="G64" s="169"/>
      <c r="H64" s="58">
        <v>1920011</v>
      </c>
      <c r="I64" s="3"/>
    </row>
    <row r="65" spans="1:9">
      <c r="A65" s="120" t="s">
        <v>3150</v>
      </c>
      <c r="B65" s="120" t="s">
        <v>3151</v>
      </c>
      <c r="C65" s="120" t="s">
        <v>715</v>
      </c>
      <c r="D65" s="120" t="s">
        <v>3485</v>
      </c>
      <c r="E65" s="120" t="s">
        <v>1225</v>
      </c>
      <c r="F65" s="168" t="s">
        <v>601</v>
      </c>
      <c r="G65" s="169"/>
      <c r="H65" s="58">
        <v>3734478</v>
      </c>
      <c r="I65" s="3"/>
    </row>
    <row r="66" spans="1:9">
      <c r="A66" s="120" t="s">
        <v>3150</v>
      </c>
      <c r="B66" s="120" t="s">
        <v>3151</v>
      </c>
      <c r="C66" s="120" t="s">
        <v>715</v>
      </c>
      <c r="D66" s="120" t="s">
        <v>3485</v>
      </c>
      <c r="E66" s="120" t="s">
        <v>1227</v>
      </c>
      <c r="F66" s="168" t="s">
        <v>643</v>
      </c>
      <c r="G66" s="169"/>
      <c r="H66" s="58">
        <v>1326650</v>
      </c>
      <c r="I66" s="3"/>
    </row>
    <row r="67" spans="1:9">
      <c r="A67" s="120" t="s">
        <v>3150</v>
      </c>
      <c r="B67" s="120" t="s">
        <v>3151</v>
      </c>
      <c r="C67" s="120" t="s">
        <v>715</v>
      </c>
      <c r="D67" s="120" t="s">
        <v>3485</v>
      </c>
      <c r="E67" s="120" t="s">
        <v>1229</v>
      </c>
      <c r="F67" s="168" t="s">
        <v>1177</v>
      </c>
      <c r="G67" s="169"/>
      <c r="H67" s="58">
        <v>1465020</v>
      </c>
      <c r="I67" s="3"/>
    </row>
    <row r="68" spans="1:9">
      <c r="A68" s="120" t="s">
        <v>3150</v>
      </c>
      <c r="B68" s="120" t="s">
        <v>3151</v>
      </c>
      <c r="C68" s="120" t="s">
        <v>715</v>
      </c>
      <c r="D68" s="120" t="s">
        <v>3485</v>
      </c>
      <c r="E68" s="120" t="s">
        <v>1883</v>
      </c>
      <c r="F68" s="168" t="s">
        <v>216</v>
      </c>
      <c r="G68" s="169"/>
      <c r="H68" s="58">
        <v>2337855</v>
      </c>
      <c r="I68" s="3"/>
    </row>
    <row r="69" spans="1:9">
      <c r="A69" s="120" t="s">
        <v>3150</v>
      </c>
      <c r="B69" s="120" t="s">
        <v>3151</v>
      </c>
      <c r="C69" s="120" t="s">
        <v>715</v>
      </c>
      <c r="D69" s="120" t="s">
        <v>3485</v>
      </c>
      <c r="E69" s="120" t="s">
        <v>1972</v>
      </c>
      <c r="F69" s="168" t="s">
        <v>1973</v>
      </c>
      <c r="G69" s="169"/>
      <c r="H69" s="58">
        <v>956455</v>
      </c>
      <c r="I69" s="3"/>
    </row>
    <row r="70" spans="1:9">
      <c r="A70" s="120" t="s">
        <v>3150</v>
      </c>
      <c r="B70" s="120" t="s">
        <v>3151</v>
      </c>
      <c r="C70" s="120" t="s">
        <v>715</v>
      </c>
      <c r="D70" s="120" t="s">
        <v>3485</v>
      </c>
      <c r="E70" s="120" t="s">
        <v>1992</v>
      </c>
      <c r="F70" s="168" t="s">
        <v>1993</v>
      </c>
      <c r="G70" s="169"/>
      <c r="H70" s="58">
        <v>4414290</v>
      </c>
      <c r="I70" s="3"/>
    </row>
    <row r="71" spans="1:9">
      <c r="A71" s="120" t="s">
        <v>3150</v>
      </c>
      <c r="B71" s="120" t="s">
        <v>3151</v>
      </c>
      <c r="C71" s="120" t="s">
        <v>715</v>
      </c>
      <c r="D71" s="120" t="s">
        <v>3485</v>
      </c>
      <c r="E71" s="120" t="s">
        <v>2047</v>
      </c>
      <c r="F71" s="168" t="s">
        <v>153</v>
      </c>
      <c r="G71" s="169"/>
      <c r="H71" s="58">
        <v>1295860</v>
      </c>
      <c r="I71" s="3"/>
    </row>
    <row r="72" spans="1:9">
      <c r="A72" s="120" t="s">
        <v>3150</v>
      </c>
      <c r="B72" s="120" t="s">
        <v>3151</v>
      </c>
      <c r="C72" s="120" t="s">
        <v>715</v>
      </c>
      <c r="D72" s="120" t="s">
        <v>3485</v>
      </c>
      <c r="E72" s="120" t="s">
        <v>2203</v>
      </c>
      <c r="F72" s="168" t="s">
        <v>74</v>
      </c>
      <c r="G72" s="169"/>
      <c r="H72" s="58">
        <v>1977350</v>
      </c>
      <c r="I72" s="3"/>
    </row>
    <row r="73" spans="1:9">
      <c r="A73" s="120" t="s">
        <v>3150</v>
      </c>
      <c r="B73" s="120" t="s">
        <v>3151</v>
      </c>
      <c r="C73" s="120" t="s">
        <v>715</v>
      </c>
      <c r="D73" s="120" t="s">
        <v>3485</v>
      </c>
      <c r="E73" s="120" t="s">
        <v>2204</v>
      </c>
      <c r="F73" s="168" t="s">
        <v>2205</v>
      </c>
      <c r="G73" s="169"/>
      <c r="H73" s="58">
        <v>3373460</v>
      </c>
      <c r="I73" s="3"/>
    </row>
    <row r="74" spans="1:9">
      <c r="A74" s="120" t="s">
        <v>3150</v>
      </c>
      <c r="B74" s="120" t="s">
        <v>3151</v>
      </c>
      <c r="C74" s="120" t="s">
        <v>715</v>
      </c>
      <c r="D74" s="120" t="s">
        <v>3485</v>
      </c>
      <c r="E74" s="120" t="s">
        <v>2201</v>
      </c>
      <c r="F74" s="168" t="s">
        <v>2202</v>
      </c>
      <c r="G74" s="169"/>
      <c r="H74" s="58">
        <v>1607402</v>
      </c>
      <c r="I74" s="3"/>
    </row>
    <row r="75" spans="1:9">
      <c r="A75" s="120" t="s">
        <v>3150</v>
      </c>
      <c r="B75" s="120" t="s">
        <v>3151</v>
      </c>
      <c r="C75" s="120" t="s">
        <v>715</v>
      </c>
      <c r="D75" s="120" t="s">
        <v>3485</v>
      </c>
      <c r="E75" s="120" t="s">
        <v>2218</v>
      </c>
      <c r="F75" s="168" t="s">
        <v>2219</v>
      </c>
      <c r="G75" s="169"/>
      <c r="H75" s="58">
        <v>1430795</v>
      </c>
      <c r="I75" s="3"/>
    </row>
    <row r="76" spans="1:9">
      <c r="A76" s="120" t="s">
        <v>3150</v>
      </c>
      <c r="B76" s="120" t="s">
        <v>3151</v>
      </c>
      <c r="C76" s="120" t="s">
        <v>715</v>
      </c>
      <c r="D76" s="120" t="s">
        <v>3485</v>
      </c>
      <c r="E76" s="120" t="s">
        <v>2835</v>
      </c>
      <c r="F76" s="168" t="s">
        <v>2836</v>
      </c>
      <c r="G76" s="169"/>
      <c r="H76" s="58">
        <v>83460</v>
      </c>
      <c r="I76" s="3"/>
    </row>
    <row r="77" spans="1:9">
      <c r="A77" s="120" t="s">
        <v>3150</v>
      </c>
      <c r="B77" s="120" t="s">
        <v>3151</v>
      </c>
      <c r="C77" s="120" t="s">
        <v>715</v>
      </c>
      <c r="D77" s="120" t="s">
        <v>3485</v>
      </c>
      <c r="E77" s="120" t="s">
        <v>2851</v>
      </c>
      <c r="F77" s="168" t="s">
        <v>2852</v>
      </c>
      <c r="G77" s="169"/>
      <c r="H77" s="58">
        <v>691390</v>
      </c>
      <c r="I77" s="3"/>
    </row>
    <row r="78" spans="1:9">
      <c r="A78" s="120" t="s">
        <v>3150</v>
      </c>
      <c r="B78" s="120" t="s">
        <v>3151</v>
      </c>
      <c r="C78" s="120" t="s">
        <v>715</v>
      </c>
      <c r="D78" s="120" t="s">
        <v>3485</v>
      </c>
      <c r="E78" s="120" t="s">
        <v>2947</v>
      </c>
      <c r="F78" s="168" t="s">
        <v>2948</v>
      </c>
      <c r="G78" s="169"/>
      <c r="H78" s="58">
        <v>1021875</v>
      </c>
      <c r="I78" s="3"/>
    </row>
    <row r="79" spans="1:9">
      <c r="A79" s="120" t="s">
        <v>3150</v>
      </c>
      <c r="B79" s="120" t="s">
        <v>3151</v>
      </c>
      <c r="C79" s="120" t="s">
        <v>715</v>
      </c>
      <c r="D79" s="120" t="s">
        <v>3485</v>
      </c>
      <c r="E79" s="170" t="s">
        <v>3016</v>
      </c>
      <c r="F79" s="171"/>
      <c r="G79" s="172"/>
      <c r="H79" s="86">
        <v>67813371</v>
      </c>
      <c r="I79" s="3"/>
    </row>
    <row r="80" spans="1:9">
      <c r="A80" s="120" t="s">
        <v>3150</v>
      </c>
      <c r="B80" s="120" t="s">
        <v>3151</v>
      </c>
      <c r="C80" s="120" t="s">
        <v>731</v>
      </c>
      <c r="D80" s="120" t="s">
        <v>3490</v>
      </c>
      <c r="E80" s="120" t="s">
        <v>1230</v>
      </c>
      <c r="F80" s="168" t="s">
        <v>33</v>
      </c>
      <c r="G80" s="169"/>
      <c r="H80" s="58">
        <v>1000095</v>
      </c>
      <c r="I80" s="3"/>
    </row>
    <row r="81" spans="1:9">
      <c r="A81" s="120" t="s">
        <v>3150</v>
      </c>
      <c r="B81" s="120" t="s">
        <v>3151</v>
      </c>
      <c r="C81" s="120" t="s">
        <v>731</v>
      </c>
      <c r="D81" s="120" t="s">
        <v>3490</v>
      </c>
      <c r="E81" s="120" t="s">
        <v>1231</v>
      </c>
      <c r="F81" s="168" t="s">
        <v>34</v>
      </c>
      <c r="G81" s="169"/>
      <c r="H81" s="58">
        <v>3206610</v>
      </c>
      <c r="I81" s="3"/>
    </row>
    <row r="82" spans="1:9">
      <c r="A82" s="120" t="s">
        <v>3150</v>
      </c>
      <c r="B82" s="120" t="s">
        <v>3151</v>
      </c>
      <c r="C82" s="120" t="s">
        <v>731</v>
      </c>
      <c r="D82" s="120" t="s">
        <v>3490</v>
      </c>
      <c r="E82" s="120" t="s">
        <v>1232</v>
      </c>
      <c r="F82" s="168" t="s">
        <v>42</v>
      </c>
      <c r="G82" s="169"/>
      <c r="H82" s="58">
        <v>3033180</v>
      </c>
      <c r="I82" s="3"/>
    </row>
    <row r="83" spans="1:9">
      <c r="A83" s="120" t="s">
        <v>3150</v>
      </c>
      <c r="B83" s="120" t="s">
        <v>3151</v>
      </c>
      <c r="C83" s="120" t="s">
        <v>731</v>
      </c>
      <c r="D83" s="120" t="s">
        <v>3490</v>
      </c>
      <c r="E83" s="120" t="s">
        <v>1233</v>
      </c>
      <c r="F83" s="168" t="s">
        <v>24</v>
      </c>
      <c r="G83" s="169"/>
      <c r="H83" s="58">
        <v>1053025</v>
      </c>
      <c r="I83" s="3"/>
    </row>
    <row r="84" spans="1:9">
      <c r="A84" s="120" t="s">
        <v>3150</v>
      </c>
      <c r="B84" s="120" t="s">
        <v>3151</v>
      </c>
      <c r="C84" s="120" t="s">
        <v>731</v>
      </c>
      <c r="D84" s="120" t="s">
        <v>3490</v>
      </c>
      <c r="E84" s="120" t="s">
        <v>1234</v>
      </c>
      <c r="F84" s="168" t="s">
        <v>21</v>
      </c>
      <c r="G84" s="169"/>
      <c r="H84" s="58">
        <v>1412435</v>
      </c>
      <c r="I84" s="3"/>
    </row>
    <row r="85" spans="1:9">
      <c r="A85" s="120" t="s">
        <v>3150</v>
      </c>
      <c r="B85" s="120" t="s">
        <v>3151</v>
      </c>
      <c r="C85" s="120" t="s">
        <v>731</v>
      </c>
      <c r="D85" s="120" t="s">
        <v>3490</v>
      </c>
      <c r="E85" s="120" t="s">
        <v>1235</v>
      </c>
      <c r="F85" s="168" t="s">
        <v>22</v>
      </c>
      <c r="G85" s="169"/>
      <c r="H85" s="58">
        <v>2257140</v>
      </c>
      <c r="I85" s="3"/>
    </row>
    <row r="86" spans="1:9">
      <c r="A86" s="120" t="s">
        <v>3150</v>
      </c>
      <c r="B86" s="120" t="s">
        <v>3151</v>
      </c>
      <c r="C86" s="120" t="s">
        <v>731</v>
      </c>
      <c r="D86" s="120" t="s">
        <v>3490</v>
      </c>
      <c r="E86" s="120" t="s">
        <v>1236</v>
      </c>
      <c r="F86" s="168" t="s">
        <v>20</v>
      </c>
      <c r="G86" s="169"/>
      <c r="H86" s="58">
        <v>2667715</v>
      </c>
      <c r="I86" s="3"/>
    </row>
    <row r="87" spans="1:9">
      <c r="A87" s="120" t="s">
        <v>3150</v>
      </c>
      <c r="B87" s="120" t="s">
        <v>3151</v>
      </c>
      <c r="C87" s="120" t="s">
        <v>731</v>
      </c>
      <c r="D87" s="120" t="s">
        <v>3490</v>
      </c>
      <c r="E87" s="120" t="s">
        <v>1237</v>
      </c>
      <c r="F87" s="168" t="s">
        <v>19</v>
      </c>
      <c r="G87" s="169"/>
      <c r="H87" s="58">
        <v>2342387</v>
      </c>
      <c r="I87" s="3"/>
    </row>
    <row r="88" spans="1:9">
      <c r="A88" s="120" t="s">
        <v>3150</v>
      </c>
      <c r="B88" s="120" t="s">
        <v>3151</v>
      </c>
      <c r="C88" s="120" t="s">
        <v>731</v>
      </c>
      <c r="D88" s="120" t="s">
        <v>3490</v>
      </c>
      <c r="E88" s="120" t="s">
        <v>1238</v>
      </c>
      <c r="F88" s="168" t="s">
        <v>18</v>
      </c>
      <c r="G88" s="169"/>
      <c r="H88" s="58">
        <v>3657595</v>
      </c>
      <c r="I88" s="3"/>
    </row>
    <row r="89" spans="1:9">
      <c r="A89" s="120" t="s">
        <v>3150</v>
      </c>
      <c r="B89" s="120" t="s">
        <v>3151</v>
      </c>
      <c r="C89" s="120" t="s">
        <v>731</v>
      </c>
      <c r="D89" s="120" t="s">
        <v>3490</v>
      </c>
      <c r="E89" s="120" t="s">
        <v>1239</v>
      </c>
      <c r="F89" s="168" t="s">
        <v>17</v>
      </c>
      <c r="G89" s="169"/>
      <c r="H89" s="58">
        <v>1221110</v>
      </c>
      <c r="I89" s="3"/>
    </row>
    <row r="90" spans="1:9">
      <c r="A90" s="120" t="s">
        <v>3150</v>
      </c>
      <c r="B90" s="120" t="s">
        <v>3151</v>
      </c>
      <c r="C90" s="120" t="s">
        <v>731</v>
      </c>
      <c r="D90" s="120" t="s">
        <v>3490</v>
      </c>
      <c r="E90" s="120" t="s">
        <v>1240</v>
      </c>
      <c r="F90" s="168" t="s">
        <v>244</v>
      </c>
      <c r="G90" s="169"/>
      <c r="H90" s="58">
        <v>2072925</v>
      </c>
      <c r="I90" s="3"/>
    </row>
    <row r="91" spans="1:9">
      <c r="A91" s="120" t="s">
        <v>3150</v>
      </c>
      <c r="B91" s="120" t="s">
        <v>3151</v>
      </c>
      <c r="C91" s="120" t="s">
        <v>731</v>
      </c>
      <c r="D91" s="120" t="s">
        <v>3490</v>
      </c>
      <c r="E91" s="120" t="s">
        <v>2129</v>
      </c>
      <c r="F91" s="168" t="s">
        <v>2130</v>
      </c>
      <c r="G91" s="169"/>
      <c r="H91" s="58">
        <v>4797945</v>
      </c>
      <c r="I91" s="3"/>
    </row>
    <row r="92" spans="1:9">
      <c r="A92" s="120" t="s">
        <v>3150</v>
      </c>
      <c r="B92" s="120" t="s">
        <v>3151</v>
      </c>
      <c r="C92" s="120" t="s">
        <v>731</v>
      </c>
      <c r="D92" s="120" t="s">
        <v>3490</v>
      </c>
      <c r="E92" s="120" t="s">
        <v>2840</v>
      </c>
      <c r="F92" s="168" t="s">
        <v>2841</v>
      </c>
      <c r="G92" s="169"/>
      <c r="H92" s="58">
        <v>1652787</v>
      </c>
      <c r="I92" s="3"/>
    </row>
    <row r="93" spans="1:9">
      <c r="A93" s="120" t="s">
        <v>3150</v>
      </c>
      <c r="B93" s="120" t="s">
        <v>3151</v>
      </c>
      <c r="C93" s="120" t="s">
        <v>731</v>
      </c>
      <c r="D93" s="120" t="s">
        <v>3490</v>
      </c>
      <c r="E93" s="170" t="s">
        <v>3016</v>
      </c>
      <c r="F93" s="171"/>
      <c r="G93" s="172"/>
      <c r="H93" s="86">
        <v>30374949</v>
      </c>
      <c r="I93" s="3"/>
    </row>
    <row r="94" spans="1:9">
      <c r="A94" s="120" t="s">
        <v>3150</v>
      </c>
      <c r="B94" s="120" t="s">
        <v>3151</v>
      </c>
      <c r="C94" s="120" t="s">
        <v>742</v>
      </c>
      <c r="D94" s="120" t="s">
        <v>3492</v>
      </c>
      <c r="E94" s="120" t="s">
        <v>1241</v>
      </c>
      <c r="F94" s="168" t="s">
        <v>16</v>
      </c>
      <c r="G94" s="169"/>
      <c r="H94" s="58">
        <v>4558240</v>
      </c>
      <c r="I94" s="3"/>
    </row>
    <row r="95" spans="1:9">
      <c r="A95" s="120" t="s">
        <v>3150</v>
      </c>
      <c r="B95" s="120" t="s">
        <v>3151</v>
      </c>
      <c r="C95" s="120" t="s">
        <v>742</v>
      </c>
      <c r="D95" s="120" t="s">
        <v>3492</v>
      </c>
      <c r="E95" s="120" t="s">
        <v>1245</v>
      </c>
      <c r="F95" s="168" t="s">
        <v>345</v>
      </c>
      <c r="G95" s="169"/>
      <c r="H95" s="58">
        <v>1318640</v>
      </c>
      <c r="I95" s="3"/>
    </row>
    <row r="96" spans="1:9">
      <c r="A96" s="120" t="s">
        <v>3150</v>
      </c>
      <c r="B96" s="120" t="s">
        <v>3151</v>
      </c>
      <c r="C96" s="120" t="s">
        <v>742</v>
      </c>
      <c r="D96" s="120" t="s">
        <v>3492</v>
      </c>
      <c r="E96" s="120" t="s">
        <v>1242</v>
      </c>
      <c r="F96" s="168" t="s">
        <v>15</v>
      </c>
      <c r="G96" s="169"/>
      <c r="H96" s="58">
        <v>6199587</v>
      </c>
      <c r="I96" s="3"/>
    </row>
    <row r="97" spans="1:9">
      <c r="A97" s="120" t="s">
        <v>3150</v>
      </c>
      <c r="B97" s="120" t="s">
        <v>3151</v>
      </c>
      <c r="C97" s="120" t="s">
        <v>742</v>
      </c>
      <c r="D97" s="120" t="s">
        <v>3492</v>
      </c>
      <c r="E97" s="120" t="s">
        <v>1243</v>
      </c>
      <c r="F97" s="168" t="s">
        <v>23</v>
      </c>
      <c r="G97" s="169"/>
      <c r="H97" s="58">
        <v>2570160</v>
      </c>
      <c r="I97" s="3"/>
    </row>
    <row r="98" spans="1:9">
      <c r="A98" s="120" t="s">
        <v>3150</v>
      </c>
      <c r="B98" s="120" t="s">
        <v>3151</v>
      </c>
      <c r="C98" s="120" t="s">
        <v>742</v>
      </c>
      <c r="D98" s="120" t="s">
        <v>3492</v>
      </c>
      <c r="E98" s="120" t="s">
        <v>1244</v>
      </c>
      <c r="F98" s="168" t="s">
        <v>362</v>
      </c>
      <c r="G98" s="169"/>
      <c r="H98" s="58">
        <v>2763538</v>
      </c>
      <c r="I98" s="3"/>
    </row>
    <row r="99" spans="1:9">
      <c r="A99" s="120" t="s">
        <v>3150</v>
      </c>
      <c r="B99" s="120" t="s">
        <v>3151</v>
      </c>
      <c r="C99" s="120" t="s">
        <v>742</v>
      </c>
      <c r="D99" s="120" t="s">
        <v>3492</v>
      </c>
      <c r="E99" s="120" t="s">
        <v>2087</v>
      </c>
      <c r="F99" s="168" t="s">
        <v>2088</v>
      </c>
      <c r="G99" s="169"/>
      <c r="H99" s="58">
        <v>2009005</v>
      </c>
      <c r="I99" s="3"/>
    </row>
    <row r="100" spans="1:9">
      <c r="A100" s="120" t="s">
        <v>3150</v>
      </c>
      <c r="B100" s="120" t="s">
        <v>3151</v>
      </c>
      <c r="C100" s="120" t="s">
        <v>742</v>
      </c>
      <c r="D100" s="120" t="s">
        <v>3492</v>
      </c>
      <c r="E100" s="120" t="s">
        <v>2095</v>
      </c>
      <c r="F100" s="168" t="s">
        <v>2096</v>
      </c>
      <c r="G100" s="169"/>
      <c r="H100" s="58">
        <v>1587000</v>
      </c>
      <c r="I100" s="3"/>
    </row>
    <row r="101" spans="1:9">
      <c r="A101" s="120" t="s">
        <v>3150</v>
      </c>
      <c r="B101" s="120" t="s">
        <v>3151</v>
      </c>
      <c r="C101" s="120" t="s">
        <v>742</v>
      </c>
      <c r="D101" s="120" t="s">
        <v>3492</v>
      </c>
      <c r="E101" s="120" t="s">
        <v>2164</v>
      </c>
      <c r="F101" s="168" t="s">
        <v>2165</v>
      </c>
      <c r="G101" s="169"/>
      <c r="H101" s="58">
        <v>1005015</v>
      </c>
      <c r="I101" s="3"/>
    </row>
    <row r="102" spans="1:9">
      <c r="A102" s="120" t="s">
        <v>3150</v>
      </c>
      <c r="B102" s="120" t="s">
        <v>3151</v>
      </c>
      <c r="C102" s="120" t="s">
        <v>742</v>
      </c>
      <c r="D102" s="120" t="s">
        <v>3492</v>
      </c>
      <c r="E102" s="120" t="s">
        <v>2147</v>
      </c>
      <c r="F102" s="168" t="s">
        <v>2148</v>
      </c>
      <c r="G102" s="169"/>
      <c r="H102" s="58">
        <v>881185</v>
      </c>
      <c r="I102" s="3"/>
    </row>
    <row r="103" spans="1:9">
      <c r="A103" s="120" t="s">
        <v>3150</v>
      </c>
      <c r="B103" s="120" t="s">
        <v>3151</v>
      </c>
      <c r="C103" s="120" t="s">
        <v>742</v>
      </c>
      <c r="D103" s="120" t="s">
        <v>3492</v>
      </c>
      <c r="E103" s="120" t="s">
        <v>2181</v>
      </c>
      <c r="F103" s="168" t="s">
        <v>2182</v>
      </c>
      <c r="G103" s="169"/>
      <c r="H103" s="58">
        <v>2175130</v>
      </c>
      <c r="I103" s="3"/>
    </row>
    <row r="104" spans="1:9">
      <c r="A104" s="120" t="s">
        <v>3150</v>
      </c>
      <c r="B104" s="120" t="s">
        <v>3151</v>
      </c>
      <c r="C104" s="120" t="s">
        <v>742</v>
      </c>
      <c r="D104" s="120" t="s">
        <v>3492</v>
      </c>
      <c r="E104" s="120" t="s">
        <v>2183</v>
      </c>
      <c r="F104" s="168" t="s">
        <v>2184</v>
      </c>
      <c r="G104" s="169"/>
      <c r="H104" s="58">
        <v>125160</v>
      </c>
      <c r="I104" s="3"/>
    </row>
    <row r="105" spans="1:9">
      <c r="A105" s="120" t="s">
        <v>3150</v>
      </c>
      <c r="B105" s="120" t="s">
        <v>3151</v>
      </c>
      <c r="C105" s="120" t="s">
        <v>742</v>
      </c>
      <c r="D105" s="120" t="s">
        <v>3492</v>
      </c>
      <c r="E105" s="120" t="s">
        <v>2212</v>
      </c>
      <c r="F105" s="168" t="s">
        <v>2213</v>
      </c>
      <c r="G105" s="169"/>
      <c r="H105" s="58">
        <v>482930</v>
      </c>
      <c r="I105" s="3"/>
    </row>
    <row r="106" spans="1:9">
      <c r="A106" s="120" t="s">
        <v>3150</v>
      </c>
      <c r="B106" s="120" t="s">
        <v>3151</v>
      </c>
      <c r="C106" s="120" t="s">
        <v>742</v>
      </c>
      <c r="D106" s="120" t="s">
        <v>3492</v>
      </c>
      <c r="E106" s="120" t="s">
        <v>2199</v>
      </c>
      <c r="F106" s="168" t="s">
        <v>2200</v>
      </c>
      <c r="G106" s="169"/>
      <c r="H106" s="58">
        <v>2490249</v>
      </c>
      <c r="I106" s="3"/>
    </row>
    <row r="107" spans="1:9">
      <c r="A107" s="120" t="s">
        <v>3150</v>
      </c>
      <c r="B107" s="120" t="s">
        <v>3151</v>
      </c>
      <c r="C107" s="120" t="s">
        <v>742</v>
      </c>
      <c r="D107" s="120" t="s">
        <v>3492</v>
      </c>
      <c r="E107" s="120" t="s">
        <v>2206</v>
      </c>
      <c r="F107" s="168" t="s">
        <v>2207</v>
      </c>
      <c r="G107" s="169"/>
      <c r="H107" s="58">
        <v>1124580</v>
      </c>
      <c r="I107" s="3"/>
    </row>
    <row r="108" spans="1:9">
      <c r="A108" s="120" t="s">
        <v>3150</v>
      </c>
      <c r="B108" s="120" t="s">
        <v>3151</v>
      </c>
      <c r="C108" s="120" t="s">
        <v>742</v>
      </c>
      <c r="D108" s="120" t="s">
        <v>3492</v>
      </c>
      <c r="E108" s="120" t="s">
        <v>2825</v>
      </c>
      <c r="F108" s="168" t="s">
        <v>2826</v>
      </c>
      <c r="G108" s="169"/>
      <c r="H108" s="58">
        <v>308330</v>
      </c>
      <c r="I108" s="3"/>
    </row>
    <row r="109" spans="1:9">
      <c r="A109" s="120" t="s">
        <v>3150</v>
      </c>
      <c r="B109" s="120" t="s">
        <v>3151</v>
      </c>
      <c r="C109" s="120" t="s">
        <v>742</v>
      </c>
      <c r="D109" s="120" t="s">
        <v>3492</v>
      </c>
      <c r="E109" s="120" t="s">
        <v>2872</v>
      </c>
      <c r="F109" s="168" t="s">
        <v>417</v>
      </c>
      <c r="G109" s="169"/>
      <c r="H109" s="58">
        <v>1208700</v>
      </c>
      <c r="I109" s="3"/>
    </row>
    <row r="110" spans="1:9">
      <c r="A110" s="120" t="s">
        <v>3150</v>
      </c>
      <c r="B110" s="120" t="s">
        <v>3151</v>
      </c>
      <c r="C110" s="120" t="s">
        <v>742</v>
      </c>
      <c r="D110" s="120" t="s">
        <v>3492</v>
      </c>
      <c r="E110" s="120" t="s">
        <v>2939</v>
      </c>
      <c r="F110" s="168" t="s">
        <v>2940</v>
      </c>
      <c r="G110" s="169"/>
      <c r="H110" s="58">
        <v>1471060</v>
      </c>
      <c r="I110" s="3"/>
    </row>
    <row r="111" spans="1:9">
      <c r="A111" s="120" t="s">
        <v>3150</v>
      </c>
      <c r="B111" s="120" t="s">
        <v>3151</v>
      </c>
      <c r="C111" s="120" t="s">
        <v>742</v>
      </c>
      <c r="D111" s="120" t="s">
        <v>3492</v>
      </c>
      <c r="E111" s="170" t="s">
        <v>3016</v>
      </c>
      <c r="F111" s="171"/>
      <c r="G111" s="172"/>
      <c r="H111" s="86">
        <v>32278509</v>
      </c>
      <c r="I111" s="3"/>
    </row>
    <row r="112" spans="1:9">
      <c r="A112" s="120" t="s">
        <v>3150</v>
      </c>
      <c r="B112" s="120" t="s">
        <v>3151</v>
      </c>
      <c r="C112" s="120" t="s">
        <v>749</v>
      </c>
      <c r="D112" s="120" t="s">
        <v>3503</v>
      </c>
      <c r="E112" s="120" t="s">
        <v>1246</v>
      </c>
      <c r="F112" s="168" t="s">
        <v>356</v>
      </c>
      <c r="G112" s="169"/>
      <c r="H112" s="58">
        <v>2394650</v>
      </c>
      <c r="I112" s="3"/>
    </row>
    <row r="113" spans="1:9">
      <c r="A113" s="120" t="s">
        <v>3150</v>
      </c>
      <c r="B113" s="120" t="s">
        <v>3151</v>
      </c>
      <c r="C113" s="120" t="s">
        <v>749</v>
      </c>
      <c r="D113" s="120" t="s">
        <v>3503</v>
      </c>
      <c r="E113" s="120" t="s">
        <v>1248</v>
      </c>
      <c r="F113" s="168" t="s">
        <v>357</v>
      </c>
      <c r="G113" s="169"/>
      <c r="H113" s="58">
        <v>5686108</v>
      </c>
      <c r="I113" s="3"/>
    </row>
    <row r="114" spans="1:9">
      <c r="A114" s="120" t="s">
        <v>3150</v>
      </c>
      <c r="B114" s="120" t="s">
        <v>3151</v>
      </c>
      <c r="C114" s="120" t="s">
        <v>749</v>
      </c>
      <c r="D114" s="120" t="s">
        <v>3503</v>
      </c>
      <c r="E114" s="120" t="s">
        <v>1249</v>
      </c>
      <c r="F114" s="168" t="s">
        <v>358</v>
      </c>
      <c r="G114" s="169"/>
      <c r="H114" s="58">
        <v>4638637</v>
      </c>
      <c r="I114" s="3"/>
    </row>
    <row r="115" spans="1:9">
      <c r="A115" s="120" t="s">
        <v>3150</v>
      </c>
      <c r="B115" s="120" t="s">
        <v>3151</v>
      </c>
      <c r="C115" s="120" t="s">
        <v>749</v>
      </c>
      <c r="D115" s="120" t="s">
        <v>3503</v>
      </c>
      <c r="E115" s="120" t="s">
        <v>1250</v>
      </c>
      <c r="F115" s="168" t="s">
        <v>359</v>
      </c>
      <c r="G115" s="169"/>
      <c r="H115" s="58">
        <v>1098880</v>
      </c>
      <c r="I115" s="3"/>
    </row>
    <row r="116" spans="1:9">
      <c r="A116" s="120" t="s">
        <v>3150</v>
      </c>
      <c r="B116" s="120" t="s">
        <v>3151</v>
      </c>
      <c r="C116" s="120" t="s">
        <v>749</v>
      </c>
      <c r="D116" s="120" t="s">
        <v>3503</v>
      </c>
      <c r="E116" s="120" t="s">
        <v>1251</v>
      </c>
      <c r="F116" s="168" t="s">
        <v>360</v>
      </c>
      <c r="G116" s="169"/>
      <c r="H116" s="58">
        <v>1759290</v>
      </c>
      <c r="I116" s="3"/>
    </row>
    <row r="117" spans="1:9">
      <c r="A117" s="120" t="s">
        <v>3150</v>
      </c>
      <c r="B117" s="120" t="s">
        <v>3151</v>
      </c>
      <c r="C117" s="120" t="s">
        <v>749</v>
      </c>
      <c r="D117" s="120" t="s">
        <v>3503</v>
      </c>
      <c r="E117" s="120" t="s">
        <v>1252</v>
      </c>
      <c r="F117" s="168" t="s">
        <v>361</v>
      </c>
      <c r="G117" s="169"/>
      <c r="H117" s="58">
        <v>2039850</v>
      </c>
      <c r="I117" s="3"/>
    </row>
    <row r="118" spans="1:9">
      <c r="A118" s="120" t="s">
        <v>3150</v>
      </c>
      <c r="B118" s="120" t="s">
        <v>3151</v>
      </c>
      <c r="C118" s="120" t="s">
        <v>749</v>
      </c>
      <c r="D118" s="120" t="s">
        <v>3503</v>
      </c>
      <c r="E118" s="120" t="s">
        <v>1254</v>
      </c>
      <c r="F118" s="168" t="s">
        <v>367</v>
      </c>
      <c r="G118" s="169"/>
      <c r="H118" s="58">
        <v>2166968</v>
      </c>
      <c r="I118" s="3"/>
    </row>
    <row r="119" spans="1:9">
      <c r="A119" s="120" t="s">
        <v>3150</v>
      </c>
      <c r="B119" s="120" t="s">
        <v>3151</v>
      </c>
      <c r="C119" s="120" t="s">
        <v>749</v>
      </c>
      <c r="D119" s="120" t="s">
        <v>3503</v>
      </c>
      <c r="E119" s="120" t="s">
        <v>1255</v>
      </c>
      <c r="F119" s="168" t="s">
        <v>587</v>
      </c>
      <c r="G119" s="169"/>
      <c r="H119" s="58">
        <v>2065145</v>
      </c>
      <c r="I119" s="3"/>
    </row>
    <row r="120" spans="1:9">
      <c r="A120" s="120" t="s">
        <v>3150</v>
      </c>
      <c r="B120" s="120" t="s">
        <v>3151</v>
      </c>
      <c r="C120" s="120" t="s">
        <v>749</v>
      </c>
      <c r="D120" s="120" t="s">
        <v>3503</v>
      </c>
      <c r="E120" s="120" t="s">
        <v>1256</v>
      </c>
      <c r="F120" s="168" t="s">
        <v>661</v>
      </c>
      <c r="G120" s="169"/>
      <c r="H120" s="58">
        <v>2391035</v>
      </c>
      <c r="I120" s="3"/>
    </row>
    <row r="121" spans="1:9">
      <c r="A121" s="120" t="s">
        <v>3150</v>
      </c>
      <c r="B121" s="120" t="s">
        <v>3151</v>
      </c>
      <c r="C121" s="120" t="s">
        <v>749</v>
      </c>
      <c r="D121" s="120" t="s">
        <v>3503</v>
      </c>
      <c r="E121" s="120" t="s">
        <v>2052</v>
      </c>
      <c r="F121" s="168" t="s">
        <v>2053</v>
      </c>
      <c r="G121" s="169"/>
      <c r="H121" s="58">
        <v>1020037</v>
      </c>
      <c r="I121" s="3"/>
    </row>
    <row r="122" spans="1:9">
      <c r="A122" s="120" t="s">
        <v>3150</v>
      </c>
      <c r="B122" s="120" t="s">
        <v>3151</v>
      </c>
      <c r="C122" s="120" t="s">
        <v>749</v>
      </c>
      <c r="D122" s="120" t="s">
        <v>3503</v>
      </c>
      <c r="E122" s="120" t="s">
        <v>2878</v>
      </c>
      <c r="F122" s="168" t="s">
        <v>2879</v>
      </c>
      <c r="G122" s="169"/>
      <c r="H122" s="58">
        <v>1021580</v>
      </c>
      <c r="I122" s="3"/>
    </row>
    <row r="123" spans="1:9">
      <c r="A123" s="120" t="s">
        <v>3150</v>
      </c>
      <c r="B123" s="120" t="s">
        <v>3151</v>
      </c>
      <c r="C123" s="120" t="s">
        <v>749</v>
      </c>
      <c r="D123" s="120" t="s">
        <v>3503</v>
      </c>
      <c r="E123" s="170" t="s">
        <v>3016</v>
      </c>
      <c r="F123" s="171"/>
      <c r="G123" s="172"/>
      <c r="H123" s="86">
        <v>26282180</v>
      </c>
      <c r="I123" s="3"/>
    </row>
    <row r="124" spans="1:9">
      <c r="A124" s="120" t="s">
        <v>3150</v>
      </c>
      <c r="B124" s="120" t="s">
        <v>3151</v>
      </c>
      <c r="C124" s="120" t="s">
        <v>758</v>
      </c>
      <c r="D124" s="120" t="s">
        <v>3510</v>
      </c>
      <c r="E124" s="120" t="s">
        <v>1257</v>
      </c>
      <c r="F124" s="168" t="s">
        <v>371</v>
      </c>
      <c r="G124" s="169"/>
      <c r="H124" s="58">
        <v>1677075</v>
      </c>
      <c r="I124" s="3"/>
    </row>
    <row r="125" spans="1:9">
      <c r="A125" s="120" t="s">
        <v>3150</v>
      </c>
      <c r="B125" s="120" t="s">
        <v>3151</v>
      </c>
      <c r="C125" s="120" t="s">
        <v>758</v>
      </c>
      <c r="D125" s="120" t="s">
        <v>3510</v>
      </c>
      <c r="E125" s="170" t="s">
        <v>3016</v>
      </c>
      <c r="F125" s="171"/>
      <c r="G125" s="172"/>
      <c r="H125" s="86">
        <v>1677075</v>
      </c>
      <c r="I125" s="3"/>
    </row>
    <row r="126" spans="1:9">
      <c r="A126" s="120" t="s">
        <v>3150</v>
      </c>
      <c r="B126" s="120" t="s">
        <v>3151</v>
      </c>
      <c r="C126" s="120" t="s">
        <v>761</v>
      </c>
      <c r="D126" s="120" t="s">
        <v>3518</v>
      </c>
      <c r="E126" s="120" t="s">
        <v>1258</v>
      </c>
      <c r="F126" s="168" t="s">
        <v>333</v>
      </c>
      <c r="G126" s="169"/>
      <c r="H126" s="58">
        <v>1969325</v>
      </c>
      <c r="I126" s="3"/>
    </row>
    <row r="127" spans="1:9">
      <c r="A127" s="120" t="s">
        <v>3150</v>
      </c>
      <c r="B127" s="120" t="s">
        <v>3151</v>
      </c>
      <c r="C127" s="120" t="s">
        <v>761</v>
      </c>
      <c r="D127" s="120" t="s">
        <v>3518</v>
      </c>
      <c r="E127" s="120" t="s">
        <v>1259</v>
      </c>
      <c r="F127" s="168" t="s">
        <v>335</v>
      </c>
      <c r="G127" s="169"/>
      <c r="H127" s="58">
        <v>1785425</v>
      </c>
      <c r="I127" s="3"/>
    </row>
    <row r="128" spans="1:9">
      <c r="A128" s="120" t="s">
        <v>3150</v>
      </c>
      <c r="B128" s="120" t="s">
        <v>3151</v>
      </c>
      <c r="C128" s="120" t="s">
        <v>761</v>
      </c>
      <c r="D128" s="120" t="s">
        <v>3518</v>
      </c>
      <c r="E128" s="120" t="s">
        <v>1260</v>
      </c>
      <c r="F128" s="168" t="s">
        <v>339</v>
      </c>
      <c r="G128" s="169"/>
      <c r="H128" s="58">
        <v>2766005</v>
      </c>
      <c r="I128" s="3"/>
    </row>
    <row r="129" spans="1:9">
      <c r="A129" s="120" t="s">
        <v>3150</v>
      </c>
      <c r="B129" s="120" t="s">
        <v>3151</v>
      </c>
      <c r="C129" s="120" t="s">
        <v>761</v>
      </c>
      <c r="D129" s="120" t="s">
        <v>3518</v>
      </c>
      <c r="E129" s="120" t="s">
        <v>1261</v>
      </c>
      <c r="F129" s="168" t="s">
        <v>337</v>
      </c>
      <c r="G129" s="169"/>
      <c r="H129" s="58">
        <v>2600715</v>
      </c>
      <c r="I129" s="3"/>
    </row>
    <row r="130" spans="1:9">
      <c r="A130" s="120" t="s">
        <v>3150</v>
      </c>
      <c r="B130" s="120" t="s">
        <v>3151</v>
      </c>
      <c r="C130" s="120" t="s">
        <v>761</v>
      </c>
      <c r="D130" s="120" t="s">
        <v>3518</v>
      </c>
      <c r="E130" s="120" t="s">
        <v>1262</v>
      </c>
      <c r="F130" s="168" t="s">
        <v>621</v>
      </c>
      <c r="G130" s="169"/>
      <c r="H130" s="58">
        <v>7042512</v>
      </c>
      <c r="I130" s="3"/>
    </row>
    <row r="131" spans="1:9">
      <c r="A131" s="120" t="s">
        <v>3150</v>
      </c>
      <c r="B131" s="120" t="s">
        <v>3151</v>
      </c>
      <c r="C131" s="120" t="s">
        <v>761</v>
      </c>
      <c r="D131" s="120" t="s">
        <v>3518</v>
      </c>
      <c r="E131" s="120" t="s">
        <v>1263</v>
      </c>
      <c r="F131" s="168" t="s">
        <v>322</v>
      </c>
      <c r="G131" s="169"/>
      <c r="H131" s="58">
        <v>5374325</v>
      </c>
      <c r="I131" s="3"/>
    </row>
    <row r="132" spans="1:9">
      <c r="A132" s="120" t="s">
        <v>3150</v>
      </c>
      <c r="B132" s="120" t="s">
        <v>3151</v>
      </c>
      <c r="C132" s="120" t="s">
        <v>761</v>
      </c>
      <c r="D132" s="120" t="s">
        <v>3518</v>
      </c>
      <c r="E132" s="120" t="s">
        <v>1264</v>
      </c>
      <c r="F132" s="168" t="s">
        <v>323</v>
      </c>
      <c r="G132" s="169"/>
      <c r="H132" s="58">
        <v>3055335</v>
      </c>
      <c r="I132" s="3"/>
    </row>
    <row r="133" spans="1:9">
      <c r="A133" s="120" t="s">
        <v>3150</v>
      </c>
      <c r="B133" s="120" t="s">
        <v>3151</v>
      </c>
      <c r="C133" s="120" t="s">
        <v>761</v>
      </c>
      <c r="D133" s="120" t="s">
        <v>3518</v>
      </c>
      <c r="E133" s="120" t="s">
        <v>1265</v>
      </c>
      <c r="F133" s="168" t="s">
        <v>321</v>
      </c>
      <c r="G133" s="169"/>
      <c r="H133" s="58">
        <v>2024300</v>
      </c>
      <c r="I133" s="3"/>
    </row>
    <row r="134" spans="1:9">
      <c r="A134" s="120" t="s">
        <v>3150</v>
      </c>
      <c r="B134" s="120" t="s">
        <v>3151</v>
      </c>
      <c r="C134" s="120" t="s">
        <v>761</v>
      </c>
      <c r="D134" s="120" t="s">
        <v>3518</v>
      </c>
      <c r="E134" s="120" t="s">
        <v>1266</v>
      </c>
      <c r="F134" s="168" t="s">
        <v>320</v>
      </c>
      <c r="G134" s="169"/>
      <c r="H134" s="58">
        <v>1534015</v>
      </c>
      <c r="I134" s="3"/>
    </row>
    <row r="135" spans="1:9">
      <c r="A135" s="120" t="s">
        <v>3150</v>
      </c>
      <c r="B135" s="120" t="s">
        <v>3151</v>
      </c>
      <c r="C135" s="120" t="s">
        <v>761</v>
      </c>
      <c r="D135" s="120" t="s">
        <v>3518</v>
      </c>
      <c r="E135" s="120" t="s">
        <v>1267</v>
      </c>
      <c r="F135" s="168" t="s">
        <v>597</v>
      </c>
      <c r="G135" s="169"/>
      <c r="H135" s="58">
        <v>3845255</v>
      </c>
      <c r="I135" s="3"/>
    </row>
    <row r="136" spans="1:9">
      <c r="A136" s="120" t="s">
        <v>3150</v>
      </c>
      <c r="B136" s="120" t="s">
        <v>3151</v>
      </c>
      <c r="C136" s="120" t="s">
        <v>761</v>
      </c>
      <c r="D136" s="120" t="s">
        <v>3518</v>
      </c>
      <c r="E136" s="120" t="s">
        <v>1268</v>
      </c>
      <c r="F136" s="168" t="s">
        <v>602</v>
      </c>
      <c r="G136" s="169"/>
      <c r="H136" s="58">
        <v>5028050</v>
      </c>
      <c r="I136" s="3"/>
    </row>
    <row r="137" spans="1:9">
      <c r="A137" s="120" t="s">
        <v>3150</v>
      </c>
      <c r="B137" s="120" t="s">
        <v>3151</v>
      </c>
      <c r="C137" s="120" t="s">
        <v>761</v>
      </c>
      <c r="D137" s="120" t="s">
        <v>3518</v>
      </c>
      <c r="E137" s="120" t="s">
        <v>1843</v>
      </c>
      <c r="F137" s="168" t="s">
        <v>1844</v>
      </c>
      <c r="G137" s="169"/>
      <c r="H137" s="58">
        <v>834510</v>
      </c>
      <c r="I137" s="3"/>
    </row>
    <row r="138" spans="1:9">
      <c r="A138" s="120" t="s">
        <v>3150</v>
      </c>
      <c r="B138" s="120" t="s">
        <v>3151</v>
      </c>
      <c r="C138" s="120" t="s">
        <v>761</v>
      </c>
      <c r="D138" s="120" t="s">
        <v>3518</v>
      </c>
      <c r="E138" s="120" t="s">
        <v>2873</v>
      </c>
      <c r="F138" s="168" t="s">
        <v>2874</v>
      </c>
      <c r="G138" s="169"/>
      <c r="H138" s="58">
        <v>1303710</v>
      </c>
      <c r="I138" s="3"/>
    </row>
    <row r="139" spans="1:9">
      <c r="A139" s="120" t="s">
        <v>3150</v>
      </c>
      <c r="B139" s="120" t="s">
        <v>3151</v>
      </c>
      <c r="C139" s="120" t="s">
        <v>761</v>
      </c>
      <c r="D139" s="120" t="s">
        <v>3518</v>
      </c>
      <c r="E139" s="170" t="s">
        <v>3016</v>
      </c>
      <c r="F139" s="171"/>
      <c r="G139" s="172"/>
      <c r="H139" s="86">
        <v>39163482</v>
      </c>
      <c r="I139" s="3"/>
    </row>
    <row r="140" spans="1:9">
      <c r="A140" s="120" t="s">
        <v>3150</v>
      </c>
      <c r="B140" s="120" t="s">
        <v>3151</v>
      </c>
      <c r="C140" s="120" t="s">
        <v>773</v>
      </c>
      <c r="D140" s="120" t="s">
        <v>3524</v>
      </c>
      <c r="E140" s="120" t="s">
        <v>1269</v>
      </c>
      <c r="F140" s="168" t="s">
        <v>363</v>
      </c>
      <c r="G140" s="169"/>
      <c r="H140" s="58">
        <v>2045470</v>
      </c>
      <c r="I140" s="3"/>
    </row>
    <row r="141" spans="1:9">
      <c r="A141" s="120" t="s">
        <v>3150</v>
      </c>
      <c r="B141" s="120" t="s">
        <v>3151</v>
      </c>
      <c r="C141" s="120" t="s">
        <v>773</v>
      </c>
      <c r="D141" s="120" t="s">
        <v>3524</v>
      </c>
      <c r="E141" s="120" t="s">
        <v>1270</v>
      </c>
      <c r="F141" s="168" t="s">
        <v>364</v>
      </c>
      <c r="G141" s="169"/>
      <c r="H141" s="58">
        <v>3932635</v>
      </c>
      <c r="I141" s="3"/>
    </row>
    <row r="142" spans="1:9">
      <c r="A142" s="120" t="s">
        <v>3150</v>
      </c>
      <c r="B142" s="120" t="s">
        <v>3151</v>
      </c>
      <c r="C142" s="120" t="s">
        <v>773</v>
      </c>
      <c r="D142" s="120" t="s">
        <v>3524</v>
      </c>
      <c r="E142" s="120" t="s">
        <v>1271</v>
      </c>
      <c r="F142" s="168" t="s">
        <v>316</v>
      </c>
      <c r="G142" s="169"/>
      <c r="H142" s="58">
        <v>1567755</v>
      </c>
      <c r="I142" s="3"/>
    </row>
    <row r="143" spans="1:9">
      <c r="A143" s="120" t="s">
        <v>3150</v>
      </c>
      <c r="B143" s="120" t="s">
        <v>3151</v>
      </c>
      <c r="C143" s="120" t="s">
        <v>773</v>
      </c>
      <c r="D143" s="120" t="s">
        <v>3524</v>
      </c>
      <c r="E143" s="120" t="s">
        <v>1977</v>
      </c>
      <c r="F143" s="168" t="s">
        <v>1978</v>
      </c>
      <c r="G143" s="169"/>
      <c r="H143" s="58">
        <v>1162490</v>
      </c>
      <c r="I143" s="3"/>
    </row>
    <row r="144" spans="1:9">
      <c r="A144" s="120" t="s">
        <v>3150</v>
      </c>
      <c r="B144" s="120" t="s">
        <v>3151</v>
      </c>
      <c r="C144" s="120" t="s">
        <v>773</v>
      </c>
      <c r="D144" s="120" t="s">
        <v>3524</v>
      </c>
      <c r="E144" s="120" t="s">
        <v>1979</v>
      </c>
      <c r="F144" s="168" t="s">
        <v>1980</v>
      </c>
      <c r="G144" s="169"/>
      <c r="H144" s="58">
        <v>521540</v>
      </c>
      <c r="I144" s="3"/>
    </row>
    <row r="145" spans="1:9">
      <c r="A145" s="120" t="s">
        <v>3150</v>
      </c>
      <c r="B145" s="120" t="s">
        <v>3151</v>
      </c>
      <c r="C145" s="120" t="s">
        <v>773</v>
      </c>
      <c r="D145" s="120" t="s">
        <v>3524</v>
      </c>
      <c r="E145" s="120" t="s">
        <v>1999</v>
      </c>
      <c r="F145" s="168" t="s">
        <v>406</v>
      </c>
      <c r="G145" s="169"/>
      <c r="H145" s="58">
        <v>4454250</v>
      </c>
      <c r="I145" s="3"/>
    </row>
    <row r="146" spans="1:9">
      <c r="A146" s="120" t="s">
        <v>3150</v>
      </c>
      <c r="B146" s="120" t="s">
        <v>3151</v>
      </c>
      <c r="C146" s="120" t="s">
        <v>773</v>
      </c>
      <c r="D146" s="120" t="s">
        <v>3524</v>
      </c>
      <c r="E146" s="120" t="s">
        <v>2018</v>
      </c>
      <c r="F146" s="168" t="s">
        <v>2019</v>
      </c>
      <c r="G146" s="169"/>
      <c r="H146" s="58">
        <v>574965</v>
      </c>
      <c r="I146" s="3"/>
    </row>
    <row r="147" spans="1:9">
      <c r="A147" s="120" t="s">
        <v>3150</v>
      </c>
      <c r="B147" s="120" t="s">
        <v>3151</v>
      </c>
      <c r="C147" s="120" t="s">
        <v>773</v>
      </c>
      <c r="D147" s="120" t="s">
        <v>3524</v>
      </c>
      <c r="E147" s="170" t="s">
        <v>3016</v>
      </c>
      <c r="F147" s="171"/>
      <c r="G147" s="172"/>
      <c r="H147" s="86">
        <v>14259105</v>
      </c>
      <c r="I147" s="3"/>
    </row>
    <row r="148" spans="1:9">
      <c r="A148" s="120" t="s">
        <v>3150</v>
      </c>
      <c r="B148" s="120" t="s">
        <v>3151</v>
      </c>
      <c r="C148" s="120" t="s">
        <v>780</v>
      </c>
      <c r="D148" s="120" t="s">
        <v>3529</v>
      </c>
      <c r="E148" s="120" t="s">
        <v>1272</v>
      </c>
      <c r="F148" s="168" t="s">
        <v>347</v>
      </c>
      <c r="G148" s="169"/>
      <c r="H148" s="58">
        <v>1910185</v>
      </c>
      <c r="I148" s="3"/>
    </row>
    <row r="149" spans="1:9">
      <c r="A149" s="120" t="s">
        <v>3150</v>
      </c>
      <c r="B149" s="120" t="s">
        <v>3151</v>
      </c>
      <c r="C149" s="120" t="s">
        <v>780</v>
      </c>
      <c r="D149" s="120" t="s">
        <v>3529</v>
      </c>
      <c r="E149" s="120" t="s">
        <v>1273</v>
      </c>
      <c r="F149" s="168" t="s">
        <v>348</v>
      </c>
      <c r="G149" s="169"/>
      <c r="H149" s="58">
        <v>2215825</v>
      </c>
      <c r="I149" s="3"/>
    </row>
    <row r="150" spans="1:9">
      <c r="A150" s="120" t="s">
        <v>3150</v>
      </c>
      <c r="B150" s="120" t="s">
        <v>3151</v>
      </c>
      <c r="C150" s="120" t="s">
        <v>780</v>
      </c>
      <c r="D150" s="120" t="s">
        <v>3529</v>
      </c>
      <c r="E150" s="120" t="s">
        <v>1274</v>
      </c>
      <c r="F150" s="168" t="s">
        <v>366</v>
      </c>
      <c r="G150" s="169"/>
      <c r="H150" s="58">
        <v>5039400</v>
      </c>
      <c r="I150" s="3"/>
    </row>
    <row r="151" spans="1:9">
      <c r="A151" s="120" t="s">
        <v>3150</v>
      </c>
      <c r="B151" s="120" t="s">
        <v>3151</v>
      </c>
      <c r="C151" s="120" t="s">
        <v>780</v>
      </c>
      <c r="D151" s="120" t="s">
        <v>3529</v>
      </c>
      <c r="E151" s="120" t="s">
        <v>1275</v>
      </c>
      <c r="F151" s="168" t="s">
        <v>351</v>
      </c>
      <c r="G151" s="169"/>
      <c r="H151" s="58">
        <v>6062250</v>
      </c>
      <c r="I151" s="3"/>
    </row>
    <row r="152" spans="1:9">
      <c r="A152" s="120" t="s">
        <v>3150</v>
      </c>
      <c r="B152" s="120" t="s">
        <v>3151</v>
      </c>
      <c r="C152" s="120" t="s">
        <v>780</v>
      </c>
      <c r="D152" s="120" t="s">
        <v>3529</v>
      </c>
      <c r="E152" s="120" t="s">
        <v>1276</v>
      </c>
      <c r="F152" s="168" t="s">
        <v>352</v>
      </c>
      <c r="G152" s="169"/>
      <c r="H152" s="58">
        <v>3749145</v>
      </c>
      <c r="I152" s="3"/>
    </row>
    <row r="153" spans="1:9">
      <c r="A153" s="120" t="s">
        <v>3150</v>
      </c>
      <c r="B153" s="120" t="s">
        <v>3151</v>
      </c>
      <c r="C153" s="120" t="s">
        <v>780</v>
      </c>
      <c r="D153" s="120" t="s">
        <v>3529</v>
      </c>
      <c r="E153" s="120" t="s">
        <v>1277</v>
      </c>
      <c r="F153" s="168" t="s">
        <v>353</v>
      </c>
      <c r="G153" s="169"/>
      <c r="H153" s="58">
        <v>1094560</v>
      </c>
      <c r="I153" s="3"/>
    </row>
    <row r="154" spans="1:9">
      <c r="A154" s="120" t="s">
        <v>3150</v>
      </c>
      <c r="B154" s="120" t="s">
        <v>3151</v>
      </c>
      <c r="C154" s="120" t="s">
        <v>780</v>
      </c>
      <c r="D154" s="120" t="s">
        <v>3529</v>
      </c>
      <c r="E154" s="120" t="s">
        <v>1278</v>
      </c>
      <c r="F154" s="168" t="s">
        <v>354</v>
      </c>
      <c r="G154" s="169"/>
      <c r="H154" s="58">
        <v>1376215</v>
      </c>
      <c r="I154" s="3"/>
    </row>
    <row r="155" spans="1:9">
      <c r="A155" s="120" t="s">
        <v>3150</v>
      </c>
      <c r="B155" s="120" t="s">
        <v>3151</v>
      </c>
      <c r="C155" s="120" t="s">
        <v>780</v>
      </c>
      <c r="D155" s="120" t="s">
        <v>3529</v>
      </c>
      <c r="E155" s="120" t="s">
        <v>1279</v>
      </c>
      <c r="F155" s="168" t="s">
        <v>355</v>
      </c>
      <c r="G155" s="169"/>
      <c r="H155" s="58">
        <v>1862330</v>
      </c>
      <c r="I155" s="3"/>
    </row>
    <row r="156" spans="1:9">
      <c r="A156" s="120" t="s">
        <v>3150</v>
      </c>
      <c r="B156" s="120" t="s">
        <v>3151</v>
      </c>
      <c r="C156" s="120" t="s">
        <v>780</v>
      </c>
      <c r="D156" s="120" t="s">
        <v>3529</v>
      </c>
      <c r="E156" s="120" t="s">
        <v>1280</v>
      </c>
      <c r="F156" s="168" t="s">
        <v>607</v>
      </c>
      <c r="G156" s="169"/>
      <c r="H156" s="58">
        <v>5292903</v>
      </c>
      <c r="I156" s="3"/>
    </row>
    <row r="157" spans="1:9">
      <c r="A157" s="120" t="s">
        <v>3150</v>
      </c>
      <c r="B157" s="120" t="s">
        <v>3151</v>
      </c>
      <c r="C157" s="120" t="s">
        <v>780</v>
      </c>
      <c r="D157" s="120" t="s">
        <v>3529</v>
      </c>
      <c r="E157" s="120" t="s">
        <v>1281</v>
      </c>
      <c r="F157" s="168" t="s">
        <v>644</v>
      </c>
      <c r="G157" s="169"/>
      <c r="H157" s="58">
        <v>1294810</v>
      </c>
      <c r="I157" s="3"/>
    </row>
    <row r="158" spans="1:9">
      <c r="A158" s="120" t="s">
        <v>3150</v>
      </c>
      <c r="B158" s="120" t="s">
        <v>3151</v>
      </c>
      <c r="C158" s="120" t="s">
        <v>780</v>
      </c>
      <c r="D158" s="120" t="s">
        <v>3529</v>
      </c>
      <c r="E158" s="120" t="s">
        <v>1282</v>
      </c>
      <c r="F158" s="168" t="s">
        <v>1158</v>
      </c>
      <c r="G158" s="169"/>
      <c r="H158" s="58">
        <v>1591840</v>
      </c>
      <c r="I158" s="3"/>
    </row>
    <row r="159" spans="1:9">
      <c r="A159" s="120" t="s">
        <v>3150</v>
      </c>
      <c r="B159" s="120" t="s">
        <v>3151</v>
      </c>
      <c r="C159" s="120" t="s">
        <v>780</v>
      </c>
      <c r="D159" s="120" t="s">
        <v>3529</v>
      </c>
      <c r="E159" s="120" t="s">
        <v>1283</v>
      </c>
      <c r="F159" s="168" t="s">
        <v>1165</v>
      </c>
      <c r="G159" s="169"/>
      <c r="H159" s="58">
        <v>2560880</v>
      </c>
      <c r="I159" s="3"/>
    </row>
    <row r="160" spans="1:9">
      <c r="A160" s="120" t="s">
        <v>3150</v>
      </c>
      <c r="B160" s="120" t="s">
        <v>3151</v>
      </c>
      <c r="C160" s="120" t="s">
        <v>780</v>
      </c>
      <c r="D160" s="120" t="s">
        <v>3529</v>
      </c>
      <c r="E160" s="120" t="s">
        <v>1284</v>
      </c>
      <c r="F160" s="168" t="s">
        <v>1166</v>
      </c>
      <c r="G160" s="169"/>
      <c r="H160" s="58">
        <v>2022110</v>
      </c>
      <c r="I160" s="3"/>
    </row>
    <row r="161" spans="1:9">
      <c r="A161" s="120" t="s">
        <v>3150</v>
      </c>
      <c r="B161" s="120" t="s">
        <v>3151</v>
      </c>
      <c r="C161" s="120" t="s">
        <v>780</v>
      </c>
      <c r="D161" s="120" t="s">
        <v>3529</v>
      </c>
      <c r="E161" s="120" t="s">
        <v>1846</v>
      </c>
      <c r="F161" s="168" t="s">
        <v>1847</v>
      </c>
      <c r="G161" s="169"/>
      <c r="H161" s="58">
        <v>1893670</v>
      </c>
      <c r="I161" s="3"/>
    </row>
    <row r="162" spans="1:9">
      <c r="A162" s="120" t="s">
        <v>3150</v>
      </c>
      <c r="B162" s="120" t="s">
        <v>3151</v>
      </c>
      <c r="C162" s="120" t="s">
        <v>780</v>
      </c>
      <c r="D162" s="120" t="s">
        <v>3529</v>
      </c>
      <c r="E162" s="120" t="s">
        <v>2000</v>
      </c>
      <c r="F162" s="168" t="s">
        <v>627</v>
      </c>
      <c r="G162" s="169"/>
      <c r="H162" s="58">
        <v>1496130</v>
      </c>
      <c r="I162" s="3"/>
    </row>
    <row r="163" spans="1:9">
      <c r="A163" s="120" t="s">
        <v>3150</v>
      </c>
      <c r="B163" s="120" t="s">
        <v>3151</v>
      </c>
      <c r="C163" s="120" t="s">
        <v>780</v>
      </c>
      <c r="D163" s="120" t="s">
        <v>3529</v>
      </c>
      <c r="E163" s="120" t="s">
        <v>2958</v>
      </c>
      <c r="F163" s="168" t="s">
        <v>2959</v>
      </c>
      <c r="G163" s="169"/>
      <c r="H163" s="58">
        <v>1226335</v>
      </c>
      <c r="I163" s="3"/>
    </row>
    <row r="164" spans="1:9">
      <c r="A164" s="120" t="s">
        <v>3150</v>
      </c>
      <c r="B164" s="120" t="s">
        <v>3151</v>
      </c>
      <c r="C164" s="120" t="s">
        <v>780</v>
      </c>
      <c r="D164" s="120" t="s">
        <v>3529</v>
      </c>
      <c r="E164" s="120" t="s">
        <v>2970</v>
      </c>
      <c r="F164" s="168" t="s">
        <v>2971</v>
      </c>
      <c r="G164" s="169"/>
      <c r="H164" s="58">
        <v>1106130</v>
      </c>
      <c r="I164" s="3"/>
    </row>
    <row r="165" spans="1:9">
      <c r="A165" s="120" t="s">
        <v>3150</v>
      </c>
      <c r="B165" s="120" t="s">
        <v>3151</v>
      </c>
      <c r="C165" s="120" t="s">
        <v>780</v>
      </c>
      <c r="D165" s="120" t="s">
        <v>3529</v>
      </c>
      <c r="E165" s="120" t="s">
        <v>2965</v>
      </c>
      <c r="F165" s="168" t="s">
        <v>353</v>
      </c>
      <c r="G165" s="169"/>
      <c r="H165" s="58">
        <v>1030920</v>
      </c>
      <c r="I165" s="3"/>
    </row>
    <row r="166" spans="1:9">
      <c r="A166" s="120" t="s">
        <v>3150</v>
      </c>
      <c r="B166" s="120" t="s">
        <v>3151</v>
      </c>
      <c r="C166" s="120" t="s">
        <v>780</v>
      </c>
      <c r="D166" s="120" t="s">
        <v>3529</v>
      </c>
      <c r="E166" s="170" t="s">
        <v>3016</v>
      </c>
      <c r="F166" s="171"/>
      <c r="G166" s="172"/>
      <c r="H166" s="86">
        <v>42825638</v>
      </c>
      <c r="I166" s="3"/>
    </row>
    <row r="167" spans="1:9">
      <c r="A167" s="120" t="s">
        <v>3150</v>
      </c>
      <c r="B167" s="120" t="s">
        <v>3151</v>
      </c>
      <c r="C167" s="120" t="s">
        <v>788</v>
      </c>
      <c r="D167" s="120" t="s">
        <v>3534</v>
      </c>
      <c r="E167" s="120" t="s">
        <v>1285</v>
      </c>
      <c r="F167" s="168" t="s">
        <v>331</v>
      </c>
      <c r="G167" s="169"/>
      <c r="H167" s="58">
        <v>3008185</v>
      </c>
      <c r="I167" s="3"/>
    </row>
    <row r="168" spans="1:9">
      <c r="A168" s="120" t="s">
        <v>3150</v>
      </c>
      <c r="B168" s="120" t="s">
        <v>3151</v>
      </c>
      <c r="C168" s="120" t="s">
        <v>788</v>
      </c>
      <c r="D168" s="120" t="s">
        <v>3534</v>
      </c>
      <c r="E168" s="120" t="s">
        <v>1286</v>
      </c>
      <c r="F168" s="168" t="s">
        <v>319</v>
      </c>
      <c r="G168" s="169"/>
      <c r="H168" s="58">
        <v>5444825</v>
      </c>
      <c r="I168" s="3"/>
    </row>
    <row r="169" spans="1:9">
      <c r="A169" s="120" t="s">
        <v>3150</v>
      </c>
      <c r="B169" s="120" t="s">
        <v>3151</v>
      </c>
      <c r="C169" s="120" t="s">
        <v>788</v>
      </c>
      <c r="D169" s="120" t="s">
        <v>3534</v>
      </c>
      <c r="E169" s="120" t="s">
        <v>1287</v>
      </c>
      <c r="F169" s="168" t="s">
        <v>511</v>
      </c>
      <c r="G169" s="169"/>
      <c r="H169" s="58">
        <v>2775965</v>
      </c>
      <c r="I169" s="3"/>
    </row>
    <row r="170" spans="1:9">
      <c r="A170" s="120" t="s">
        <v>3150</v>
      </c>
      <c r="B170" s="120" t="s">
        <v>3151</v>
      </c>
      <c r="C170" s="120" t="s">
        <v>788</v>
      </c>
      <c r="D170" s="120" t="s">
        <v>3534</v>
      </c>
      <c r="E170" s="120" t="s">
        <v>1288</v>
      </c>
      <c r="F170" s="168" t="s">
        <v>336</v>
      </c>
      <c r="G170" s="169"/>
      <c r="H170" s="58">
        <v>5618760</v>
      </c>
      <c r="I170" s="3"/>
    </row>
    <row r="171" spans="1:9">
      <c r="A171" s="120" t="s">
        <v>3150</v>
      </c>
      <c r="B171" s="120" t="s">
        <v>3151</v>
      </c>
      <c r="C171" s="120" t="s">
        <v>788</v>
      </c>
      <c r="D171" s="120" t="s">
        <v>3534</v>
      </c>
      <c r="E171" s="120" t="s">
        <v>1290</v>
      </c>
      <c r="F171" s="168" t="s">
        <v>139</v>
      </c>
      <c r="G171" s="169"/>
      <c r="H171" s="58">
        <v>5511225</v>
      </c>
      <c r="I171" s="3"/>
    </row>
    <row r="172" spans="1:9">
      <c r="A172" s="120" t="s">
        <v>3150</v>
      </c>
      <c r="B172" s="120" t="s">
        <v>3151</v>
      </c>
      <c r="C172" s="120" t="s">
        <v>788</v>
      </c>
      <c r="D172" s="120" t="s">
        <v>3534</v>
      </c>
      <c r="E172" s="120" t="s">
        <v>1291</v>
      </c>
      <c r="F172" s="168" t="s">
        <v>327</v>
      </c>
      <c r="G172" s="169"/>
      <c r="H172" s="58">
        <v>3234025</v>
      </c>
      <c r="I172" s="3"/>
    </row>
    <row r="173" spans="1:9">
      <c r="A173" s="120" t="s">
        <v>3150</v>
      </c>
      <c r="B173" s="120" t="s">
        <v>3151</v>
      </c>
      <c r="C173" s="120" t="s">
        <v>788</v>
      </c>
      <c r="D173" s="120" t="s">
        <v>3534</v>
      </c>
      <c r="E173" s="120" t="s">
        <v>1292</v>
      </c>
      <c r="F173" s="168" t="s">
        <v>328</v>
      </c>
      <c r="G173" s="169"/>
      <c r="H173" s="58">
        <v>612530</v>
      </c>
      <c r="I173" s="3"/>
    </row>
    <row r="174" spans="1:9">
      <c r="A174" s="120" t="s">
        <v>3150</v>
      </c>
      <c r="B174" s="120" t="s">
        <v>3151</v>
      </c>
      <c r="C174" s="120" t="s">
        <v>788</v>
      </c>
      <c r="D174" s="120" t="s">
        <v>3534</v>
      </c>
      <c r="E174" s="120" t="s">
        <v>2831</v>
      </c>
      <c r="F174" s="168" t="s">
        <v>2832</v>
      </c>
      <c r="G174" s="169"/>
      <c r="H174" s="58">
        <v>1724750</v>
      </c>
      <c r="I174" s="3"/>
    </row>
    <row r="175" spans="1:9">
      <c r="A175" s="120" t="s">
        <v>3150</v>
      </c>
      <c r="B175" s="120" t="s">
        <v>3151</v>
      </c>
      <c r="C175" s="120" t="s">
        <v>788</v>
      </c>
      <c r="D175" s="120" t="s">
        <v>3534</v>
      </c>
      <c r="E175" s="120" t="s">
        <v>2966</v>
      </c>
      <c r="F175" s="168" t="s">
        <v>2967</v>
      </c>
      <c r="G175" s="169"/>
      <c r="H175" s="58">
        <v>1667285</v>
      </c>
      <c r="I175" s="3"/>
    </row>
    <row r="176" spans="1:9">
      <c r="A176" s="120" t="s">
        <v>3150</v>
      </c>
      <c r="B176" s="120" t="s">
        <v>3151</v>
      </c>
      <c r="C176" s="120" t="s">
        <v>788</v>
      </c>
      <c r="D176" s="120" t="s">
        <v>3534</v>
      </c>
      <c r="E176" s="120" t="s">
        <v>3120</v>
      </c>
      <c r="F176" s="168" t="s">
        <v>3121</v>
      </c>
      <c r="G176" s="169"/>
      <c r="H176" s="58">
        <v>2459840</v>
      </c>
      <c r="I176" s="3"/>
    </row>
    <row r="177" spans="1:9">
      <c r="A177" s="120" t="s">
        <v>3150</v>
      </c>
      <c r="B177" s="120" t="s">
        <v>3151</v>
      </c>
      <c r="C177" s="120" t="s">
        <v>788</v>
      </c>
      <c r="D177" s="120" t="s">
        <v>3534</v>
      </c>
      <c r="E177" s="170" t="s">
        <v>3016</v>
      </c>
      <c r="F177" s="171"/>
      <c r="G177" s="172"/>
      <c r="H177" s="86">
        <v>32057390</v>
      </c>
      <c r="I177" s="3"/>
    </row>
    <row r="178" spans="1:9">
      <c r="A178" s="120" t="s">
        <v>3150</v>
      </c>
      <c r="B178" s="120" t="s">
        <v>3151</v>
      </c>
      <c r="C178" s="120" t="s">
        <v>794</v>
      </c>
      <c r="D178" s="120" t="s">
        <v>3542</v>
      </c>
      <c r="E178" s="120" t="s">
        <v>1295</v>
      </c>
      <c r="F178" s="168" t="s">
        <v>305</v>
      </c>
      <c r="G178" s="169"/>
      <c r="H178" s="58">
        <v>1156120</v>
      </c>
      <c r="I178" s="3"/>
    </row>
    <row r="179" spans="1:9">
      <c r="A179" s="120" t="s">
        <v>3150</v>
      </c>
      <c r="B179" s="120" t="s">
        <v>3151</v>
      </c>
      <c r="C179" s="120" t="s">
        <v>794</v>
      </c>
      <c r="D179" s="120" t="s">
        <v>3542</v>
      </c>
      <c r="E179" s="120" t="s">
        <v>1296</v>
      </c>
      <c r="F179" s="168" t="s">
        <v>504</v>
      </c>
      <c r="G179" s="169"/>
      <c r="H179" s="58">
        <v>1077035</v>
      </c>
      <c r="I179" s="3"/>
    </row>
    <row r="180" spans="1:9">
      <c r="A180" s="120" t="s">
        <v>3150</v>
      </c>
      <c r="B180" s="120" t="s">
        <v>3151</v>
      </c>
      <c r="C180" s="120" t="s">
        <v>794</v>
      </c>
      <c r="D180" s="120" t="s">
        <v>3542</v>
      </c>
      <c r="E180" s="120" t="s">
        <v>1293</v>
      </c>
      <c r="F180" s="168" t="s">
        <v>296</v>
      </c>
      <c r="G180" s="169"/>
      <c r="H180" s="58">
        <v>2964875</v>
      </c>
      <c r="I180" s="3"/>
    </row>
    <row r="181" spans="1:9">
      <c r="A181" s="120" t="s">
        <v>3150</v>
      </c>
      <c r="B181" s="120" t="s">
        <v>3151</v>
      </c>
      <c r="C181" s="120" t="s">
        <v>794</v>
      </c>
      <c r="D181" s="120" t="s">
        <v>3542</v>
      </c>
      <c r="E181" s="120" t="s">
        <v>1294</v>
      </c>
      <c r="F181" s="168" t="s">
        <v>672</v>
      </c>
      <c r="G181" s="169"/>
      <c r="H181" s="58">
        <v>2768975</v>
      </c>
      <c r="I181" s="3"/>
    </row>
    <row r="182" spans="1:9">
      <c r="A182" s="120" t="s">
        <v>3150</v>
      </c>
      <c r="B182" s="120" t="s">
        <v>3151</v>
      </c>
      <c r="C182" s="120" t="s">
        <v>794</v>
      </c>
      <c r="D182" s="120" t="s">
        <v>3542</v>
      </c>
      <c r="E182" s="120" t="s">
        <v>2883</v>
      </c>
      <c r="F182" s="168" t="s">
        <v>2884</v>
      </c>
      <c r="G182" s="169"/>
      <c r="H182" s="58">
        <v>1676715</v>
      </c>
      <c r="I182" s="3"/>
    </row>
    <row r="183" spans="1:9">
      <c r="A183" s="120" t="s">
        <v>3150</v>
      </c>
      <c r="B183" s="120" t="s">
        <v>3151</v>
      </c>
      <c r="C183" s="120" t="s">
        <v>794</v>
      </c>
      <c r="D183" s="120" t="s">
        <v>3542</v>
      </c>
      <c r="E183" s="170" t="s">
        <v>3016</v>
      </c>
      <c r="F183" s="171"/>
      <c r="G183" s="172"/>
      <c r="H183" s="86">
        <v>9643720</v>
      </c>
      <c r="I183" s="3"/>
    </row>
    <row r="184" spans="1:9">
      <c r="A184" s="120" t="s">
        <v>3150</v>
      </c>
      <c r="B184" s="120" t="s">
        <v>3151</v>
      </c>
      <c r="C184" s="120" t="s">
        <v>798</v>
      </c>
      <c r="D184" s="120" t="s">
        <v>3545</v>
      </c>
      <c r="E184" s="120" t="s">
        <v>1297</v>
      </c>
      <c r="F184" s="168" t="s">
        <v>285</v>
      </c>
      <c r="G184" s="169"/>
      <c r="H184" s="58">
        <v>2624860</v>
      </c>
      <c r="I184" s="3"/>
    </row>
    <row r="185" spans="1:9">
      <c r="A185" s="120" t="s">
        <v>3150</v>
      </c>
      <c r="B185" s="120" t="s">
        <v>3151</v>
      </c>
      <c r="C185" s="120" t="s">
        <v>798</v>
      </c>
      <c r="D185" s="120" t="s">
        <v>3545</v>
      </c>
      <c r="E185" s="120" t="s">
        <v>1298</v>
      </c>
      <c r="F185" s="168" t="s">
        <v>153</v>
      </c>
      <c r="G185" s="169"/>
      <c r="H185" s="58">
        <v>3047765</v>
      </c>
      <c r="I185" s="3"/>
    </row>
    <row r="186" spans="1:9">
      <c r="A186" s="120" t="s">
        <v>3150</v>
      </c>
      <c r="B186" s="120" t="s">
        <v>3151</v>
      </c>
      <c r="C186" s="120" t="s">
        <v>798</v>
      </c>
      <c r="D186" s="120" t="s">
        <v>3545</v>
      </c>
      <c r="E186" s="120" t="s">
        <v>1299</v>
      </c>
      <c r="F186" s="168" t="s">
        <v>324</v>
      </c>
      <c r="G186" s="169"/>
      <c r="H186" s="58">
        <v>5640145</v>
      </c>
      <c r="I186" s="3"/>
    </row>
    <row r="187" spans="1:9">
      <c r="A187" s="120" t="s">
        <v>3150</v>
      </c>
      <c r="B187" s="120" t="s">
        <v>3151</v>
      </c>
      <c r="C187" s="120" t="s">
        <v>798</v>
      </c>
      <c r="D187" s="120" t="s">
        <v>3545</v>
      </c>
      <c r="E187" s="120" t="s">
        <v>1300</v>
      </c>
      <c r="F187" s="168" t="s">
        <v>346</v>
      </c>
      <c r="G187" s="169"/>
      <c r="H187" s="58">
        <v>4932599</v>
      </c>
      <c r="I187" s="3"/>
    </row>
    <row r="188" spans="1:9">
      <c r="A188" s="120" t="s">
        <v>3150</v>
      </c>
      <c r="B188" s="120" t="s">
        <v>3151</v>
      </c>
      <c r="C188" s="120" t="s">
        <v>798</v>
      </c>
      <c r="D188" s="120" t="s">
        <v>3545</v>
      </c>
      <c r="E188" s="120" t="s">
        <v>1301</v>
      </c>
      <c r="F188" s="168" t="s">
        <v>111</v>
      </c>
      <c r="G188" s="169"/>
      <c r="H188" s="58">
        <v>952840</v>
      </c>
      <c r="I188" s="3"/>
    </row>
    <row r="189" spans="1:9">
      <c r="A189" s="120" t="s">
        <v>3150</v>
      </c>
      <c r="B189" s="120" t="s">
        <v>3151</v>
      </c>
      <c r="C189" s="120" t="s">
        <v>798</v>
      </c>
      <c r="D189" s="120" t="s">
        <v>3545</v>
      </c>
      <c r="E189" s="120" t="s">
        <v>1302</v>
      </c>
      <c r="F189" s="168" t="s">
        <v>545</v>
      </c>
      <c r="G189" s="169"/>
      <c r="H189" s="58">
        <v>5184535</v>
      </c>
      <c r="I189" s="3"/>
    </row>
    <row r="190" spans="1:9">
      <c r="A190" s="120" t="s">
        <v>3150</v>
      </c>
      <c r="B190" s="120" t="s">
        <v>3151</v>
      </c>
      <c r="C190" s="120" t="s">
        <v>798</v>
      </c>
      <c r="D190" s="120" t="s">
        <v>3545</v>
      </c>
      <c r="E190" s="120" t="s">
        <v>1303</v>
      </c>
      <c r="F190" s="168" t="s">
        <v>326</v>
      </c>
      <c r="G190" s="169"/>
      <c r="H190" s="58">
        <v>1157900</v>
      </c>
      <c r="I190" s="3"/>
    </row>
    <row r="191" spans="1:9">
      <c r="A191" s="120" t="s">
        <v>3150</v>
      </c>
      <c r="B191" s="120" t="s">
        <v>3151</v>
      </c>
      <c r="C191" s="120" t="s">
        <v>798</v>
      </c>
      <c r="D191" s="120" t="s">
        <v>3545</v>
      </c>
      <c r="E191" s="120" t="s">
        <v>1304</v>
      </c>
      <c r="F191" s="168" t="s">
        <v>151</v>
      </c>
      <c r="G191" s="169"/>
      <c r="H191" s="58">
        <v>5652020</v>
      </c>
      <c r="I191" s="3"/>
    </row>
    <row r="192" spans="1:9">
      <c r="A192" s="120" t="s">
        <v>3150</v>
      </c>
      <c r="B192" s="120" t="s">
        <v>3151</v>
      </c>
      <c r="C192" s="120" t="s">
        <v>798</v>
      </c>
      <c r="D192" s="120" t="s">
        <v>3545</v>
      </c>
      <c r="E192" s="120" t="s">
        <v>1305</v>
      </c>
      <c r="F192" s="168" t="s">
        <v>158</v>
      </c>
      <c r="G192" s="169"/>
      <c r="H192" s="58">
        <v>2493260</v>
      </c>
      <c r="I192" s="3"/>
    </row>
    <row r="193" spans="1:9">
      <c r="A193" s="120" t="s">
        <v>3150</v>
      </c>
      <c r="B193" s="120" t="s">
        <v>3151</v>
      </c>
      <c r="C193" s="120" t="s">
        <v>798</v>
      </c>
      <c r="D193" s="120" t="s">
        <v>3545</v>
      </c>
      <c r="E193" s="120" t="s">
        <v>1306</v>
      </c>
      <c r="F193" s="168" t="s">
        <v>325</v>
      </c>
      <c r="G193" s="169"/>
      <c r="H193" s="58">
        <v>5068605</v>
      </c>
      <c r="I193" s="3"/>
    </row>
    <row r="194" spans="1:9">
      <c r="A194" s="120" t="s">
        <v>3150</v>
      </c>
      <c r="B194" s="120" t="s">
        <v>3151</v>
      </c>
      <c r="C194" s="120" t="s">
        <v>798</v>
      </c>
      <c r="D194" s="120" t="s">
        <v>3545</v>
      </c>
      <c r="E194" s="120" t="s">
        <v>1307</v>
      </c>
      <c r="F194" s="168" t="s">
        <v>313</v>
      </c>
      <c r="G194" s="169"/>
      <c r="H194" s="58">
        <v>1905530</v>
      </c>
      <c r="I194" s="3"/>
    </row>
    <row r="195" spans="1:9">
      <c r="A195" s="120" t="s">
        <v>3150</v>
      </c>
      <c r="B195" s="120" t="s">
        <v>3151</v>
      </c>
      <c r="C195" s="120" t="s">
        <v>798</v>
      </c>
      <c r="D195" s="120" t="s">
        <v>3545</v>
      </c>
      <c r="E195" s="120" t="s">
        <v>1308</v>
      </c>
      <c r="F195" s="168" t="s">
        <v>524</v>
      </c>
      <c r="G195" s="169"/>
      <c r="H195" s="58">
        <v>1865850</v>
      </c>
      <c r="I195" s="3"/>
    </row>
    <row r="196" spans="1:9">
      <c r="A196" s="120" t="s">
        <v>3150</v>
      </c>
      <c r="B196" s="120" t="s">
        <v>3151</v>
      </c>
      <c r="C196" s="120" t="s">
        <v>798</v>
      </c>
      <c r="D196" s="120" t="s">
        <v>3545</v>
      </c>
      <c r="E196" s="120" t="s">
        <v>1309</v>
      </c>
      <c r="F196" s="168" t="s">
        <v>2</v>
      </c>
      <c r="G196" s="169"/>
      <c r="H196" s="58">
        <v>2599400</v>
      </c>
      <c r="I196" s="3"/>
    </row>
    <row r="197" spans="1:9">
      <c r="A197" s="120" t="s">
        <v>3150</v>
      </c>
      <c r="B197" s="120" t="s">
        <v>3151</v>
      </c>
      <c r="C197" s="120" t="s">
        <v>798</v>
      </c>
      <c r="D197" s="120" t="s">
        <v>3545</v>
      </c>
      <c r="E197" s="120" t="s">
        <v>1310</v>
      </c>
      <c r="F197" s="168" t="s">
        <v>343</v>
      </c>
      <c r="G197" s="169"/>
      <c r="H197" s="58">
        <v>2281920</v>
      </c>
      <c r="I197" s="3"/>
    </row>
    <row r="198" spans="1:9">
      <c r="A198" s="120" t="s">
        <v>3150</v>
      </c>
      <c r="B198" s="120" t="s">
        <v>3151</v>
      </c>
      <c r="C198" s="120" t="s">
        <v>798</v>
      </c>
      <c r="D198" s="120" t="s">
        <v>3545</v>
      </c>
      <c r="E198" s="120" t="s">
        <v>1311</v>
      </c>
      <c r="F198" s="168" t="s">
        <v>0</v>
      </c>
      <c r="G198" s="169"/>
      <c r="H198" s="58">
        <v>703915</v>
      </c>
      <c r="I198" s="3"/>
    </row>
    <row r="199" spans="1:9">
      <c r="A199" s="120" t="s">
        <v>3150</v>
      </c>
      <c r="B199" s="120" t="s">
        <v>3151</v>
      </c>
      <c r="C199" s="120" t="s">
        <v>798</v>
      </c>
      <c r="D199" s="120" t="s">
        <v>3545</v>
      </c>
      <c r="E199" s="120" t="s">
        <v>1312</v>
      </c>
      <c r="F199" s="168" t="s">
        <v>304</v>
      </c>
      <c r="G199" s="169"/>
      <c r="H199" s="58">
        <v>5340725</v>
      </c>
      <c r="I199" s="3"/>
    </row>
    <row r="200" spans="1:9">
      <c r="A200" s="120" t="s">
        <v>3150</v>
      </c>
      <c r="B200" s="120" t="s">
        <v>3151</v>
      </c>
      <c r="C200" s="120" t="s">
        <v>798</v>
      </c>
      <c r="D200" s="120" t="s">
        <v>3545</v>
      </c>
      <c r="E200" s="120" t="s">
        <v>1313</v>
      </c>
      <c r="F200" s="168" t="s">
        <v>306</v>
      </c>
      <c r="G200" s="169"/>
      <c r="H200" s="58">
        <v>1597530</v>
      </c>
      <c r="I200" s="3"/>
    </row>
    <row r="201" spans="1:9">
      <c r="A201" s="120" t="s">
        <v>3150</v>
      </c>
      <c r="B201" s="120" t="s">
        <v>3151</v>
      </c>
      <c r="C201" s="120" t="s">
        <v>798</v>
      </c>
      <c r="D201" s="120" t="s">
        <v>3545</v>
      </c>
      <c r="E201" s="120" t="s">
        <v>1314</v>
      </c>
      <c r="F201" s="168" t="s">
        <v>307</v>
      </c>
      <c r="G201" s="169"/>
      <c r="H201" s="58">
        <v>2797995</v>
      </c>
      <c r="I201" s="3"/>
    </row>
    <row r="202" spans="1:9">
      <c r="A202" s="120" t="s">
        <v>3150</v>
      </c>
      <c r="B202" s="120" t="s">
        <v>3151</v>
      </c>
      <c r="C202" s="120" t="s">
        <v>798</v>
      </c>
      <c r="D202" s="120" t="s">
        <v>3545</v>
      </c>
      <c r="E202" s="120" t="s">
        <v>1315</v>
      </c>
      <c r="F202" s="168" t="s">
        <v>308</v>
      </c>
      <c r="G202" s="169"/>
      <c r="H202" s="58">
        <v>1974050</v>
      </c>
      <c r="I202" s="3"/>
    </row>
    <row r="203" spans="1:9">
      <c r="A203" s="120" t="s">
        <v>3150</v>
      </c>
      <c r="B203" s="120" t="s">
        <v>3151</v>
      </c>
      <c r="C203" s="120" t="s">
        <v>798</v>
      </c>
      <c r="D203" s="120" t="s">
        <v>3545</v>
      </c>
      <c r="E203" s="120" t="s">
        <v>1316</v>
      </c>
      <c r="F203" s="168" t="s">
        <v>179</v>
      </c>
      <c r="G203" s="169"/>
      <c r="H203" s="58">
        <v>2092965</v>
      </c>
      <c r="I203" s="3"/>
    </row>
    <row r="204" spans="1:9">
      <c r="A204" s="120" t="s">
        <v>3150</v>
      </c>
      <c r="B204" s="120" t="s">
        <v>3151</v>
      </c>
      <c r="C204" s="120" t="s">
        <v>798</v>
      </c>
      <c r="D204" s="120" t="s">
        <v>3545</v>
      </c>
      <c r="E204" s="120" t="s">
        <v>1317</v>
      </c>
      <c r="F204" s="168" t="s">
        <v>544</v>
      </c>
      <c r="G204" s="169"/>
      <c r="H204" s="58">
        <v>4621865</v>
      </c>
      <c r="I204" s="3"/>
    </row>
    <row r="205" spans="1:9">
      <c r="A205" s="120" t="s">
        <v>3150</v>
      </c>
      <c r="B205" s="120" t="s">
        <v>3151</v>
      </c>
      <c r="C205" s="120" t="s">
        <v>798</v>
      </c>
      <c r="D205" s="120" t="s">
        <v>3545</v>
      </c>
      <c r="E205" s="120" t="s">
        <v>1318</v>
      </c>
      <c r="F205" s="168" t="s">
        <v>129</v>
      </c>
      <c r="G205" s="169"/>
      <c r="H205" s="58">
        <v>673525</v>
      </c>
      <c r="I205" s="3"/>
    </row>
    <row r="206" spans="1:9">
      <c r="A206" s="120" t="s">
        <v>3150</v>
      </c>
      <c r="B206" s="120" t="s">
        <v>3151</v>
      </c>
      <c r="C206" s="120" t="s">
        <v>798</v>
      </c>
      <c r="D206" s="120" t="s">
        <v>3545</v>
      </c>
      <c r="E206" s="120" t="s">
        <v>1319</v>
      </c>
      <c r="F206" s="168" t="s">
        <v>37</v>
      </c>
      <c r="G206" s="169"/>
      <c r="H206" s="58">
        <v>571808</v>
      </c>
      <c r="I206" s="3"/>
    </row>
    <row r="207" spans="1:9">
      <c r="A207" s="120" t="s">
        <v>3150</v>
      </c>
      <c r="B207" s="120" t="s">
        <v>3151</v>
      </c>
      <c r="C207" s="120" t="s">
        <v>798</v>
      </c>
      <c r="D207" s="120" t="s">
        <v>3545</v>
      </c>
      <c r="E207" s="120" t="s">
        <v>1320</v>
      </c>
      <c r="F207" s="168" t="s">
        <v>10</v>
      </c>
      <c r="G207" s="169"/>
      <c r="H207" s="58">
        <v>1843787</v>
      </c>
      <c r="I207" s="3"/>
    </row>
    <row r="208" spans="1:9">
      <c r="A208" s="120" t="s">
        <v>3150</v>
      </c>
      <c r="B208" s="120" t="s">
        <v>3151</v>
      </c>
      <c r="C208" s="120" t="s">
        <v>798</v>
      </c>
      <c r="D208" s="120" t="s">
        <v>3545</v>
      </c>
      <c r="E208" s="120" t="s">
        <v>1322</v>
      </c>
      <c r="F208" s="168" t="s">
        <v>311</v>
      </c>
      <c r="G208" s="169"/>
      <c r="H208" s="58">
        <v>3948435</v>
      </c>
      <c r="I208" s="3"/>
    </row>
    <row r="209" spans="1:9">
      <c r="A209" s="120" t="s">
        <v>3150</v>
      </c>
      <c r="B209" s="120" t="s">
        <v>3151</v>
      </c>
      <c r="C209" s="120" t="s">
        <v>798</v>
      </c>
      <c r="D209" s="120" t="s">
        <v>3545</v>
      </c>
      <c r="E209" s="120" t="s">
        <v>1323</v>
      </c>
      <c r="F209" s="168" t="s">
        <v>184</v>
      </c>
      <c r="G209" s="169"/>
      <c r="H209" s="58">
        <v>1150815</v>
      </c>
      <c r="I209" s="3"/>
    </row>
    <row r="210" spans="1:9">
      <c r="A210" s="120" t="s">
        <v>3150</v>
      </c>
      <c r="B210" s="120" t="s">
        <v>3151</v>
      </c>
      <c r="C210" s="120" t="s">
        <v>798</v>
      </c>
      <c r="D210" s="120" t="s">
        <v>3545</v>
      </c>
      <c r="E210" s="120" t="s">
        <v>1325</v>
      </c>
      <c r="F210" s="168" t="s">
        <v>645</v>
      </c>
      <c r="G210" s="169"/>
      <c r="H210" s="58">
        <v>2146405</v>
      </c>
      <c r="I210" s="3"/>
    </row>
    <row r="211" spans="1:9">
      <c r="A211" s="120" t="s">
        <v>3150</v>
      </c>
      <c r="B211" s="120" t="s">
        <v>3151</v>
      </c>
      <c r="C211" s="120" t="s">
        <v>798</v>
      </c>
      <c r="D211" s="120" t="s">
        <v>3545</v>
      </c>
      <c r="E211" s="120" t="s">
        <v>2048</v>
      </c>
      <c r="F211" s="168" t="s">
        <v>11</v>
      </c>
      <c r="G211" s="169"/>
      <c r="H211" s="58">
        <v>1179650</v>
      </c>
      <c r="I211" s="3"/>
    </row>
    <row r="212" spans="1:9">
      <c r="A212" s="120" t="s">
        <v>3150</v>
      </c>
      <c r="B212" s="120" t="s">
        <v>3151</v>
      </c>
      <c r="C212" s="120" t="s">
        <v>798</v>
      </c>
      <c r="D212" s="120" t="s">
        <v>3545</v>
      </c>
      <c r="E212" s="120" t="s">
        <v>2169</v>
      </c>
      <c r="F212" s="168" t="s">
        <v>2170</v>
      </c>
      <c r="G212" s="169"/>
      <c r="H212" s="58">
        <v>1465015</v>
      </c>
      <c r="I212" s="3"/>
    </row>
    <row r="213" spans="1:9">
      <c r="A213" s="120" t="s">
        <v>3150</v>
      </c>
      <c r="B213" s="120" t="s">
        <v>3151</v>
      </c>
      <c r="C213" s="120" t="s">
        <v>798</v>
      </c>
      <c r="D213" s="120" t="s">
        <v>3545</v>
      </c>
      <c r="E213" s="120" t="s">
        <v>2177</v>
      </c>
      <c r="F213" s="168" t="s">
        <v>2178</v>
      </c>
      <c r="G213" s="169"/>
      <c r="H213" s="58">
        <v>649700</v>
      </c>
      <c r="I213" s="3"/>
    </row>
    <row r="214" spans="1:9">
      <c r="A214" s="120" t="s">
        <v>3150</v>
      </c>
      <c r="B214" s="120" t="s">
        <v>3151</v>
      </c>
      <c r="C214" s="120" t="s">
        <v>798</v>
      </c>
      <c r="D214" s="120" t="s">
        <v>3545</v>
      </c>
      <c r="E214" s="120" t="s">
        <v>2216</v>
      </c>
      <c r="F214" s="168" t="s">
        <v>2217</v>
      </c>
      <c r="G214" s="169"/>
      <c r="H214" s="58">
        <v>2470075</v>
      </c>
      <c r="I214" s="3"/>
    </row>
    <row r="215" spans="1:9">
      <c r="A215" s="120" t="s">
        <v>3150</v>
      </c>
      <c r="B215" s="120" t="s">
        <v>3151</v>
      </c>
      <c r="C215" s="120" t="s">
        <v>798</v>
      </c>
      <c r="D215" s="120" t="s">
        <v>3545</v>
      </c>
      <c r="E215" s="120" t="s">
        <v>2842</v>
      </c>
      <c r="F215" s="168" t="s">
        <v>2843</v>
      </c>
      <c r="G215" s="169"/>
      <c r="H215" s="58">
        <v>1121210</v>
      </c>
      <c r="I215" s="3"/>
    </row>
    <row r="216" spans="1:9">
      <c r="A216" s="120" t="s">
        <v>3150</v>
      </c>
      <c r="B216" s="120" t="s">
        <v>3151</v>
      </c>
      <c r="C216" s="120" t="s">
        <v>798</v>
      </c>
      <c r="D216" s="120" t="s">
        <v>3545</v>
      </c>
      <c r="E216" s="120" t="s">
        <v>2860</v>
      </c>
      <c r="F216" s="168" t="s">
        <v>2861</v>
      </c>
      <c r="G216" s="169"/>
      <c r="H216" s="58">
        <v>2913725</v>
      </c>
      <c r="I216" s="3"/>
    </row>
    <row r="217" spans="1:9">
      <c r="A217" s="120" t="s">
        <v>3150</v>
      </c>
      <c r="B217" s="120" t="s">
        <v>3151</v>
      </c>
      <c r="C217" s="120" t="s">
        <v>798</v>
      </c>
      <c r="D217" s="120" t="s">
        <v>3545</v>
      </c>
      <c r="E217" s="170" t="s">
        <v>3016</v>
      </c>
      <c r="F217" s="171"/>
      <c r="G217" s="172"/>
      <c r="H217" s="86">
        <v>84670424</v>
      </c>
      <c r="I217" s="3"/>
    </row>
    <row r="218" spans="1:9">
      <c r="A218" s="120" t="s">
        <v>3150</v>
      </c>
      <c r="B218" s="120" t="s">
        <v>3151</v>
      </c>
      <c r="C218" s="120" t="s">
        <v>821</v>
      </c>
      <c r="D218" s="120" t="s">
        <v>3554</v>
      </c>
      <c r="E218" s="120" t="s">
        <v>1326</v>
      </c>
      <c r="F218" s="168" t="s">
        <v>13</v>
      </c>
      <c r="G218" s="169"/>
      <c r="H218" s="58">
        <v>6787840</v>
      </c>
      <c r="I218" s="3"/>
    </row>
    <row r="219" spans="1:9">
      <c r="A219" s="120" t="s">
        <v>3150</v>
      </c>
      <c r="B219" s="120" t="s">
        <v>3151</v>
      </c>
      <c r="C219" s="120" t="s">
        <v>821</v>
      </c>
      <c r="D219" s="120" t="s">
        <v>3554</v>
      </c>
      <c r="E219" s="120" t="s">
        <v>1327</v>
      </c>
      <c r="F219" s="168" t="s">
        <v>26</v>
      </c>
      <c r="G219" s="169"/>
      <c r="H219" s="58">
        <v>2062735</v>
      </c>
      <c r="I219" s="3"/>
    </row>
    <row r="220" spans="1:9">
      <c r="A220" s="120" t="s">
        <v>3150</v>
      </c>
      <c r="B220" s="120" t="s">
        <v>3151</v>
      </c>
      <c r="C220" s="120" t="s">
        <v>821</v>
      </c>
      <c r="D220" s="120" t="s">
        <v>3554</v>
      </c>
      <c r="E220" s="120" t="s">
        <v>1328</v>
      </c>
      <c r="F220" s="168" t="s">
        <v>486</v>
      </c>
      <c r="G220" s="169"/>
      <c r="H220" s="58">
        <v>1630870</v>
      </c>
      <c r="I220" s="3"/>
    </row>
    <row r="221" spans="1:9">
      <c r="A221" s="120" t="s">
        <v>3150</v>
      </c>
      <c r="B221" s="120" t="s">
        <v>3151</v>
      </c>
      <c r="C221" s="120" t="s">
        <v>821</v>
      </c>
      <c r="D221" s="120" t="s">
        <v>3554</v>
      </c>
      <c r="E221" s="120" t="s">
        <v>1329</v>
      </c>
      <c r="F221" s="168" t="s">
        <v>79</v>
      </c>
      <c r="G221" s="169"/>
      <c r="H221" s="58">
        <v>1003515</v>
      </c>
      <c r="I221" s="3"/>
    </row>
    <row r="222" spans="1:9">
      <c r="A222" s="120" t="s">
        <v>3150</v>
      </c>
      <c r="B222" s="120" t="s">
        <v>3151</v>
      </c>
      <c r="C222" s="120" t="s">
        <v>821</v>
      </c>
      <c r="D222" s="120" t="s">
        <v>3554</v>
      </c>
      <c r="E222" s="120" t="s">
        <v>1330</v>
      </c>
      <c r="F222" s="168" t="s">
        <v>261</v>
      </c>
      <c r="G222" s="169"/>
      <c r="H222" s="58">
        <v>3123199</v>
      </c>
      <c r="I222" s="3"/>
    </row>
    <row r="223" spans="1:9">
      <c r="A223" s="120" t="s">
        <v>3150</v>
      </c>
      <c r="B223" s="120" t="s">
        <v>3151</v>
      </c>
      <c r="C223" s="120" t="s">
        <v>821</v>
      </c>
      <c r="D223" s="120" t="s">
        <v>3554</v>
      </c>
      <c r="E223" s="120" t="s">
        <v>1331</v>
      </c>
      <c r="F223" s="168" t="s">
        <v>36</v>
      </c>
      <c r="G223" s="169"/>
      <c r="H223" s="58">
        <v>1789445</v>
      </c>
      <c r="I223" s="3"/>
    </row>
    <row r="224" spans="1:9">
      <c r="A224" s="120" t="s">
        <v>3150</v>
      </c>
      <c r="B224" s="120" t="s">
        <v>3151</v>
      </c>
      <c r="C224" s="120" t="s">
        <v>821</v>
      </c>
      <c r="D224" s="120" t="s">
        <v>3554</v>
      </c>
      <c r="E224" s="120" t="s">
        <v>1332</v>
      </c>
      <c r="F224" s="168" t="s">
        <v>594</v>
      </c>
      <c r="G224" s="169"/>
      <c r="H224" s="58">
        <v>2380390</v>
      </c>
      <c r="I224" s="3"/>
    </row>
    <row r="225" spans="1:9">
      <c r="A225" s="120" t="s">
        <v>3150</v>
      </c>
      <c r="B225" s="120" t="s">
        <v>3151</v>
      </c>
      <c r="C225" s="120" t="s">
        <v>821</v>
      </c>
      <c r="D225" s="120" t="s">
        <v>3554</v>
      </c>
      <c r="E225" s="120" t="s">
        <v>1333</v>
      </c>
      <c r="F225" s="168" t="s">
        <v>608</v>
      </c>
      <c r="G225" s="169"/>
      <c r="H225" s="58">
        <v>2439185</v>
      </c>
      <c r="I225" s="3"/>
    </row>
    <row r="226" spans="1:9">
      <c r="A226" s="120" t="s">
        <v>3150</v>
      </c>
      <c r="B226" s="120" t="s">
        <v>3151</v>
      </c>
      <c r="C226" s="120" t="s">
        <v>821</v>
      </c>
      <c r="D226" s="120" t="s">
        <v>3554</v>
      </c>
      <c r="E226" s="120" t="s">
        <v>1334</v>
      </c>
      <c r="F226" s="168" t="s">
        <v>634</v>
      </c>
      <c r="G226" s="169"/>
      <c r="H226" s="58">
        <v>3720756</v>
      </c>
      <c r="I226" s="3"/>
    </row>
    <row r="227" spans="1:9">
      <c r="A227" s="120" t="s">
        <v>3150</v>
      </c>
      <c r="B227" s="120" t="s">
        <v>3151</v>
      </c>
      <c r="C227" s="120" t="s">
        <v>821</v>
      </c>
      <c r="D227" s="120" t="s">
        <v>3554</v>
      </c>
      <c r="E227" s="120" t="s">
        <v>1335</v>
      </c>
      <c r="F227" s="168" t="s">
        <v>545</v>
      </c>
      <c r="G227" s="169"/>
      <c r="H227" s="58">
        <v>2726550</v>
      </c>
      <c r="I227" s="3"/>
    </row>
    <row r="228" spans="1:9">
      <c r="A228" s="120" t="s">
        <v>3150</v>
      </c>
      <c r="B228" s="120" t="s">
        <v>3151</v>
      </c>
      <c r="C228" s="120" t="s">
        <v>821</v>
      </c>
      <c r="D228" s="120" t="s">
        <v>3554</v>
      </c>
      <c r="E228" s="120" t="s">
        <v>1336</v>
      </c>
      <c r="F228" s="168" t="s">
        <v>1167</v>
      </c>
      <c r="G228" s="169"/>
      <c r="H228" s="58">
        <v>2277395</v>
      </c>
      <c r="I228" s="3"/>
    </row>
    <row r="229" spans="1:9">
      <c r="A229" s="120" t="s">
        <v>3150</v>
      </c>
      <c r="B229" s="120" t="s">
        <v>3151</v>
      </c>
      <c r="C229" s="120" t="s">
        <v>821</v>
      </c>
      <c r="D229" s="120" t="s">
        <v>3554</v>
      </c>
      <c r="E229" s="120" t="s">
        <v>1863</v>
      </c>
      <c r="F229" s="168" t="s">
        <v>1864</v>
      </c>
      <c r="G229" s="169"/>
      <c r="H229" s="58">
        <v>924790</v>
      </c>
      <c r="I229" s="3"/>
    </row>
    <row r="230" spans="1:9">
      <c r="A230" s="120" t="s">
        <v>3150</v>
      </c>
      <c r="B230" s="120" t="s">
        <v>3151</v>
      </c>
      <c r="C230" s="120" t="s">
        <v>821</v>
      </c>
      <c r="D230" s="120" t="s">
        <v>3554</v>
      </c>
      <c r="E230" s="120" t="s">
        <v>1894</v>
      </c>
      <c r="F230" s="168" t="s">
        <v>1895</v>
      </c>
      <c r="G230" s="169"/>
      <c r="H230" s="58">
        <v>1145860</v>
      </c>
      <c r="I230" s="3"/>
    </row>
    <row r="231" spans="1:9">
      <c r="A231" s="120" t="s">
        <v>3150</v>
      </c>
      <c r="B231" s="120" t="s">
        <v>3151</v>
      </c>
      <c r="C231" s="120" t="s">
        <v>821</v>
      </c>
      <c r="D231" s="120" t="s">
        <v>3554</v>
      </c>
      <c r="E231" s="120" t="s">
        <v>2044</v>
      </c>
      <c r="F231" s="168" t="s">
        <v>2045</v>
      </c>
      <c r="G231" s="169"/>
      <c r="H231" s="58">
        <v>473750</v>
      </c>
      <c r="I231" s="3"/>
    </row>
    <row r="232" spans="1:9">
      <c r="A232" s="120" t="s">
        <v>3150</v>
      </c>
      <c r="B232" s="120" t="s">
        <v>3151</v>
      </c>
      <c r="C232" s="120" t="s">
        <v>821</v>
      </c>
      <c r="D232" s="120" t="s">
        <v>3554</v>
      </c>
      <c r="E232" s="120" t="s">
        <v>2064</v>
      </c>
      <c r="F232" s="168" t="s">
        <v>2065</v>
      </c>
      <c r="G232" s="169"/>
      <c r="H232" s="58">
        <v>2021670</v>
      </c>
      <c r="I232" s="3"/>
    </row>
    <row r="233" spans="1:9">
      <c r="A233" s="120" t="s">
        <v>3150</v>
      </c>
      <c r="B233" s="120" t="s">
        <v>3151</v>
      </c>
      <c r="C233" s="120" t="s">
        <v>821</v>
      </c>
      <c r="D233" s="120" t="s">
        <v>3554</v>
      </c>
      <c r="E233" s="120" t="s">
        <v>2171</v>
      </c>
      <c r="F233" s="168" t="s">
        <v>2172</v>
      </c>
      <c r="G233" s="169"/>
      <c r="H233" s="58">
        <v>1028746</v>
      </c>
      <c r="I233" s="3"/>
    </row>
    <row r="234" spans="1:9">
      <c r="A234" s="120" t="s">
        <v>3150</v>
      </c>
      <c r="B234" s="120" t="s">
        <v>3151</v>
      </c>
      <c r="C234" s="120" t="s">
        <v>821</v>
      </c>
      <c r="D234" s="120" t="s">
        <v>3554</v>
      </c>
      <c r="E234" s="120" t="s">
        <v>2847</v>
      </c>
      <c r="F234" s="168" t="s">
        <v>2848</v>
      </c>
      <c r="G234" s="169"/>
      <c r="H234" s="58">
        <v>519400</v>
      </c>
      <c r="I234" s="3"/>
    </row>
    <row r="235" spans="1:9">
      <c r="A235" s="120" t="s">
        <v>3150</v>
      </c>
      <c r="B235" s="120" t="s">
        <v>3151</v>
      </c>
      <c r="C235" s="120" t="s">
        <v>821</v>
      </c>
      <c r="D235" s="120" t="s">
        <v>3554</v>
      </c>
      <c r="E235" s="120" t="s">
        <v>3081</v>
      </c>
      <c r="F235" s="168" t="s">
        <v>3082</v>
      </c>
      <c r="G235" s="169"/>
      <c r="H235" s="58">
        <v>606230</v>
      </c>
      <c r="I235" s="3"/>
    </row>
    <row r="236" spans="1:9">
      <c r="A236" s="120" t="s">
        <v>3150</v>
      </c>
      <c r="B236" s="120" t="s">
        <v>3151</v>
      </c>
      <c r="C236" s="120" t="s">
        <v>821</v>
      </c>
      <c r="D236" s="120" t="s">
        <v>3554</v>
      </c>
      <c r="E236" s="170" t="s">
        <v>3016</v>
      </c>
      <c r="F236" s="171"/>
      <c r="G236" s="172"/>
      <c r="H236" s="86">
        <v>36662326</v>
      </c>
      <c r="I236" s="3"/>
    </row>
    <row r="237" spans="1:9">
      <c r="A237" s="120" t="s">
        <v>3150</v>
      </c>
      <c r="B237" s="120" t="s">
        <v>3151</v>
      </c>
      <c r="C237" s="120" t="s">
        <v>827</v>
      </c>
      <c r="D237" s="120" t="s">
        <v>3565</v>
      </c>
      <c r="E237" s="120" t="s">
        <v>1338</v>
      </c>
      <c r="F237" s="168" t="s">
        <v>132</v>
      </c>
      <c r="G237" s="169"/>
      <c r="H237" s="58">
        <v>3355055</v>
      </c>
      <c r="I237" s="3"/>
    </row>
    <row r="238" spans="1:9">
      <c r="A238" s="120" t="s">
        <v>3150</v>
      </c>
      <c r="B238" s="120" t="s">
        <v>3151</v>
      </c>
      <c r="C238" s="120" t="s">
        <v>827</v>
      </c>
      <c r="D238" s="120" t="s">
        <v>3565</v>
      </c>
      <c r="E238" s="120" t="s">
        <v>1339</v>
      </c>
      <c r="F238" s="168" t="s">
        <v>78</v>
      </c>
      <c r="G238" s="169"/>
      <c r="H238" s="58">
        <v>570690</v>
      </c>
      <c r="I238" s="3"/>
    </row>
    <row r="239" spans="1:9">
      <c r="A239" s="120" t="s">
        <v>3150</v>
      </c>
      <c r="B239" s="120" t="s">
        <v>3151</v>
      </c>
      <c r="C239" s="120" t="s">
        <v>827</v>
      </c>
      <c r="D239" s="120" t="s">
        <v>3565</v>
      </c>
      <c r="E239" s="120" t="s">
        <v>1340</v>
      </c>
      <c r="F239" s="168" t="s">
        <v>131</v>
      </c>
      <c r="G239" s="169"/>
      <c r="H239" s="58">
        <v>4521890</v>
      </c>
      <c r="I239" s="3"/>
    </row>
    <row r="240" spans="1:9">
      <c r="A240" s="120" t="s">
        <v>3150</v>
      </c>
      <c r="B240" s="120" t="s">
        <v>3151</v>
      </c>
      <c r="C240" s="120" t="s">
        <v>827</v>
      </c>
      <c r="D240" s="120" t="s">
        <v>3565</v>
      </c>
      <c r="E240" s="120" t="s">
        <v>1341</v>
      </c>
      <c r="F240" s="168" t="s">
        <v>38</v>
      </c>
      <c r="G240" s="169"/>
      <c r="H240" s="58">
        <v>4448175</v>
      </c>
      <c r="I240" s="3"/>
    </row>
    <row r="241" spans="1:9">
      <c r="A241" s="120" t="s">
        <v>3150</v>
      </c>
      <c r="B241" s="120" t="s">
        <v>3151</v>
      </c>
      <c r="C241" s="120" t="s">
        <v>827</v>
      </c>
      <c r="D241" s="120" t="s">
        <v>3565</v>
      </c>
      <c r="E241" s="120" t="s">
        <v>1342</v>
      </c>
      <c r="F241" s="168" t="s">
        <v>503</v>
      </c>
      <c r="G241" s="169"/>
      <c r="H241" s="58">
        <v>1324165</v>
      </c>
      <c r="I241" s="3"/>
    </row>
    <row r="242" spans="1:9">
      <c r="A242" s="120" t="s">
        <v>3150</v>
      </c>
      <c r="B242" s="120" t="s">
        <v>3151</v>
      </c>
      <c r="C242" s="120" t="s">
        <v>827</v>
      </c>
      <c r="D242" s="120" t="s">
        <v>3565</v>
      </c>
      <c r="E242" s="120" t="s">
        <v>1343</v>
      </c>
      <c r="F242" s="168" t="s">
        <v>150</v>
      </c>
      <c r="G242" s="169"/>
      <c r="H242" s="58">
        <v>886795</v>
      </c>
      <c r="I242" s="3"/>
    </row>
    <row r="243" spans="1:9">
      <c r="A243" s="120" t="s">
        <v>3150</v>
      </c>
      <c r="B243" s="120" t="s">
        <v>3151</v>
      </c>
      <c r="C243" s="120" t="s">
        <v>827</v>
      </c>
      <c r="D243" s="120" t="s">
        <v>3565</v>
      </c>
      <c r="E243" s="120" t="s">
        <v>1344</v>
      </c>
      <c r="F243" s="168" t="s">
        <v>152</v>
      </c>
      <c r="G243" s="169"/>
      <c r="H243" s="58">
        <v>2435515</v>
      </c>
      <c r="I243" s="3"/>
    </row>
    <row r="244" spans="1:9">
      <c r="A244" s="120" t="s">
        <v>3150</v>
      </c>
      <c r="B244" s="120" t="s">
        <v>3151</v>
      </c>
      <c r="C244" s="120" t="s">
        <v>827</v>
      </c>
      <c r="D244" s="120" t="s">
        <v>3565</v>
      </c>
      <c r="E244" s="120" t="s">
        <v>1346</v>
      </c>
      <c r="F244" s="168" t="s">
        <v>513</v>
      </c>
      <c r="G244" s="169"/>
      <c r="H244" s="58">
        <v>1424265</v>
      </c>
      <c r="I244" s="3"/>
    </row>
    <row r="245" spans="1:9">
      <c r="A245" s="120" t="s">
        <v>3150</v>
      </c>
      <c r="B245" s="120" t="s">
        <v>3151</v>
      </c>
      <c r="C245" s="120" t="s">
        <v>827</v>
      </c>
      <c r="D245" s="120" t="s">
        <v>3565</v>
      </c>
      <c r="E245" s="120" t="s">
        <v>1347</v>
      </c>
      <c r="F245" s="168" t="s">
        <v>84</v>
      </c>
      <c r="G245" s="169"/>
      <c r="H245" s="58">
        <v>803400</v>
      </c>
      <c r="I245" s="3"/>
    </row>
    <row r="246" spans="1:9">
      <c r="A246" s="120" t="s">
        <v>3150</v>
      </c>
      <c r="B246" s="120" t="s">
        <v>3151</v>
      </c>
      <c r="C246" s="120" t="s">
        <v>827</v>
      </c>
      <c r="D246" s="120" t="s">
        <v>3565</v>
      </c>
      <c r="E246" s="120" t="s">
        <v>1348</v>
      </c>
      <c r="F246" s="168" t="s">
        <v>603</v>
      </c>
      <c r="G246" s="169"/>
      <c r="H246" s="58">
        <v>524860</v>
      </c>
      <c r="I246" s="3"/>
    </row>
    <row r="247" spans="1:9">
      <c r="A247" s="120" t="s">
        <v>3150</v>
      </c>
      <c r="B247" s="120" t="s">
        <v>3151</v>
      </c>
      <c r="C247" s="120" t="s">
        <v>827</v>
      </c>
      <c r="D247" s="120" t="s">
        <v>3565</v>
      </c>
      <c r="E247" s="120" t="s">
        <v>1349</v>
      </c>
      <c r="F247" s="168" t="s">
        <v>660</v>
      </c>
      <c r="G247" s="169"/>
      <c r="H247" s="58">
        <v>4236977</v>
      </c>
      <c r="I247" s="3"/>
    </row>
    <row r="248" spans="1:9">
      <c r="A248" s="120" t="s">
        <v>3150</v>
      </c>
      <c r="B248" s="120" t="s">
        <v>3151</v>
      </c>
      <c r="C248" s="120" t="s">
        <v>827</v>
      </c>
      <c r="D248" s="120" t="s">
        <v>3565</v>
      </c>
      <c r="E248" s="120" t="s">
        <v>1350</v>
      </c>
      <c r="F248" s="168" t="s">
        <v>666</v>
      </c>
      <c r="G248" s="169"/>
      <c r="H248" s="58">
        <v>1249215</v>
      </c>
      <c r="I248" s="3"/>
    </row>
    <row r="249" spans="1:9">
      <c r="A249" s="120" t="s">
        <v>3150</v>
      </c>
      <c r="B249" s="120" t="s">
        <v>3151</v>
      </c>
      <c r="C249" s="120" t="s">
        <v>827</v>
      </c>
      <c r="D249" s="120" t="s">
        <v>3565</v>
      </c>
      <c r="E249" s="120" t="s">
        <v>2977</v>
      </c>
      <c r="F249" s="168" t="s">
        <v>2978</v>
      </c>
      <c r="G249" s="169"/>
      <c r="H249" s="58">
        <v>1918745</v>
      </c>
      <c r="I249" s="3"/>
    </row>
    <row r="250" spans="1:9">
      <c r="A250" s="120" t="s">
        <v>3150</v>
      </c>
      <c r="B250" s="120" t="s">
        <v>3151</v>
      </c>
      <c r="C250" s="120" t="s">
        <v>827</v>
      </c>
      <c r="D250" s="120" t="s">
        <v>3565</v>
      </c>
      <c r="E250" s="120" t="s">
        <v>2972</v>
      </c>
      <c r="F250" s="168" t="s">
        <v>2037</v>
      </c>
      <c r="G250" s="169"/>
      <c r="H250" s="58">
        <v>3626425</v>
      </c>
      <c r="I250" s="3"/>
    </row>
    <row r="251" spans="1:9">
      <c r="A251" s="120" t="s">
        <v>3150</v>
      </c>
      <c r="B251" s="120" t="s">
        <v>3151</v>
      </c>
      <c r="C251" s="120" t="s">
        <v>827</v>
      </c>
      <c r="D251" s="120" t="s">
        <v>3565</v>
      </c>
      <c r="E251" s="120" t="s">
        <v>2973</v>
      </c>
      <c r="F251" s="168" t="s">
        <v>2974</v>
      </c>
      <c r="G251" s="169"/>
      <c r="H251" s="58">
        <v>2831870</v>
      </c>
      <c r="I251" s="3"/>
    </row>
    <row r="252" spans="1:9">
      <c r="A252" s="120" t="s">
        <v>3150</v>
      </c>
      <c r="B252" s="120" t="s">
        <v>3151</v>
      </c>
      <c r="C252" s="120" t="s">
        <v>827</v>
      </c>
      <c r="D252" s="120" t="s">
        <v>3565</v>
      </c>
      <c r="E252" s="120" t="s">
        <v>2975</v>
      </c>
      <c r="F252" s="168" t="s">
        <v>2976</v>
      </c>
      <c r="G252" s="169"/>
      <c r="H252" s="58">
        <v>1146260</v>
      </c>
      <c r="I252" s="3"/>
    </row>
    <row r="253" spans="1:9">
      <c r="A253" s="120" t="s">
        <v>3150</v>
      </c>
      <c r="B253" s="120" t="s">
        <v>3151</v>
      </c>
      <c r="C253" s="120" t="s">
        <v>827</v>
      </c>
      <c r="D253" s="120" t="s">
        <v>3565</v>
      </c>
      <c r="E253" s="170" t="s">
        <v>3016</v>
      </c>
      <c r="F253" s="171"/>
      <c r="G253" s="172"/>
      <c r="H253" s="86">
        <v>35304302</v>
      </c>
      <c r="I253" s="3"/>
    </row>
    <row r="254" spans="1:9">
      <c r="A254" s="120" t="s">
        <v>3150</v>
      </c>
      <c r="B254" s="120" t="s">
        <v>3151</v>
      </c>
      <c r="C254" s="120" t="s">
        <v>835</v>
      </c>
      <c r="D254" s="120" t="s">
        <v>3566</v>
      </c>
      <c r="E254" s="120" t="s">
        <v>1351</v>
      </c>
      <c r="F254" s="168" t="s">
        <v>410</v>
      </c>
      <c r="G254" s="169"/>
      <c r="H254" s="58">
        <v>1371335</v>
      </c>
      <c r="I254" s="3"/>
    </row>
    <row r="255" spans="1:9">
      <c r="A255" s="120" t="s">
        <v>3150</v>
      </c>
      <c r="B255" s="120" t="s">
        <v>3151</v>
      </c>
      <c r="C255" s="120" t="s">
        <v>835</v>
      </c>
      <c r="D255" s="120" t="s">
        <v>3566</v>
      </c>
      <c r="E255" s="120" t="s">
        <v>1352</v>
      </c>
      <c r="F255" s="168" t="s">
        <v>329</v>
      </c>
      <c r="G255" s="169"/>
      <c r="H255" s="58">
        <v>4802210</v>
      </c>
      <c r="I255" s="3"/>
    </row>
    <row r="256" spans="1:9">
      <c r="A256" s="120" t="s">
        <v>3150</v>
      </c>
      <c r="B256" s="120" t="s">
        <v>3151</v>
      </c>
      <c r="C256" s="120" t="s">
        <v>835</v>
      </c>
      <c r="D256" s="120" t="s">
        <v>3566</v>
      </c>
      <c r="E256" s="120" t="s">
        <v>1353</v>
      </c>
      <c r="F256" s="168" t="s">
        <v>408</v>
      </c>
      <c r="G256" s="169"/>
      <c r="H256" s="58">
        <v>2390585</v>
      </c>
      <c r="I256" s="3"/>
    </row>
    <row r="257" spans="1:9">
      <c r="A257" s="120" t="s">
        <v>3150</v>
      </c>
      <c r="B257" s="120" t="s">
        <v>3151</v>
      </c>
      <c r="C257" s="120" t="s">
        <v>835</v>
      </c>
      <c r="D257" s="120" t="s">
        <v>3566</v>
      </c>
      <c r="E257" s="120" t="s">
        <v>1355</v>
      </c>
      <c r="F257" s="168" t="s">
        <v>402</v>
      </c>
      <c r="G257" s="169"/>
      <c r="H257" s="58">
        <v>1070840</v>
      </c>
      <c r="I257" s="3"/>
    </row>
    <row r="258" spans="1:9">
      <c r="A258" s="120" t="s">
        <v>3150</v>
      </c>
      <c r="B258" s="120" t="s">
        <v>3151</v>
      </c>
      <c r="C258" s="120" t="s">
        <v>835</v>
      </c>
      <c r="D258" s="120" t="s">
        <v>3566</v>
      </c>
      <c r="E258" s="120" t="s">
        <v>1356</v>
      </c>
      <c r="F258" s="168" t="s">
        <v>388</v>
      </c>
      <c r="G258" s="169"/>
      <c r="H258" s="58">
        <v>8765457</v>
      </c>
      <c r="I258" s="3"/>
    </row>
    <row r="259" spans="1:9">
      <c r="A259" s="120" t="s">
        <v>3150</v>
      </c>
      <c r="B259" s="120" t="s">
        <v>3151</v>
      </c>
      <c r="C259" s="120" t="s">
        <v>835</v>
      </c>
      <c r="D259" s="120" t="s">
        <v>3566</v>
      </c>
      <c r="E259" s="120" t="s">
        <v>1357</v>
      </c>
      <c r="F259" s="168" t="s">
        <v>383</v>
      </c>
      <c r="G259" s="169"/>
      <c r="H259" s="58">
        <v>2030368</v>
      </c>
      <c r="I259" s="3"/>
    </row>
    <row r="260" spans="1:9">
      <c r="A260" s="120" t="s">
        <v>3150</v>
      </c>
      <c r="B260" s="120" t="s">
        <v>3151</v>
      </c>
      <c r="C260" s="120" t="s">
        <v>835</v>
      </c>
      <c r="D260" s="120" t="s">
        <v>3566</v>
      </c>
      <c r="E260" s="120" t="s">
        <v>1359</v>
      </c>
      <c r="F260" s="168" t="s">
        <v>380</v>
      </c>
      <c r="G260" s="169"/>
      <c r="H260" s="58">
        <v>11170445</v>
      </c>
      <c r="I260" s="3"/>
    </row>
    <row r="261" spans="1:9">
      <c r="A261" s="120" t="s">
        <v>3150</v>
      </c>
      <c r="B261" s="120" t="s">
        <v>3151</v>
      </c>
      <c r="C261" s="120" t="s">
        <v>835</v>
      </c>
      <c r="D261" s="120" t="s">
        <v>3566</v>
      </c>
      <c r="E261" s="120" t="s">
        <v>1360</v>
      </c>
      <c r="F261" s="168" t="s">
        <v>75</v>
      </c>
      <c r="G261" s="169"/>
      <c r="H261" s="58">
        <v>1568955</v>
      </c>
      <c r="I261" s="3"/>
    </row>
    <row r="262" spans="1:9">
      <c r="A262" s="120" t="s">
        <v>3150</v>
      </c>
      <c r="B262" s="120" t="s">
        <v>3151</v>
      </c>
      <c r="C262" s="120" t="s">
        <v>835</v>
      </c>
      <c r="D262" s="120" t="s">
        <v>3566</v>
      </c>
      <c r="E262" s="120" t="s">
        <v>1361</v>
      </c>
      <c r="F262" s="168" t="s">
        <v>423</v>
      </c>
      <c r="G262" s="169"/>
      <c r="H262" s="58">
        <v>15083370</v>
      </c>
      <c r="I262" s="3"/>
    </row>
    <row r="263" spans="1:9">
      <c r="A263" s="120" t="s">
        <v>3150</v>
      </c>
      <c r="B263" s="120" t="s">
        <v>3151</v>
      </c>
      <c r="C263" s="120" t="s">
        <v>835</v>
      </c>
      <c r="D263" s="120" t="s">
        <v>3566</v>
      </c>
      <c r="E263" s="120" t="s">
        <v>1362</v>
      </c>
      <c r="F263" s="168" t="s">
        <v>425</v>
      </c>
      <c r="G263" s="169"/>
      <c r="H263" s="58">
        <v>1420445</v>
      </c>
      <c r="I263" s="3"/>
    </row>
    <row r="264" spans="1:9">
      <c r="A264" s="120" t="s">
        <v>3150</v>
      </c>
      <c r="B264" s="120" t="s">
        <v>3151</v>
      </c>
      <c r="C264" s="120" t="s">
        <v>835</v>
      </c>
      <c r="D264" s="120" t="s">
        <v>3566</v>
      </c>
      <c r="E264" s="120" t="s">
        <v>1363</v>
      </c>
      <c r="F264" s="168" t="s">
        <v>433</v>
      </c>
      <c r="G264" s="169"/>
      <c r="H264" s="58">
        <v>5287790</v>
      </c>
      <c r="I264" s="3"/>
    </row>
    <row r="265" spans="1:9">
      <c r="A265" s="120" t="s">
        <v>3150</v>
      </c>
      <c r="B265" s="120" t="s">
        <v>3151</v>
      </c>
      <c r="C265" s="120" t="s">
        <v>835</v>
      </c>
      <c r="D265" s="120" t="s">
        <v>3566</v>
      </c>
      <c r="E265" s="120" t="s">
        <v>1364</v>
      </c>
      <c r="F265" s="168" t="s">
        <v>421</v>
      </c>
      <c r="G265" s="169"/>
      <c r="H265" s="58">
        <v>4501650</v>
      </c>
      <c r="I265" s="3"/>
    </row>
    <row r="266" spans="1:9">
      <c r="A266" s="120" t="s">
        <v>3150</v>
      </c>
      <c r="B266" s="120" t="s">
        <v>3151</v>
      </c>
      <c r="C266" s="120" t="s">
        <v>835</v>
      </c>
      <c r="D266" s="120" t="s">
        <v>3566</v>
      </c>
      <c r="E266" s="120" t="s">
        <v>1366</v>
      </c>
      <c r="F266" s="168" t="s">
        <v>420</v>
      </c>
      <c r="G266" s="169"/>
      <c r="H266" s="58">
        <v>3921740</v>
      </c>
      <c r="I266" s="3"/>
    </row>
    <row r="267" spans="1:9">
      <c r="A267" s="120" t="s">
        <v>3150</v>
      </c>
      <c r="B267" s="120" t="s">
        <v>3151</v>
      </c>
      <c r="C267" s="120" t="s">
        <v>835</v>
      </c>
      <c r="D267" s="120" t="s">
        <v>3566</v>
      </c>
      <c r="E267" s="120" t="s">
        <v>1367</v>
      </c>
      <c r="F267" s="168" t="s">
        <v>432</v>
      </c>
      <c r="G267" s="169"/>
      <c r="H267" s="58">
        <v>1740035</v>
      </c>
      <c r="I267" s="3"/>
    </row>
    <row r="268" spans="1:9">
      <c r="A268" s="120" t="s">
        <v>3150</v>
      </c>
      <c r="B268" s="120" t="s">
        <v>3151</v>
      </c>
      <c r="C268" s="120" t="s">
        <v>835</v>
      </c>
      <c r="D268" s="120" t="s">
        <v>3566</v>
      </c>
      <c r="E268" s="120" t="s">
        <v>1368</v>
      </c>
      <c r="F268" s="168" t="s">
        <v>342</v>
      </c>
      <c r="G268" s="169"/>
      <c r="H268" s="58">
        <v>2581360</v>
      </c>
      <c r="I268" s="3"/>
    </row>
    <row r="269" spans="1:9">
      <c r="A269" s="120" t="s">
        <v>3150</v>
      </c>
      <c r="B269" s="120" t="s">
        <v>3151</v>
      </c>
      <c r="C269" s="120" t="s">
        <v>835</v>
      </c>
      <c r="D269" s="120" t="s">
        <v>3566</v>
      </c>
      <c r="E269" s="120" t="s">
        <v>1370</v>
      </c>
      <c r="F269" s="168" t="s">
        <v>369</v>
      </c>
      <c r="G269" s="169"/>
      <c r="H269" s="58">
        <v>7849650</v>
      </c>
      <c r="I269" s="3"/>
    </row>
    <row r="270" spans="1:9">
      <c r="A270" s="120" t="s">
        <v>3150</v>
      </c>
      <c r="B270" s="120" t="s">
        <v>3151</v>
      </c>
      <c r="C270" s="120" t="s">
        <v>835</v>
      </c>
      <c r="D270" s="120" t="s">
        <v>3566</v>
      </c>
      <c r="E270" s="120" t="s">
        <v>1371</v>
      </c>
      <c r="F270" s="168" t="s">
        <v>22</v>
      </c>
      <c r="G270" s="169"/>
      <c r="H270" s="58">
        <v>6146137</v>
      </c>
      <c r="I270" s="3"/>
    </row>
    <row r="271" spans="1:9">
      <c r="A271" s="120" t="s">
        <v>3150</v>
      </c>
      <c r="B271" s="120" t="s">
        <v>3151</v>
      </c>
      <c r="C271" s="120" t="s">
        <v>835</v>
      </c>
      <c r="D271" s="120" t="s">
        <v>3566</v>
      </c>
      <c r="E271" s="120" t="s">
        <v>1372</v>
      </c>
      <c r="F271" s="168" t="s">
        <v>149</v>
      </c>
      <c r="G271" s="169"/>
      <c r="H271" s="58">
        <v>1621697</v>
      </c>
      <c r="I271" s="3"/>
    </row>
    <row r="272" spans="1:9">
      <c r="A272" s="120" t="s">
        <v>3150</v>
      </c>
      <c r="B272" s="120" t="s">
        <v>3151</v>
      </c>
      <c r="C272" s="120" t="s">
        <v>835</v>
      </c>
      <c r="D272" s="120" t="s">
        <v>3566</v>
      </c>
      <c r="E272" s="120" t="s">
        <v>1373</v>
      </c>
      <c r="F272" s="168" t="s">
        <v>91</v>
      </c>
      <c r="G272" s="169"/>
      <c r="H272" s="58">
        <v>1294580</v>
      </c>
      <c r="I272" s="3"/>
    </row>
    <row r="273" spans="1:9">
      <c r="A273" s="120" t="s">
        <v>3150</v>
      </c>
      <c r="B273" s="120" t="s">
        <v>3151</v>
      </c>
      <c r="C273" s="120" t="s">
        <v>835</v>
      </c>
      <c r="D273" s="120" t="s">
        <v>3566</v>
      </c>
      <c r="E273" s="120" t="s">
        <v>1374</v>
      </c>
      <c r="F273" s="168" t="s">
        <v>32</v>
      </c>
      <c r="G273" s="169"/>
      <c r="H273" s="58">
        <v>4201055</v>
      </c>
      <c r="I273" s="3"/>
    </row>
    <row r="274" spans="1:9">
      <c r="A274" s="120" t="s">
        <v>3150</v>
      </c>
      <c r="B274" s="120" t="s">
        <v>3151</v>
      </c>
      <c r="C274" s="120" t="s">
        <v>835</v>
      </c>
      <c r="D274" s="120" t="s">
        <v>3566</v>
      </c>
      <c r="E274" s="120" t="s">
        <v>1375</v>
      </c>
      <c r="F274" s="168" t="s">
        <v>312</v>
      </c>
      <c r="G274" s="169"/>
      <c r="H274" s="58">
        <v>3021130</v>
      </c>
      <c r="I274" s="3"/>
    </row>
    <row r="275" spans="1:9">
      <c r="A275" s="120" t="s">
        <v>3150</v>
      </c>
      <c r="B275" s="120" t="s">
        <v>3151</v>
      </c>
      <c r="C275" s="120" t="s">
        <v>835</v>
      </c>
      <c r="D275" s="120" t="s">
        <v>3566</v>
      </c>
      <c r="E275" s="120" t="s">
        <v>1376</v>
      </c>
      <c r="F275" s="168" t="s">
        <v>12</v>
      </c>
      <c r="G275" s="169"/>
      <c r="H275" s="58">
        <v>3265415</v>
      </c>
      <c r="I275" s="3"/>
    </row>
    <row r="276" spans="1:9">
      <c r="A276" s="120" t="s">
        <v>3150</v>
      </c>
      <c r="B276" s="120" t="s">
        <v>3151</v>
      </c>
      <c r="C276" s="120" t="s">
        <v>835</v>
      </c>
      <c r="D276" s="120" t="s">
        <v>3566</v>
      </c>
      <c r="E276" s="120" t="s">
        <v>1377</v>
      </c>
      <c r="F276" s="168" t="s">
        <v>466</v>
      </c>
      <c r="G276" s="169"/>
      <c r="H276" s="58">
        <v>2192025</v>
      </c>
      <c r="I276" s="3"/>
    </row>
    <row r="277" spans="1:9">
      <c r="A277" s="120" t="s">
        <v>3150</v>
      </c>
      <c r="B277" s="120" t="s">
        <v>3151</v>
      </c>
      <c r="C277" s="120" t="s">
        <v>835</v>
      </c>
      <c r="D277" s="120" t="s">
        <v>3566</v>
      </c>
      <c r="E277" s="120" t="s">
        <v>1379</v>
      </c>
      <c r="F277" s="168" t="s">
        <v>154</v>
      </c>
      <c r="G277" s="169"/>
      <c r="H277" s="58">
        <v>1531750</v>
      </c>
      <c r="I277" s="3"/>
    </row>
    <row r="278" spans="1:9">
      <c r="A278" s="120" t="s">
        <v>3150</v>
      </c>
      <c r="B278" s="120" t="s">
        <v>3151</v>
      </c>
      <c r="C278" s="120" t="s">
        <v>835</v>
      </c>
      <c r="D278" s="120" t="s">
        <v>3566</v>
      </c>
      <c r="E278" s="120" t="s">
        <v>1380</v>
      </c>
      <c r="F278" s="168" t="s">
        <v>492</v>
      </c>
      <c r="G278" s="169"/>
      <c r="H278" s="58">
        <v>1401245</v>
      </c>
      <c r="I278" s="3"/>
    </row>
    <row r="279" spans="1:9">
      <c r="A279" s="120" t="s">
        <v>3150</v>
      </c>
      <c r="B279" s="120" t="s">
        <v>3151</v>
      </c>
      <c r="C279" s="120" t="s">
        <v>835</v>
      </c>
      <c r="D279" s="120" t="s">
        <v>3566</v>
      </c>
      <c r="E279" s="120" t="s">
        <v>1381</v>
      </c>
      <c r="F279" s="168" t="s">
        <v>128</v>
      </c>
      <c r="G279" s="169"/>
      <c r="H279" s="58">
        <v>920580</v>
      </c>
      <c r="I279" s="3"/>
    </row>
    <row r="280" spans="1:9">
      <c r="A280" s="120" t="s">
        <v>3150</v>
      </c>
      <c r="B280" s="120" t="s">
        <v>3151</v>
      </c>
      <c r="C280" s="120" t="s">
        <v>835</v>
      </c>
      <c r="D280" s="120" t="s">
        <v>3566</v>
      </c>
      <c r="E280" s="120" t="s">
        <v>1383</v>
      </c>
      <c r="F280" s="168" t="s">
        <v>309</v>
      </c>
      <c r="G280" s="169"/>
      <c r="H280" s="58">
        <v>1308257</v>
      </c>
      <c r="I280" s="3"/>
    </row>
    <row r="281" spans="1:9">
      <c r="A281" s="120" t="s">
        <v>3150</v>
      </c>
      <c r="B281" s="120" t="s">
        <v>3151</v>
      </c>
      <c r="C281" s="120" t="s">
        <v>835</v>
      </c>
      <c r="D281" s="120" t="s">
        <v>3566</v>
      </c>
      <c r="E281" s="120" t="s">
        <v>1385</v>
      </c>
      <c r="F281" s="168" t="s">
        <v>609</v>
      </c>
      <c r="G281" s="169"/>
      <c r="H281" s="58">
        <v>3014461</v>
      </c>
      <c r="I281" s="3"/>
    </row>
    <row r="282" spans="1:9">
      <c r="A282" s="120" t="s">
        <v>3150</v>
      </c>
      <c r="B282" s="120" t="s">
        <v>3151</v>
      </c>
      <c r="C282" s="120" t="s">
        <v>835</v>
      </c>
      <c r="D282" s="120" t="s">
        <v>3566</v>
      </c>
      <c r="E282" s="120" t="s">
        <v>1386</v>
      </c>
      <c r="F282" s="168" t="s">
        <v>647</v>
      </c>
      <c r="G282" s="169"/>
      <c r="H282" s="58">
        <v>3036259</v>
      </c>
      <c r="I282" s="3"/>
    </row>
    <row r="283" spans="1:9">
      <c r="A283" s="120" t="s">
        <v>3150</v>
      </c>
      <c r="B283" s="120" t="s">
        <v>3151</v>
      </c>
      <c r="C283" s="120" t="s">
        <v>835</v>
      </c>
      <c r="D283" s="120" t="s">
        <v>3566</v>
      </c>
      <c r="E283" s="120" t="s">
        <v>1388</v>
      </c>
      <c r="F283" s="168" t="s">
        <v>677</v>
      </c>
      <c r="G283" s="169"/>
      <c r="H283" s="58">
        <v>5084265</v>
      </c>
      <c r="I283" s="3"/>
    </row>
    <row r="284" spans="1:9">
      <c r="A284" s="120" t="s">
        <v>3150</v>
      </c>
      <c r="B284" s="120" t="s">
        <v>3151</v>
      </c>
      <c r="C284" s="120" t="s">
        <v>835</v>
      </c>
      <c r="D284" s="120" t="s">
        <v>3566</v>
      </c>
      <c r="E284" s="120" t="s">
        <v>1915</v>
      </c>
      <c r="F284" s="168" t="s">
        <v>1905</v>
      </c>
      <c r="G284" s="169"/>
      <c r="H284" s="58">
        <v>1788305</v>
      </c>
      <c r="I284" s="3"/>
    </row>
    <row r="285" spans="1:9">
      <c r="A285" s="120" t="s">
        <v>3150</v>
      </c>
      <c r="B285" s="120" t="s">
        <v>3151</v>
      </c>
      <c r="C285" s="120" t="s">
        <v>835</v>
      </c>
      <c r="D285" s="120" t="s">
        <v>3566</v>
      </c>
      <c r="E285" s="120" t="s">
        <v>2050</v>
      </c>
      <c r="F285" s="168" t="s">
        <v>2051</v>
      </c>
      <c r="G285" s="169"/>
      <c r="H285" s="58">
        <v>1579980</v>
      </c>
      <c r="I285" s="3"/>
    </row>
    <row r="286" spans="1:9">
      <c r="A286" s="120" t="s">
        <v>3150</v>
      </c>
      <c r="B286" s="120" t="s">
        <v>3151</v>
      </c>
      <c r="C286" s="120" t="s">
        <v>835</v>
      </c>
      <c r="D286" s="120" t="s">
        <v>3566</v>
      </c>
      <c r="E286" s="120" t="s">
        <v>3138</v>
      </c>
      <c r="F286" s="168" t="s">
        <v>3139</v>
      </c>
      <c r="G286" s="169"/>
      <c r="H286" s="58">
        <v>687232</v>
      </c>
      <c r="I286" s="3"/>
    </row>
    <row r="287" spans="1:9">
      <c r="A287" s="120" t="s">
        <v>3150</v>
      </c>
      <c r="B287" s="120" t="s">
        <v>3151</v>
      </c>
      <c r="C287" s="120" t="s">
        <v>835</v>
      </c>
      <c r="D287" s="120" t="s">
        <v>3566</v>
      </c>
      <c r="E287" s="170" t="s">
        <v>3016</v>
      </c>
      <c r="F287" s="171"/>
      <c r="G287" s="172"/>
      <c r="H287" s="86">
        <v>117650608</v>
      </c>
      <c r="I287" s="3"/>
    </row>
    <row r="288" spans="1:9">
      <c r="A288" s="120" t="s">
        <v>3150</v>
      </c>
      <c r="B288" s="120" t="s">
        <v>3151</v>
      </c>
      <c r="C288" s="120" t="s">
        <v>867</v>
      </c>
      <c r="D288" s="120" t="s">
        <v>3579</v>
      </c>
      <c r="E288" s="120" t="s">
        <v>1389</v>
      </c>
      <c r="F288" s="168" t="s">
        <v>489</v>
      </c>
      <c r="G288" s="169"/>
      <c r="H288" s="58">
        <v>544230</v>
      </c>
      <c r="I288" s="3"/>
    </row>
    <row r="289" spans="1:9">
      <c r="A289" s="120" t="s">
        <v>3150</v>
      </c>
      <c r="B289" s="120" t="s">
        <v>3151</v>
      </c>
      <c r="C289" s="120" t="s">
        <v>867</v>
      </c>
      <c r="D289" s="120" t="s">
        <v>3579</v>
      </c>
      <c r="E289" s="120" t="s">
        <v>1390</v>
      </c>
      <c r="F289" s="168" t="s">
        <v>157</v>
      </c>
      <c r="G289" s="169"/>
      <c r="H289" s="58">
        <v>3724484</v>
      </c>
      <c r="I289" s="3"/>
    </row>
    <row r="290" spans="1:9">
      <c r="A290" s="120" t="s">
        <v>3150</v>
      </c>
      <c r="B290" s="120" t="s">
        <v>3151</v>
      </c>
      <c r="C290" s="120" t="s">
        <v>867</v>
      </c>
      <c r="D290" s="120" t="s">
        <v>3579</v>
      </c>
      <c r="E290" s="120" t="s">
        <v>1391</v>
      </c>
      <c r="F290" s="168" t="s">
        <v>488</v>
      </c>
      <c r="G290" s="169"/>
      <c r="H290" s="58">
        <v>1155665</v>
      </c>
      <c r="I290" s="3"/>
    </row>
    <row r="291" spans="1:9">
      <c r="A291" s="120" t="s">
        <v>3150</v>
      </c>
      <c r="B291" s="120" t="s">
        <v>3151</v>
      </c>
      <c r="C291" s="120" t="s">
        <v>867</v>
      </c>
      <c r="D291" s="120" t="s">
        <v>3579</v>
      </c>
      <c r="E291" s="120" t="s">
        <v>1392</v>
      </c>
      <c r="F291" s="168" t="s">
        <v>122</v>
      </c>
      <c r="G291" s="169"/>
      <c r="H291" s="58">
        <v>4239470</v>
      </c>
      <c r="I291" s="3"/>
    </row>
    <row r="292" spans="1:9">
      <c r="A292" s="120" t="s">
        <v>3150</v>
      </c>
      <c r="B292" s="120" t="s">
        <v>3151</v>
      </c>
      <c r="C292" s="120" t="s">
        <v>867</v>
      </c>
      <c r="D292" s="120" t="s">
        <v>3579</v>
      </c>
      <c r="E292" s="120" t="s">
        <v>1393</v>
      </c>
      <c r="F292" s="168" t="s">
        <v>35</v>
      </c>
      <c r="G292" s="169"/>
      <c r="H292" s="58">
        <v>5710920</v>
      </c>
      <c r="I292" s="3"/>
    </row>
    <row r="293" spans="1:9">
      <c r="A293" s="120" t="s">
        <v>3150</v>
      </c>
      <c r="B293" s="120" t="s">
        <v>3151</v>
      </c>
      <c r="C293" s="120" t="s">
        <v>867</v>
      </c>
      <c r="D293" s="120" t="s">
        <v>3579</v>
      </c>
      <c r="E293" s="120" t="s">
        <v>1394</v>
      </c>
      <c r="F293" s="168" t="s">
        <v>340</v>
      </c>
      <c r="G293" s="169"/>
      <c r="H293" s="58">
        <v>1534555</v>
      </c>
      <c r="I293" s="3"/>
    </row>
    <row r="294" spans="1:9">
      <c r="A294" s="120" t="s">
        <v>3150</v>
      </c>
      <c r="B294" s="120" t="s">
        <v>3151</v>
      </c>
      <c r="C294" s="120" t="s">
        <v>867</v>
      </c>
      <c r="D294" s="120" t="s">
        <v>3579</v>
      </c>
      <c r="E294" s="120" t="s">
        <v>1395</v>
      </c>
      <c r="F294" s="168" t="s">
        <v>338</v>
      </c>
      <c r="G294" s="169"/>
      <c r="H294" s="58">
        <v>4667230</v>
      </c>
      <c r="I294" s="3"/>
    </row>
    <row r="295" spans="1:9">
      <c r="A295" s="120" t="s">
        <v>3150</v>
      </c>
      <c r="B295" s="120" t="s">
        <v>3151</v>
      </c>
      <c r="C295" s="120" t="s">
        <v>867</v>
      </c>
      <c r="D295" s="120" t="s">
        <v>3579</v>
      </c>
      <c r="E295" s="170" t="s">
        <v>3016</v>
      </c>
      <c r="F295" s="171"/>
      <c r="G295" s="172"/>
      <c r="H295" s="86">
        <v>21576554</v>
      </c>
      <c r="I295" s="3"/>
    </row>
    <row r="296" spans="1:9">
      <c r="A296" s="120" t="s">
        <v>3150</v>
      </c>
      <c r="B296" s="120" t="s">
        <v>3151</v>
      </c>
      <c r="C296" s="120" t="s">
        <v>874</v>
      </c>
      <c r="D296" s="120" t="s">
        <v>3581</v>
      </c>
      <c r="E296" s="120" t="s">
        <v>1397</v>
      </c>
      <c r="F296" s="168" t="s">
        <v>330</v>
      </c>
      <c r="G296" s="169"/>
      <c r="H296" s="58">
        <v>26715050</v>
      </c>
      <c r="I296" s="3"/>
    </row>
    <row r="297" spans="1:9">
      <c r="A297" s="120" t="s">
        <v>3150</v>
      </c>
      <c r="B297" s="120" t="s">
        <v>3151</v>
      </c>
      <c r="C297" s="120" t="s">
        <v>874</v>
      </c>
      <c r="D297" s="120" t="s">
        <v>3581</v>
      </c>
      <c r="E297" s="120" t="s">
        <v>1398</v>
      </c>
      <c r="F297" s="168" t="s">
        <v>51</v>
      </c>
      <c r="G297" s="169"/>
      <c r="H297" s="58">
        <v>20583244</v>
      </c>
      <c r="I297" s="3"/>
    </row>
    <row r="298" spans="1:9">
      <c r="A298" s="120" t="s">
        <v>3150</v>
      </c>
      <c r="B298" s="120" t="s">
        <v>3151</v>
      </c>
      <c r="C298" s="120" t="s">
        <v>874</v>
      </c>
      <c r="D298" s="120" t="s">
        <v>3581</v>
      </c>
      <c r="E298" s="120" t="s">
        <v>1399</v>
      </c>
      <c r="F298" s="168" t="s">
        <v>49</v>
      </c>
      <c r="G298" s="169"/>
      <c r="H298" s="58">
        <v>3906270</v>
      </c>
      <c r="I298" s="3"/>
    </row>
    <row r="299" spans="1:9">
      <c r="A299" s="120" t="s">
        <v>3150</v>
      </c>
      <c r="B299" s="120" t="s">
        <v>3151</v>
      </c>
      <c r="C299" s="120" t="s">
        <v>874</v>
      </c>
      <c r="D299" s="120" t="s">
        <v>3581</v>
      </c>
      <c r="E299" s="120" t="s">
        <v>1400</v>
      </c>
      <c r="F299" s="168" t="s">
        <v>50</v>
      </c>
      <c r="G299" s="169"/>
      <c r="H299" s="58">
        <v>5721050</v>
      </c>
      <c r="I299" s="3"/>
    </row>
    <row r="300" spans="1:9">
      <c r="A300" s="120" t="s">
        <v>3150</v>
      </c>
      <c r="B300" s="120" t="s">
        <v>3151</v>
      </c>
      <c r="C300" s="120" t="s">
        <v>874</v>
      </c>
      <c r="D300" s="120" t="s">
        <v>3581</v>
      </c>
      <c r="E300" s="120" t="s">
        <v>1401</v>
      </c>
      <c r="F300" s="168" t="s">
        <v>47</v>
      </c>
      <c r="G300" s="169"/>
      <c r="H300" s="58">
        <v>6209875</v>
      </c>
      <c r="I300" s="3"/>
    </row>
    <row r="301" spans="1:9">
      <c r="A301" s="120" t="s">
        <v>3150</v>
      </c>
      <c r="B301" s="120" t="s">
        <v>3151</v>
      </c>
      <c r="C301" s="120" t="s">
        <v>874</v>
      </c>
      <c r="D301" s="120" t="s">
        <v>3581</v>
      </c>
      <c r="E301" s="120" t="s">
        <v>1402</v>
      </c>
      <c r="F301" s="168" t="s">
        <v>46</v>
      </c>
      <c r="G301" s="169"/>
      <c r="H301" s="58">
        <v>4519090</v>
      </c>
      <c r="I301" s="3"/>
    </row>
    <row r="302" spans="1:9">
      <c r="A302" s="120" t="s">
        <v>3150</v>
      </c>
      <c r="B302" s="120" t="s">
        <v>3151</v>
      </c>
      <c r="C302" s="120" t="s">
        <v>874</v>
      </c>
      <c r="D302" s="120" t="s">
        <v>3581</v>
      </c>
      <c r="E302" s="120" t="s">
        <v>1403</v>
      </c>
      <c r="F302" s="168" t="s">
        <v>48</v>
      </c>
      <c r="G302" s="169"/>
      <c r="H302" s="58">
        <v>5430530</v>
      </c>
      <c r="I302" s="3"/>
    </row>
    <row r="303" spans="1:9">
      <c r="A303" s="120" t="s">
        <v>3150</v>
      </c>
      <c r="B303" s="120" t="s">
        <v>3151</v>
      </c>
      <c r="C303" s="120" t="s">
        <v>874</v>
      </c>
      <c r="D303" s="120" t="s">
        <v>3581</v>
      </c>
      <c r="E303" s="120" t="s">
        <v>1404</v>
      </c>
      <c r="F303" s="168" t="s">
        <v>73</v>
      </c>
      <c r="G303" s="169"/>
      <c r="H303" s="58">
        <v>4543798</v>
      </c>
      <c r="I303" s="3"/>
    </row>
    <row r="304" spans="1:9">
      <c r="A304" s="120" t="s">
        <v>3150</v>
      </c>
      <c r="B304" s="120" t="s">
        <v>3151</v>
      </c>
      <c r="C304" s="120" t="s">
        <v>874</v>
      </c>
      <c r="D304" s="120" t="s">
        <v>3581</v>
      </c>
      <c r="E304" s="120" t="s">
        <v>1405</v>
      </c>
      <c r="F304" s="168" t="s">
        <v>484</v>
      </c>
      <c r="G304" s="169"/>
      <c r="H304" s="58">
        <v>6044995</v>
      </c>
      <c r="I304" s="3"/>
    </row>
    <row r="305" spans="1:9">
      <c r="A305" s="120" t="s">
        <v>3150</v>
      </c>
      <c r="B305" s="120" t="s">
        <v>3151</v>
      </c>
      <c r="C305" s="120" t="s">
        <v>874</v>
      </c>
      <c r="D305" s="120" t="s">
        <v>3581</v>
      </c>
      <c r="E305" s="120" t="s">
        <v>1406</v>
      </c>
      <c r="F305" s="168" t="s">
        <v>72</v>
      </c>
      <c r="G305" s="169"/>
      <c r="H305" s="58">
        <v>2131760</v>
      </c>
      <c r="I305" s="3"/>
    </row>
    <row r="306" spans="1:9">
      <c r="A306" s="120" t="s">
        <v>3150</v>
      </c>
      <c r="B306" s="120" t="s">
        <v>3151</v>
      </c>
      <c r="C306" s="120" t="s">
        <v>874</v>
      </c>
      <c r="D306" s="120" t="s">
        <v>3581</v>
      </c>
      <c r="E306" s="120" t="s">
        <v>1407</v>
      </c>
      <c r="F306" s="168" t="s">
        <v>543</v>
      </c>
      <c r="G306" s="169"/>
      <c r="H306" s="58">
        <v>3121955</v>
      </c>
      <c r="I306" s="3"/>
    </row>
    <row r="307" spans="1:9">
      <c r="A307" s="120" t="s">
        <v>3150</v>
      </c>
      <c r="B307" s="120" t="s">
        <v>3151</v>
      </c>
      <c r="C307" s="120" t="s">
        <v>874</v>
      </c>
      <c r="D307" s="120" t="s">
        <v>3581</v>
      </c>
      <c r="E307" s="120" t="s">
        <v>1408</v>
      </c>
      <c r="F307" s="168" t="s">
        <v>483</v>
      </c>
      <c r="G307" s="169"/>
      <c r="H307" s="58">
        <v>62756200</v>
      </c>
      <c r="I307" s="3"/>
    </row>
    <row r="308" spans="1:9">
      <c r="A308" s="120" t="s">
        <v>3150</v>
      </c>
      <c r="B308" s="120" t="s">
        <v>3151</v>
      </c>
      <c r="C308" s="120" t="s">
        <v>874</v>
      </c>
      <c r="D308" s="120" t="s">
        <v>3581</v>
      </c>
      <c r="E308" s="120" t="s">
        <v>1409</v>
      </c>
      <c r="F308" s="168" t="s">
        <v>332</v>
      </c>
      <c r="G308" s="169"/>
      <c r="H308" s="58">
        <v>3238495</v>
      </c>
      <c r="I308" s="3"/>
    </row>
    <row r="309" spans="1:9">
      <c r="A309" s="120" t="s">
        <v>3150</v>
      </c>
      <c r="B309" s="120" t="s">
        <v>3151</v>
      </c>
      <c r="C309" s="120" t="s">
        <v>874</v>
      </c>
      <c r="D309" s="120" t="s">
        <v>3581</v>
      </c>
      <c r="E309" s="120" t="s">
        <v>1410</v>
      </c>
      <c r="F309" s="168" t="s">
        <v>344</v>
      </c>
      <c r="G309" s="169"/>
      <c r="H309" s="58">
        <v>5747365</v>
      </c>
      <c r="I309" s="3"/>
    </row>
    <row r="310" spans="1:9">
      <c r="A310" s="120" t="s">
        <v>3150</v>
      </c>
      <c r="B310" s="120" t="s">
        <v>3151</v>
      </c>
      <c r="C310" s="120" t="s">
        <v>874</v>
      </c>
      <c r="D310" s="120" t="s">
        <v>3581</v>
      </c>
      <c r="E310" s="120" t="s">
        <v>1411</v>
      </c>
      <c r="F310" s="168" t="s">
        <v>481</v>
      </c>
      <c r="G310" s="169"/>
      <c r="H310" s="58">
        <v>6625615</v>
      </c>
      <c r="I310" s="3"/>
    </row>
    <row r="311" spans="1:9">
      <c r="A311" s="120" t="s">
        <v>3150</v>
      </c>
      <c r="B311" s="120" t="s">
        <v>3151</v>
      </c>
      <c r="C311" s="120" t="s">
        <v>874</v>
      </c>
      <c r="D311" s="120" t="s">
        <v>3581</v>
      </c>
      <c r="E311" s="120" t="s">
        <v>1412</v>
      </c>
      <c r="F311" s="168" t="s">
        <v>480</v>
      </c>
      <c r="G311" s="169"/>
      <c r="H311" s="58">
        <v>2644810</v>
      </c>
      <c r="I311" s="3"/>
    </row>
    <row r="312" spans="1:9">
      <c r="A312" s="120" t="s">
        <v>3150</v>
      </c>
      <c r="B312" s="120" t="s">
        <v>3151</v>
      </c>
      <c r="C312" s="120" t="s">
        <v>874</v>
      </c>
      <c r="D312" s="120" t="s">
        <v>3581</v>
      </c>
      <c r="E312" s="120" t="s">
        <v>1413</v>
      </c>
      <c r="F312" s="168" t="s">
        <v>479</v>
      </c>
      <c r="G312" s="169"/>
      <c r="H312" s="58">
        <v>3194760</v>
      </c>
      <c r="I312" s="3"/>
    </row>
    <row r="313" spans="1:9">
      <c r="A313" s="120" t="s">
        <v>3150</v>
      </c>
      <c r="B313" s="120" t="s">
        <v>3151</v>
      </c>
      <c r="C313" s="120" t="s">
        <v>874</v>
      </c>
      <c r="D313" s="120" t="s">
        <v>3581</v>
      </c>
      <c r="E313" s="120" t="s">
        <v>1414</v>
      </c>
      <c r="F313" s="168" t="s">
        <v>478</v>
      </c>
      <c r="G313" s="169"/>
      <c r="H313" s="58">
        <v>1115345</v>
      </c>
      <c r="I313" s="3"/>
    </row>
    <row r="314" spans="1:9">
      <c r="A314" s="120" t="s">
        <v>3150</v>
      </c>
      <c r="B314" s="120" t="s">
        <v>3151</v>
      </c>
      <c r="C314" s="120" t="s">
        <v>874</v>
      </c>
      <c r="D314" s="120" t="s">
        <v>3581</v>
      </c>
      <c r="E314" s="120" t="s">
        <v>1415</v>
      </c>
      <c r="F314" s="168" t="s">
        <v>341</v>
      </c>
      <c r="G314" s="169"/>
      <c r="H314" s="58">
        <v>1672160</v>
      </c>
      <c r="I314" s="3"/>
    </row>
    <row r="315" spans="1:9">
      <c r="A315" s="120" t="s">
        <v>3150</v>
      </c>
      <c r="B315" s="120" t="s">
        <v>3151</v>
      </c>
      <c r="C315" s="120" t="s">
        <v>874</v>
      </c>
      <c r="D315" s="120" t="s">
        <v>3581</v>
      </c>
      <c r="E315" s="120" t="s">
        <v>1416</v>
      </c>
      <c r="F315" s="168" t="s">
        <v>474</v>
      </c>
      <c r="G315" s="169"/>
      <c r="H315" s="58">
        <v>6012361</v>
      </c>
      <c r="I315" s="3"/>
    </row>
    <row r="316" spans="1:9">
      <c r="A316" s="120" t="s">
        <v>3150</v>
      </c>
      <c r="B316" s="120" t="s">
        <v>3151</v>
      </c>
      <c r="C316" s="120" t="s">
        <v>874</v>
      </c>
      <c r="D316" s="120" t="s">
        <v>3581</v>
      </c>
      <c r="E316" s="120" t="s">
        <v>1417</v>
      </c>
      <c r="F316" s="168" t="s">
        <v>475</v>
      </c>
      <c r="G316" s="169"/>
      <c r="H316" s="58">
        <v>2103200</v>
      </c>
      <c r="I316" s="3"/>
    </row>
    <row r="317" spans="1:9">
      <c r="A317" s="120" t="s">
        <v>3150</v>
      </c>
      <c r="B317" s="120" t="s">
        <v>3151</v>
      </c>
      <c r="C317" s="120" t="s">
        <v>874</v>
      </c>
      <c r="D317" s="120" t="s">
        <v>3581</v>
      </c>
      <c r="E317" s="120" t="s">
        <v>1418</v>
      </c>
      <c r="F317" s="168" t="s">
        <v>444</v>
      </c>
      <c r="G317" s="169"/>
      <c r="H317" s="58">
        <v>1484000</v>
      </c>
      <c r="I317" s="3"/>
    </row>
    <row r="318" spans="1:9">
      <c r="A318" s="120" t="s">
        <v>3150</v>
      </c>
      <c r="B318" s="120" t="s">
        <v>3151</v>
      </c>
      <c r="C318" s="120" t="s">
        <v>874</v>
      </c>
      <c r="D318" s="120" t="s">
        <v>3581</v>
      </c>
      <c r="E318" s="120" t="s">
        <v>1419</v>
      </c>
      <c r="F318" s="168" t="s">
        <v>3</v>
      </c>
      <c r="G318" s="169"/>
      <c r="H318" s="58">
        <v>1820230</v>
      </c>
      <c r="I318" s="3"/>
    </row>
    <row r="319" spans="1:9">
      <c r="A319" s="120" t="s">
        <v>3150</v>
      </c>
      <c r="B319" s="120" t="s">
        <v>3151</v>
      </c>
      <c r="C319" s="120" t="s">
        <v>874</v>
      </c>
      <c r="D319" s="120" t="s">
        <v>3581</v>
      </c>
      <c r="E319" s="120" t="s">
        <v>1420</v>
      </c>
      <c r="F319" s="168" t="s">
        <v>482</v>
      </c>
      <c r="G319" s="169"/>
      <c r="H319" s="58">
        <v>1556345</v>
      </c>
      <c r="I319" s="3"/>
    </row>
    <row r="320" spans="1:9">
      <c r="A320" s="120" t="s">
        <v>3150</v>
      </c>
      <c r="B320" s="120" t="s">
        <v>3151</v>
      </c>
      <c r="C320" s="120" t="s">
        <v>874</v>
      </c>
      <c r="D320" s="120" t="s">
        <v>3581</v>
      </c>
      <c r="E320" s="120" t="s">
        <v>1422</v>
      </c>
      <c r="F320" s="168" t="s">
        <v>651</v>
      </c>
      <c r="G320" s="169"/>
      <c r="H320" s="58">
        <v>1187339</v>
      </c>
      <c r="I320" s="3"/>
    </row>
    <row r="321" spans="1:9">
      <c r="A321" s="120" t="s">
        <v>3150</v>
      </c>
      <c r="B321" s="120" t="s">
        <v>3151</v>
      </c>
      <c r="C321" s="120" t="s">
        <v>874</v>
      </c>
      <c r="D321" s="120" t="s">
        <v>3581</v>
      </c>
      <c r="E321" s="120" t="s">
        <v>1423</v>
      </c>
      <c r="F321" s="168" t="s">
        <v>652</v>
      </c>
      <c r="G321" s="169"/>
      <c r="H321" s="58">
        <v>3292335</v>
      </c>
      <c r="I321" s="3"/>
    </row>
    <row r="322" spans="1:9">
      <c r="A322" s="120" t="s">
        <v>3150</v>
      </c>
      <c r="B322" s="120" t="s">
        <v>3151</v>
      </c>
      <c r="C322" s="120" t="s">
        <v>874</v>
      </c>
      <c r="D322" s="120" t="s">
        <v>3581</v>
      </c>
      <c r="E322" s="120" t="s">
        <v>1924</v>
      </c>
      <c r="F322" s="168" t="s">
        <v>1912</v>
      </c>
      <c r="G322" s="169"/>
      <c r="H322" s="58">
        <v>2232465</v>
      </c>
      <c r="I322" s="3"/>
    </row>
    <row r="323" spans="1:9">
      <c r="A323" s="120" t="s">
        <v>3150</v>
      </c>
      <c r="B323" s="120" t="s">
        <v>3151</v>
      </c>
      <c r="C323" s="120" t="s">
        <v>874</v>
      </c>
      <c r="D323" s="120" t="s">
        <v>3581</v>
      </c>
      <c r="E323" s="120" t="s">
        <v>1983</v>
      </c>
      <c r="F323" s="168" t="s">
        <v>1984</v>
      </c>
      <c r="G323" s="169"/>
      <c r="H323" s="58">
        <v>1803405</v>
      </c>
      <c r="I323" s="3"/>
    </row>
    <row r="324" spans="1:9">
      <c r="A324" s="120" t="s">
        <v>3150</v>
      </c>
      <c r="B324" s="120" t="s">
        <v>3151</v>
      </c>
      <c r="C324" s="120" t="s">
        <v>874</v>
      </c>
      <c r="D324" s="120" t="s">
        <v>3581</v>
      </c>
      <c r="E324" s="120" t="s">
        <v>2827</v>
      </c>
      <c r="F324" s="168" t="s">
        <v>2828</v>
      </c>
      <c r="G324" s="169"/>
      <c r="H324" s="58">
        <v>2034750</v>
      </c>
      <c r="I324" s="3"/>
    </row>
    <row r="325" spans="1:9">
      <c r="A325" s="120" t="s">
        <v>3150</v>
      </c>
      <c r="B325" s="120" t="s">
        <v>3151</v>
      </c>
      <c r="C325" s="120" t="s">
        <v>874</v>
      </c>
      <c r="D325" s="120" t="s">
        <v>3581</v>
      </c>
      <c r="E325" s="120" t="s">
        <v>2964</v>
      </c>
      <c r="F325" s="168" t="s">
        <v>417</v>
      </c>
      <c r="G325" s="169"/>
      <c r="H325" s="58">
        <v>2053315</v>
      </c>
      <c r="I325" s="3"/>
    </row>
    <row r="326" spans="1:9">
      <c r="A326" s="120" t="s">
        <v>3150</v>
      </c>
      <c r="B326" s="120" t="s">
        <v>3151</v>
      </c>
      <c r="C326" s="120" t="s">
        <v>874</v>
      </c>
      <c r="D326" s="120" t="s">
        <v>3581</v>
      </c>
      <c r="E326" s="120" t="s">
        <v>2979</v>
      </c>
      <c r="F326" s="168" t="s">
        <v>218</v>
      </c>
      <c r="G326" s="169"/>
      <c r="H326" s="58">
        <v>2715240</v>
      </c>
      <c r="I326" s="3"/>
    </row>
    <row r="327" spans="1:9">
      <c r="A327" s="120" t="s">
        <v>3150</v>
      </c>
      <c r="B327" s="120" t="s">
        <v>3151</v>
      </c>
      <c r="C327" s="120" t="s">
        <v>874</v>
      </c>
      <c r="D327" s="120" t="s">
        <v>3581</v>
      </c>
      <c r="E327" s="120" t="s">
        <v>2983</v>
      </c>
      <c r="F327" s="168" t="s">
        <v>2984</v>
      </c>
      <c r="G327" s="169"/>
      <c r="H327" s="58">
        <v>1705025</v>
      </c>
      <c r="I327" s="3"/>
    </row>
    <row r="328" spans="1:9">
      <c r="A328" s="120" t="s">
        <v>3150</v>
      </c>
      <c r="B328" s="120" t="s">
        <v>3151</v>
      </c>
      <c r="C328" s="120" t="s">
        <v>874</v>
      </c>
      <c r="D328" s="120" t="s">
        <v>3581</v>
      </c>
      <c r="E328" s="120" t="s">
        <v>3083</v>
      </c>
      <c r="F328" s="168" t="s">
        <v>3084</v>
      </c>
      <c r="G328" s="169"/>
      <c r="H328" s="58">
        <v>1506330</v>
      </c>
      <c r="I328" s="3"/>
    </row>
    <row r="329" spans="1:9">
      <c r="A329" s="120" t="s">
        <v>3150</v>
      </c>
      <c r="B329" s="120" t="s">
        <v>3151</v>
      </c>
      <c r="C329" s="120" t="s">
        <v>874</v>
      </c>
      <c r="D329" s="120" t="s">
        <v>3581</v>
      </c>
      <c r="E329" s="120" t="s">
        <v>3116</v>
      </c>
      <c r="F329" s="168" t="s">
        <v>108</v>
      </c>
      <c r="G329" s="169"/>
      <c r="H329" s="58">
        <v>657080</v>
      </c>
      <c r="I329" s="3"/>
    </row>
    <row r="330" spans="1:9">
      <c r="A330" s="120" t="s">
        <v>3150</v>
      </c>
      <c r="B330" s="120" t="s">
        <v>3151</v>
      </c>
      <c r="C330" s="120" t="s">
        <v>874</v>
      </c>
      <c r="D330" s="120" t="s">
        <v>3581</v>
      </c>
      <c r="E330" s="170" t="s">
        <v>3016</v>
      </c>
      <c r="F330" s="171"/>
      <c r="G330" s="172"/>
      <c r="H330" s="86">
        <v>208085787</v>
      </c>
      <c r="I330" s="3"/>
    </row>
    <row r="331" spans="1:9">
      <c r="A331" s="120" t="s">
        <v>3150</v>
      </c>
      <c r="B331" s="120" t="s">
        <v>3151</v>
      </c>
      <c r="C331" s="120" t="s">
        <v>895</v>
      </c>
      <c r="D331" s="120" t="s">
        <v>3601</v>
      </c>
      <c r="E331" s="120" t="s">
        <v>1424</v>
      </c>
      <c r="F331" s="168" t="s">
        <v>350</v>
      </c>
      <c r="G331" s="169"/>
      <c r="H331" s="58">
        <v>14429565</v>
      </c>
      <c r="I331" s="3"/>
    </row>
    <row r="332" spans="1:9">
      <c r="A332" s="120" t="s">
        <v>3150</v>
      </c>
      <c r="B332" s="120" t="s">
        <v>3151</v>
      </c>
      <c r="C332" s="120" t="s">
        <v>895</v>
      </c>
      <c r="D332" s="120" t="s">
        <v>3601</v>
      </c>
      <c r="E332" s="120" t="s">
        <v>1425</v>
      </c>
      <c r="F332" s="168" t="s">
        <v>546</v>
      </c>
      <c r="G332" s="169"/>
      <c r="H332" s="58">
        <v>6995240</v>
      </c>
      <c r="I332" s="3"/>
    </row>
    <row r="333" spans="1:9">
      <c r="A333" s="120" t="s">
        <v>3150</v>
      </c>
      <c r="B333" s="120" t="s">
        <v>3151</v>
      </c>
      <c r="C333" s="120" t="s">
        <v>895</v>
      </c>
      <c r="D333" s="120" t="s">
        <v>3601</v>
      </c>
      <c r="E333" s="120" t="s">
        <v>1426</v>
      </c>
      <c r="F333" s="168" t="s">
        <v>3113</v>
      </c>
      <c r="G333" s="169"/>
      <c r="H333" s="58">
        <v>5270140</v>
      </c>
      <c r="I333" s="3"/>
    </row>
    <row r="334" spans="1:9">
      <c r="A334" s="120" t="s">
        <v>3150</v>
      </c>
      <c r="B334" s="120" t="s">
        <v>3151</v>
      </c>
      <c r="C334" s="120" t="s">
        <v>895</v>
      </c>
      <c r="D334" s="120" t="s">
        <v>3601</v>
      </c>
      <c r="E334" s="120" t="s">
        <v>1427</v>
      </c>
      <c r="F334" s="168" t="s">
        <v>471</v>
      </c>
      <c r="G334" s="169"/>
      <c r="H334" s="58">
        <v>3091935</v>
      </c>
      <c r="I334" s="3"/>
    </row>
    <row r="335" spans="1:9">
      <c r="A335" s="120" t="s">
        <v>3150</v>
      </c>
      <c r="B335" s="120" t="s">
        <v>3151</v>
      </c>
      <c r="C335" s="120" t="s">
        <v>895</v>
      </c>
      <c r="D335" s="120" t="s">
        <v>3601</v>
      </c>
      <c r="E335" s="120" t="s">
        <v>1428</v>
      </c>
      <c r="F335" s="168" t="s">
        <v>349</v>
      </c>
      <c r="G335" s="169"/>
      <c r="H335" s="58">
        <v>5174925</v>
      </c>
      <c r="I335" s="3"/>
    </row>
    <row r="336" spans="1:9">
      <c r="A336" s="120" t="s">
        <v>3150</v>
      </c>
      <c r="B336" s="120" t="s">
        <v>3151</v>
      </c>
      <c r="C336" s="120" t="s">
        <v>895</v>
      </c>
      <c r="D336" s="120" t="s">
        <v>3601</v>
      </c>
      <c r="E336" s="120" t="s">
        <v>1429</v>
      </c>
      <c r="F336" s="168" t="s">
        <v>121</v>
      </c>
      <c r="G336" s="169"/>
      <c r="H336" s="58">
        <v>1384673</v>
      </c>
      <c r="I336" s="3"/>
    </row>
    <row r="337" spans="1:9">
      <c r="A337" s="120" t="s">
        <v>3150</v>
      </c>
      <c r="B337" s="120" t="s">
        <v>3151</v>
      </c>
      <c r="C337" s="120" t="s">
        <v>895</v>
      </c>
      <c r="D337" s="120" t="s">
        <v>3601</v>
      </c>
      <c r="E337" s="120" t="s">
        <v>1430</v>
      </c>
      <c r="F337" s="168" t="s">
        <v>502</v>
      </c>
      <c r="G337" s="169"/>
      <c r="H337" s="58">
        <v>5038475</v>
      </c>
      <c r="I337" s="3"/>
    </row>
    <row r="338" spans="1:9">
      <c r="A338" s="120" t="s">
        <v>3150</v>
      </c>
      <c r="B338" s="120" t="s">
        <v>3151</v>
      </c>
      <c r="C338" s="120" t="s">
        <v>895</v>
      </c>
      <c r="D338" s="120" t="s">
        <v>3601</v>
      </c>
      <c r="E338" s="120" t="s">
        <v>1431</v>
      </c>
      <c r="F338" s="168" t="s">
        <v>370</v>
      </c>
      <c r="G338" s="169"/>
      <c r="H338" s="58">
        <v>9570144</v>
      </c>
      <c r="I338" s="3"/>
    </row>
    <row r="339" spans="1:9">
      <c r="A339" s="120" t="s">
        <v>3150</v>
      </c>
      <c r="B339" s="120" t="s">
        <v>3151</v>
      </c>
      <c r="C339" s="120" t="s">
        <v>895</v>
      </c>
      <c r="D339" s="120" t="s">
        <v>3601</v>
      </c>
      <c r="E339" s="120" t="s">
        <v>1432</v>
      </c>
      <c r="F339" s="168" t="s">
        <v>525</v>
      </c>
      <c r="G339" s="169"/>
      <c r="H339" s="58">
        <v>6641080</v>
      </c>
      <c r="I339" s="3"/>
    </row>
    <row r="340" spans="1:9">
      <c r="A340" s="120" t="s">
        <v>3150</v>
      </c>
      <c r="B340" s="120" t="s">
        <v>3151</v>
      </c>
      <c r="C340" s="120" t="s">
        <v>895</v>
      </c>
      <c r="D340" s="120" t="s">
        <v>3601</v>
      </c>
      <c r="E340" s="120" t="s">
        <v>1433</v>
      </c>
      <c r="F340" s="168" t="s">
        <v>248</v>
      </c>
      <c r="G340" s="169"/>
      <c r="H340" s="58">
        <v>2534213</v>
      </c>
      <c r="I340" s="3"/>
    </row>
    <row r="341" spans="1:9">
      <c r="A341" s="120" t="s">
        <v>3150</v>
      </c>
      <c r="B341" s="120" t="s">
        <v>3151</v>
      </c>
      <c r="C341" s="120" t="s">
        <v>895</v>
      </c>
      <c r="D341" s="120" t="s">
        <v>3601</v>
      </c>
      <c r="E341" s="120" t="s">
        <v>1434</v>
      </c>
      <c r="F341" s="168" t="s">
        <v>230</v>
      </c>
      <c r="G341" s="169"/>
      <c r="H341" s="58">
        <v>5877760</v>
      </c>
      <c r="I341" s="3"/>
    </row>
    <row r="342" spans="1:9">
      <c r="A342" s="120" t="s">
        <v>3150</v>
      </c>
      <c r="B342" s="120" t="s">
        <v>3151</v>
      </c>
      <c r="C342" s="120" t="s">
        <v>895</v>
      </c>
      <c r="D342" s="120" t="s">
        <v>3601</v>
      </c>
      <c r="E342" s="120" t="s">
        <v>1435</v>
      </c>
      <c r="F342" s="168" t="s">
        <v>231</v>
      </c>
      <c r="G342" s="169"/>
      <c r="H342" s="58">
        <v>1069015</v>
      </c>
      <c r="I342" s="3"/>
    </row>
    <row r="343" spans="1:9">
      <c r="A343" s="120" t="s">
        <v>3150</v>
      </c>
      <c r="B343" s="120" t="s">
        <v>3151</v>
      </c>
      <c r="C343" s="120" t="s">
        <v>895</v>
      </c>
      <c r="D343" s="120" t="s">
        <v>3601</v>
      </c>
      <c r="E343" s="120" t="s">
        <v>1436</v>
      </c>
      <c r="F343" s="168" t="s">
        <v>127</v>
      </c>
      <c r="G343" s="169"/>
      <c r="H343" s="58">
        <v>6506509</v>
      </c>
      <c r="I343" s="3"/>
    </row>
    <row r="344" spans="1:9">
      <c r="A344" s="120" t="s">
        <v>3150</v>
      </c>
      <c r="B344" s="120" t="s">
        <v>3151</v>
      </c>
      <c r="C344" s="120" t="s">
        <v>895</v>
      </c>
      <c r="D344" s="120" t="s">
        <v>3601</v>
      </c>
      <c r="E344" s="120" t="s">
        <v>1437</v>
      </c>
      <c r="F344" s="168" t="s">
        <v>317</v>
      </c>
      <c r="G344" s="169"/>
      <c r="H344" s="58">
        <v>2684320</v>
      </c>
      <c r="I344" s="3"/>
    </row>
    <row r="345" spans="1:9">
      <c r="A345" s="120" t="s">
        <v>3150</v>
      </c>
      <c r="B345" s="120" t="s">
        <v>3151</v>
      </c>
      <c r="C345" s="120" t="s">
        <v>895</v>
      </c>
      <c r="D345" s="120" t="s">
        <v>3601</v>
      </c>
      <c r="E345" s="120" t="s">
        <v>1438</v>
      </c>
      <c r="F345" s="168" t="s">
        <v>523</v>
      </c>
      <c r="G345" s="169"/>
      <c r="H345" s="58">
        <v>2876135</v>
      </c>
      <c r="I345" s="3"/>
    </row>
    <row r="346" spans="1:9">
      <c r="A346" s="120" t="s">
        <v>3150</v>
      </c>
      <c r="B346" s="120" t="s">
        <v>3151</v>
      </c>
      <c r="C346" s="120" t="s">
        <v>895</v>
      </c>
      <c r="D346" s="120" t="s">
        <v>3601</v>
      </c>
      <c r="E346" s="120" t="s">
        <v>1439</v>
      </c>
      <c r="F346" s="168" t="s">
        <v>610</v>
      </c>
      <c r="G346" s="169"/>
      <c r="H346" s="58">
        <v>6744225</v>
      </c>
      <c r="I346" s="3"/>
    </row>
    <row r="347" spans="1:9">
      <c r="A347" s="120" t="s">
        <v>3150</v>
      </c>
      <c r="B347" s="120" t="s">
        <v>3151</v>
      </c>
      <c r="C347" s="120" t="s">
        <v>895</v>
      </c>
      <c r="D347" s="120" t="s">
        <v>3601</v>
      </c>
      <c r="E347" s="120" t="s">
        <v>1440</v>
      </c>
      <c r="F347" s="168" t="s">
        <v>1441</v>
      </c>
      <c r="G347" s="169"/>
      <c r="H347" s="58">
        <v>941020</v>
      </c>
      <c r="I347" s="3"/>
    </row>
    <row r="348" spans="1:9">
      <c r="A348" s="120" t="s">
        <v>3150</v>
      </c>
      <c r="B348" s="120" t="s">
        <v>3151</v>
      </c>
      <c r="C348" s="120" t="s">
        <v>895</v>
      </c>
      <c r="D348" s="120" t="s">
        <v>3601</v>
      </c>
      <c r="E348" s="120" t="s">
        <v>2054</v>
      </c>
      <c r="F348" s="168" t="s">
        <v>2055</v>
      </c>
      <c r="G348" s="169"/>
      <c r="H348" s="58">
        <v>1957150</v>
      </c>
      <c r="I348" s="3"/>
    </row>
    <row r="349" spans="1:9">
      <c r="A349" s="120" t="s">
        <v>3150</v>
      </c>
      <c r="B349" s="120" t="s">
        <v>3151</v>
      </c>
      <c r="C349" s="120" t="s">
        <v>895</v>
      </c>
      <c r="D349" s="120" t="s">
        <v>3601</v>
      </c>
      <c r="E349" s="120" t="s">
        <v>2126</v>
      </c>
      <c r="F349" s="168" t="s">
        <v>539</v>
      </c>
      <c r="G349" s="169"/>
      <c r="H349" s="58">
        <v>2917985</v>
      </c>
      <c r="I349" s="3"/>
    </row>
    <row r="350" spans="1:9">
      <c r="A350" s="120" t="s">
        <v>3150</v>
      </c>
      <c r="B350" s="120" t="s">
        <v>3151</v>
      </c>
      <c r="C350" s="120" t="s">
        <v>895</v>
      </c>
      <c r="D350" s="120" t="s">
        <v>3601</v>
      </c>
      <c r="E350" s="120" t="s">
        <v>2829</v>
      </c>
      <c r="F350" s="168" t="s">
        <v>2830</v>
      </c>
      <c r="G350" s="169"/>
      <c r="H350" s="58">
        <v>1490630</v>
      </c>
      <c r="I350" s="3"/>
    </row>
    <row r="351" spans="1:9">
      <c r="A351" s="120" t="s">
        <v>3150</v>
      </c>
      <c r="B351" s="120" t="s">
        <v>3151</v>
      </c>
      <c r="C351" s="120" t="s">
        <v>895</v>
      </c>
      <c r="D351" s="120" t="s">
        <v>3601</v>
      </c>
      <c r="E351" s="170" t="s">
        <v>3016</v>
      </c>
      <c r="F351" s="171"/>
      <c r="G351" s="172"/>
      <c r="H351" s="86">
        <v>93195139</v>
      </c>
      <c r="I351" s="3"/>
    </row>
    <row r="352" spans="1:9">
      <c r="A352" s="120" t="s">
        <v>3150</v>
      </c>
      <c r="B352" s="120" t="s">
        <v>3151</v>
      </c>
      <c r="C352" s="120" t="s">
        <v>907</v>
      </c>
      <c r="D352" s="120" t="s">
        <v>3616</v>
      </c>
      <c r="E352" s="120" t="s">
        <v>1443</v>
      </c>
      <c r="F352" s="168" t="s">
        <v>542</v>
      </c>
      <c r="G352" s="169"/>
      <c r="H352" s="58">
        <v>2001096</v>
      </c>
      <c r="I352" s="3"/>
    </row>
    <row r="353" spans="1:9">
      <c r="A353" s="120" t="s">
        <v>3150</v>
      </c>
      <c r="B353" s="120" t="s">
        <v>3151</v>
      </c>
      <c r="C353" s="120" t="s">
        <v>907</v>
      </c>
      <c r="D353" s="120" t="s">
        <v>3616</v>
      </c>
      <c r="E353" s="120" t="s">
        <v>1444</v>
      </c>
      <c r="F353" s="168" t="s">
        <v>156</v>
      </c>
      <c r="G353" s="169"/>
      <c r="H353" s="58">
        <v>2899100</v>
      </c>
      <c r="I353" s="3"/>
    </row>
    <row r="354" spans="1:9">
      <c r="A354" s="120" t="s">
        <v>3150</v>
      </c>
      <c r="B354" s="120" t="s">
        <v>3151</v>
      </c>
      <c r="C354" s="120" t="s">
        <v>907</v>
      </c>
      <c r="D354" s="120" t="s">
        <v>3616</v>
      </c>
      <c r="E354" s="120" t="s">
        <v>1445</v>
      </c>
      <c r="F354" s="168" t="s">
        <v>101</v>
      </c>
      <c r="G354" s="169"/>
      <c r="H354" s="58">
        <v>3653315</v>
      </c>
      <c r="I354" s="3"/>
    </row>
    <row r="355" spans="1:9">
      <c r="A355" s="120" t="s">
        <v>3150</v>
      </c>
      <c r="B355" s="120" t="s">
        <v>3151</v>
      </c>
      <c r="C355" s="120" t="s">
        <v>907</v>
      </c>
      <c r="D355" s="120" t="s">
        <v>3616</v>
      </c>
      <c r="E355" s="120" t="s">
        <v>1446</v>
      </c>
      <c r="F355" s="168" t="s">
        <v>216</v>
      </c>
      <c r="G355" s="169"/>
      <c r="H355" s="58">
        <v>10399839</v>
      </c>
      <c r="I355" s="3"/>
    </row>
    <row r="356" spans="1:9">
      <c r="A356" s="120" t="s">
        <v>3150</v>
      </c>
      <c r="B356" s="120" t="s">
        <v>3151</v>
      </c>
      <c r="C356" s="120" t="s">
        <v>907</v>
      </c>
      <c r="D356" s="120" t="s">
        <v>3616</v>
      </c>
      <c r="E356" s="120" t="s">
        <v>1447</v>
      </c>
      <c r="F356" s="168" t="s">
        <v>217</v>
      </c>
      <c r="G356" s="169"/>
      <c r="H356" s="58">
        <v>3496275</v>
      </c>
      <c r="I356" s="3"/>
    </row>
    <row r="357" spans="1:9">
      <c r="A357" s="120" t="s">
        <v>3150</v>
      </c>
      <c r="B357" s="120" t="s">
        <v>3151</v>
      </c>
      <c r="C357" s="120" t="s">
        <v>907</v>
      </c>
      <c r="D357" s="120" t="s">
        <v>3616</v>
      </c>
      <c r="E357" s="120" t="s">
        <v>1448</v>
      </c>
      <c r="F357" s="168" t="s">
        <v>476</v>
      </c>
      <c r="G357" s="169"/>
      <c r="H357" s="58">
        <v>4423040</v>
      </c>
      <c r="I357" s="3"/>
    </row>
    <row r="358" spans="1:9">
      <c r="A358" s="120" t="s">
        <v>3150</v>
      </c>
      <c r="B358" s="120" t="s">
        <v>3151</v>
      </c>
      <c r="C358" s="120" t="s">
        <v>907</v>
      </c>
      <c r="D358" s="120" t="s">
        <v>3616</v>
      </c>
      <c r="E358" s="120" t="s">
        <v>1449</v>
      </c>
      <c r="F358" s="168" t="s">
        <v>473</v>
      </c>
      <c r="G358" s="169"/>
      <c r="H358" s="58">
        <v>4450988</v>
      </c>
      <c r="I358" s="3"/>
    </row>
    <row r="359" spans="1:9">
      <c r="A359" s="120" t="s">
        <v>3150</v>
      </c>
      <c r="B359" s="120" t="s">
        <v>3151</v>
      </c>
      <c r="C359" s="120" t="s">
        <v>907</v>
      </c>
      <c r="D359" s="120" t="s">
        <v>3616</v>
      </c>
      <c r="E359" s="120" t="s">
        <v>1450</v>
      </c>
      <c r="F359" s="168" t="s">
        <v>440</v>
      </c>
      <c r="G359" s="169"/>
      <c r="H359" s="58">
        <v>6455132</v>
      </c>
      <c r="I359" s="3"/>
    </row>
    <row r="360" spans="1:9">
      <c r="A360" s="120" t="s">
        <v>3150</v>
      </c>
      <c r="B360" s="120" t="s">
        <v>3151</v>
      </c>
      <c r="C360" s="120" t="s">
        <v>907</v>
      </c>
      <c r="D360" s="120" t="s">
        <v>3616</v>
      </c>
      <c r="E360" s="120" t="s">
        <v>1451</v>
      </c>
      <c r="F360" s="168" t="s">
        <v>441</v>
      </c>
      <c r="G360" s="169"/>
      <c r="H360" s="58">
        <v>4248081</v>
      </c>
      <c r="I360" s="3"/>
    </row>
    <row r="361" spans="1:9">
      <c r="A361" s="120" t="s">
        <v>3150</v>
      </c>
      <c r="B361" s="120" t="s">
        <v>3151</v>
      </c>
      <c r="C361" s="120" t="s">
        <v>907</v>
      </c>
      <c r="D361" s="120" t="s">
        <v>3616</v>
      </c>
      <c r="E361" s="120" t="s">
        <v>1452</v>
      </c>
      <c r="F361" s="168" t="s">
        <v>177</v>
      </c>
      <c r="G361" s="169"/>
      <c r="H361" s="58">
        <v>4913090</v>
      </c>
      <c r="I361" s="3"/>
    </row>
    <row r="362" spans="1:9">
      <c r="A362" s="120" t="s">
        <v>3150</v>
      </c>
      <c r="B362" s="120" t="s">
        <v>3151</v>
      </c>
      <c r="C362" s="120" t="s">
        <v>907</v>
      </c>
      <c r="D362" s="120" t="s">
        <v>3616</v>
      </c>
      <c r="E362" s="120" t="s">
        <v>1453</v>
      </c>
      <c r="F362" s="168" t="s">
        <v>64</v>
      </c>
      <c r="G362" s="169"/>
      <c r="H362" s="58">
        <v>4006320</v>
      </c>
      <c r="I362" s="3"/>
    </row>
    <row r="363" spans="1:9">
      <c r="A363" s="120" t="s">
        <v>3150</v>
      </c>
      <c r="B363" s="120" t="s">
        <v>3151</v>
      </c>
      <c r="C363" s="120" t="s">
        <v>907</v>
      </c>
      <c r="D363" s="120" t="s">
        <v>3616</v>
      </c>
      <c r="E363" s="120" t="s">
        <v>1454</v>
      </c>
      <c r="F363" s="168" t="s">
        <v>253</v>
      </c>
      <c r="G363" s="169"/>
      <c r="H363" s="58">
        <v>5152910</v>
      </c>
      <c r="I363" s="3"/>
    </row>
    <row r="364" spans="1:9">
      <c r="A364" s="120" t="s">
        <v>3150</v>
      </c>
      <c r="B364" s="120" t="s">
        <v>3151</v>
      </c>
      <c r="C364" s="120" t="s">
        <v>907</v>
      </c>
      <c r="D364" s="120" t="s">
        <v>3616</v>
      </c>
      <c r="E364" s="120" t="s">
        <v>1455</v>
      </c>
      <c r="F364" s="168" t="s">
        <v>160</v>
      </c>
      <c r="G364" s="169"/>
      <c r="H364" s="58">
        <v>2561450</v>
      </c>
      <c r="I364" s="3"/>
    </row>
    <row r="365" spans="1:9">
      <c r="A365" s="120" t="s">
        <v>3150</v>
      </c>
      <c r="B365" s="120" t="s">
        <v>3151</v>
      </c>
      <c r="C365" s="120" t="s">
        <v>907</v>
      </c>
      <c r="D365" s="120" t="s">
        <v>3616</v>
      </c>
      <c r="E365" s="120" t="s">
        <v>1456</v>
      </c>
      <c r="F365" s="168" t="s">
        <v>272</v>
      </c>
      <c r="G365" s="169"/>
      <c r="H365" s="58">
        <v>8442465</v>
      </c>
      <c r="I365" s="3"/>
    </row>
    <row r="366" spans="1:9">
      <c r="A366" s="120" t="s">
        <v>3150</v>
      </c>
      <c r="B366" s="120" t="s">
        <v>3151</v>
      </c>
      <c r="C366" s="120" t="s">
        <v>907</v>
      </c>
      <c r="D366" s="120" t="s">
        <v>3616</v>
      </c>
      <c r="E366" s="120" t="s">
        <v>1457</v>
      </c>
      <c r="F366" s="168" t="s">
        <v>273</v>
      </c>
      <c r="G366" s="169"/>
      <c r="H366" s="58">
        <v>4909275</v>
      </c>
      <c r="I366" s="3"/>
    </row>
    <row r="367" spans="1:9">
      <c r="A367" s="120" t="s">
        <v>3150</v>
      </c>
      <c r="B367" s="120" t="s">
        <v>3151</v>
      </c>
      <c r="C367" s="120" t="s">
        <v>907</v>
      </c>
      <c r="D367" s="120" t="s">
        <v>3616</v>
      </c>
      <c r="E367" s="120" t="s">
        <v>1458</v>
      </c>
      <c r="F367" s="168" t="s">
        <v>201</v>
      </c>
      <c r="G367" s="169"/>
      <c r="H367" s="58">
        <v>2108810</v>
      </c>
      <c r="I367" s="3"/>
    </row>
    <row r="368" spans="1:9">
      <c r="A368" s="120" t="s">
        <v>3150</v>
      </c>
      <c r="B368" s="120" t="s">
        <v>3151</v>
      </c>
      <c r="C368" s="120" t="s">
        <v>907</v>
      </c>
      <c r="D368" s="120" t="s">
        <v>3616</v>
      </c>
      <c r="E368" s="120" t="s">
        <v>1459</v>
      </c>
      <c r="F368" s="168" t="s">
        <v>202</v>
      </c>
      <c r="G368" s="169"/>
      <c r="H368" s="58">
        <v>1955810</v>
      </c>
      <c r="I368" s="3"/>
    </row>
    <row r="369" spans="1:9">
      <c r="A369" s="120" t="s">
        <v>3150</v>
      </c>
      <c r="B369" s="120" t="s">
        <v>3151</v>
      </c>
      <c r="C369" s="120" t="s">
        <v>907</v>
      </c>
      <c r="D369" s="120" t="s">
        <v>3616</v>
      </c>
      <c r="E369" s="120" t="s">
        <v>1460</v>
      </c>
      <c r="F369" s="168" t="s">
        <v>203</v>
      </c>
      <c r="G369" s="169"/>
      <c r="H369" s="58">
        <v>2942015</v>
      </c>
      <c r="I369" s="3"/>
    </row>
    <row r="370" spans="1:9">
      <c r="A370" s="120" t="s">
        <v>3150</v>
      </c>
      <c r="B370" s="120" t="s">
        <v>3151</v>
      </c>
      <c r="C370" s="120" t="s">
        <v>907</v>
      </c>
      <c r="D370" s="120" t="s">
        <v>3616</v>
      </c>
      <c r="E370" s="120" t="s">
        <v>1461</v>
      </c>
      <c r="F370" s="168" t="s">
        <v>270</v>
      </c>
      <c r="G370" s="169"/>
      <c r="H370" s="58">
        <v>3141920</v>
      </c>
      <c r="I370" s="3"/>
    </row>
    <row r="371" spans="1:9">
      <c r="A371" s="120" t="s">
        <v>3150</v>
      </c>
      <c r="B371" s="120" t="s">
        <v>3151</v>
      </c>
      <c r="C371" s="120" t="s">
        <v>907</v>
      </c>
      <c r="D371" s="120" t="s">
        <v>3616</v>
      </c>
      <c r="E371" s="120" t="s">
        <v>1839</v>
      </c>
      <c r="F371" s="168" t="s">
        <v>236</v>
      </c>
      <c r="G371" s="169"/>
      <c r="H371" s="58">
        <v>2942930</v>
      </c>
      <c r="I371" s="3"/>
    </row>
    <row r="372" spans="1:9">
      <c r="A372" s="120" t="s">
        <v>3150</v>
      </c>
      <c r="B372" s="120" t="s">
        <v>3151</v>
      </c>
      <c r="C372" s="120" t="s">
        <v>907</v>
      </c>
      <c r="D372" s="120" t="s">
        <v>3616</v>
      </c>
      <c r="E372" s="120" t="s">
        <v>1462</v>
      </c>
      <c r="F372" s="168" t="s">
        <v>237</v>
      </c>
      <c r="G372" s="169"/>
      <c r="H372" s="58">
        <v>7414225</v>
      </c>
      <c r="I372" s="3"/>
    </row>
    <row r="373" spans="1:9">
      <c r="A373" s="120" t="s">
        <v>3150</v>
      </c>
      <c r="B373" s="120" t="s">
        <v>3151</v>
      </c>
      <c r="C373" s="120" t="s">
        <v>907</v>
      </c>
      <c r="D373" s="120" t="s">
        <v>3616</v>
      </c>
      <c r="E373" s="120" t="s">
        <v>1463</v>
      </c>
      <c r="F373" s="168" t="s">
        <v>241</v>
      </c>
      <c r="G373" s="169"/>
      <c r="H373" s="58">
        <v>6429660</v>
      </c>
      <c r="I373" s="3"/>
    </row>
    <row r="374" spans="1:9">
      <c r="A374" s="120" t="s">
        <v>3150</v>
      </c>
      <c r="B374" s="120" t="s">
        <v>3151</v>
      </c>
      <c r="C374" s="120" t="s">
        <v>907</v>
      </c>
      <c r="D374" s="120" t="s">
        <v>3616</v>
      </c>
      <c r="E374" s="120" t="s">
        <v>1464</v>
      </c>
      <c r="F374" s="168" t="s">
        <v>271</v>
      </c>
      <c r="G374" s="169"/>
      <c r="H374" s="58">
        <v>1233760</v>
      </c>
      <c r="I374" s="3"/>
    </row>
    <row r="375" spans="1:9">
      <c r="A375" s="120" t="s">
        <v>3150</v>
      </c>
      <c r="B375" s="120" t="s">
        <v>3151</v>
      </c>
      <c r="C375" s="120" t="s">
        <v>907</v>
      </c>
      <c r="D375" s="120" t="s">
        <v>3616</v>
      </c>
      <c r="E375" s="120" t="s">
        <v>1465</v>
      </c>
      <c r="F375" s="168" t="s">
        <v>238</v>
      </c>
      <c r="G375" s="169"/>
      <c r="H375" s="58">
        <v>3798219</v>
      </c>
      <c r="I375" s="3"/>
    </row>
    <row r="376" spans="1:9">
      <c r="A376" s="120" t="s">
        <v>3150</v>
      </c>
      <c r="B376" s="120" t="s">
        <v>3151</v>
      </c>
      <c r="C376" s="120" t="s">
        <v>907</v>
      </c>
      <c r="D376" s="120" t="s">
        <v>3616</v>
      </c>
      <c r="E376" s="120" t="s">
        <v>1466</v>
      </c>
      <c r="F376" s="168" t="s">
        <v>175</v>
      </c>
      <c r="G376" s="169"/>
      <c r="H376" s="58">
        <v>5117720</v>
      </c>
      <c r="I376" s="3"/>
    </row>
    <row r="377" spans="1:9">
      <c r="A377" s="120" t="s">
        <v>3150</v>
      </c>
      <c r="B377" s="120" t="s">
        <v>3151</v>
      </c>
      <c r="C377" s="120" t="s">
        <v>907</v>
      </c>
      <c r="D377" s="120" t="s">
        <v>3616</v>
      </c>
      <c r="E377" s="120" t="s">
        <v>1467</v>
      </c>
      <c r="F377" s="168" t="s">
        <v>176</v>
      </c>
      <c r="G377" s="169"/>
      <c r="H377" s="58">
        <v>4152035</v>
      </c>
      <c r="I377" s="3"/>
    </row>
    <row r="378" spans="1:9">
      <c r="A378" s="120" t="s">
        <v>3150</v>
      </c>
      <c r="B378" s="120" t="s">
        <v>3151</v>
      </c>
      <c r="C378" s="120" t="s">
        <v>907</v>
      </c>
      <c r="D378" s="120" t="s">
        <v>3616</v>
      </c>
      <c r="E378" s="120" t="s">
        <v>1468</v>
      </c>
      <c r="F378" s="168" t="s">
        <v>189</v>
      </c>
      <c r="G378" s="169"/>
      <c r="H378" s="58">
        <v>3879869</v>
      </c>
      <c r="I378" s="3"/>
    </row>
    <row r="379" spans="1:9">
      <c r="A379" s="120" t="s">
        <v>3150</v>
      </c>
      <c r="B379" s="120" t="s">
        <v>3151</v>
      </c>
      <c r="C379" s="120" t="s">
        <v>907</v>
      </c>
      <c r="D379" s="120" t="s">
        <v>3616</v>
      </c>
      <c r="E379" s="120" t="s">
        <v>1470</v>
      </c>
      <c r="F379" s="168" t="s">
        <v>611</v>
      </c>
      <c r="G379" s="169"/>
      <c r="H379" s="58">
        <v>2114415</v>
      </c>
      <c r="I379" s="3"/>
    </row>
    <row r="380" spans="1:9">
      <c r="A380" s="120" t="s">
        <v>3150</v>
      </c>
      <c r="B380" s="120" t="s">
        <v>3151</v>
      </c>
      <c r="C380" s="120" t="s">
        <v>907</v>
      </c>
      <c r="D380" s="120" t="s">
        <v>3616</v>
      </c>
      <c r="E380" s="120" t="s">
        <v>1471</v>
      </c>
      <c r="F380" s="168" t="s">
        <v>622</v>
      </c>
      <c r="G380" s="169"/>
      <c r="H380" s="58">
        <v>4453595</v>
      </c>
      <c r="I380" s="3"/>
    </row>
    <row r="381" spans="1:9">
      <c r="A381" s="120" t="s">
        <v>3150</v>
      </c>
      <c r="B381" s="120" t="s">
        <v>3151</v>
      </c>
      <c r="C381" s="120" t="s">
        <v>907</v>
      </c>
      <c r="D381" s="120" t="s">
        <v>3616</v>
      </c>
      <c r="E381" s="120" t="s">
        <v>1472</v>
      </c>
      <c r="F381" s="168" t="s">
        <v>623</v>
      </c>
      <c r="G381" s="169"/>
      <c r="H381" s="58">
        <v>2009295</v>
      </c>
      <c r="I381" s="3"/>
    </row>
    <row r="382" spans="1:9">
      <c r="A382" s="120" t="s">
        <v>3150</v>
      </c>
      <c r="B382" s="120" t="s">
        <v>3151</v>
      </c>
      <c r="C382" s="120" t="s">
        <v>907</v>
      </c>
      <c r="D382" s="120" t="s">
        <v>3616</v>
      </c>
      <c r="E382" s="120" t="s">
        <v>1855</v>
      </c>
      <c r="F382" s="168" t="s">
        <v>1856</v>
      </c>
      <c r="G382" s="169"/>
      <c r="H382" s="58">
        <v>828155</v>
      </c>
      <c r="I382" s="3"/>
    </row>
    <row r="383" spans="1:9">
      <c r="A383" s="120" t="s">
        <v>3150</v>
      </c>
      <c r="B383" s="120" t="s">
        <v>3151</v>
      </c>
      <c r="C383" s="120" t="s">
        <v>907</v>
      </c>
      <c r="D383" s="120" t="s">
        <v>3616</v>
      </c>
      <c r="E383" s="120" t="s">
        <v>1879</v>
      </c>
      <c r="F383" s="168" t="s">
        <v>1898</v>
      </c>
      <c r="G383" s="169"/>
      <c r="H383" s="58">
        <v>2055620</v>
      </c>
      <c r="I383" s="3"/>
    </row>
    <row r="384" spans="1:9">
      <c r="A384" s="120" t="s">
        <v>3150</v>
      </c>
      <c r="B384" s="120" t="s">
        <v>3151</v>
      </c>
      <c r="C384" s="120" t="s">
        <v>907</v>
      </c>
      <c r="D384" s="120" t="s">
        <v>3616</v>
      </c>
      <c r="E384" s="120" t="s">
        <v>1947</v>
      </c>
      <c r="F384" s="168" t="s">
        <v>1948</v>
      </c>
      <c r="G384" s="169"/>
      <c r="H384" s="58">
        <v>3504385</v>
      </c>
      <c r="I384" s="3"/>
    </row>
    <row r="385" spans="1:9">
      <c r="A385" s="120" t="s">
        <v>3150</v>
      </c>
      <c r="B385" s="120" t="s">
        <v>3151</v>
      </c>
      <c r="C385" s="120" t="s">
        <v>907</v>
      </c>
      <c r="D385" s="120" t="s">
        <v>3616</v>
      </c>
      <c r="E385" s="120" t="s">
        <v>1970</v>
      </c>
      <c r="F385" s="168" t="s">
        <v>1971</v>
      </c>
      <c r="G385" s="169"/>
      <c r="H385" s="58">
        <v>1043620</v>
      </c>
      <c r="I385" s="3"/>
    </row>
    <row r="386" spans="1:9">
      <c r="A386" s="120" t="s">
        <v>3150</v>
      </c>
      <c r="B386" s="120" t="s">
        <v>3151</v>
      </c>
      <c r="C386" s="120" t="s">
        <v>907</v>
      </c>
      <c r="D386" s="120" t="s">
        <v>3616</v>
      </c>
      <c r="E386" s="120" t="s">
        <v>1990</v>
      </c>
      <c r="F386" s="168" t="s">
        <v>1991</v>
      </c>
      <c r="G386" s="169"/>
      <c r="H386" s="58">
        <v>3077195</v>
      </c>
      <c r="I386" s="3"/>
    </row>
    <row r="387" spans="1:9">
      <c r="A387" s="120" t="s">
        <v>3150</v>
      </c>
      <c r="B387" s="120" t="s">
        <v>3151</v>
      </c>
      <c r="C387" s="120" t="s">
        <v>907</v>
      </c>
      <c r="D387" s="120" t="s">
        <v>3616</v>
      </c>
      <c r="E387" s="120" t="s">
        <v>1976</v>
      </c>
      <c r="F387" s="168" t="s">
        <v>200</v>
      </c>
      <c r="G387" s="169"/>
      <c r="H387" s="58">
        <v>2416985</v>
      </c>
      <c r="I387" s="3"/>
    </row>
    <row r="388" spans="1:9">
      <c r="A388" s="120" t="s">
        <v>3150</v>
      </c>
      <c r="B388" s="120" t="s">
        <v>3151</v>
      </c>
      <c r="C388" s="120" t="s">
        <v>907</v>
      </c>
      <c r="D388" s="120" t="s">
        <v>3616</v>
      </c>
      <c r="E388" s="120" t="s">
        <v>2015</v>
      </c>
      <c r="F388" s="168" t="s">
        <v>659</v>
      </c>
      <c r="G388" s="169"/>
      <c r="H388" s="58">
        <v>886795</v>
      </c>
      <c r="I388" s="3"/>
    </row>
    <row r="389" spans="1:9">
      <c r="A389" s="120" t="s">
        <v>3150</v>
      </c>
      <c r="B389" s="120" t="s">
        <v>3151</v>
      </c>
      <c r="C389" s="120" t="s">
        <v>907</v>
      </c>
      <c r="D389" s="120" t="s">
        <v>3616</v>
      </c>
      <c r="E389" s="120" t="s">
        <v>2020</v>
      </c>
      <c r="F389" s="168" t="s">
        <v>2021</v>
      </c>
      <c r="G389" s="169"/>
      <c r="H389" s="58">
        <v>869270</v>
      </c>
      <c r="I389" s="3"/>
    </row>
    <row r="390" spans="1:9">
      <c r="A390" s="120" t="s">
        <v>3150</v>
      </c>
      <c r="B390" s="120" t="s">
        <v>3151</v>
      </c>
      <c r="C390" s="120" t="s">
        <v>907</v>
      </c>
      <c r="D390" s="120" t="s">
        <v>3616</v>
      </c>
      <c r="E390" s="120" t="s">
        <v>2066</v>
      </c>
      <c r="F390" s="168" t="s">
        <v>2067</v>
      </c>
      <c r="G390" s="169"/>
      <c r="H390" s="58">
        <v>858985</v>
      </c>
      <c r="I390" s="3"/>
    </row>
    <row r="391" spans="1:9">
      <c r="A391" s="120" t="s">
        <v>3150</v>
      </c>
      <c r="B391" s="120" t="s">
        <v>3151</v>
      </c>
      <c r="C391" s="120" t="s">
        <v>907</v>
      </c>
      <c r="D391" s="120" t="s">
        <v>3616</v>
      </c>
      <c r="E391" s="120" t="s">
        <v>2106</v>
      </c>
      <c r="F391" s="168" t="s">
        <v>2107</v>
      </c>
      <c r="G391" s="169"/>
      <c r="H391" s="58">
        <v>2025130</v>
      </c>
      <c r="I391" s="3"/>
    </row>
    <row r="392" spans="1:9">
      <c r="A392" s="120" t="s">
        <v>3150</v>
      </c>
      <c r="B392" s="120" t="s">
        <v>3151</v>
      </c>
      <c r="C392" s="120" t="s">
        <v>907</v>
      </c>
      <c r="D392" s="120" t="s">
        <v>3616</v>
      </c>
      <c r="E392" s="120" t="s">
        <v>2091</v>
      </c>
      <c r="F392" s="168" t="s">
        <v>2092</v>
      </c>
      <c r="G392" s="169"/>
      <c r="H392" s="58">
        <v>5883025</v>
      </c>
      <c r="I392" s="3"/>
    </row>
    <row r="393" spans="1:9">
      <c r="A393" s="120" t="s">
        <v>3150</v>
      </c>
      <c r="B393" s="120" t="s">
        <v>3151</v>
      </c>
      <c r="C393" s="120" t="s">
        <v>907</v>
      </c>
      <c r="D393" s="120" t="s">
        <v>3616</v>
      </c>
      <c r="E393" s="120" t="s">
        <v>2131</v>
      </c>
      <c r="F393" s="168" t="s">
        <v>2132</v>
      </c>
      <c r="G393" s="169"/>
      <c r="H393" s="58">
        <v>2081065</v>
      </c>
      <c r="I393" s="3"/>
    </row>
    <row r="394" spans="1:9">
      <c r="A394" s="120" t="s">
        <v>3150</v>
      </c>
      <c r="B394" s="120" t="s">
        <v>3151</v>
      </c>
      <c r="C394" s="120" t="s">
        <v>907</v>
      </c>
      <c r="D394" s="120" t="s">
        <v>3616</v>
      </c>
      <c r="E394" s="120" t="s">
        <v>2214</v>
      </c>
      <c r="F394" s="168" t="s">
        <v>2215</v>
      </c>
      <c r="G394" s="169"/>
      <c r="H394" s="58">
        <v>2129700</v>
      </c>
      <c r="I394" s="3"/>
    </row>
    <row r="395" spans="1:9">
      <c r="A395" s="120" t="s">
        <v>3150</v>
      </c>
      <c r="B395" s="120" t="s">
        <v>3151</v>
      </c>
      <c r="C395" s="120" t="s">
        <v>907</v>
      </c>
      <c r="D395" s="120" t="s">
        <v>3616</v>
      </c>
      <c r="E395" s="120" t="s">
        <v>2941</v>
      </c>
      <c r="F395" s="168" t="s">
        <v>2942</v>
      </c>
      <c r="G395" s="169"/>
      <c r="H395" s="58">
        <v>506668</v>
      </c>
      <c r="I395" s="3"/>
    </row>
    <row r="396" spans="1:9">
      <c r="A396" s="120" t="s">
        <v>3150</v>
      </c>
      <c r="B396" s="120" t="s">
        <v>3151</v>
      </c>
      <c r="C396" s="120" t="s">
        <v>907</v>
      </c>
      <c r="D396" s="120" t="s">
        <v>3616</v>
      </c>
      <c r="E396" s="120" t="s">
        <v>3085</v>
      </c>
      <c r="F396" s="168" t="s">
        <v>3086</v>
      </c>
      <c r="G396" s="169"/>
      <c r="H396" s="58">
        <v>1509110</v>
      </c>
      <c r="I396" s="3"/>
    </row>
    <row r="397" spans="1:9">
      <c r="A397" s="120" t="s">
        <v>3150</v>
      </c>
      <c r="B397" s="120" t="s">
        <v>3151</v>
      </c>
      <c r="C397" s="120" t="s">
        <v>907</v>
      </c>
      <c r="D397" s="120" t="s">
        <v>3616</v>
      </c>
      <c r="E397" s="120" t="s">
        <v>3124</v>
      </c>
      <c r="F397" s="168" t="s">
        <v>3125</v>
      </c>
      <c r="G397" s="169"/>
      <c r="H397" s="58">
        <v>681230</v>
      </c>
      <c r="I397" s="3"/>
    </row>
    <row r="398" spans="1:9">
      <c r="A398" s="120" t="s">
        <v>3150</v>
      </c>
      <c r="B398" s="120" t="s">
        <v>3151</v>
      </c>
      <c r="C398" s="120" t="s">
        <v>907</v>
      </c>
      <c r="D398" s="120" t="s">
        <v>3616</v>
      </c>
      <c r="E398" s="120" t="s">
        <v>3122</v>
      </c>
      <c r="F398" s="168" t="s">
        <v>3123</v>
      </c>
      <c r="G398" s="169"/>
      <c r="H398" s="58">
        <v>1202164</v>
      </c>
      <c r="I398" s="3"/>
    </row>
    <row r="399" spans="1:9">
      <c r="A399" s="120" t="s">
        <v>3150</v>
      </c>
      <c r="B399" s="120" t="s">
        <v>3151</v>
      </c>
      <c r="C399" s="120" t="s">
        <v>907</v>
      </c>
      <c r="D399" s="120" t="s">
        <v>3616</v>
      </c>
      <c r="E399" s="170" t="s">
        <v>3016</v>
      </c>
      <c r="F399" s="171"/>
      <c r="G399" s="172"/>
      <c r="H399" s="86">
        <v>157265756</v>
      </c>
      <c r="I399" s="3"/>
    </row>
    <row r="400" spans="1:9">
      <c r="A400" s="120" t="s">
        <v>3150</v>
      </c>
      <c r="B400" s="120" t="s">
        <v>3151</v>
      </c>
      <c r="C400" s="120" t="s">
        <v>924</v>
      </c>
      <c r="D400" s="120" t="s">
        <v>3631</v>
      </c>
      <c r="E400" s="120" t="s">
        <v>1473</v>
      </c>
      <c r="F400" s="168" t="s">
        <v>259</v>
      </c>
      <c r="G400" s="169"/>
      <c r="H400" s="58">
        <v>3342445</v>
      </c>
      <c r="I400" s="3"/>
    </row>
    <row r="401" spans="1:9">
      <c r="A401" s="120" t="s">
        <v>3150</v>
      </c>
      <c r="B401" s="120" t="s">
        <v>3151</v>
      </c>
      <c r="C401" s="120" t="s">
        <v>924</v>
      </c>
      <c r="D401" s="120" t="s">
        <v>3631</v>
      </c>
      <c r="E401" s="120" t="s">
        <v>1474</v>
      </c>
      <c r="F401" s="168" t="s">
        <v>260</v>
      </c>
      <c r="G401" s="169"/>
      <c r="H401" s="58">
        <v>3113165</v>
      </c>
      <c r="I401" s="3"/>
    </row>
    <row r="402" spans="1:9">
      <c r="A402" s="120" t="s">
        <v>3150</v>
      </c>
      <c r="B402" s="120" t="s">
        <v>3151</v>
      </c>
      <c r="C402" s="120" t="s">
        <v>924</v>
      </c>
      <c r="D402" s="120" t="s">
        <v>3631</v>
      </c>
      <c r="E402" s="120" t="s">
        <v>1475</v>
      </c>
      <c r="F402" s="168" t="s">
        <v>196</v>
      </c>
      <c r="G402" s="169"/>
      <c r="H402" s="58">
        <v>3730270</v>
      </c>
      <c r="I402" s="3"/>
    </row>
    <row r="403" spans="1:9">
      <c r="A403" s="120" t="s">
        <v>3150</v>
      </c>
      <c r="B403" s="120" t="s">
        <v>3151</v>
      </c>
      <c r="C403" s="120" t="s">
        <v>924</v>
      </c>
      <c r="D403" s="120" t="s">
        <v>3631</v>
      </c>
      <c r="E403" s="120" t="s">
        <v>1476</v>
      </c>
      <c r="F403" s="168" t="s">
        <v>526</v>
      </c>
      <c r="G403" s="169"/>
      <c r="H403" s="58">
        <v>1212720</v>
      </c>
      <c r="I403" s="3"/>
    </row>
    <row r="404" spans="1:9">
      <c r="A404" s="120" t="s">
        <v>3150</v>
      </c>
      <c r="B404" s="120" t="s">
        <v>3151</v>
      </c>
      <c r="C404" s="120" t="s">
        <v>924</v>
      </c>
      <c r="D404" s="120" t="s">
        <v>3631</v>
      </c>
      <c r="E404" s="120" t="s">
        <v>1477</v>
      </c>
      <c r="F404" s="168" t="s">
        <v>43</v>
      </c>
      <c r="G404" s="169"/>
      <c r="H404" s="58">
        <v>1030435</v>
      </c>
      <c r="I404" s="3"/>
    </row>
    <row r="405" spans="1:9">
      <c r="A405" s="120" t="s">
        <v>3150</v>
      </c>
      <c r="B405" s="120" t="s">
        <v>3151</v>
      </c>
      <c r="C405" s="120" t="s">
        <v>924</v>
      </c>
      <c r="D405" s="120" t="s">
        <v>3631</v>
      </c>
      <c r="E405" s="120" t="s">
        <v>1478</v>
      </c>
      <c r="F405" s="168" t="s">
        <v>44</v>
      </c>
      <c r="G405" s="169"/>
      <c r="H405" s="58">
        <v>1683680</v>
      </c>
      <c r="I405" s="3"/>
    </row>
    <row r="406" spans="1:9">
      <c r="A406" s="120" t="s">
        <v>3150</v>
      </c>
      <c r="B406" s="120" t="s">
        <v>3151</v>
      </c>
      <c r="C406" s="120" t="s">
        <v>924</v>
      </c>
      <c r="D406" s="120" t="s">
        <v>3631</v>
      </c>
      <c r="E406" s="120" t="s">
        <v>1479</v>
      </c>
      <c r="F406" s="168" t="s">
        <v>226</v>
      </c>
      <c r="G406" s="169"/>
      <c r="H406" s="58">
        <v>4040460</v>
      </c>
      <c r="I406" s="3"/>
    </row>
    <row r="407" spans="1:9">
      <c r="A407" s="120" t="s">
        <v>3150</v>
      </c>
      <c r="B407" s="120" t="s">
        <v>3151</v>
      </c>
      <c r="C407" s="120" t="s">
        <v>924</v>
      </c>
      <c r="D407" s="120" t="s">
        <v>3631</v>
      </c>
      <c r="E407" s="120" t="s">
        <v>1480</v>
      </c>
      <c r="F407" s="168" t="s">
        <v>227</v>
      </c>
      <c r="G407" s="169"/>
      <c r="H407" s="58">
        <v>1212620</v>
      </c>
      <c r="I407" s="3"/>
    </row>
    <row r="408" spans="1:9">
      <c r="A408" s="120" t="s">
        <v>3150</v>
      </c>
      <c r="B408" s="120" t="s">
        <v>3151</v>
      </c>
      <c r="C408" s="120" t="s">
        <v>924</v>
      </c>
      <c r="D408" s="120" t="s">
        <v>3631</v>
      </c>
      <c r="E408" s="120" t="s">
        <v>1481</v>
      </c>
      <c r="F408" s="168" t="s">
        <v>188</v>
      </c>
      <c r="G408" s="169"/>
      <c r="H408" s="58">
        <v>4251770</v>
      </c>
      <c r="I408" s="3"/>
    </row>
    <row r="409" spans="1:9">
      <c r="A409" s="120" t="s">
        <v>3150</v>
      </c>
      <c r="B409" s="120" t="s">
        <v>3151</v>
      </c>
      <c r="C409" s="120" t="s">
        <v>924</v>
      </c>
      <c r="D409" s="120" t="s">
        <v>3631</v>
      </c>
      <c r="E409" s="120" t="s">
        <v>1482</v>
      </c>
      <c r="F409" s="168" t="s">
        <v>204</v>
      </c>
      <c r="G409" s="169"/>
      <c r="H409" s="58">
        <v>5062975</v>
      </c>
      <c r="I409" s="3"/>
    </row>
    <row r="410" spans="1:9">
      <c r="A410" s="120" t="s">
        <v>3150</v>
      </c>
      <c r="B410" s="120" t="s">
        <v>3151</v>
      </c>
      <c r="C410" s="120" t="s">
        <v>924</v>
      </c>
      <c r="D410" s="120" t="s">
        <v>3631</v>
      </c>
      <c r="E410" s="120" t="s">
        <v>1483</v>
      </c>
      <c r="F410" s="168" t="s">
        <v>318</v>
      </c>
      <c r="G410" s="169"/>
      <c r="H410" s="58">
        <v>1942947</v>
      </c>
      <c r="I410" s="3"/>
    </row>
    <row r="411" spans="1:9">
      <c r="A411" s="120" t="s">
        <v>3150</v>
      </c>
      <c r="B411" s="120" t="s">
        <v>3151</v>
      </c>
      <c r="C411" s="120" t="s">
        <v>924</v>
      </c>
      <c r="D411" s="120" t="s">
        <v>3631</v>
      </c>
      <c r="E411" s="120" t="s">
        <v>1484</v>
      </c>
      <c r="F411" s="168" t="s">
        <v>205</v>
      </c>
      <c r="G411" s="169"/>
      <c r="H411" s="58">
        <v>4165270</v>
      </c>
      <c r="I411" s="3"/>
    </row>
    <row r="412" spans="1:9">
      <c r="A412" s="120" t="s">
        <v>3150</v>
      </c>
      <c r="B412" s="120" t="s">
        <v>3151</v>
      </c>
      <c r="C412" s="120" t="s">
        <v>924</v>
      </c>
      <c r="D412" s="120" t="s">
        <v>3631</v>
      </c>
      <c r="E412" s="120" t="s">
        <v>1485</v>
      </c>
      <c r="F412" s="168" t="s">
        <v>206</v>
      </c>
      <c r="G412" s="169"/>
      <c r="H412" s="58">
        <v>2099102</v>
      </c>
      <c r="I412" s="3"/>
    </row>
    <row r="413" spans="1:9">
      <c r="A413" s="120" t="s">
        <v>3150</v>
      </c>
      <c r="B413" s="120" t="s">
        <v>3151</v>
      </c>
      <c r="C413" s="120" t="s">
        <v>924</v>
      </c>
      <c r="D413" s="120" t="s">
        <v>3631</v>
      </c>
      <c r="E413" s="120" t="s">
        <v>1486</v>
      </c>
      <c r="F413" s="168" t="s">
        <v>211</v>
      </c>
      <c r="G413" s="169"/>
      <c r="H413" s="58">
        <v>4470095</v>
      </c>
      <c r="I413" s="3"/>
    </row>
    <row r="414" spans="1:9">
      <c r="A414" s="120" t="s">
        <v>3150</v>
      </c>
      <c r="B414" s="120" t="s">
        <v>3151</v>
      </c>
      <c r="C414" s="120" t="s">
        <v>924</v>
      </c>
      <c r="D414" s="120" t="s">
        <v>3631</v>
      </c>
      <c r="E414" s="120" t="s">
        <v>1487</v>
      </c>
      <c r="F414" s="168" t="s">
        <v>225</v>
      </c>
      <c r="G414" s="169"/>
      <c r="H414" s="58">
        <v>11232750</v>
      </c>
      <c r="I414" s="3"/>
    </row>
    <row r="415" spans="1:9">
      <c r="A415" s="120" t="s">
        <v>3150</v>
      </c>
      <c r="B415" s="120" t="s">
        <v>3151</v>
      </c>
      <c r="C415" s="120" t="s">
        <v>924</v>
      </c>
      <c r="D415" s="120" t="s">
        <v>3631</v>
      </c>
      <c r="E415" s="120" t="s">
        <v>1488</v>
      </c>
      <c r="F415" s="168" t="s">
        <v>207</v>
      </c>
      <c r="G415" s="169"/>
      <c r="H415" s="58">
        <v>1976910</v>
      </c>
      <c r="I415" s="3"/>
    </row>
    <row r="416" spans="1:9">
      <c r="A416" s="120" t="s">
        <v>3150</v>
      </c>
      <c r="B416" s="120" t="s">
        <v>3151</v>
      </c>
      <c r="C416" s="120" t="s">
        <v>924</v>
      </c>
      <c r="D416" s="120" t="s">
        <v>3631</v>
      </c>
      <c r="E416" s="120" t="s">
        <v>1489</v>
      </c>
      <c r="F416" s="168" t="s">
        <v>275</v>
      </c>
      <c r="G416" s="169"/>
      <c r="H416" s="58">
        <v>2367145</v>
      </c>
      <c r="I416" s="3"/>
    </row>
    <row r="417" spans="1:9">
      <c r="A417" s="120" t="s">
        <v>3150</v>
      </c>
      <c r="B417" s="120" t="s">
        <v>3151</v>
      </c>
      <c r="C417" s="120" t="s">
        <v>924</v>
      </c>
      <c r="D417" s="120" t="s">
        <v>3631</v>
      </c>
      <c r="E417" s="120" t="s">
        <v>1490</v>
      </c>
      <c r="F417" s="168" t="s">
        <v>276</v>
      </c>
      <c r="G417" s="169"/>
      <c r="H417" s="58">
        <v>955125</v>
      </c>
      <c r="I417" s="3"/>
    </row>
    <row r="418" spans="1:9">
      <c r="A418" s="120" t="s">
        <v>3150</v>
      </c>
      <c r="B418" s="120" t="s">
        <v>3151</v>
      </c>
      <c r="C418" s="120" t="s">
        <v>924</v>
      </c>
      <c r="D418" s="120" t="s">
        <v>3631</v>
      </c>
      <c r="E418" s="120" t="s">
        <v>1491</v>
      </c>
      <c r="F418" s="168" t="s">
        <v>277</v>
      </c>
      <c r="G418" s="169"/>
      <c r="H418" s="58">
        <v>1508745</v>
      </c>
      <c r="I418" s="3"/>
    </row>
    <row r="419" spans="1:9">
      <c r="A419" s="120" t="s">
        <v>3150</v>
      </c>
      <c r="B419" s="120" t="s">
        <v>3151</v>
      </c>
      <c r="C419" s="120" t="s">
        <v>924</v>
      </c>
      <c r="D419" s="120" t="s">
        <v>3631</v>
      </c>
      <c r="E419" s="120" t="s">
        <v>1832</v>
      </c>
      <c r="F419" s="168" t="s">
        <v>459</v>
      </c>
      <c r="G419" s="169"/>
      <c r="H419" s="58">
        <v>1313950</v>
      </c>
      <c r="I419" s="3"/>
    </row>
    <row r="420" spans="1:9">
      <c r="A420" s="120" t="s">
        <v>3150</v>
      </c>
      <c r="B420" s="120" t="s">
        <v>3151</v>
      </c>
      <c r="C420" s="120" t="s">
        <v>924</v>
      </c>
      <c r="D420" s="120" t="s">
        <v>3631</v>
      </c>
      <c r="E420" s="120" t="s">
        <v>1492</v>
      </c>
      <c r="F420" s="168" t="s">
        <v>195</v>
      </c>
      <c r="G420" s="169"/>
      <c r="H420" s="58">
        <v>2503250</v>
      </c>
      <c r="I420" s="3"/>
    </row>
    <row r="421" spans="1:9">
      <c r="A421" s="120" t="s">
        <v>3150</v>
      </c>
      <c r="B421" s="120" t="s">
        <v>3151</v>
      </c>
      <c r="C421" s="120" t="s">
        <v>924</v>
      </c>
      <c r="D421" s="120" t="s">
        <v>3631</v>
      </c>
      <c r="E421" s="120" t="s">
        <v>1493</v>
      </c>
      <c r="F421" s="168" t="s">
        <v>234</v>
      </c>
      <c r="G421" s="169"/>
      <c r="H421" s="58">
        <v>2015170</v>
      </c>
      <c r="I421" s="3"/>
    </row>
    <row r="422" spans="1:9">
      <c r="A422" s="120" t="s">
        <v>3150</v>
      </c>
      <c r="B422" s="120" t="s">
        <v>3151</v>
      </c>
      <c r="C422" s="120" t="s">
        <v>924</v>
      </c>
      <c r="D422" s="120" t="s">
        <v>3631</v>
      </c>
      <c r="E422" s="120" t="s">
        <v>1857</v>
      </c>
      <c r="F422" s="168" t="s">
        <v>1858</v>
      </c>
      <c r="G422" s="169"/>
      <c r="H422" s="58">
        <v>4426270</v>
      </c>
      <c r="I422" s="3"/>
    </row>
    <row r="423" spans="1:9">
      <c r="A423" s="120" t="s">
        <v>3150</v>
      </c>
      <c r="B423" s="120" t="s">
        <v>3151</v>
      </c>
      <c r="C423" s="120" t="s">
        <v>924</v>
      </c>
      <c r="D423" s="120" t="s">
        <v>3631</v>
      </c>
      <c r="E423" s="120" t="s">
        <v>1987</v>
      </c>
      <c r="F423" s="168" t="s">
        <v>1988</v>
      </c>
      <c r="G423" s="169"/>
      <c r="H423" s="58">
        <v>1383690</v>
      </c>
      <c r="I423" s="3"/>
    </row>
    <row r="424" spans="1:9">
      <c r="A424" s="120" t="s">
        <v>3150</v>
      </c>
      <c r="B424" s="120" t="s">
        <v>3151</v>
      </c>
      <c r="C424" s="120" t="s">
        <v>924</v>
      </c>
      <c r="D424" s="120" t="s">
        <v>3631</v>
      </c>
      <c r="E424" s="120" t="s">
        <v>2133</v>
      </c>
      <c r="F424" s="168" t="s">
        <v>2134</v>
      </c>
      <c r="G424" s="169"/>
      <c r="H424" s="58">
        <v>997860</v>
      </c>
      <c r="I424" s="3"/>
    </row>
    <row r="425" spans="1:9">
      <c r="A425" s="120" t="s">
        <v>3150</v>
      </c>
      <c r="B425" s="120" t="s">
        <v>3151</v>
      </c>
      <c r="C425" s="120" t="s">
        <v>924</v>
      </c>
      <c r="D425" s="120" t="s">
        <v>3631</v>
      </c>
      <c r="E425" s="120" t="s">
        <v>2864</v>
      </c>
      <c r="F425" s="168" t="s">
        <v>2865</v>
      </c>
      <c r="G425" s="169"/>
      <c r="H425" s="58">
        <v>1007850</v>
      </c>
      <c r="I425" s="3"/>
    </row>
    <row r="426" spans="1:9">
      <c r="A426" s="120" t="s">
        <v>3150</v>
      </c>
      <c r="B426" s="120" t="s">
        <v>3151</v>
      </c>
      <c r="C426" s="120" t="s">
        <v>924</v>
      </c>
      <c r="D426" s="120" t="s">
        <v>3631</v>
      </c>
      <c r="E426" s="120" t="s">
        <v>2868</v>
      </c>
      <c r="F426" s="168" t="s">
        <v>2869</v>
      </c>
      <c r="G426" s="169"/>
      <c r="H426" s="58">
        <v>2872850</v>
      </c>
      <c r="I426" s="3"/>
    </row>
    <row r="427" spans="1:9">
      <c r="A427" s="120" t="s">
        <v>3150</v>
      </c>
      <c r="B427" s="120" t="s">
        <v>3151</v>
      </c>
      <c r="C427" s="120" t="s">
        <v>924</v>
      </c>
      <c r="D427" s="120" t="s">
        <v>3631</v>
      </c>
      <c r="E427" s="120" t="s">
        <v>3087</v>
      </c>
      <c r="F427" s="168" t="s">
        <v>3088</v>
      </c>
      <c r="G427" s="169"/>
      <c r="H427" s="58">
        <v>1104045</v>
      </c>
      <c r="I427" s="3"/>
    </row>
    <row r="428" spans="1:9">
      <c r="A428" s="120" t="s">
        <v>3150</v>
      </c>
      <c r="B428" s="120" t="s">
        <v>3151</v>
      </c>
      <c r="C428" s="120" t="s">
        <v>924</v>
      </c>
      <c r="D428" s="120" t="s">
        <v>3631</v>
      </c>
      <c r="E428" s="170" t="s">
        <v>3016</v>
      </c>
      <c r="F428" s="171"/>
      <c r="G428" s="172"/>
      <c r="H428" s="86">
        <v>77023564</v>
      </c>
      <c r="I428" s="3"/>
    </row>
    <row r="429" spans="1:9">
      <c r="A429" s="120" t="s">
        <v>3150</v>
      </c>
      <c r="B429" s="120" t="s">
        <v>3151</v>
      </c>
      <c r="C429" s="120" t="s">
        <v>943</v>
      </c>
      <c r="D429" s="120" t="s">
        <v>3648</v>
      </c>
      <c r="E429" s="120" t="s">
        <v>1495</v>
      </c>
      <c r="F429" s="168" t="s">
        <v>245</v>
      </c>
      <c r="G429" s="169"/>
      <c r="H429" s="58">
        <v>4888655</v>
      </c>
      <c r="I429" s="3"/>
    </row>
    <row r="430" spans="1:9">
      <c r="A430" s="120" t="s">
        <v>3150</v>
      </c>
      <c r="B430" s="120" t="s">
        <v>3151</v>
      </c>
      <c r="C430" s="120" t="s">
        <v>943</v>
      </c>
      <c r="D430" s="120" t="s">
        <v>3648</v>
      </c>
      <c r="E430" s="120" t="s">
        <v>1496</v>
      </c>
      <c r="F430" s="168" t="s">
        <v>246</v>
      </c>
      <c r="G430" s="169"/>
      <c r="H430" s="58">
        <v>2859663</v>
      </c>
      <c r="I430" s="3"/>
    </row>
    <row r="431" spans="1:9">
      <c r="A431" s="120" t="s">
        <v>3150</v>
      </c>
      <c r="B431" s="120" t="s">
        <v>3151</v>
      </c>
      <c r="C431" s="120" t="s">
        <v>943</v>
      </c>
      <c r="D431" s="120" t="s">
        <v>3648</v>
      </c>
      <c r="E431" s="120" t="s">
        <v>1497</v>
      </c>
      <c r="F431" s="168" t="s">
        <v>279</v>
      </c>
      <c r="G431" s="169"/>
      <c r="H431" s="58">
        <v>4922585</v>
      </c>
      <c r="I431" s="3"/>
    </row>
    <row r="432" spans="1:9">
      <c r="A432" s="120" t="s">
        <v>3150</v>
      </c>
      <c r="B432" s="120" t="s">
        <v>3151</v>
      </c>
      <c r="C432" s="120" t="s">
        <v>943</v>
      </c>
      <c r="D432" s="120" t="s">
        <v>3648</v>
      </c>
      <c r="E432" s="120" t="s">
        <v>1498</v>
      </c>
      <c r="F432" s="168" t="s">
        <v>280</v>
      </c>
      <c r="G432" s="169"/>
      <c r="H432" s="58">
        <v>4708178</v>
      </c>
      <c r="I432" s="3"/>
    </row>
    <row r="433" spans="1:9">
      <c r="A433" s="120" t="s">
        <v>3150</v>
      </c>
      <c r="B433" s="120" t="s">
        <v>3151</v>
      </c>
      <c r="C433" s="120" t="s">
        <v>943</v>
      </c>
      <c r="D433" s="120" t="s">
        <v>3648</v>
      </c>
      <c r="E433" s="120" t="s">
        <v>1499</v>
      </c>
      <c r="F433" s="168" t="s">
        <v>262</v>
      </c>
      <c r="G433" s="169"/>
      <c r="H433" s="58">
        <v>1672045</v>
      </c>
      <c r="I433" s="3"/>
    </row>
    <row r="434" spans="1:9">
      <c r="A434" s="120" t="s">
        <v>3150</v>
      </c>
      <c r="B434" s="120" t="s">
        <v>3151</v>
      </c>
      <c r="C434" s="120" t="s">
        <v>943</v>
      </c>
      <c r="D434" s="120" t="s">
        <v>3648</v>
      </c>
      <c r="E434" s="120" t="s">
        <v>1500</v>
      </c>
      <c r="F434" s="168" t="s">
        <v>263</v>
      </c>
      <c r="G434" s="169"/>
      <c r="H434" s="58">
        <v>2092780</v>
      </c>
      <c r="I434" s="3"/>
    </row>
    <row r="435" spans="1:9">
      <c r="A435" s="120" t="s">
        <v>3150</v>
      </c>
      <c r="B435" s="120" t="s">
        <v>3151</v>
      </c>
      <c r="C435" s="120" t="s">
        <v>943</v>
      </c>
      <c r="D435" s="120" t="s">
        <v>3648</v>
      </c>
      <c r="E435" s="120" t="s">
        <v>1502</v>
      </c>
      <c r="F435" s="168" t="s">
        <v>219</v>
      </c>
      <c r="G435" s="169"/>
      <c r="H435" s="58">
        <v>3230690</v>
      </c>
      <c r="I435" s="3"/>
    </row>
    <row r="436" spans="1:9">
      <c r="A436" s="120" t="s">
        <v>3150</v>
      </c>
      <c r="B436" s="120" t="s">
        <v>3151</v>
      </c>
      <c r="C436" s="120" t="s">
        <v>943</v>
      </c>
      <c r="D436" s="120" t="s">
        <v>3648</v>
      </c>
      <c r="E436" s="120" t="s">
        <v>1503</v>
      </c>
      <c r="F436" s="168" t="s">
        <v>220</v>
      </c>
      <c r="G436" s="169"/>
      <c r="H436" s="58">
        <v>6676600</v>
      </c>
      <c r="I436" s="3"/>
    </row>
    <row r="437" spans="1:9">
      <c r="A437" s="120" t="s">
        <v>3150</v>
      </c>
      <c r="B437" s="120" t="s">
        <v>3151</v>
      </c>
      <c r="C437" s="120" t="s">
        <v>943</v>
      </c>
      <c r="D437" s="120" t="s">
        <v>3648</v>
      </c>
      <c r="E437" s="120" t="s">
        <v>1504</v>
      </c>
      <c r="F437" s="168" t="s">
        <v>221</v>
      </c>
      <c r="G437" s="169"/>
      <c r="H437" s="58">
        <v>5902448</v>
      </c>
      <c r="I437" s="3"/>
    </row>
    <row r="438" spans="1:9">
      <c r="A438" s="120" t="s">
        <v>3150</v>
      </c>
      <c r="B438" s="120" t="s">
        <v>3151</v>
      </c>
      <c r="C438" s="120" t="s">
        <v>943</v>
      </c>
      <c r="D438" s="120" t="s">
        <v>3648</v>
      </c>
      <c r="E438" s="120" t="s">
        <v>1505</v>
      </c>
      <c r="F438" s="168" t="s">
        <v>105</v>
      </c>
      <c r="G438" s="169"/>
      <c r="H438" s="58">
        <v>4199705</v>
      </c>
      <c r="I438" s="3"/>
    </row>
    <row r="439" spans="1:9">
      <c r="A439" s="120" t="s">
        <v>3150</v>
      </c>
      <c r="B439" s="120" t="s">
        <v>3151</v>
      </c>
      <c r="C439" s="120" t="s">
        <v>943</v>
      </c>
      <c r="D439" s="120" t="s">
        <v>3648</v>
      </c>
      <c r="E439" s="120" t="s">
        <v>1506</v>
      </c>
      <c r="F439" s="168" t="s">
        <v>106</v>
      </c>
      <c r="G439" s="169"/>
      <c r="H439" s="58">
        <v>1534455</v>
      </c>
      <c r="I439" s="3"/>
    </row>
    <row r="440" spans="1:9">
      <c r="A440" s="120" t="s">
        <v>3150</v>
      </c>
      <c r="B440" s="120" t="s">
        <v>3151</v>
      </c>
      <c r="C440" s="120" t="s">
        <v>943</v>
      </c>
      <c r="D440" s="120" t="s">
        <v>3648</v>
      </c>
      <c r="E440" s="120" t="s">
        <v>1507</v>
      </c>
      <c r="F440" s="168" t="s">
        <v>281</v>
      </c>
      <c r="G440" s="169"/>
      <c r="H440" s="58">
        <v>2001735</v>
      </c>
      <c r="I440" s="3"/>
    </row>
    <row r="441" spans="1:9">
      <c r="A441" s="120" t="s">
        <v>3150</v>
      </c>
      <c r="B441" s="120" t="s">
        <v>3151</v>
      </c>
      <c r="C441" s="120" t="s">
        <v>943</v>
      </c>
      <c r="D441" s="120" t="s">
        <v>3648</v>
      </c>
      <c r="E441" s="120" t="s">
        <v>1508</v>
      </c>
      <c r="F441" s="168" t="s">
        <v>268</v>
      </c>
      <c r="G441" s="169"/>
      <c r="H441" s="58">
        <v>1047140</v>
      </c>
      <c r="I441" s="3"/>
    </row>
    <row r="442" spans="1:9">
      <c r="A442" s="120" t="s">
        <v>3150</v>
      </c>
      <c r="B442" s="120" t="s">
        <v>3151</v>
      </c>
      <c r="C442" s="120" t="s">
        <v>943</v>
      </c>
      <c r="D442" s="120" t="s">
        <v>3648</v>
      </c>
      <c r="E442" s="120" t="s">
        <v>1510</v>
      </c>
      <c r="F442" s="168" t="s">
        <v>266</v>
      </c>
      <c r="G442" s="169"/>
      <c r="H442" s="58">
        <v>2339480</v>
      </c>
      <c r="I442" s="3"/>
    </row>
    <row r="443" spans="1:9">
      <c r="A443" s="120" t="s">
        <v>3150</v>
      </c>
      <c r="B443" s="120" t="s">
        <v>3151</v>
      </c>
      <c r="C443" s="120" t="s">
        <v>943</v>
      </c>
      <c r="D443" s="120" t="s">
        <v>3648</v>
      </c>
      <c r="E443" s="120" t="s">
        <v>1511</v>
      </c>
      <c r="F443" s="168" t="s">
        <v>267</v>
      </c>
      <c r="G443" s="169"/>
      <c r="H443" s="58">
        <v>4080935</v>
      </c>
      <c r="I443" s="3"/>
    </row>
    <row r="444" spans="1:9">
      <c r="A444" s="120" t="s">
        <v>3150</v>
      </c>
      <c r="B444" s="120" t="s">
        <v>3151</v>
      </c>
      <c r="C444" s="120" t="s">
        <v>943</v>
      </c>
      <c r="D444" s="120" t="s">
        <v>3648</v>
      </c>
      <c r="E444" s="120" t="s">
        <v>1512</v>
      </c>
      <c r="F444" s="168" t="s">
        <v>264</v>
      </c>
      <c r="G444" s="169"/>
      <c r="H444" s="58">
        <v>1941960</v>
      </c>
      <c r="I444" s="3"/>
    </row>
    <row r="445" spans="1:9">
      <c r="A445" s="120" t="s">
        <v>3150</v>
      </c>
      <c r="B445" s="120" t="s">
        <v>3151</v>
      </c>
      <c r="C445" s="120" t="s">
        <v>943</v>
      </c>
      <c r="D445" s="120" t="s">
        <v>3648</v>
      </c>
      <c r="E445" s="120" t="s">
        <v>1514</v>
      </c>
      <c r="F445" s="168" t="s">
        <v>588</v>
      </c>
      <c r="G445" s="169"/>
      <c r="H445" s="58">
        <v>1501385</v>
      </c>
      <c r="I445" s="3"/>
    </row>
    <row r="446" spans="1:9">
      <c r="A446" s="120" t="s">
        <v>3150</v>
      </c>
      <c r="B446" s="120" t="s">
        <v>3151</v>
      </c>
      <c r="C446" s="120" t="s">
        <v>943</v>
      </c>
      <c r="D446" s="120" t="s">
        <v>3648</v>
      </c>
      <c r="E446" s="120" t="s">
        <v>2080</v>
      </c>
      <c r="F446" s="168" t="s">
        <v>2161</v>
      </c>
      <c r="G446" s="169"/>
      <c r="H446" s="58">
        <v>2071470</v>
      </c>
      <c r="I446" s="3"/>
    </row>
    <row r="447" spans="1:9">
      <c r="A447" s="120" t="s">
        <v>3150</v>
      </c>
      <c r="B447" s="120" t="s">
        <v>3151</v>
      </c>
      <c r="C447" s="120" t="s">
        <v>943</v>
      </c>
      <c r="D447" s="120" t="s">
        <v>3648</v>
      </c>
      <c r="E447" s="120" t="s">
        <v>2081</v>
      </c>
      <c r="F447" s="168" t="s">
        <v>2082</v>
      </c>
      <c r="G447" s="169"/>
      <c r="H447" s="58">
        <v>3878205</v>
      </c>
      <c r="I447" s="3"/>
    </row>
    <row r="448" spans="1:9">
      <c r="A448" s="120" t="s">
        <v>3150</v>
      </c>
      <c r="B448" s="120" t="s">
        <v>3151</v>
      </c>
      <c r="C448" s="120" t="s">
        <v>943</v>
      </c>
      <c r="D448" s="120" t="s">
        <v>3648</v>
      </c>
      <c r="E448" s="120" t="s">
        <v>2150</v>
      </c>
      <c r="F448" s="168" t="s">
        <v>2151</v>
      </c>
      <c r="G448" s="169"/>
      <c r="H448" s="58">
        <v>2599330</v>
      </c>
      <c r="I448" s="3"/>
    </row>
    <row r="449" spans="1:9">
      <c r="A449" s="120" t="s">
        <v>3150</v>
      </c>
      <c r="B449" s="120" t="s">
        <v>3151</v>
      </c>
      <c r="C449" s="120" t="s">
        <v>943</v>
      </c>
      <c r="D449" s="120" t="s">
        <v>3648</v>
      </c>
      <c r="E449" s="120" t="s">
        <v>2949</v>
      </c>
      <c r="F449" s="168" t="s">
        <v>2950</v>
      </c>
      <c r="G449" s="169"/>
      <c r="H449" s="58">
        <v>1136645</v>
      </c>
      <c r="I449" s="3"/>
    </row>
    <row r="450" spans="1:9">
      <c r="A450" s="120" t="s">
        <v>3150</v>
      </c>
      <c r="B450" s="120" t="s">
        <v>3151</v>
      </c>
      <c r="C450" s="120" t="s">
        <v>943</v>
      </c>
      <c r="D450" s="120" t="s">
        <v>3648</v>
      </c>
      <c r="E450" s="120" t="s">
        <v>3089</v>
      </c>
      <c r="F450" s="168" t="s">
        <v>3090</v>
      </c>
      <c r="G450" s="169"/>
      <c r="H450" s="58">
        <v>1083380</v>
      </c>
      <c r="I450" s="3"/>
    </row>
    <row r="451" spans="1:9">
      <c r="A451" s="120" t="s">
        <v>3150</v>
      </c>
      <c r="B451" s="120" t="s">
        <v>3151</v>
      </c>
      <c r="C451" s="120" t="s">
        <v>943</v>
      </c>
      <c r="D451" s="120" t="s">
        <v>3648</v>
      </c>
      <c r="E451" s="170" t="s">
        <v>3016</v>
      </c>
      <c r="F451" s="171"/>
      <c r="G451" s="172"/>
      <c r="H451" s="86">
        <v>66369469</v>
      </c>
      <c r="I451" s="3"/>
    </row>
    <row r="452" spans="1:9">
      <c r="A452" s="120" t="s">
        <v>3150</v>
      </c>
      <c r="B452" s="120" t="s">
        <v>3151</v>
      </c>
      <c r="C452" s="120" t="s">
        <v>957</v>
      </c>
      <c r="D452" s="120" t="s">
        <v>3658</v>
      </c>
      <c r="E452" s="120" t="s">
        <v>1516</v>
      </c>
      <c r="F452" s="168" t="s">
        <v>223</v>
      </c>
      <c r="G452" s="169"/>
      <c r="H452" s="58">
        <v>1535460</v>
      </c>
      <c r="I452" s="3"/>
    </row>
    <row r="453" spans="1:9">
      <c r="A453" s="120" t="s">
        <v>3150</v>
      </c>
      <c r="B453" s="120" t="s">
        <v>3151</v>
      </c>
      <c r="C453" s="120" t="s">
        <v>957</v>
      </c>
      <c r="D453" s="120" t="s">
        <v>3658</v>
      </c>
      <c r="E453" s="120" t="s">
        <v>1517</v>
      </c>
      <c r="F453" s="168" t="s">
        <v>224</v>
      </c>
      <c r="G453" s="169"/>
      <c r="H453" s="58">
        <v>2125985</v>
      </c>
      <c r="I453" s="3"/>
    </row>
    <row r="454" spans="1:9">
      <c r="A454" s="120" t="s">
        <v>3150</v>
      </c>
      <c r="B454" s="120" t="s">
        <v>3151</v>
      </c>
      <c r="C454" s="120" t="s">
        <v>957</v>
      </c>
      <c r="D454" s="120" t="s">
        <v>3658</v>
      </c>
      <c r="E454" s="120" t="s">
        <v>1518</v>
      </c>
      <c r="F454" s="168" t="s">
        <v>199</v>
      </c>
      <c r="G454" s="169"/>
      <c r="H454" s="58">
        <v>3743664</v>
      </c>
      <c r="I454" s="3"/>
    </row>
    <row r="455" spans="1:9">
      <c r="A455" s="120" t="s">
        <v>3150</v>
      </c>
      <c r="B455" s="120" t="s">
        <v>3151</v>
      </c>
      <c r="C455" s="120" t="s">
        <v>957</v>
      </c>
      <c r="D455" s="120" t="s">
        <v>3658</v>
      </c>
      <c r="E455" s="120" t="s">
        <v>1519</v>
      </c>
      <c r="F455" s="168" t="s">
        <v>197</v>
      </c>
      <c r="G455" s="169"/>
      <c r="H455" s="58">
        <v>1750576</v>
      </c>
      <c r="I455" s="3"/>
    </row>
    <row r="456" spans="1:9">
      <c r="A456" s="120" t="s">
        <v>3150</v>
      </c>
      <c r="B456" s="120" t="s">
        <v>3151</v>
      </c>
      <c r="C456" s="120" t="s">
        <v>957</v>
      </c>
      <c r="D456" s="120" t="s">
        <v>3658</v>
      </c>
      <c r="E456" s="120" t="s">
        <v>1520</v>
      </c>
      <c r="F456" s="168" t="s">
        <v>198</v>
      </c>
      <c r="G456" s="169"/>
      <c r="H456" s="58">
        <v>6336315</v>
      </c>
      <c r="I456" s="3"/>
    </row>
    <row r="457" spans="1:9">
      <c r="A457" s="120" t="s">
        <v>3150</v>
      </c>
      <c r="B457" s="120" t="s">
        <v>3151</v>
      </c>
      <c r="C457" s="120" t="s">
        <v>957</v>
      </c>
      <c r="D457" s="120" t="s">
        <v>3658</v>
      </c>
      <c r="E457" s="120" t="s">
        <v>1521</v>
      </c>
      <c r="F457" s="168" t="s">
        <v>193</v>
      </c>
      <c r="G457" s="169"/>
      <c r="H457" s="58">
        <v>2259207</v>
      </c>
      <c r="I457" s="3"/>
    </row>
    <row r="458" spans="1:9">
      <c r="A458" s="120" t="s">
        <v>3150</v>
      </c>
      <c r="B458" s="120" t="s">
        <v>3151</v>
      </c>
      <c r="C458" s="120" t="s">
        <v>957</v>
      </c>
      <c r="D458" s="120" t="s">
        <v>3658</v>
      </c>
      <c r="E458" s="120" t="s">
        <v>1522</v>
      </c>
      <c r="F458" s="168" t="s">
        <v>194</v>
      </c>
      <c r="G458" s="169"/>
      <c r="H458" s="58">
        <v>5623305</v>
      </c>
      <c r="I458" s="3"/>
    </row>
    <row r="459" spans="1:9">
      <c r="A459" s="120" t="s">
        <v>3150</v>
      </c>
      <c r="B459" s="120" t="s">
        <v>3151</v>
      </c>
      <c r="C459" s="120" t="s">
        <v>957</v>
      </c>
      <c r="D459" s="120" t="s">
        <v>3658</v>
      </c>
      <c r="E459" s="120" t="s">
        <v>1523</v>
      </c>
      <c r="F459" s="168" t="s">
        <v>190</v>
      </c>
      <c r="G459" s="169"/>
      <c r="H459" s="58">
        <v>4107588</v>
      </c>
      <c r="I459" s="3"/>
    </row>
    <row r="460" spans="1:9">
      <c r="A460" s="120" t="s">
        <v>3150</v>
      </c>
      <c r="B460" s="120" t="s">
        <v>3151</v>
      </c>
      <c r="C460" s="120" t="s">
        <v>957</v>
      </c>
      <c r="D460" s="120" t="s">
        <v>3658</v>
      </c>
      <c r="E460" s="120" t="s">
        <v>1524</v>
      </c>
      <c r="F460" s="168" t="s">
        <v>420</v>
      </c>
      <c r="G460" s="169"/>
      <c r="H460" s="58">
        <v>2201930</v>
      </c>
      <c r="I460" s="3"/>
    </row>
    <row r="461" spans="1:9">
      <c r="A461" s="120" t="s">
        <v>3150</v>
      </c>
      <c r="B461" s="120" t="s">
        <v>3151</v>
      </c>
      <c r="C461" s="120" t="s">
        <v>957</v>
      </c>
      <c r="D461" s="120" t="s">
        <v>3658</v>
      </c>
      <c r="E461" s="120" t="s">
        <v>1525</v>
      </c>
      <c r="F461" s="168" t="s">
        <v>239</v>
      </c>
      <c r="G461" s="169"/>
      <c r="H461" s="58">
        <v>4977266</v>
      </c>
      <c r="I461" s="3"/>
    </row>
    <row r="462" spans="1:9">
      <c r="A462" s="120" t="s">
        <v>3150</v>
      </c>
      <c r="B462" s="120" t="s">
        <v>3151</v>
      </c>
      <c r="C462" s="120" t="s">
        <v>957</v>
      </c>
      <c r="D462" s="120" t="s">
        <v>3658</v>
      </c>
      <c r="E462" s="120" t="s">
        <v>1526</v>
      </c>
      <c r="F462" s="168" t="s">
        <v>109</v>
      </c>
      <c r="G462" s="169"/>
      <c r="H462" s="58">
        <v>6014100</v>
      </c>
      <c r="I462" s="3"/>
    </row>
    <row r="463" spans="1:9">
      <c r="A463" s="120" t="s">
        <v>3150</v>
      </c>
      <c r="B463" s="120" t="s">
        <v>3151</v>
      </c>
      <c r="C463" s="120" t="s">
        <v>957</v>
      </c>
      <c r="D463" s="120" t="s">
        <v>3658</v>
      </c>
      <c r="E463" s="120" t="s">
        <v>1527</v>
      </c>
      <c r="F463" s="168" t="s">
        <v>282</v>
      </c>
      <c r="G463" s="169"/>
      <c r="H463" s="58">
        <v>1565355</v>
      </c>
      <c r="I463" s="3"/>
    </row>
    <row r="464" spans="1:9">
      <c r="A464" s="120" t="s">
        <v>3150</v>
      </c>
      <c r="B464" s="120" t="s">
        <v>3151</v>
      </c>
      <c r="C464" s="120" t="s">
        <v>957</v>
      </c>
      <c r="D464" s="120" t="s">
        <v>3658</v>
      </c>
      <c r="E464" s="120" t="s">
        <v>1528</v>
      </c>
      <c r="F464" s="168" t="s">
        <v>650</v>
      </c>
      <c r="G464" s="169"/>
      <c r="H464" s="58">
        <v>1484080</v>
      </c>
      <c r="I464" s="3"/>
    </row>
    <row r="465" spans="1:9">
      <c r="A465" s="120" t="s">
        <v>3150</v>
      </c>
      <c r="B465" s="120" t="s">
        <v>3151</v>
      </c>
      <c r="C465" s="120" t="s">
        <v>957</v>
      </c>
      <c r="D465" s="120" t="s">
        <v>3658</v>
      </c>
      <c r="E465" s="120" t="s">
        <v>1529</v>
      </c>
      <c r="F465" s="168" t="s">
        <v>278</v>
      </c>
      <c r="G465" s="169"/>
      <c r="H465" s="58">
        <v>2630490</v>
      </c>
      <c r="I465" s="3"/>
    </row>
    <row r="466" spans="1:9">
      <c r="A466" s="120" t="s">
        <v>3150</v>
      </c>
      <c r="B466" s="120" t="s">
        <v>3151</v>
      </c>
      <c r="C466" s="120" t="s">
        <v>957</v>
      </c>
      <c r="D466" s="120" t="s">
        <v>3658</v>
      </c>
      <c r="E466" s="120" t="s">
        <v>1530</v>
      </c>
      <c r="F466" s="168" t="s">
        <v>184</v>
      </c>
      <c r="G466" s="169"/>
      <c r="H466" s="58">
        <v>2167357</v>
      </c>
      <c r="I466" s="3"/>
    </row>
    <row r="467" spans="1:9">
      <c r="A467" s="120" t="s">
        <v>3150</v>
      </c>
      <c r="B467" s="120" t="s">
        <v>3151</v>
      </c>
      <c r="C467" s="120" t="s">
        <v>957</v>
      </c>
      <c r="D467" s="120" t="s">
        <v>3658</v>
      </c>
      <c r="E467" s="120" t="s">
        <v>1531</v>
      </c>
      <c r="F467" s="168" t="s">
        <v>185</v>
      </c>
      <c r="G467" s="169"/>
      <c r="H467" s="58">
        <v>1865985</v>
      </c>
      <c r="I467" s="3"/>
    </row>
    <row r="468" spans="1:9">
      <c r="A468" s="120" t="s">
        <v>3150</v>
      </c>
      <c r="B468" s="120" t="s">
        <v>3151</v>
      </c>
      <c r="C468" s="120" t="s">
        <v>957</v>
      </c>
      <c r="D468" s="120" t="s">
        <v>3658</v>
      </c>
      <c r="E468" s="120" t="s">
        <v>1532</v>
      </c>
      <c r="F468" s="168" t="s">
        <v>213</v>
      </c>
      <c r="G468" s="169"/>
      <c r="H468" s="58">
        <v>1758160</v>
      </c>
      <c r="I468" s="3"/>
    </row>
    <row r="469" spans="1:9">
      <c r="A469" s="120" t="s">
        <v>3150</v>
      </c>
      <c r="B469" s="120" t="s">
        <v>3151</v>
      </c>
      <c r="C469" s="120" t="s">
        <v>957</v>
      </c>
      <c r="D469" s="120" t="s">
        <v>3658</v>
      </c>
      <c r="E469" s="120" t="s">
        <v>1533</v>
      </c>
      <c r="F469" s="168" t="s">
        <v>214</v>
      </c>
      <c r="G469" s="169"/>
      <c r="H469" s="58">
        <v>2117705</v>
      </c>
      <c r="I469" s="3"/>
    </row>
    <row r="470" spans="1:9">
      <c r="A470" s="120" t="s">
        <v>3150</v>
      </c>
      <c r="B470" s="120" t="s">
        <v>3151</v>
      </c>
      <c r="C470" s="120" t="s">
        <v>957</v>
      </c>
      <c r="D470" s="120" t="s">
        <v>3658</v>
      </c>
      <c r="E470" s="120" t="s">
        <v>1534</v>
      </c>
      <c r="F470" s="168" t="s">
        <v>215</v>
      </c>
      <c r="G470" s="169"/>
      <c r="H470" s="58">
        <v>5796625</v>
      </c>
      <c r="I470" s="3"/>
    </row>
    <row r="471" spans="1:9">
      <c r="A471" s="120" t="s">
        <v>3150</v>
      </c>
      <c r="B471" s="120" t="s">
        <v>3151</v>
      </c>
      <c r="C471" s="120" t="s">
        <v>957</v>
      </c>
      <c r="D471" s="120" t="s">
        <v>3658</v>
      </c>
      <c r="E471" s="120" t="s">
        <v>1535</v>
      </c>
      <c r="F471" s="168" t="s">
        <v>107</v>
      </c>
      <c r="G471" s="169"/>
      <c r="H471" s="58">
        <v>2323276</v>
      </c>
      <c r="I471" s="3"/>
    </row>
    <row r="472" spans="1:9">
      <c r="A472" s="120" t="s">
        <v>3150</v>
      </c>
      <c r="B472" s="120" t="s">
        <v>3151</v>
      </c>
      <c r="C472" s="120" t="s">
        <v>957</v>
      </c>
      <c r="D472" s="120" t="s">
        <v>3658</v>
      </c>
      <c r="E472" s="120" t="s">
        <v>1536</v>
      </c>
      <c r="F472" s="168" t="s">
        <v>108</v>
      </c>
      <c r="G472" s="169"/>
      <c r="H472" s="58">
        <v>3770360</v>
      </c>
      <c r="I472" s="3"/>
    </row>
    <row r="473" spans="1:9">
      <c r="A473" s="120" t="s">
        <v>3150</v>
      </c>
      <c r="B473" s="120" t="s">
        <v>3151</v>
      </c>
      <c r="C473" s="120" t="s">
        <v>957</v>
      </c>
      <c r="D473" s="120" t="s">
        <v>3658</v>
      </c>
      <c r="E473" s="120" t="s">
        <v>1537</v>
      </c>
      <c r="F473" s="168" t="s">
        <v>612</v>
      </c>
      <c r="G473" s="169"/>
      <c r="H473" s="58">
        <v>2583055</v>
      </c>
      <c r="I473" s="3"/>
    </row>
    <row r="474" spans="1:9">
      <c r="A474" s="120" t="s">
        <v>3150</v>
      </c>
      <c r="B474" s="120" t="s">
        <v>3151</v>
      </c>
      <c r="C474" s="120" t="s">
        <v>957</v>
      </c>
      <c r="D474" s="120" t="s">
        <v>3658</v>
      </c>
      <c r="E474" s="120" t="s">
        <v>1538</v>
      </c>
      <c r="F474" s="168" t="s">
        <v>244</v>
      </c>
      <c r="G474" s="169"/>
      <c r="H474" s="58">
        <v>2237382</v>
      </c>
      <c r="I474" s="3"/>
    </row>
    <row r="475" spans="1:9">
      <c r="A475" s="120" t="s">
        <v>3150</v>
      </c>
      <c r="B475" s="120" t="s">
        <v>3151</v>
      </c>
      <c r="C475" s="120" t="s">
        <v>957</v>
      </c>
      <c r="D475" s="120" t="s">
        <v>3658</v>
      </c>
      <c r="E475" s="120" t="s">
        <v>1540</v>
      </c>
      <c r="F475" s="168" t="s">
        <v>102</v>
      </c>
      <c r="G475" s="169"/>
      <c r="H475" s="58">
        <v>13462585</v>
      </c>
      <c r="I475" s="3"/>
    </row>
    <row r="476" spans="1:9">
      <c r="A476" s="120" t="s">
        <v>3150</v>
      </c>
      <c r="B476" s="120" t="s">
        <v>3151</v>
      </c>
      <c r="C476" s="120" t="s">
        <v>957</v>
      </c>
      <c r="D476" s="120" t="s">
        <v>3658</v>
      </c>
      <c r="E476" s="120" t="s">
        <v>1541</v>
      </c>
      <c r="F476" s="168" t="s">
        <v>103</v>
      </c>
      <c r="G476" s="169"/>
      <c r="H476" s="58">
        <v>3240490</v>
      </c>
      <c r="I476" s="3"/>
    </row>
    <row r="477" spans="1:9">
      <c r="A477" s="120" t="s">
        <v>3150</v>
      </c>
      <c r="B477" s="120" t="s">
        <v>3151</v>
      </c>
      <c r="C477" s="120" t="s">
        <v>957</v>
      </c>
      <c r="D477" s="120" t="s">
        <v>3658</v>
      </c>
      <c r="E477" s="120" t="s">
        <v>1542</v>
      </c>
      <c r="F477" s="168" t="s">
        <v>240</v>
      </c>
      <c r="G477" s="169"/>
      <c r="H477" s="58">
        <v>2213246</v>
      </c>
      <c r="I477" s="3"/>
    </row>
    <row r="478" spans="1:9">
      <c r="A478" s="120" t="s">
        <v>3150</v>
      </c>
      <c r="B478" s="120" t="s">
        <v>3151</v>
      </c>
      <c r="C478" s="120" t="s">
        <v>957</v>
      </c>
      <c r="D478" s="120" t="s">
        <v>3658</v>
      </c>
      <c r="E478" s="120" t="s">
        <v>1543</v>
      </c>
      <c r="F478" s="168" t="s">
        <v>228</v>
      </c>
      <c r="G478" s="169"/>
      <c r="H478" s="58">
        <v>3975675</v>
      </c>
      <c r="I478" s="3"/>
    </row>
    <row r="479" spans="1:9">
      <c r="A479" s="120" t="s">
        <v>3150</v>
      </c>
      <c r="B479" s="120" t="s">
        <v>3151</v>
      </c>
      <c r="C479" s="120" t="s">
        <v>957</v>
      </c>
      <c r="D479" s="120" t="s">
        <v>3658</v>
      </c>
      <c r="E479" s="120" t="s">
        <v>1545</v>
      </c>
      <c r="F479" s="168" t="s">
        <v>1880</v>
      </c>
      <c r="G479" s="169"/>
      <c r="H479" s="58">
        <v>5179240</v>
      </c>
      <c r="I479" s="3"/>
    </row>
    <row r="480" spans="1:9">
      <c r="A480" s="120" t="s">
        <v>3150</v>
      </c>
      <c r="B480" s="120" t="s">
        <v>3151</v>
      </c>
      <c r="C480" s="120" t="s">
        <v>957</v>
      </c>
      <c r="D480" s="120" t="s">
        <v>3658</v>
      </c>
      <c r="E480" s="120" t="s">
        <v>1547</v>
      </c>
      <c r="F480" s="168" t="s">
        <v>641</v>
      </c>
      <c r="G480" s="169"/>
      <c r="H480" s="58">
        <v>2449012</v>
      </c>
      <c r="I480" s="3"/>
    </row>
    <row r="481" spans="1:9">
      <c r="A481" s="120" t="s">
        <v>3150</v>
      </c>
      <c r="B481" s="120" t="s">
        <v>3151</v>
      </c>
      <c r="C481" s="120" t="s">
        <v>957</v>
      </c>
      <c r="D481" s="120" t="s">
        <v>3658</v>
      </c>
      <c r="E481" s="120" t="s">
        <v>1548</v>
      </c>
      <c r="F481" s="168" t="s">
        <v>653</v>
      </c>
      <c r="G481" s="169"/>
      <c r="H481" s="58">
        <v>5204735</v>
      </c>
      <c r="I481" s="3"/>
    </row>
    <row r="482" spans="1:9">
      <c r="A482" s="120" t="s">
        <v>3150</v>
      </c>
      <c r="B482" s="120" t="s">
        <v>3151</v>
      </c>
      <c r="C482" s="120" t="s">
        <v>957</v>
      </c>
      <c r="D482" s="120" t="s">
        <v>3658</v>
      </c>
      <c r="E482" s="120" t="s">
        <v>1549</v>
      </c>
      <c r="F482" s="168" t="s">
        <v>92</v>
      </c>
      <c r="G482" s="169"/>
      <c r="H482" s="58">
        <v>5621960</v>
      </c>
      <c r="I482" s="3"/>
    </row>
    <row r="483" spans="1:9">
      <c r="A483" s="120" t="s">
        <v>3150</v>
      </c>
      <c r="B483" s="120" t="s">
        <v>3151</v>
      </c>
      <c r="C483" s="120" t="s">
        <v>957</v>
      </c>
      <c r="D483" s="120" t="s">
        <v>3658</v>
      </c>
      <c r="E483" s="120" t="s">
        <v>1550</v>
      </c>
      <c r="F483" s="168" t="s">
        <v>252</v>
      </c>
      <c r="G483" s="169"/>
      <c r="H483" s="58">
        <v>5284697</v>
      </c>
      <c r="I483" s="3"/>
    </row>
    <row r="484" spans="1:9">
      <c r="A484" s="120" t="s">
        <v>3150</v>
      </c>
      <c r="B484" s="120" t="s">
        <v>3151</v>
      </c>
      <c r="C484" s="120" t="s">
        <v>957</v>
      </c>
      <c r="D484" s="120" t="s">
        <v>3658</v>
      </c>
      <c r="E484" s="120" t="s">
        <v>1551</v>
      </c>
      <c r="F484" s="168" t="s">
        <v>1159</v>
      </c>
      <c r="G484" s="169"/>
      <c r="H484" s="58">
        <v>3561460</v>
      </c>
      <c r="I484" s="3"/>
    </row>
    <row r="485" spans="1:9">
      <c r="A485" s="120" t="s">
        <v>3150</v>
      </c>
      <c r="B485" s="120" t="s">
        <v>3151</v>
      </c>
      <c r="C485" s="120" t="s">
        <v>957</v>
      </c>
      <c r="D485" s="120" t="s">
        <v>3658</v>
      </c>
      <c r="E485" s="120" t="s">
        <v>1552</v>
      </c>
      <c r="F485" s="168" t="s">
        <v>1160</v>
      </c>
      <c r="G485" s="169"/>
      <c r="H485" s="58">
        <v>572970</v>
      </c>
      <c r="I485" s="3"/>
    </row>
    <row r="486" spans="1:9">
      <c r="A486" s="120" t="s">
        <v>3150</v>
      </c>
      <c r="B486" s="120" t="s">
        <v>3151</v>
      </c>
      <c r="C486" s="120" t="s">
        <v>957</v>
      </c>
      <c r="D486" s="120" t="s">
        <v>3658</v>
      </c>
      <c r="E486" s="120" t="s">
        <v>1554</v>
      </c>
      <c r="F486" s="168" t="s">
        <v>1555</v>
      </c>
      <c r="G486" s="169"/>
      <c r="H486" s="58">
        <v>2269485</v>
      </c>
      <c r="I486" s="3"/>
    </row>
    <row r="487" spans="1:9">
      <c r="A487" s="120" t="s">
        <v>3150</v>
      </c>
      <c r="B487" s="120" t="s">
        <v>3151</v>
      </c>
      <c r="C487" s="120" t="s">
        <v>957</v>
      </c>
      <c r="D487" s="120" t="s">
        <v>3658</v>
      </c>
      <c r="E487" s="120" t="s">
        <v>1916</v>
      </c>
      <c r="F487" s="168" t="s">
        <v>1906</v>
      </c>
      <c r="G487" s="169"/>
      <c r="H487" s="58">
        <v>6515045</v>
      </c>
      <c r="I487" s="3"/>
    </row>
    <row r="488" spans="1:9">
      <c r="A488" s="120" t="s">
        <v>3150</v>
      </c>
      <c r="B488" s="120" t="s">
        <v>3151</v>
      </c>
      <c r="C488" s="120" t="s">
        <v>957</v>
      </c>
      <c r="D488" s="120" t="s">
        <v>3658</v>
      </c>
      <c r="E488" s="120" t="s">
        <v>1919</v>
      </c>
      <c r="F488" s="168" t="s">
        <v>64</v>
      </c>
      <c r="G488" s="169"/>
      <c r="H488" s="58">
        <v>12734030</v>
      </c>
      <c r="I488" s="3"/>
    </row>
    <row r="489" spans="1:9">
      <c r="A489" s="120" t="s">
        <v>3150</v>
      </c>
      <c r="B489" s="120" t="s">
        <v>3151</v>
      </c>
      <c r="C489" s="120" t="s">
        <v>957</v>
      </c>
      <c r="D489" s="120" t="s">
        <v>3658</v>
      </c>
      <c r="E489" s="120" t="s">
        <v>1942</v>
      </c>
      <c r="F489" s="168" t="s">
        <v>2040</v>
      </c>
      <c r="G489" s="169"/>
      <c r="H489" s="58">
        <v>3145310</v>
      </c>
      <c r="I489" s="3"/>
    </row>
    <row r="490" spans="1:9">
      <c r="A490" s="120" t="s">
        <v>3150</v>
      </c>
      <c r="B490" s="120" t="s">
        <v>3151</v>
      </c>
      <c r="C490" s="120" t="s">
        <v>957</v>
      </c>
      <c r="D490" s="120" t="s">
        <v>3658</v>
      </c>
      <c r="E490" s="120" t="s">
        <v>2061</v>
      </c>
      <c r="F490" s="168" t="s">
        <v>2062</v>
      </c>
      <c r="G490" s="169"/>
      <c r="H490" s="58">
        <v>649910</v>
      </c>
      <c r="I490" s="3"/>
    </row>
    <row r="491" spans="1:9">
      <c r="A491" s="120" t="s">
        <v>3150</v>
      </c>
      <c r="B491" s="120" t="s">
        <v>3151</v>
      </c>
      <c r="C491" s="120" t="s">
        <v>957</v>
      </c>
      <c r="D491" s="120" t="s">
        <v>3658</v>
      </c>
      <c r="E491" s="120" t="s">
        <v>2068</v>
      </c>
      <c r="F491" s="168" t="s">
        <v>2069</v>
      </c>
      <c r="G491" s="169"/>
      <c r="H491" s="58">
        <v>615780</v>
      </c>
      <c r="I491" s="3"/>
    </row>
    <row r="492" spans="1:9">
      <c r="A492" s="120" t="s">
        <v>3150</v>
      </c>
      <c r="B492" s="120" t="s">
        <v>3151</v>
      </c>
      <c r="C492" s="120" t="s">
        <v>957</v>
      </c>
      <c r="D492" s="120" t="s">
        <v>3658</v>
      </c>
      <c r="E492" s="120" t="s">
        <v>2070</v>
      </c>
      <c r="F492" s="168" t="s">
        <v>2071</v>
      </c>
      <c r="G492" s="169"/>
      <c r="H492" s="58">
        <v>2235670</v>
      </c>
      <c r="I492" s="3"/>
    </row>
    <row r="493" spans="1:9">
      <c r="A493" s="120" t="s">
        <v>3150</v>
      </c>
      <c r="B493" s="120" t="s">
        <v>3151</v>
      </c>
      <c r="C493" s="120" t="s">
        <v>957</v>
      </c>
      <c r="D493" s="120" t="s">
        <v>3658</v>
      </c>
      <c r="E493" s="120" t="s">
        <v>2162</v>
      </c>
      <c r="F493" s="168" t="s">
        <v>2163</v>
      </c>
      <c r="G493" s="169"/>
      <c r="H493" s="58">
        <v>1788605</v>
      </c>
      <c r="I493" s="3"/>
    </row>
    <row r="494" spans="1:9">
      <c r="A494" s="120" t="s">
        <v>3150</v>
      </c>
      <c r="B494" s="120" t="s">
        <v>3151</v>
      </c>
      <c r="C494" s="120" t="s">
        <v>957</v>
      </c>
      <c r="D494" s="120" t="s">
        <v>3658</v>
      </c>
      <c r="E494" s="120" t="s">
        <v>2191</v>
      </c>
      <c r="F494" s="168" t="s">
        <v>2039</v>
      </c>
      <c r="G494" s="169"/>
      <c r="H494" s="58">
        <v>1912080</v>
      </c>
      <c r="I494" s="3"/>
    </row>
    <row r="495" spans="1:9">
      <c r="A495" s="120" t="s">
        <v>3150</v>
      </c>
      <c r="B495" s="120" t="s">
        <v>3151</v>
      </c>
      <c r="C495" s="120" t="s">
        <v>957</v>
      </c>
      <c r="D495" s="120" t="s">
        <v>3658</v>
      </c>
      <c r="E495" s="120" t="s">
        <v>2185</v>
      </c>
      <c r="F495" s="168" t="s">
        <v>2186</v>
      </c>
      <c r="G495" s="169"/>
      <c r="H495" s="58">
        <v>635080</v>
      </c>
      <c r="I495" s="3"/>
    </row>
    <row r="496" spans="1:9">
      <c r="A496" s="120" t="s">
        <v>3150</v>
      </c>
      <c r="B496" s="120" t="s">
        <v>3151</v>
      </c>
      <c r="C496" s="120" t="s">
        <v>957</v>
      </c>
      <c r="D496" s="120" t="s">
        <v>3658</v>
      </c>
      <c r="E496" s="120" t="s">
        <v>2866</v>
      </c>
      <c r="F496" s="168" t="s">
        <v>2867</v>
      </c>
      <c r="G496" s="169"/>
      <c r="H496" s="58">
        <v>703250</v>
      </c>
      <c r="I496" s="3"/>
    </row>
    <row r="497" spans="1:9">
      <c r="A497" s="120" t="s">
        <v>3150</v>
      </c>
      <c r="B497" s="120" t="s">
        <v>3151</v>
      </c>
      <c r="C497" s="120" t="s">
        <v>957</v>
      </c>
      <c r="D497" s="120" t="s">
        <v>3658</v>
      </c>
      <c r="E497" s="120" t="s">
        <v>2875</v>
      </c>
      <c r="F497" s="168" t="s">
        <v>2876</v>
      </c>
      <c r="G497" s="169"/>
      <c r="H497" s="58">
        <v>2132110</v>
      </c>
      <c r="I497" s="3"/>
    </row>
    <row r="498" spans="1:9">
      <c r="A498" s="120" t="s">
        <v>3150</v>
      </c>
      <c r="B498" s="120" t="s">
        <v>3151</v>
      </c>
      <c r="C498" s="120" t="s">
        <v>957</v>
      </c>
      <c r="D498" s="120" t="s">
        <v>3658</v>
      </c>
      <c r="E498" s="120" t="s">
        <v>2956</v>
      </c>
      <c r="F498" s="168" t="s">
        <v>2957</v>
      </c>
      <c r="G498" s="169"/>
      <c r="H498" s="58">
        <v>2132902</v>
      </c>
      <c r="I498" s="3"/>
    </row>
    <row r="499" spans="1:9">
      <c r="A499" s="120" t="s">
        <v>3150</v>
      </c>
      <c r="B499" s="120" t="s">
        <v>3151</v>
      </c>
      <c r="C499" s="120" t="s">
        <v>957</v>
      </c>
      <c r="D499" s="120" t="s">
        <v>3658</v>
      </c>
      <c r="E499" s="120" t="s">
        <v>2987</v>
      </c>
      <c r="F499" s="168" t="s">
        <v>2988</v>
      </c>
      <c r="G499" s="169"/>
      <c r="H499" s="58">
        <v>2123750</v>
      </c>
      <c r="I499" s="3"/>
    </row>
    <row r="500" spans="1:9">
      <c r="A500" s="120" t="s">
        <v>3150</v>
      </c>
      <c r="B500" s="120" t="s">
        <v>3151</v>
      </c>
      <c r="C500" s="120" t="s">
        <v>957</v>
      </c>
      <c r="D500" s="120" t="s">
        <v>3658</v>
      </c>
      <c r="E500" s="120" t="s">
        <v>3110</v>
      </c>
      <c r="F500" s="168" t="s">
        <v>3112</v>
      </c>
      <c r="G500" s="169"/>
      <c r="H500" s="58">
        <v>1477800</v>
      </c>
      <c r="I500" s="3"/>
    </row>
    <row r="501" spans="1:9">
      <c r="A501" s="120" t="s">
        <v>3150</v>
      </c>
      <c r="B501" s="120" t="s">
        <v>3151</v>
      </c>
      <c r="C501" s="120" t="s">
        <v>957</v>
      </c>
      <c r="D501" s="120" t="s">
        <v>3658</v>
      </c>
      <c r="E501" s="120" t="s">
        <v>3141</v>
      </c>
      <c r="F501" s="168" t="s">
        <v>3142</v>
      </c>
      <c r="G501" s="169"/>
      <c r="H501" s="58">
        <v>1141395</v>
      </c>
      <c r="I501" s="3"/>
    </row>
    <row r="502" spans="1:9">
      <c r="A502" s="120" t="s">
        <v>3150</v>
      </c>
      <c r="B502" s="120" t="s">
        <v>3151</v>
      </c>
      <c r="C502" s="120" t="s">
        <v>957</v>
      </c>
      <c r="D502" s="120" t="s">
        <v>3658</v>
      </c>
      <c r="E502" s="170" t="s">
        <v>3016</v>
      </c>
      <c r="F502" s="171"/>
      <c r="G502" s="172"/>
      <c r="H502" s="86">
        <v>163953498</v>
      </c>
      <c r="I502" s="3"/>
    </row>
    <row r="503" spans="1:9">
      <c r="A503" s="120" t="s">
        <v>3150</v>
      </c>
      <c r="B503" s="120" t="s">
        <v>3151</v>
      </c>
      <c r="C503" s="120" t="s">
        <v>2026</v>
      </c>
      <c r="D503" s="120" t="s">
        <v>3676</v>
      </c>
      <c r="E503" s="120" t="s">
        <v>1358</v>
      </c>
      <c r="F503" s="168" t="s">
        <v>375</v>
      </c>
      <c r="G503" s="169"/>
      <c r="H503" s="58">
        <v>2323035</v>
      </c>
      <c r="I503" s="3"/>
    </row>
    <row r="504" spans="1:9">
      <c r="A504" s="120" t="s">
        <v>3150</v>
      </c>
      <c r="B504" s="120" t="s">
        <v>3151</v>
      </c>
      <c r="C504" s="120" t="s">
        <v>2026</v>
      </c>
      <c r="D504" s="120" t="s">
        <v>3676</v>
      </c>
      <c r="E504" s="120" t="s">
        <v>1557</v>
      </c>
      <c r="F504" s="168" t="s">
        <v>178</v>
      </c>
      <c r="G504" s="169"/>
      <c r="H504" s="58">
        <v>9640565</v>
      </c>
      <c r="I504" s="3"/>
    </row>
    <row r="505" spans="1:9">
      <c r="A505" s="120" t="s">
        <v>3150</v>
      </c>
      <c r="B505" s="120" t="s">
        <v>3151</v>
      </c>
      <c r="C505" s="120" t="s">
        <v>2026</v>
      </c>
      <c r="D505" s="120" t="s">
        <v>3676</v>
      </c>
      <c r="E505" s="120" t="s">
        <v>1826</v>
      </c>
      <c r="F505" s="168" t="s">
        <v>445</v>
      </c>
      <c r="G505" s="169"/>
      <c r="H505" s="58">
        <v>2159350</v>
      </c>
      <c r="I505" s="3"/>
    </row>
    <row r="506" spans="1:9">
      <c r="A506" s="120" t="s">
        <v>3150</v>
      </c>
      <c r="B506" s="120" t="s">
        <v>3151</v>
      </c>
      <c r="C506" s="120" t="s">
        <v>2026</v>
      </c>
      <c r="D506" s="120" t="s">
        <v>3676</v>
      </c>
      <c r="E506" s="120" t="s">
        <v>1365</v>
      </c>
      <c r="F506" s="168" t="s">
        <v>500</v>
      </c>
      <c r="G506" s="169"/>
      <c r="H506" s="58">
        <v>2175200</v>
      </c>
      <c r="I506" s="3"/>
    </row>
    <row r="507" spans="1:9">
      <c r="A507" s="120" t="s">
        <v>3150</v>
      </c>
      <c r="B507" s="120" t="s">
        <v>3151</v>
      </c>
      <c r="C507" s="120" t="s">
        <v>2026</v>
      </c>
      <c r="D507" s="120" t="s">
        <v>3676</v>
      </c>
      <c r="E507" s="120" t="s">
        <v>1565</v>
      </c>
      <c r="F507" s="168" t="s">
        <v>180</v>
      </c>
      <c r="G507" s="169"/>
      <c r="H507" s="58">
        <v>6500559</v>
      </c>
      <c r="I507" s="3"/>
    </row>
    <row r="508" spans="1:9">
      <c r="A508" s="120" t="s">
        <v>3150</v>
      </c>
      <c r="B508" s="120" t="s">
        <v>3151</v>
      </c>
      <c r="C508" s="120" t="s">
        <v>2026</v>
      </c>
      <c r="D508" s="120" t="s">
        <v>3676</v>
      </c>
      <c r="E508" s="120" t="s">
        <v>1369</v>
      </c>
      <c r="F508" s="168" t="s">
        <v>395</v>
      </c>
      <c r="G508" s="169"/>
      <c r="H508" s="58">
        <v>2797775</v>
      </c>
      <c r="I508" s="3"/>
    </row>
    <row r="509" spans="1:9">
      <c r="A509" s="120" t="s">
        <v>3150</v>
      </c>
      <c r="B509" s="120" t="s">
        <v>3151</v>
      </c>
      <c r="C509" s="120" t="s">
        <v>2026</v>
      </c>
      <c r="D509" s="120" t="s">
        <v>3676</v>
      </c>
      <c r="E509" s="120" t="s">
        <v>1583</v>
      </c>
      <c r="F509" s="168" t="s">
        <v>222</v>
      </c>
      <c r="G509" s="169"/>
      <c r="H509" s="58">
        <v>5001020</v>
      </c>
      <c r="I509" s="3"/>
    </row>
    <row r="510" spans="1:9">
      <c r="A510" s="120" t="s">
        <v>3150</v>
      </c>
      <c r="B510" s="120" t="s">
        <v>3151</v>
      </c>
      <c r="C510" s="120" t="s">
        <v>2026</v>
      </c>
      <c r="D510" s="120" t="s">
        <v>3676</v>
      </c>
      <c r="E510" s="120" t="s">
        <v>1378</v>
      </c>
      <c r="F510" s="168" t="s">
        <v>62</v>
      </c>
      <c r="G510" s="169"/>
      <c r="H510" s="58">
        <v>5428025</v>
      </c>
      <c r="I510" s="3"/>
    </row>
    <row r="511" spans="1:9">
      <c r="A511" s="120" t="s">
        <v>3150</v>
      </c>
      <c r="B511" s="120" t="s">
        <v>3151</v>
      </c>
      <c r="C511" s="120" t="s">
        <v>2026</v>
      </c>
      <c r="D511" s="120" t="s">
        <v>3676</v>
      </c>
      <c r="E511" s="120" t="s">
        <v>1382</v>
      </c>
      <c r="F511" s="168" t="s">
        <v>140</v>
      </c>
      <c r="G511" s="169"/>
      <c r="H511" s="58">
        <v>6025610</v>
      </c>
      <c r="I511" s="3"/>
    </row>
    <row r="512" spans="1:9">
      <c r="A512" s="120" t="s">
        <v>3150</v>
      </c>
      <c r="B512" s="120" t="s">
        <v>3151</v>
      </c>
      <c r="C512" s="120" t="s">
        <v>2026</v>
      </c>
      <c r="D512" s="120" t="s">
        <v>3676</v>
      </c>
      <c r="E512" s="120" t="s">
        <v>1591</v>
      </c>
      <c r="F512" s="168" t="s">
        <v>614</v>
      </c>
      <c r="G512" s="169"/>
      <c r="H512" s="58">
        <v>2130670</v>
      </c>
      <c r="I512" s="3"/>
    </row>
    <row r="513" spans="1:9">
      <c r="A513" s="120" t="s">
        <v>3150</v>
      </c>
      <c r="B513" s="120" t="s">
        <v>3151</v>
      </c>
      <c r="C513" s="120" t="s">
        <v>2026</v>
      </c>
      <c r="D513" s="120" t="s">
        <v>3676</v>
      </c>
      <c r="E513" s="120" t="s">
        <v>1592</v>
      </c>
      <c r="F513" s="168" t="s">
        <v>635</v>
      </c>
      <c r="G513" s="169"/>
      <c r="H513" s="58">
        <v>2303230</v>
      </c>
      <c r="I513" s="3"/>
    </row>
    <row r="514" spans="1:9">
      <c r="A514" s="120" t="s">
        <v>3150</v>
      </c>
      <c r="B514" s="120" t="s">
        <v>3151</v>
      </c>
      <c r="C514" s="120" t="s">
        <v>2026</v>
      </c>
      <c r="D514" s="120" t="s">
        <v>3676</v>
      </c>
      <c r="E514" s="120" t="s">
        <v>2022</v>
      </c>
      <c r="F514" s="168" t="s">
        <v>2023</v>
      </c>
      <c r="G514" s="169"/>
      <c r="H514" s="58">
        <v>2009655</v>
      </c>
      <c r="I514" s="3"/>
    </row>
    <row r="515" spans="1:9">
      <c r="A515" s="120" t="s">
        <v>3150</v>
      </c>
      <c r="B515" s="120" t="s">
        <v>3151</v>
      </c>
      <c r="C515" s="120" t="s">
        <v>2026</v>
      </c>
      <c r="D515" s="120" t="s">
        <v>3676</v>
      </c>
      <c r="E515" s="120" t="s">
        <v>2149</v>
      </c>
      <c r="F515" s="168" t="s">
        <v>531</v>
      </c>
      <c r="G515" s="169"/>
      <c r="H515" s="58">
        <v>3975670</v>
      </c>
      <c r="I515" s="3"/>
    </row>
    <row r="516" spans="1:9">
      <c r="A516" s="120" t="s">
        <v>3150</v>
      </c>
      <c r="B516" s="120" t="s">
        <v>3151</v>
      </c>
      <c r="C516" s="120" t="s">
        <v>2026</v>
      </c>
      <c r="D516" s="120" t="s">
        <v>3676</v>
      </c>
      <c r="E516" s="120" t="s">
        <v>2179</v>
      </c>
      <c r="F516" s="168" t="s">
        <v>2180</v>
      </c>
      <c r="G516" s="169"/>
      <c r="H516" s="58">
        <v>1002740</v>
      </c>
      <c r="I516" s="3"/>
    </row>
    <row r="517" spans="1:9">
      <c r="A517" s="120" t="s">
        <v>3150</v>
      </c>
      <c r="B517" s="120" t="s">
        <v>3151</v>
      </c>
      <c r="C517" s="120" t="s">
        <v>2026</v>
      </c>
      <c r="D517" s="120" t="s">
        <v>3676</v>
      </c>
      <c r="E517" s="120" t="s">
        <v>3076</v>
      </c>
      <c r="F517" s="168" t="s">
        <v>3077</v>
      </c>
      <c r="G517" s="169"/>
      <c r="H517" s="58">
        <v>2011650</v>
      </c>
      <c r="I517" s="3"/>
    </row>
    <row r="518" spans="1:9">
      <c r="A518" s="120" t="s">
        <v>3150</v>
      </c>
      <c r="B518" s="120" t="s">
        <v>3151</v>
      </c>
      <c r="C518" s="120" t="s">
        <v>2026</v>
      </c>
      <c r="D518" s="120" t="s">
        <v>3676</v>
      </c>
      <c r="E518" s="170" t="s">
        <v>3016</v>
      </c>
      <c r="F518" s="171"/>
      <c r="G518" s="172"/>
      <c r="H518" s="86">
        <v>55484754</v>
      </c>
      <c r="I518" s="3"/>
    </row>
    <row r="519" spans="1:9">
      <c r="A519" s="120" t="s">
        <v>3150</v>
      </c>
      <c r="B519" s="120" t="s">
        <v>3151</v>
      </c>
      <c r="C519" s="120" t="s">
        <v>979</v>
      </c>
      <c r="D519" s="120" t="s">
        <v>3679</v>
      </c>
      <c r="E519" s="120" t="s">
        <v>1556</v>
      </c>
      <c r="F519" s="168" t="s">
        <v>242</v>
      </c>
      <c r="G519" s="169"/>
      <c r="H519" s="58">
        <v>2399350</v>
      </c>
      <c r="I519" s="3"/>
    </row>
    <row r="520" spans="1:9">
      <c r="A520" s="120" t="s">
        <v>3150</v>
      </c>
      <c r="B520" s="120" t="s">
        <v>3151</v>
      </c>
      <c r="C520" s="120" t="s">
        <v>979</v>
      </c>
      <c r="D520" s="120" t="s">
        <v>3679</v>
      </c>
      <c r="E520" s="120" t="s">
        <v>1558</v>
      </c>
      <c r="F520" s="168" t="s">
        <v>265</v>
      </c>
      <c r="G520" s="169"/>
      <c r="H520" s="58">
        <v>1118505</v>
      </c>
      <c r="I520" s="3"/>
    </row>
    <row r="521" spans="1:9">
      <c r="A521" s="120" t="s">
        <v>3150</v>
      </c>
      <c r="B521" s="120" t="s">
        <v>3151</v>
      </c>
      <c r="C521" s="120" t="s">
        <v>979</v>
      </c>
      <c r="D521" s="120" t="s">
        <v>3679</v>
      </c>
      <c r="E521" s="120" t="s">
        <v>1559</v>
      </c>
      <c r="F521" s="168" t="s">
        <v>247</v>
      </c>
      <c r="G521" s="169"/>
      <c r="H521" s="58">
        <v>3229968</v>
      </c>
      <c r="I521" s="3"/>
    </row>
    <row r="522" spans="1:9">
      <c r="A522" s="120" t="s">
        <v>3150</v>
      </c>
      <c r="B522" s="120" t="s">
        <v>3151</v>
      </c>
      <c r="C522" s="120" t="s">
        <v>979</v>
      </c>
      <c r="D522" s="120" t="s">
        <v>3679</v>
      </c>
      <c r="E522" s="120" t="s">
        <v>1560</v>
      </c>
      <c r="F522" s="168" t="s">
        <v>104</v>
      </c>
      <c r="G522" s="169"/>
      <c r="H522" s="58">
        <v>6427270</v>
      </c>
      <c r="I522" s="3"/>
    </row>
    <row r="523" spans="1:9">
      <c r="A523" s="120" t="s">
        <v>3150</v>
      </c>
      <c r="B523" s="120" t="s">
        <v>3151</v>
      </c>
      <c r="C523" s="120" t="s">
        <v>979</v>
      </c>
      <c r="D523" s="120" t="s">
        <v>3679</v>
      </c>
      <c r="E523" s="120" t="s">
        <v>1561</v>
      </c>
      <c r="F523" s="168" t="s">
        <v>56</v>
      </c>
      <c r="G523" s="169"/>
      <c r="H523" s="58">
        <v>4906187</v>
      </c>
      <c r="I523" s="3"/>
    </row>
    <row r="524" spans="1:9">
      <c r="A524" s="120" t="s">
        <v>3150</v>
      </c>
      <c r="B524" s="120" t="s">
        <v>3151</v>
      </c>
      <c r="C524" s="120" t="s">
        <v>979</v>
      </c>
      <c r="D524" s="120" t="s">
        <v>3679</v>
      </c>
      <c r="E524" s="120" t="s">
        <v>1562</v>
      </c>
      <c r="F524" s="168" t="s">
        <v>57</v>
      </c>
      <c r="G524" s="169"/>
      <c r="H524" s="58">
        <v>1426675</v>
      </c>
      <c r="I524" s="3"/>
    </row>
    <row r="525" spans="1:9">
      <c r="A525" s="120" t="s">
        <v>3150</v>
      </c>
      <c r="B525" s="120" t="s">
        <v>3151</v>
      </c>
      <c r="C525" s="120" t="s">
        <v>979</v>
      </c>
      <c r="D525" s="120" t="s">
        <v>3679</v>
      </c>
      <c r="E525" s="120" t="s">
        <v>1563</v>
      </c>
      <c r="F525" s="168" t="s">
        <v>232</v>
      </c>
      <c r="G525" s="169"/>
      <c r="H525" s="58">
        <v>1569815</v>
      </c>
      <c r="I525" s="3"/>
    </row>
    <row r="526" spans="1:9">
      <c r="A526" s="120" t="s">
        <v>3150</v>
      </c>
      <c r="B526" s="120" t="s">
        <v>3151</v>
      </c>
      <c r="C526" s="120" t="s">
        <v>979</v>
      </c>
      <c r="D526" s="120" t="s">
        <v>3679</v>
      </c>
      <c r="E526" s="120" t="s">
        <v>1564</v>
      </c>
      <c r="F526" s="168" t="s">
        <v>210</v>
      </c>
      <c r="G526" s="169"/>
      <c r="H526" s="58">
        <v>6570115</v>
      </c>
      <c r="I526" s="3"/>
    </row>
    <row r="527" spans="1:9">
      <c r="A527" s="120" t="s">
        <v>3150</v>
      </c>
      <c r="B527" s="120" t="s">
        <v>3151</v>
      </c>
      <c r="C527" s="120" t="s">
        <v>979</v>
      </c>
      <c r="D527" s="120" t="s">
        <v>3679</v>
      </c>
      <c r="E527" s="120" t="s">
        <v>1566</v>
      </c>
      <c r="F527" s="168" t="s">
        <v>181</v>
      </c>
      <c r="G527" s="169"/>
      <c r="H527" s="58">
        <v>1958150</v>
      </c>
      <c r="I527" s="3"/>
    </row>
    <row r="528" spans="1:9">
      <c r="A528" s="120" t="s">
        <v>3150</v>
      </c>
      <c r="B528" s="120" t="s">
        <v>3151</v>
      </c>
      <c r="C528" s="120" t="s">
        <v>979</v>
      </c>
      <c r="D528" s="120" t="s">
        <v>3679</v>
      </c>
      <c r="E528" s="120" t="s">
        <v>1567</v>
      </c>
      <c r="F528" s="168" t="s">
        <v>254</v>
      </c>
      <c r="G528" s="169"/>
      <c r="H528" s="58">
        <v>6050690</v>
      </c>
      <c r="I528" s="3"/>
    </row>
    <row r="529" spans="1:9">
      <c r="A529" s="120" t="s">
        <v>3150</v>
      </c>
      <c r="B529" s="120" t="s">
        <v>3151</v>
      </c>
      <c r="C529" s="120" t="s">
        <v>979</v>
      </c>
      <c r="D529" s="120" t="s">
        <v>3679</v>
      </c>
      <c r="E529" s="120" t="s">
        <v>1568</v>
      </c>
      <c r="F529" s="168" t="s">
        <v>255</v>
      </c>
      <c r="G529" s="169"/>
      <c r="H529" s="58">
        <v>5174260</v>
      </c>
      <c r="I529" s="3"/>
    </row>
    <row r="530" spans="1:9">
      <c r="A530" s="120" t="s">
        <v>3150</v>
      </c>
      <c r="B530" s="120" t="s">
        <v>3151</v>
      </c>
      <c r="C530" s="120" t="s">
        <v>979</v>
      </c>
      <c r="D530" s="120" t="s">
        <v>3679</v>
      </c>
      <c r="E530" s="120" t="s">
        <v>1569</v>
      </c>
      <c r="F530" s="168" t="s">
        <v>249</v>
      </c>
      <c r="G530" s="169"/>
      <c r="H530" s="58">
        <v>7144595</v>
      </c>
      <c r="I530" s="3"/>
    </row>
    <row r="531" spans="1:9">
      <c r="A531" s="120" t="s">
        <v>3150</v>
      </c>
      <c r="B531" s="120" t="s">
        <v>3151</v>
      </c>
      <c r="C531" s="120" t="s">
        <v>979</v>
      </c>
      <c r="D531" s="120" t="s">
        <v>3679</v>
      </c>
      <c r="E531" s="120" t="s">
        <v>1570</v>
      </c>
      <c r="F531" s="168" t="s">
        <v>250</v>
      </c>
      <c r="G531" s="169"/>
      <c r="H531" s="58">
        <v>1507675</v>
      </c>
      <c r="I531" s="3"/>
    </row>
    <row r="532" spans="1:9">
      <c r="A532" s="120" t="s">
        <v>3150</v>
      </c>
      <c r="B532" s="120" t="s">
        <v>3151</v>
      </c>
      <c r="C532" s="120" t="s">
        <v>979</v>
      </c>
      <c r="D532" s="120" t="s">
        <v>3679</v>
      </c>
      <c r="E532" s="120" t="s">
        <v>1571</v>
      </c>
      <c r="F532" s="168" t="s">
        <v>251</v>
      </c>
      <c r="G532" s="169"/>
      <c r="H532" s="58">
        <v>5019890</v>
      </c>
      <c r="I532" s="3"/>
    </row>
    <row r="533" spans="1:9">
      <c r="A533" s="120" t="s">
        <v>3150</v>
      </c>
      <c r="B533" s="120" t="s">
        <v>3151</v>
      </c>
      <c r="C533" s="120" t="s">
        <v>979</v>
      </c>
      <c r="D533" s="120" t="s">
        <v>3679</v>
      </c>
      <c r="E533" s="120" t="s">
        <v>1572</v>
      </c>
      <c r="F533" s="168" t="s">
        <v>243</v>
      </c>
      <c r="G533" s="169"/>
      <c r="H533" s="58">
        <v>3798085</v>
      </c>
      <c r="I533" s="3"/>
    </row>
    <row r="534" spans="1:9">
      <c r="A534" s="120" t="s">
        <v>3150</v>
      </c>
      <c r="B534" s="120" t="s">
        <v>3151</v>
      </c>
      <c r="C534" s="120" t="s">
        <v>979</v>
      </c>
      <c r="D534" s="120" t="s">
        <v>3679</v>
      </c>
      <c r="E534" s="120" t="s">
        <v>1573</v>
      </c>
      <c r="F534" s="168" t="s">
        <v>186</v>
      </c>
      <c r="G534" s="169"/>
      <c r="H534" s="58">
        <v>6958300</v>
      </c>
      <c r="I534" s="3"/>
    </row>
    <row r="535" spans="1:9">
      <c r="A535" s="120" t="s">
        <v>3150</v>
      </c>
      <c r="B535" s="120" t="s">
        <v>3151</v>
      </c>
      <c r="C535" s="120" t="s">
        <v>979</v>
      </c>
      <c r="D535" s="120" t="s">
        <v>3679</v>
      </c>
      <c r="E535" s="120" t="s">
        <v>1574</v>
      </c>
      <c r="F535" s="168" t="s">
        <v>187</v>
      </c>
      <c r="G535" s="169"/>
      <c r="H535" s="58">
        <v>4209577</v>
      </c>
      <c r="I535" s="3"/>
    </row>
    <row r="536" spans="1:9">
      <c r="A536" s="120" t="s">
        <v>3150</v>
      </c>
      <c r="B536" s="120" t="s">
        <v>3151</v>
      </c>
      <c r="C536" s="120" t="s">
        <v>979</v>
      </c>
      <c r="D536" s="120" t="s">
        <v>3679</v>
      </c>
      <c r="E536" s="120" t="s">
        <v>1575</v>
      </c>
      <c r="F536" s="168" t="s">
        <v>182</v>
      </c>
      <c r="G536" s="169"/>
      <c r="H536" s="58">
        <v>2464095</v>
      </c>
      <c r="I536" s="3"/>
    </row>
    <row r="537" spans="1:9">
      <c r="A537" s="120" t="s">
        <v>3150</v>
      </c>
      <c r="B537" s="120" t="s">
        <v>3151</v>
      </c>
      <c r="C537" s="120" t="s">
        <v>979</v>
      </c>
      <c r="D537" s="120" t="s">
        <v>3679</v>
      </c>
      <c r="E537" s="120" t="s">
        <v>1576</v>
      </c>
      <c r="F537" s="168" t="s">
        <v>183</v>
      </c>
      <c r="G537" s="169"/>
      <c r="H537" s="58">
        <v>3171525</v>
      </c>
      <c r="I537" s="3"/>
    </row>
    <row r="538" spans="1:9">
      <c r="A538" s="120" t="s">
        <v>3150</v>
      </c>
      <c r="B538" s="120" t="s">
        <v>3151</v>
      </c>
      <c r="C538" s="120" t="s">
        <v>979</v>
      </c>
      <c r="D538" s="120" t="s">
        <v>3679</v>
      </c>
      <c r="E538" s="120" t="s">
        <v>1577</v>
      </c>
      <c r="F538" s="168" t="s">
        <v>229</v>
      </c>
      <c r="G538" s="169"/>
      <c r="H538" s="58">
        <v>1855888</v>
      </c>
      <c r="I538" s="3"/>
    </row>
    <row r="539" spans="1:9">
      <c r="A539" s="120" t="s">
        <v>3150</v>
      </c>
      <c r="B539" s="120" t="s">
        <v>3151</v>
      </c>
      <c r="C539" s="120" t="s">
        <v>979</v>
      </c>
      <c r="D539" s="120" t="s">
        <v>3679</v>
      </c>
      <c r="E539" s="120" t="s">
        <v>1578</v>
      </c>
      <c r="F539" s="168" t="s">
        <v>4</v>
      </c>
      <c r="G539" s="169"/>
      <c r="H539" s="58">
        <v>3420985</v>
      </c>
      <c r="I539" s="3"/>
    </row>
    <row r="540" spans="1:9">
      <c r="A540" s="120" t="s">
        <v>3150</v>
      </c>
      <c r="B540" s="120" t="s">
        <v>3151</v>
      </c>
      <c r="C540" s="120" t="s">
        <v>979</v>
      </c>
      <c r="D540" s="120" t="s">
        <v>3679</v>
      </c>
      <c r="E540" s="120" t="s">
        <v>1579</v>
      </c>
      <c r="F540" s="168" t="s">
        <v>412</v>
      </c>
      <c r="G540" s="169"/>
      <c r="H540" s="58">
        <v>5521810</v>
      </c>
      <c r="I540" s="3"/>
    </row>
    <row r="541" spans="1:9">
      <c r="A541" s="120" t="s">
        <v>3150</v>
      </c>
      <c r="B541" s="120" t="s">
        <v>3151</v>
      </c>
      <c r="C541" s="120" t="s">
        <v>979</v>
      </c>
      <c r="D541" s="120" t="s">
        <v>3679</v>
      </c>
      <c r="E541" s="120" t="s">
        <v>1580</v>
      </c>
      <c r="F541" s="168" t="s">
        <v>27</v>
      </c>
      <c r="G541" s="169"/>
      <c r="H541" s="58">
        <v>1402930</v>
      </c>
      <c r="I541" s="3"/>
    </row>
    <row r="542" spans="1:9">
      <c r="A542" s="120" t="s">
        <v>3150</v>
      </c>
      <c r="B542" s="120" t="s">
        <v>3151</v>
      </c>
      <c r="C542" s="120" t="s">
        <v>979</v>
      </c>
      <c r="D542" s="120" t="s">
        <v>3679</v>
      </c>
      <c r="E542" s="120" t="s">
        <v>1581</v>
      </c>
      <c r="F542" s="168" t="s">
        <v>115</v>
      </c>
      <c r="G542" s="169"/>
      <c r="H542" s="58">
        <v>4546180</v>
      </c>
      <c r="I542" s="3"/>
    </row>
    <row r="543" spans="1:9">
      <c r="A543" s="120" t="s">
        <v>3150</v>
      </c>
      <c r="B543" s="120" t="s">
        <v>3151</v>
      </c>
      <c r="C543" s="120" t="s">
        <v>979</v>
      </c>
      <c r="D543" s="120" t="s">
        <v>3679</v>
      </c>
      <c r="E543" s="120" t="s">
        <v>1582</v>
      </c>
      <c r="F543" s="168" t="s">
        <v>284</v>
      </c>
      <c r="G543" s="169"/>
      <c r="H543" s="58">
        <v>5407590</v>
      </c>
      <c r="I543" s="3"/>
    </row>
    <row r="544" spans="1:9">
      <c r="A544" s="120" t="s">
        <v>3150</v>
      </c>
      <c r="B544" s="120" t="s">
        <v>3151</v>
      </c>
      <c r="C544" s="120" t="s">
        <v>979</v>
      </c>
      <c r="D544" s="120" t="s">
        <v>3679</v>
      </c>
      <c r="E544" s="120" t="s">
        <v>1584</v>
      </c>
      <c r="F544" s="168" t="s">
        <v>256</v>
      </c>
      <c r="G544" s="169"/>
      <c r="H544" s="58">
        <v>6867200</v>
      </c>
      <c r="I544" s="3"/>
    </row>
    <row r="545" spans="1:9">
      <c r="A545" s="120" t="s">
        <v>3150</v>
      </c>
      <c r="B545" s="120" t="s">
        <v>3151</v>
      </c>
      <c r="C545" s="120" t="s">
        <v>979</v>
      </c>
      <c r="D545" s="120" t="s">
        <v>3679</v>
      </c>
      <c r="E545" s="120" t="s">
        <v>1585</v>
      </c>
      <c r="F545" s="168" t="s">
        <v>257</v>
      </c>
      <c r="G545" s="169"/>
      <c r="H545" s="58">
        <v>3825620</v>
      </c>
      <c r="I545" s="3"/>
    </row>
    <row r="546" spans="1:9">
      <c r="A546" s="120" t="s">
        <v>3150</v>
      </c>
      <c r="B546" s="120" t="s">
        <v>3151</v>
      </c>
      <c r="C546" s="120" t="s">
        <v>979</v>
      </c>
      <c r="D546" s="120" t="s">
        <v>3679</v>
      </c>
      <c r="E546" s="120" t="s">
        <v>1586</v>
      </c>
      <c r="F546" s="168" t="s">
        <v>258</v>
      </c>
      <c r="G546" s="169"/>
      <c r="H546" s="58">
        <v>4497323</v>
      </c>
      <c r="I546" s="3"/>
    </row>
    <row r="547" spans="1:9">
      <c r="A547" s="120" t="s">
        <v>3150</v>
      </c>
      <c r="B547" s="120" t="s">
        <v>3151</v>
      </c>
      <c r="C547" s="120" t="s">
        <v>979</v>
      </c>
      <c r="D547" s="120" t="s">
        <v>3679</v>
      </c>
      <c r="E547" s="120" t="s">
        <v>1588</v>
      </c>
      <c r="F547" s="168" t="s">
        <v>58</v>
      </c>
      <c r="G547" s="169"/>
      <c r="H547" s="58">
        <v>548920</v>
      </c>
      <c r="I547" s="3"/>
    </row>
    <row r="548" spans="1:9">
      <c r="A548" s="120" t="s">
        <v>3150</v>
      </c>
      <c r="B548" s="120" t="s">
        <v>3151</v>
      </c>
      <c r="C548" s="120" t="s">
        <v>979</v>
      </c>
      <c r="D548" s="120" t="s">
        <v>3679</v>
      </c>
      <c r="E548" s="120" t="s">
        <v>1589</v>
      </c>
      <c r="F548" s="168" t="s">
        <v>604</v>
      </c>
      <c r="G548" s="169"/>
      <c r="H548" s="58">
        <v>1527760</v>
      </c>
      <c r="I548" s="3"/>
    </row>
    <row r="549" spans="1:9">
      <c r="A549" s="120" t="s">
        <v>3150</v>
      </c>
      <c r="B549" s="120" t="s">
        <v>3151</v>
      </c>
      <c r="C549" s="120" t="s">
        <v>979</v>
      </c>
      <c r="D549" s="120" t="s">
        <v>3679</v>
      </c>
      <c r="E549" s="120" t="s">
        <v>1593</v>
      </c>
      <c r="F549" s="168" t="s">
        <v>658</v>
      </c>
      <c r="G549" s="169"/>
      <c r="H549" s="58">
        <v>625935</v>
      </c>
      <c r="I549" s="3"/>
    </row>
    <row r="550" spans="1:9">
      <c r="A550" s="120" t="s">
        <v>3150</v>
      </c>
      <c r="B550" s="120" t="s">
        <v>3151</v>
      </c>
      <c r="C550" s="120" t="s">
        <v>979</v>
      </c>
      <c r="D550" s="120" t="s">
        <v>3679</v>
      </c>
      <c r="E550" s="120" t="s">
        <v>1594</v>
      </c>
      <c r="F550" s="168" t="s">
        <v>675</v>
      </c>
      <c r="G550" s="169"/>
      <c r="H550" s="58">
        <v>1300030</v>
      </c>
      <c r="I550" s="3"/>
    </row>
    <row r="551" spans="1:9">
      <c r="A551" s="120" t="s">
        <v>3150</v>
      </c>
      <c r="B551" s="120" t="s">
        <v>3151</v>
      </c>
      <c r="C551" s="120" t="s">
        <v>979</v>
      </c>
      <c r="D551" s="120" t="s">
        <v>3679</v>
      </c>
      <c r="E551" s="120" t="s">
        <v>1922</v>
      </c>
      <c r="F551" s="168" t="s">
        <v>1910</v>
      </c>
      <c r="G551" s="169"/>
      <c r="H551" s="58">
        <v>1340000</v>
      </c>
      <c r="I551" s="3"/>
    </row>
    <row r="552" spans="1:9">
      <c r="A552" s="120" t="s">
        <v>3150</v>
      </c>
      <c r="B552" s="120" t="s">
        <v>3151</v>
      </c>
      <c r="C552" s="120" t="s">
        <v>979</v>
      </c>
      <c r="D552" s="120" t="s">
        <v>3679</v>
      </c>
      <c r="E552" s="120" t="s">
        <v>1945</v>
      </c>
      <c r="F552" s="168" t="s">
        <v>1946</v>
      </c>
      <c r="G552" s="169"/>
      <c r="H552" s="58">
        <v>1732170</v>
      </c>
      <c r="I552" s="3"/>
    </row>
    <row r="553" spans="1:9">
      <c r="A553" s="120" t="s">
        <v>3150</v>
      </c>
      <c r="B553" s="120" t="s">
        <v>3151</v>
      </c>
      <c r="C553" s="120" t="s">
        <v>979</v>
      </c>
      <c r="D553" s="120" t="s">
        <v>3679</v>
      </c>
      <c r="E553" s="120" t="s">
        <v>1952</v>
      </c>
      <c r="F553" s="168" t="s">
        <v>1953</v>
      </c>
      <c r="G553" s="169"/>
      <c r="H553" s="58">
        <v>1153585</v>
      </c>
      <c r="I553" s="3"/>
    </row>
    <row r="554" spans="1:9">
      <c r="A554" s="120" t="s">
        <v>3150</v>
      </c>
      <c r="B554" s="120" t="s">
        <v>3151</v>
      </c>
      <c r="C554" s="120" t="s">
        <v>979</v>
      </c>
      <c r="D554" s="120" t="s">
        <v>3679</v>
      </c>
      <c r="E554" s="120" t="s">
        <v>2011</v>
      </c>
      <c r="F554" s="168" t="s">
        <v>2012</v>
      </c>
      <c r="G554" s="169"/>
      <c r="H554" s="58">
        <v>5185095</v>
      </c>
      <c r="I554" s="3"/>
    </row>
    <row r="555" spans="1:9">
      <c r="A555" s="120" t="s">
        <v>3150</v>
      </c>
      <c r="B555" s="120" t="s">
        <v>3151</v>
      </c>
      <c r="C555" s="120" t="s">
        <v>979</v>
      </c>
      <c r="D555" s="120" t="s">
        <v>3679</v>
      </c>
      <c r="E555" s="120" t="s">
        <v>2099</v>
      </c>
      <c r="F555" s="168" t="s">
        <v>2100</v>
      </c>
      <c r="G555" s="169"/>
      <c r="H555" s="58">
        <v>1345635</v>
      </c>
      <c r="I555" s="3"/>
    </row>
    <row r="556" spans="1:9">
      <c r="A556" s="120" t="s">
        <v>3150</v>
      </c>
      <c r="B556" s="120" t="s">
        <v>3151</v>
      </c>
      <c r="C556" s="120" t="s">
        <v>979</v>
      </c>
      <c r="D556" s="120" t="s">
        <v>3679</v>
      </c>
      <c r="E556" s="120" t="s">
        <v>2175</v>
      </c>
      <c r="F556" s="168" t="s">
        <v>2176</v>
      </c>
      <c r="G556" s="169"/>
      <c r="H556" s="58">
        <v>1190889</v>
      </c>
      <c r="I556" s="3"/>
    </row>
    <row r="557" spans="1:9">
      <c r="A557" s="120" t="s">
        <v>3150</v>
      </c>
      <c r="B557" s="120" t="s">
        <v>3151</v>
      </c>
      <c r="C557" s="120" t="s">
        <v>979</v>
      </c>
      <c r="D557" s="120" t="s">
        <v>3679</v>
      </c>
      <c r="E557" s="120" t="s">
        <v>2197</v>
      </c>
      <c r="F557" s="168" t="s">
        <v>2198</v>
      </c>
      <c r="G557" s="169"/>
      <c r="H557" s="58">
        <v>1152110</v>
      </c>
      <c r="I557" s="3"/>
    </row>
    <row r="558" spans="1:9">
      <c r="A558" s="120" t="s">
        <v>3150</v>
      </c>
      <c r="B558" s="120" t="s">
        <v>3151</v>
      </c>
      <c r="C558" s="120" t="s">
        <v>979</v>
      </c>
      <c r="D558" s="120" t="s">
        <v>3679</v>
      </c>
      <c r="E558" s="120" t="s">
        <v>2885</v>
      </c>
      <c r="F558" s="168" t="s">
        <v>2225</v>
      </c>
      <c r="G558" s="169"/>
      <c r="H558" s="58">
        <v>562120</v>
      </c>
      <c r="I558" s="3"/>
    </row>
    <row r="559" spans="1:9">
      <c r="A559" s="120" t="s">
        <v>3150</v>
      </c>
      <c r="B559" s="120" t="s">
        <v>3151</v>
      </c>
      <c r="C559" s="120" t="s">
        <v>979</v>
      </c>
      <c r="D559" s="120" t="s">
        <v>3679</v>
      </c>
      <c r="E559" s="120" t="s">
        <v>3134</v>
      </c>
      <c r="F559" s="168" t="s">
        <v>3135</v>
      </c>
      <c r="G559" s="169"/>
      <c r="H559" s="58">
        <v>544540</v>
      </c>
      <c r="I559" s="3"/>
    </row>
    <row r="560" spans="1:9">
      <c r="A560" s="120" t="s">
        <v>3150</v>
      </c>
      <c r="B560" s="120" t="s">
        <v>3151</v>
      </c>
      <c r="C560" s="120" t="s">
        <v>979</v>
      </c>
      <c r="D560" s="120" t="s">
        <v>3679</v>
      </c>
      <c r="E560" s="170" t="s">
        <v>3016</v>
      </c>
      <c r="F560" s="171"/>
      <c r="G560" s="172"/>
      <c r="H560" s="86">
        <v>130659042</v>
      </c>
      <c r="I560" s="3"/>
    </row>
    <row r="561" spans="1:9">
      <c r="A561" s="120" t="s">
        <v>3150</v>
      </c>
      <c r="B561" s="120" t="s">
        <v>3151</v>
      </c>
      <c r="C561" s="120" t="s">
        <v>3152</v>
      </c>
      <c r="D561" s="120" t="s">
        <v>3697</v>
      </c>
      <c r="E561" s="120" t="s">
        <v>1494</v>
      </c>
      <c r="F561" s="168" t="s">
        <v>235</v>
      </c>
      <c r="G561" s="169"/>
      <c r="H561" s="58">
        <v>2940800</v>
      </c>
      <c r="I561" s="3"/>
    </row>
    <row r="562" spans="1:9">
      <c r="A562" s="120" t="s">
        <v>3150</v>
      </c>
      <c r="B562" s="120" t="s">
        <v>3151</v>
      </c>
      <c r="C562" s="120" t="s">
        <v>3152</v>
      </c>
      <c r="D562" s="120" t="s">
        <v>3697</v>
      </c>
      <c r="E562" s="120" t="s">
        <v>1501</v>
      </c>
      <c r="F562" s="168" t="s">
        <v>274</v>
      </c>
      <c r="G562" s="169"/>
      <c r="H562" s="58">
        <v>6723375</v>
      </c>
      <c r="I562" s="3"/>
    </row>
    <row r="563" spans="1:9">
      <c r="A563" s="120" t="s">
        <v>3150</v>
      </c>
      <c r="B563" s="120" t="s">
        <v>3151</v>
      </c>
      <c r="C563" s="120" t="s">
        <v>3152</v>
      </c>
      <c r="D563" s="120" t="s">
        <v>3697</v>
      </c>
      <c r="E563" s="120" t="s">
        <v>1509</v>
      </c>
      <c r="F563" s="168" t="s">
        <v>269</v>
      </c>
      <c r="G563" s="169"/>
      <c r="H563" s="58">
        <v>6945011</v>
      </c>
      <c r="I563" s="3"/>
    </row>
    <row r="564" spans="1:9">
      <c r="A564" s="120" t="s">
        <v>3150</v>
      </c>
      <c r="B564" s="120" t="s">
        <v>3151</v>
      </c>
      <c r="C564" s="120" t="s">
        <v>3152</v>
      </c>
      <c r="D564" s="120" t="s">
        <v>3697</v>
      </c>
      <c r="E564" s="120" t="s">
        <v>1515</v>
      </c>
      <c r="F564" s="168" t="s">
        <v>1173</v>
      </c>
      <c r="G564" s="169"/>
      <c r="H564" s="58">
        <v>1787665</v>
      </c>
      <c r="I564" s="3"/>
    </row>
    <row r="565" spans="1:9">
      <c r="A565" s="120" t="s">
        <v>3150</v>
      </c>
      <c r="B565" s="120" t="s">
        <v>3151</v>
      </c>
      <c r="C565" s="120" t="s">
        <v>3152</v>
      </c>
      <c r="D565" s="120" t="s">
        <v>3697</v>
      </c>
      <c r="E565" s="120" t="s">
        <v>2137</v>
      </c>
      <c r="F565" s="168" t="s">
        <v>2138</v>
      </c>
      <c r="G565" s="169"/>
      <c r="H565" s="58">
        <v>764530</v>
      </c>
      <c r="I565" s="3"/>
    </row>
    <row r="566" spans="1:9">
      <c r="A566" s="120" t="s">
        <v>3150</v>
      </c>
      <c r="B566" s="120" t="s">
        <v>3151</v>
      </c>
      <c r="C566" s="120" t="s">
        <v>3152</v>
      </c>
      <c r="D566" s="120" t="s">
        <v>3697</v>
      </c>
      <c r="E566" s="120" t="s">
        <v>2857</v>
      </c>
      <c r="F566" s="168" t="s">
        <v>1982</v>
      </c>
      <c r="G566" s="169"/>
      <c r="H566" s="58">
        <v>2871275</v>
      </c>
      <c r="I566" s="3"/>
    </row>
    <row r="567" spans="1:9">
      <c r="A567" s="120" t="s">
        <v>3150</v>
      </c>
      <c r="B567" s="120" t="s">
        <v>3151</v>
      </c>
      <c r="C567" s="120" t="s">
        <v>3152</v>
      </c>
      <c r="D567" s="120" t="s">
        <v>3697</v>
      </c>
      <c r="E567" s="120" t="s">
        <v>2858</v>
      </c>
      <c r="F567" s="168" t="s">
        <v>2859</v>
      </c>
      <c r="G567" s="169"/>
      <c r="H567" s="58">
        <v>966630</v>
      </c>
      <c r="I567" s="3"/>
    </row>
    <row r="568" spans="1:9">
      <c r="A568" s="120" t="s">
        <v>3150</v>
      </c>
      <c r="B568" s="120" t="s">
        <v>3151</v>
      </c>
      <c r="C568" s="120" t="s">
        <v>3152</v>
      </c>
      <c r="D568" s="120" t="s">
        <v>3697</v>
      </c>
      <c r="E568" s="120" t="s">
        <v>2853</v>
      </c>
      <c r="F568" s="168" t="s">
        <v>2854</v>
      </c>
      <c r="G568" s="169"/>
      <c r="H568" s="58">
        <v>792735</v>
      </c>
      <c r="I568" s="3"/>
    </row>
    <row r="569" spans="1:9">
      <c r="A569" s="120" t="s">
        <v>3150</v>
      </c>
      <c r="B569" s="120" t="s">
        <v>3151</v>
      </c>
      <c r="C569" s="120" t="s">
        <v>3152</v>
      </c>
      <c r="D569" s="120" t="s">
        <v>3697</v>
      </c>
      <c r="E569" s="120" t="s">
        <v>3091</v>
      </c>
      <c r="F569" s="168" t="s">
        <v>257</v>
      </c>
      <c r="G569" s="169"/>
      <c r="H569" s="58">
        <v>1042330</v>
      </c>
      <c r="I569" s="3"/>
    </row>
    <row r="570" spans="1:9">
      <c r="A570" s="120" t="s">
        <v>3150</v>
      </c>
      <c r="B570" s="120" t="s">
        <v>3151</v>
      </c>
      <c r="C570" s="120" t="s">
        <v>3152</v>
      </c>
      <c r="D570" s="120" t="s">
        <v>3697</v>
      </c>
      <c r="E570" s="120" t="s">
        <v>3092</v>
      </c>
      <c r="F570" s="168" t="s">
        <v>3093</v>
      </c>
      <c r="G570" s="169"/>
      <c r="H570" s="58">
        <v>1978160</v>
      </c>
      <c r="I570" s="3"/>
    </row>
    <row r="571" spans="1:9">
      <c r="A571" s="120" t="s">
        <v>3150</v>
      </c>
      <c r="B571" s="120" t="s">
        <v>3151</v>
      </c>
      <c r="C571" s="120" t="s">
        <v>3152</v>
      </c>
      <c r="D571" s="120" t="s">
        <v>3697</v>
      </c>
      <c r="E571" s="120" t="s">
        <v>3126</v>
      </c>
      <c r="F571" s="168" t="s">
        <v>3127</v>
      </c>
      <c r="G571" s="169"/>
      <c r="H571" s="58">
        <v>759985</v>
      </c>
      <c r="I571" s="3"/>
    </row>
    <row r="572" spans="1:9">
      <c r="A572" s="120" t="s">
        <v>3150</v>
      </c>
      <c r="B572" s="120" t="s">
        <v>3151</v>
      </c>
      <c r="C572" s="120" t="s">
        <v>3152</v>
      </c>
      <c r="D572" s="120" t="s">
        <v>3697</v>
      </c>
      <c r="E572" s="170" t="s">
        <v>3016</v>
      </c>
      <c r="F572" s="171"/>
      <c r="G572" s="172"/>
      <c r="H572" s="86">
        <v>27572496</v>
      </c>
      <c r="I572" s="3"/>
    </row>
    <row r="573" spans="1:9">
      <c r="A573" s="120" t="s">
        <v>3150</v>
      </c>
      <c r="B573" s="120" t="s">
        <v>3151</v>
      </c>
      <c r="C573" s="120" t="s">
        <v>1000</v>
      </c>
      <c r="D573" s="120" t="s">
        <v>3698</v>
      </c>
      <c r="E573" s="120" t="s">
        <v>1595</v>
      </c>
      <c r="F573" s="168" t="s">
        <v>59</v>
      </c>
      <c r="G573" s="169"/>
      <c r="H573" s="58">
        <v>5371315</v>
      </c>
      <c r="I573" s="3"/>
    </row>
    <row r="574" spans="1:9">
      <c r="A574" s="120" t="s">
        <v>3150</v>
      </c>
      <c r="B574" s="120" t="s">
        <v>3151</v>
      </c>
      <c r="C574" s="120" t="s">
        <v>1000</v>
      </c>
      <c r="D574" s="120" t="s">
        <v>3698</v>
      </c>
      <c r="E574" s="120" t="s">
        <v>1596</v>
      </c>
      <c r="F574" s="168" t="s">
        <v>60</v>
      </c>
      <c r="G574" s="169"/>
      <c r="H574" s="58">
        <v>1396260</v>
      </c>
      <c r="I574" s="3"/>
    </row>
    <row r="575" spans="1:9">
      <c r="A575" s="120" t="s">
        <v>3150</v>
      </c>
      <c r="B575" s="120" t="s">
        <v>3151</v>
      </c>
      <c r="C575" s="120" t="s">
        <v>1000</v>
      </c>
      <c r="D575" s="120" t="s">
        <v>3698</v>
      </c>
      <c r="E575" s="120" t="s">
        <v>1597</v>
      </c>
      <c r="F575" s="168" t="s">
        <v>218</v>
      </c>
      <c r="G575" s="169"/>
      <c r="H575" s="58">
        <v>5388439</v>
      </c>
      <c r="I575" s="3"/>
    </row>
    <row r="576" spans="1:9">
      <c r="A576" s="120" t="s">
        <v>3150</v>
      </c>
      <c r="B576" s="120" t="s">
        <v>3151</v>
      </c>
      <c r="C576" s="120" t="s">
        <v>1000</v>
      </c>
      <c r="D576" s="120" t="s">
        <v>3698</v>
      </c>
      <c r="E576" s="120" t="s">
        <v>1598</v>
      </c>
      <c r="F576" s="168" t="s">
        <v>469</v>
      </c>
      <c r="G576" s="169"/>
      <c r="H576" s="58">
        <v>2056440</v>
      </c>
      <c r="I576" s="3"/>
    </row>
    <row r="577" spans="1:9">
      <c r="A577" s="120" t="s">
        <v>3150</v>
      </c>
      <c r="B577" s="120" t="s">
        <v>3151</v>
      </c>
      <c r="C577" s="120" t="s">
        <v>1000</v>
      </c>
      <c r="D577" s="120" t="s">
        <v>3698</v>
      </c>
      <c r="E577" s="120" t="s">
        <v>1599</v>
      </c>
      <c r="F577" s="168" t="s">
        <v>110</v>
      </c>
      <c r="G577" s="169"/>
      <c r="H577" s="58">
        <v>4513480</v>
      </c>
      <c r="I577" s="3"/>
    </row>
    <row r="578" spans="1:9">
      <c r="A578" s="120" t="s">
        <v>3150</v>
      </c>
      <c r="B578" s="120" t="s">
        <v>3151</v>
      </c>
      <c r="C578" s="120" t="s">
        <v>1000</v>
      </c>
      <c r="D578" s="120" t="s">
        <v>3698</v>
      </c>
      <c r="E578" s="120" t="s">
        <v>1600</v>
      </c>
      <c r="F578" s="168" t="s">
        <v>540</v>
      </c>
      <c r="G578" s="169"/>
      <c r="H578" s="58">
        <v>1316240</v>
      </c>
      <c r="I578" s="3"/>
    </row>
    <row r="579" spans="1:9">
      <c r="A579" s="120" t="s">
        <v>3150</v>
      </c>
      <c r="B579" s="120" t="s">
        <v>3151</v>
      </c>
      <c r="C579" s="120" t="s">
        <v>1000</v>
      </c>
      <c r="D579" s="120" t="s">
        <v>3698</v>
      </c>
      <c r="E579" s="120" t="s">
        <v>1601</v>
      </c>
      <c r="F579" s="168" t="s">
        <v>541</v>
      </c>
      <c r="G579" s="169"/>
      <c r="H579" s="58">
        <v>4369173</v>
      </c>
      <c r="I579" s="3"/>
    </row>
    <row r="580" spans="1:9">
      <c r="A580" s="120" t="s">
        <v>3150</v>
      </c>
      <c r="B580" s="120" t="s">
        <v>3151</v>
      </c>
      <c r="C580" s="120" t="s">
        <v>1000</v>
      </c>
      <c r="D580" s="120" t="s">
        <v>3698</v>
      </c>
      <c r="E580" s="120" t="s">
        <v>1602</v>
      </c>
      <c r="F580" s="168" t="s">
        <v>125</v>
      </c>
      <c r="G580" s="169"/>
      <c r="H580" s="58">
        <v>4242835</v>
      </c>
      <c r="I580" s="3"/>
    </row>
    <row r="581" spans="1:9">
      <c r="A581" s="120" t="s">
        <v>3150</v>
      </c>
      <c r="B581" s="120" t="s">
        <v>3151</v>
      </c>
      <c r="C581" s="120" t="s">
        <v>1000</v>
      </c>
      <c r="D581" s="120" t="s">
        <v>3698</v>
      </c>
      <c r="E581" s="120" t="s">
        <v>1603</v>
      </c>
      <c r="F581" s="168" t="s">
        <v>126</v>
      </c>
      <c r="G581" s="169"/>
      <c r="H581" s="58">
        <v>5898458</v>
      </c>
      <c r="I581" s="3"/>
    </row>
    <row r="582" spans="1:9">
      <c r="A582" s="120" t="s">
        <v>3150</v>
      </c>
      <c r="B582" s="120" t="s">
        <v>3151</v>
      </c>
      <c r="C582" s="120" t="s">
        <v>1000</v>
      </c>
      <c r="D582" s="120" t="s">
        <v>3698</v>
      </c>
      <c r="E582" s="120" t="s">
        <v>1604</v>
      </c>
      <c r="F582" s="168" t="s">
        <v>293</v>
      </c>
      <c r="G582" s="169"/>
      <c r="H582" s="58">
        <v>865555</v>
      </c>
      <c r="I582" s="3"/>
    </row>
    <row r="583" spans="1:9">
      <c r="A583" s="120" t="s">
        <v>3150</v>
      </c>
      <c r="B583" s="120" t="s">
        <v>3151</v>
      </c>
      <c r="C583" s="120" t="s">
        <v>1000</v>
      </c>
      <c r="D583" s="120" t="s">
        <v>3698</v>
      </c>
      <c r="E583" s="120" t="s">
        <v>1605</v>
      </c>
      <c r="F583" s="168" t="s">
        <v>294</v>
      </c>
      <c r="G583" s="169"/>
      <c r="H583" s="58">
        <v>4945780</v>
      </c>
      <c r="I583" s="3"/>
    </row>
    <row r="584" spans="1:9">
      <c r="A584" s="120" t="s">
        <v>3150</v>
      </c>
      <c r="B584" s="120" t="s">
        <v>3151</v>
      </c>
      <c r="C584" s="120" t="s">
        <v>1000</v>
      </c>
      <c r="D584" s="120" t="s">
        <v>3698</v>
      </c>
      <c r="E584" s="120" t="s">
        <v>1606</v>
      </c>
      <c r="F584" s="168" t="s">
        <v>295</v>
      </c>
      <c r="G584" s="169"/>
      <c r="H584" s="58">
        <v>1718510</v>
      </c>
      <c r="I584" s="3"/>
    </row>
    <row r="585" spans="1:9">
      <c r="A585" s="120" t="s">
        <v>3150</v>
      </c>
      <c r="B585" s="120" t="s">
        <v>3151</v>
      </c>
      <c r="C585" s="120" t="s">
        <v>1000</v>
      </c>
      <c r="D585" s="120" t="s">
        <v>3698</v>
      </c>
      <c r="E585" s="120" t="s">
        <v>1608</v>
      </c>
      <c r="F585" s="168" t="s">
        <v>143</v>
      </c>
      <c r="G585" s="169"/>
      <c r="H585" s="58">
        <v>870875</v>
      </c>
      <c r="I585" s="3"/>
    </row>
    <row r="586" spans="1:9">
      <c r="A586" s="120" t="s">
        <v>3150</v>
      </c>
      <c r="B586" s="120" t="s">
        <v>3151</v>
      </c>
      <c r="C586" s="120" t="s">
        <v>1000</v>
      </c>
      <c r="D586" s="120" t="s">
        <v>3698</v>
      </c>
      <c r="E586" s="120" t="s">
        <v>1609</v>
      </c>
      <c r="F586" s="168" t="s">
        <v>144</v>
      </c>
      <c r="G586" s="169"/>
      <c r="H586" s="58">
        <v>736165</v>
      </c>
      <c r="I586" s="3"/>
    </row>
    <row r="587" spans="1:9">
      <c r="A587" s="120" t="s">
        <v>3150</v>
      </c>
      <c r="B587" s="120" t="s">
        <v>3151</v>
      </c>
      <c r="C587" s="120" t="s">
        <v>1000</v>
      </c>
      <c r="D587" s="120" t="s">
        <v>3698</v>
      </c>
      <c r="E587" s="120" t="s">
        <v>1610</v>
      </c>
      <c r="F587" s="168" t="s">
        <v>300</v>
      </c>
      <c r="G587" s="169"/>
      <c r="H587" s="58">
        <v>1326005</v>
      </c>
      <c r="I587" s="3"/>
    </row>
    <row r="588" spans="1:9">
      <c r="A588" s="120" t="s">
        <v>3150</v>
      </c>
      <c r="B588" s="120" t="s">
        <v>3151</v>
      </c>
      <c r="C588" s="120" t="s">
        <v>1000</v>
      </c>
      <c r="D588" s="120" t="s">
        <v>3698</v>
      </c>
      <c r="E588" s="120" t="s">
        <v>1611</v>
      </c>
      <c r="F588" s="168" t="s">
        <v>522</v>
      </c>
      <c r="G588" s="169"/>
      <c r="H588" s="58">
        <v>1718090</v>
      </c>
      <c r="I588" s="3"/>
    </row>
    <row r="589" spans="1:9">
      <c r="A589" s="120" t="s">
        <v>3150</v>
      </c>
      <c r="B589" s="120" t="s">
        <v>3151</v>
      </c>
      <c r="C589" s="120" t="s">
        <v>1000</v>
      </c>
      <c r="D589" s="120" t="s">
        <v>3698</v>
      </c>
      <c r="E589" s="120" t="s">
        <v>1612</v>
      </c>
      <c r="F589" s="168" t="s">
        <v>138</v>
      </c>
      <c r="G589" s="169"/>
      <c r="H589" s="58">
        <v>2850930</v>
      </c>
      <c r="I589" s="3"/>
    </row>
    <row r="590" spans="1:9">
      <c r="A590" s="120" t="s">
        <v>3150</v>
      </c>
      <c r="B590" s="120" t="s">
        <v>3151</v>
      </c>
      <c r="C590" s="120" t="s">
        <v>1000</v>
      </c>
      <c r="D590" s="120" t="s">
        <v>3698</v>
      </c>
      <c r="E590" s="120" t="s">
        <v>1613</v>
      </c>
      <c r="F590" s="168" t="s">
        <v>605</v>
      </c>
      <c r="G590" s="169"/>
      <c r="H590" s="58">
        <v>1779185</v>
      </c>
      <c r="I590" s="3"/>
    </row>
    <row r="591" spans="1:9">
      <c r="A591" s="120" t="s">
        <v>3150</v>
      </c>
      <c r="B591" s="120" t="s">
        <v>3151</v>
      </c>
      <c r="C591" s="120" t="s">
        <v>1000</v>
      </c>
      <c r="D591" s="120" t="s">
        <v>3698</v>
      </c>
      <c r="E591" s="120" t="s">
        <v>1614</v>
      </c>
      <c r="F591" s="168" t="s">
        <v>633</v>
      </c>
      <c r="G591" s="169"/>
      <c r="H591" s="58">
        <v>9380815</v>
      </c>
      <c r="I591" s="3"/>
    </row>
    <row r="592" spans="1:9">
      <c r="A592" s="120" t="s">
        <v>3150</v>
      </c>
      <c r="B592" s="120" t="s">
        <v>3151</v>
      </c>
      <c r="C592" s="120" t="s">
        <v>1000</v>
      </c>
      <c r="D592" s="120" t="s">
        <v>3698</v>
      </c>
      <c r="E592" s="120" t="s">
        <v>1615</v>
      </c>
      <c r="F592" s="168" t="s">
        <v>637</v>
      </c>
      <c r="G592" s="169"/>
      <c r="H592" s="58">
        <v>1684775</v>
      </c>
      <c r="I592" s="3"/>
    </row>
    <row r="593" spans="1:9">
      <c r="A593" s="120" t="s">
        <v>3150</v>
      </c>
      <c r="B593" s="120" t="s">
        <v>3151</v>
      </c>
      <c r="C593" s="120" t="s">
        <v>1000</v>
      </c>
      <c r="D593" s="120" t="s">
        <v>3698</v>
      </c>
      <c r="E593" s="120" t="s">
        <v>1617</v>
      </c>
      <c r="F593" s="168" t="s">
        <v>1169</v>
      </c>
      <c r="G593" s="169"/>
      <c r="H593" s="58">
        <v>1338197</v>
      </c>
      <c r="I593" s="3"/>
    </row>
    <row r="594" spans="1:9">
      <c r="A594" s="120" t="s">
        <v>3150</v>
      </c>
      <c r="B594" s="120" t="s">
        <v>3151</v>
      </c>
      <c r="C594" s="120" t="s">
        <v>1000</v>
      </c>
      <c r="D594" s="120" t="s">
        <v>3698</v>
      </c>
      <c r="E594" s="120" t="s">
        <v>1914</v>
      </c>
      <c r="F594" s="168" t="s">
        <v>1904</v>
      </c>
      <c r="G594" s="169"/>
      <c r="H594" s="58">
        <v>1644265</v>
      </c>
      <c r="I594" s="3"/>
    </row>
    <row r="595" spans="1:9">
      <c r="A595" s="120" t="s">
        <v>3150</v>
      </c>
      <c r="B595" s="120" t="s">
        <v>3151</v>
      </c>
      <c r="C595" s="120" t="s">
        <v>1000</v>
      </c>
      <c r="D595" s="120" t="s">
        <v>3698</v>
      </c>
      <c r="E595" s="120" t="s">
        <v>2152</v>
      </c>
      <c r="F595" s="168" t="s">
        <v>531</v>
      </c>
      <c r="G595" s="169"/>
      <c r="H595" s="58">
        <v>2345555</v>
      </c>
      <c r="I595" s="3"/>
    </row>
    <row r="596" spans="1:9">
      <c r="A596" s="120" t="s">
        <v>3150</v>
      </c>
      <c r="B596" s="120" t="s">
        <v>3151</v>
      </c>
      <c r="C596" s="120" t="s">
        <v>1000</v>
      </c>
      <c r="D596" s="120" t="s">
        <v>3698</v>
      </c>
      <c r="E596" s="120" t="s">
        <v>2168</v>
      </c>
      <c r="F596" s="168" t="s">
        <v>2063</v>
      </c>
      <c r="G596" s="169"/>
      <c r="H596" s="58">
        <v>1223125</v>
      </c>
      <c r="I596" s="3"/>
    </row>
    <row r="597" spans="1:9">
      <c r="A597" s="120" t="s">
        <v>3150</v>
      </c>
      <c r="B597" s="120" t="s">
        <v>3151</v>
      </c>
      <c r="C597" s="120" t="s">
        <v>1000</v>
      </c>
      <c r="D597" s="120" t="s">
        <v>3698</v>
      </c>
      <c r="E597" s="120" t="s">
        <v>2173</v>
      </c>
      <c r="F597" s="168" t="s">
        <v>2174</v>
      </c>
      <c r="G597" s="169"/>
      <c r="H597" s="58">
        <v>627490</v>
      </c>
      <c r="I597" s="3"/>
    </row>
    <row r="598" spans="1:9">
      <c r="A598" s="120" t="s">
        <v>3150</v>
      </c>
      <c r="B598" s="120" t="s">
        <v>3151</v>
      </c>
      <c r="C598" s="120" t="s">
        <v>1000</v>
      </c>
      <c r="D598" s="120" t="s">
        <v>3698</v>
      </c>
      <c r="E598" s="120" t="s">
        <v>2196</v>
      </c>
      <c r="F598" s="168" t="s">
        <v>2036</v>
      </c>
      <c r="G598" s="169"/>
      <c r="H598" s="58">
        <v>2887480</v>
      </c>
      <c r="I598" s="3"/>
    </row>
    <row r="599" spans="1:9">
      <c r="A599" s="120" t="s">
        <v>3150</v>
      </c>
      <c r="B599" s="120" t="s">
        <v>3151</v>
      </c>
      <c r="C599" s="120" t="s">
        <v>1000</v>
      </c>
      <c r="D599" s="120" t="s">
        <v>3698</v>
      </c>
      <c r="E599" s="120" t="s">
        <v>2855</v>
      </c>
      <c r="F599" s="168" t="s">
        <v>2856</v>
      </c>
      <c r="G599" s="169"/>
      <c r="H599" s="58">
        <v>765930</v>
      </c>
      <c r="I599" s="3"/>
    </row>
    <row r="600" spans="1:9">
      <c r="A600" s="120" t="s">
        <v>3150</v>
      </c>
      <c r="B600" s="120" t="s">
        <v>3151</v>
      </c>
      <c r="C600" s="120" t="s">
        <v>1000</v>
      </c>
      <c r="D600" s="120" t="s">
        <v>3698</v>
      </c>
      <c r="E600" s="120" t="s">
        <v>2880</v>
      </c>
      <c r="F600" s="168" t="s">
        <v>193</v>
      </c>
      <c r="G600" s="169"/>
      <c r="H600" s="58">
        <v>816020</v>
      </c>
      <c r="I600" s="3"/>
    </row>
    <row r="601" spans="1:9">
      <c r="A601" s="120" t="s">
        <v>3150</v>
      </c>
      <c r="B601" s="120" t="s">
        <v>3151</v>
      </c>
      <c r="C601" s="120" t="s">
        <v>1000</v>
      </c>
      <c r="D601" s="120" t="s">
        <v>3698</v>
      </c>
      <c r="E601" s="120" t="s">
        <v>3023</v>
      </c>
      <c r="F601" s="168" t="s">
        <v>3024</v>
      </c>
      <c r="G601" s="169"/>
      <c r="H601" s="58">
        <v>575155</v>
      </c>
      <c r="I601" s="3"/>
    </row>
    <row r="602" spans="1:9">
      <c r="A602" s="120" t="s">
        <v>3150</v>
      </c>
      <c r="B602" s="120" t="s">
        <v>3151</v>
      </c>
      <c r="C602" s="120" t="s">
        <v>1000</v>
      </c>
      <c r="D602" s="120" t="s">
        <v>3698</v>
      </c>
      <c r="E602" s="170" t="s">
        <v>3016</v>
      </c>
      <c r="F602" s="171"/>
      <c r="G602" s="172"/>
      <c r="H602" s="86">
        <v>74652542</v>
      </c>
      <c r="I602" s="3"/>
    </row>
    <row r="603" spans="1:9">
      <c r="A603" s="120" t="s">
        <v>3150</v>
      </c>
      <c r="B603" s="120" t="s">
        <v>3151</v>
      </c>
      <c r="C603" s="120" t="s">
        <v>1015</v>
      </c>
      <c r="D603" s="120" t="s">
        <v>3710</v>
      </c>
      <c r="E603" s="120" t="s">
        <v>1618</v>
      </c>
      <c r="F603" s="168" t="s">
        <v>297</v>
      </c>
      <c r="G603" s="169"/>
      <c r="H603" s="58">
        <v>3436546</v>
      </c>
      <c r="I603" s="3"/>
    </row>
    <row r="604" spans="1:9">
      <c r="A604" s="120" t="s">
        <v>3150</v>
      </c>
      <c r="B604" s="120" t="s">
        <v>3151</v>
      </c>
      <c r="C604" s="120" t="s">
        <v>1015</v>
      </c>
      <c r="D604" s="120" t="s">
        <v>3710</v>
      </c>
      <c r="E604" s="120" t="s">
        <v>1619</v>
      </c>
      <c r="F604" s="168" t="s">
        <v>298</v>
      </c>
      <c r="G604" s="169"/>
      <c r="H604" s="58">
        <v>2098275</v>
      </c>
      <c r="I604" s="3"/>
    </row>
    <row r="605" spans="1:9">
      <c r="A605" s="120" t="s">
        <v>3150</v>
      </c>
      <c r="B605" s="120" t="s">
        <v>3151</v>
      </c>
      <c r="C605" s="120" t="s">
        <v>1015</v>
      </c>
      <c r="D605" s="120" t="s">
        <v>3710</v>
      </c>
      <c r="E605" s="120" t="s">
        <v>1620</v>
      </c>
      <c r="F605" s="168" t="s">
        <v>299</v>
      </c>
      <c r="G605" s="169"/>
      <c r="H605" s="58">
        <v>2213641</v>
      </c>
      <c r="I605" s="3"/>
    </row>
    <row r="606" spans="1:9">
      <c r="A606" s="120" t="s">
        <v>3150</v>
      </c>
      <c r="B606" s="120" t="s">
        <v>3151</v>
      </c>
      <c r="C606" s="120" t="s">
        <v>1015</v>
      </c>
      <c r="D606" s="120" t="s">
        <v>3710</v>
      </c>
      <c r="E606" s="120" t="s">
        <v>1621</v>
      </c>
      <c r="F606" s="168" t="s">
        <v>283</v>
      </c>
      <c r="G606" s="169"/>
      <c r="H606" s="58">
        <v>2088175</v>
      </c>
      <c r="I606" s="3"/>
    </row>
    <row r="607" spans="1:9">
      <c r="A607" s="120" t="s">
        <v>3150</v>
      </c>
      <c r="B607" s="120" t="s">
        <v>3151</v>
      </c>
      <c r="C607" s="120" t="s">
        <v>1015</v>
      </c>
      <c r="D607" s="120" t="s">
        <v>3710</v>
      </c>
      <c r="E607" s="120" t="s">
        <v>1622</v>
      </c>
      <c r="F607" s="168" t="s">
        <v>135</v>
      </c>
      <c r="G607" s="169"/>
      <c r="H607" s="58">
        <v>2147560</v>
      </c>
      <c r="I607" s="3"/>
    </row>
    <row r="608" spans="1:9">
      <c r="A608" s="120" t="s">
        <v>3150</v>
      </c>
      <c r="B608" s="120" t="s">
        <v>3151</v>
      </c>
      <c r="C608" s="120" t="s">
        <v>1015</v>
      </c>
      <c r="D608" s="120" t="s">
        <v>3710</v>
      </c>
      <c r="E608" s="120" t="s">
        <v>1623</v>
      </c>
      <c r="F608" s="168" t="s">
        <v>136</v>
      </c>
      <c r="G608" s="169"/>
      <c r="H608" s="58">
        <v>2467810</v>
      </c>
      <c r="I608" s="3"/>
    </row>
    <row r="609" spans="1:9">
      <c r="A609" s="120" t="s">
        <v>3150</v>
      </c>
      <c r="B609" s="120" t="s">
        <v>3151</v>
      </c>
      <c r="C609" s="120" t="s">
        <v>1015</v>
      </c>
      <c r="D609" s="120" t="s">
        <v>3710</v>
      </c>
      <c r="E609" s="120" t="s">
        <v>1624</v>
      </c>
      <c r="F609" s="168" t="s">
        <v>137</v>
      </c>
      <c r="G609" s="169"/>
      <c r="H609" s="58">
        <v>3902816</v>
      </c>
      <c r="I609" s="3"/>
    </row>
    <row r="610" spans="1:9">
      <c r="A610" s="120" t="s">
        <v>3150</v>
      </c>
      <c r="B610" s="120" t="s">
        <v>3151</v>
      </c>
      <c r="C610" s="120" t="s">
        <v>1015</v>
      </c>
      <c r="D610" s="120" t="s">
        <v>3710</v>
      </c>
      <c r="E610" s="120" t="s">
        <v>1625</v>
      </c>
      <c r="F610" s="168" t="s">
        <v>467</v>
      </c>
      <c r="G610" s="169"/>
      <c r="H610" s="58">
        <v>2066660</v>
      </c>
      <c r="I610" s="3"/>
    </row>
    <row r="611" spans="1:9">
      <c r="A611" s="120" t="s">
        <v>3150</v>
      </c>
      <c r="B611" s="120" t="s">
        <v>3151</v>
      </c>
      <c r="C611" s="120" t="s">
        <v>1015</v>
      </c>
      <c r="D611" s="120" t="s">
        <v>3710</v>
      </c>
      <c r="E611" s="120" t="s">
        <v>1626</v>
      </c>
      <c r="F611" s="168" t="s">
        <v>468</v>
      </c>
      <c r="G611" s="169"/>
      <c r="H611" s="58">
        <v>7196855</v>
      </c>
      <c r="I611" s="3"/>
    </row>
    <row r="612" spans="1:9">
      <c r="A612" s="120" t="s">
        <v>3150</v>
      </c>
      <c r="B612" s="120" t="s">
        <v>3151</v>
      </c>
      <c r="C612" s="120" t="s">
        <v>1015</v>
      </c>
      <c r="D612" s="120" t="s">
        <v>3710</v>
      </c>
      <c r="E612" s="120" t="s">
        <v>1627</v>
      </c>
      <c r="F612" s="168" t="s">
        <v>442</v>
      </c>
      <c r="G612" s="169"/>
      <c r="H612" s="58">
        <v>6260995</v>
      </c>
      <c r="I612" s="3"/>
    </row>
    <row r="613" spans="1:9">
      <c r="A613" s="120" t="s">
        <v>3150</v>
      </c>
      <c r="B613" s="120" t="s">
        <v>3151</v>
      </c>
      <c r="C613" s="120" t="s">
        <v>1015</v>
      </c>
      <c r="D613" s="120" t="s">
        <v>3710</v>
      </c>
      <c r="E613" s="120" t="s">
        <v>1628</v>
      </c>
      <c r="F613" s="168" t="s">
        <v>443</v>
      </c>
      <c r="G613" s="169"/>
      <c r="H613" s="58">
        <v>3793080</v>
      </c>
      <c r="I613" s="3"/>
    </row>
    <row r="614" spans="1:9">
      <c r="A614" s="120" t="s">
        <v>3150</v>
      </c>
      <c r="B614" s="120" t="s">
        <v>3151</v>
      </c>
      <c r="C614" s="120" t="s">
        <v>1015</v>
      </c>
      <c r="D614" s="120" t="s">
        <v>3710</v>
      </c>
      <c r="E614" s="120" t="s">
        <v>1629</v>
      </c>
      <c r="F614" s="168" t="s">
        <v>8</v>
      </c>
      <c r="G614" s="169"/>
      <c r="H614" s="58">
        <v>781580</v>
      </c>
      <c r="I614" s="3"/>
    </row>
    <row r="615" spans="1:9">
      <c r="A615" s="120" t="s">
        <v>3150</v>
      </c>
      <c r="B615" s="120" t="s">
        <v>3151</v>
      </c>
      <c r="C615" s="120" t="s">
        <v>1015</v>
      </c>
      <c r="D615" s="120" t="s">
        <v>3710</v>
      </c>
      <c r="E615" s="120" t="s">
        <v>1630</v>
      </c>
      <c r="F615" s="168" t="s">
        <v>9</v>
      </c>
      <c r="G615" s="169"/>
      <c r="H615" s="58">
        <v>5517780</v>
      </c>
      <c r="I615" s="3"/>
    </row>
    <row r="616" spans="1:9">
      <c r="A616" s="120" t="s">
        <v>3150</v>
      </c>
      <c r="B616" s="120" t="s">
        <v>3151</v>
      </c>
      <c r="C616" s="120" t="s">
        <v>1015</v>
      </c>
      <c r="D616" s="120" t="s">
        <v>3710</v>
      </c>
      <c r="E616" s="120" t="s">
        <v>1631</v>
      </c>
      <c r="F616" s="168" t="s">
        <v>133</v>
      </c>
      <c r="G616" s="169"/>
      <c r="H616" s="58">
        <v>3560280</v>
      </c>
      <c r="I616" s="3"/>
    </row>
    <row r="617" spans="1:9">
      <c r="A617" s="120" t="s">
        <v>3150</v>
      </c>
      <c r="B617" s="120" t="s">
        <v>3151</v>
      </c>
      <c r="C617" s="120" t="s">
        <v>1015</v>
      </c>
      <c r="D617" s="120" t="s">
        <v>3710</v>
      </c>
      <c r="E617" s="120" t="s">
        <v>1632</v>
      </c>
      <c r="F617" s="168" t="s">
        <v>134</v>
      </c>
      <c r="G617" s="169"/>
      <c r="H617" s="58">
        <v>14820047</v>
      </c>
      <c r="I617" s="3"/>
    </row>
    <row r="618" spans="1:9">
      <c r="A618" s="120" t="s">
        <v>3150</v>
      </c>
      <c r="B618" s="120" t="s">
        <v>3151</v>
      </c>
      <c r="C618" s="120" t="s">
        <v>1015</v>
      </c>
      <c r="D618" s="120" t="s">
        <v>3710</v>
      </c>
      <c r="E618" s="120" t="s">
        <v>1633</v>
      </c>
      <c r="F618" s="168" t="s">
        <v>286</v>
      </c>
      <c r="G618" s="169"/>
      <c r="H618" s="58">
        <v>687200</v>
      </c>
      <c r="I618" s="3"/>
    </row>
    <row r="619" spans="1:9">
      <c r="A619" s="120" t="s">
        <v>3150</v>
      </c>
      <c r="B619" s="120" t="s">
        <v>3151</v>
      </c>
      <c r="C619" s="120" t="s">
        <v>1015</v>
      </c>
      <c r="D619" s="120" t="s">
        <v>3710</v>
      </c>
      <c r="E619" s="120" t="s">
        <v>1634</v>
      </c>
      <c r="F619" s="168" t="s">
        <v>287</v>
      </c>
      <c r="G619" s="169"/>
      <c r="H619" s="58">
        <v>18928598</v>
      </c>
      <c r="I619" s="3"/>
    </row>
    <row r="620" spans="1:9">
      <c r="A620" s="120" t="s">
        <v>3150</v>
      </c>
      <c r="B620" s="120" t="s">
        <v>3151</v>
      </c>
      <c r="C620" s="120" t="s">
        <v>1015</v>
      </c>
      <c r="D620" s="120" t="s">
        <v>3710</v>
      </c>
      <c r="E620" s="120" t="s">
        <v>1635</v>
      </c>
      <c r="F620" s="168" t="s">
        <v>518</v>
      </c>
      <c r="G620" s="169"/>
      <c r="H620" s="58">
        <v>10273505</v>
      </c>
      <c r="I620" s="3"/>
    </row>
    <row r="621" spans="1:9">
      <c r="A621" s="120" t="s">
        <v>3150</v>
      </c>
      <c r="B621" s="120" t="s">
        <v>3151</v>
      </c>
      <c r="C621" s="120" t="s">
        <v>1015</v>
      </c>
      <c r="D621" s="120" t="s">
        <v>3710</v>
      </c>
      <c r="E621" s="120" t="s">
        <v>1636</v>
      </c>
      <c r="F621" s="168" t="s">
        <v>519</v>
      </c>
      <c r="G621" s="169"/>
      <c r="H621" s="58">
        <v>7039100</v>
      </c>
      <c r="I621" s="3"/>
    </row>
    <row r="622" spans="1:9">
      <c r="A622" s="120" t="s">
        <v>3150</v>
      </c>
      <c r="B622" s="120" t="s">
        <v>3151</v>
      </c>
      <c r="C622" s="120" t="s">
        <v>1015</v>
      </c>
      <c r="D622" s="120" t="s">
        <v>3710</v>
      </c>
      <c r="E622" s="120" t="s">
        <v>1637</v>
      </c>
      <c r="F622" s="168" t="s">
        <v>520</v>
      </c>
      <c r="G622" s="169"/>
      <c r="H622" s="58">
        <v>744610</v>
      </c>
      <c r="I622" s="3"/>
    </row>
    <row r="623" spans="1:9">
      <c r="A623" s="120" t="s">
        <v>3150</v>
      </c>
      <c r="B623" s="120" t="s">
        <v>3151</v>
      </c>
      <c r="C623" s="120" t="s">
        <v>1015</v>
      </c>
      <c r="D623" s="120" t="s">
        <v>3710</v>
      </c>
      <c r="E623" s="120" t="s">
        <v>1638</v>
      </c>
      <c r="F623" s="168" t="s">
        <v>521</v>
      </c>
      <c r="G623" s="169"/>
      <c r="H623" s="58">
        <v>2124100</v>
      </c>
      <c r="I623" s="3"/>
    </row>
    <row r="624" spans="1:9">
      <c r="A624" s="120" t="s">
        <v>3150</v>
      </c>
      <c r="B624" s="120" t="s">
        <v>3151</v>
      </c>
      <c r="C624" s="120" t="s">
        <v>1015</v>
      </c>
      <c r="D624" s="120" t="s">
        <v>3710</v>
      </c>
      <c r="E624" s="120" t="s">
        <v>1639</v>
      </c>
      <c r="F624" s="168" t="s">
        <v>303</v>
      </c>
      <c r="G624" s="169"/>
      <c r="H624" s="58">
        <v>1807760</v>
      </c>
      <c r="I624" s="3"/>
    </row>
    <row r="625" spans="1:9">
      <c r="A625" s="120" t="s">
        <v>3150</v>
      </c>
      <c r="B625" s="120" t="s">
        <v>3151</v>
      </c>
      <c r="C625" s="120" t="s">
        <v>1015</v>
      </c>
      <c r="D625" s="120" t="s">
        <v>3710</v>
      </c>
      <c r="E625" s="120" t="s">
        <v>1640</v>
      </c>
      <c r="F625" s="168" t="s">
        <v>5</v>
      </c>
      <c r="G625" s="169"/>
      <c r="H625" s="58">
        <v>2999535</v>
      </c>
      <c r="I625" s="3"/>
    </row>
    <row r="626" spans="1:9">
      <c r="A626" s="120" t="s">
        <v>3150</v>
      </c>
      <c r="B626" s="120" t="s">
        <v>3151</v>
      </c>
      <c r="C626" s="120" t="s">
        <v>1015</v>
      </c>
      <c r="D626" s="120" t="s">
        <v>3710</v>
      </c>
      <c r="E626" s="120" t="s">
        <v>1641</v>
      </c>
      <c r="F626" s="168" t="s">
        <v>6</v>
      </c>
      <c r="G626" s="169"/>
      <c r="H626" s="58">
        <v>13518185</v>
      </c>
      <c r="I626" s="3"/>
    </row>
    <row r="627" spans="1:9">
      <c r="A627" s="120" t="s">
        <v>3150</v>
      </c>
      <c r="B627" s="120" t="s">
        <v>3151</v>
      </c>
      <c r="C627" s="120" t="s">
        <v>1015</v>
      </c>
      <c r="D627" s="120" t="s">
        <v>3710</v>
      </c>
      <c r="E627" s="120" t="s">
        <v>1642</v>
      </c>
      <c r="F627" s="168" t="s">
        <v>7</v>
      </c>
      <c r="G627" s="169"/>
      <c r="H627" s="58">
        <v>3995725</v>
      </c>
      <c r="I627" s="3"/>
    </row>
    <row r="628" spans="1:9">
      <c r="A628" s="120" t="s">
        <v>3150</v>
      </c>
      <c r="B628" s="120" t="s">
        <v>3151</v>
      </c>
      <c r="C628" s="120" t="s">
        <v>1015</v>
      </c>
      <c r="D628" s="120" t="s">
        <v>3710</v>
      </c>
      <c r="E628" s="120" t="s">
        <v>1643</v>
      </c>
      <c r="F628" s="168" t="s">
        <v>112</v>
      </c>
      <c r="G628" s="169"/>
      <c r="H628" s="58">
        <v>2245415</v>
      </c>
      <c r="I628" s="3"/>
    </row>
    <row r="629" spans="1:9">
      <c r="A629" s="120" t="s">
        <v>3150</v>
      </c>
      <c r="B629" s="120" t="s">
        <v>3151</v>
      </c>
      <c r="C629" s="120" t="s">
        <v>1015</v>
      </c>
      <c r="D629" s="120" t="s">
        <v>3710</v>
      </c>
      <c r="E629" s="120" t="s">
        <v>1644</v>
      </c>
      <c r="F629" s="168" t="s">
        <v>113</v>
      </c>
      <c r="G629" s="169"/>
      <c r="H629" s="58">
        <v>683380</v>
      </c>
      <c r="I629" s="3"/>
    </row>
    <row r="630" spans="1:9">
      <c r="A630" s="120" t="s">
        <v>3150</v>
      </c>
      <c r="B630" s="120" t="s">
        <v>3151</v>
      </c>
      <c r="C630" s="120" t="s">
        <v>1015</v>
      </c>
      <c r="D630" s="120" t="s">
        <v>3710</v>
      </c>
      <c r="E630" s="120" t="s">
        <v>1645</v>
      </c>
      <c r="F630" s="168" t="s">
        <v>233</v>
      </c>
      <c r="G630" s="169"/>
      <c r="H630" s="58">
        <v>19405148</v>
      </c>
      <c r="I630" s="3"/>
    </row>
    <row r="631" spans="1:9">
      <c r="A631" s="120" t="s">
        <v>3150</v>
      </c>
      <c r="B631" s="120" t="s">
        <v>3151</v>
      </c>
      <c r="C631" s="120" t="s">
        <v>1015</v>
      </c>
      <c r="D631" s="120" t="s">
        <v>3710</v>
      </c>
      <c r="E631" s="120" t="s">
        <v>1646</v>
      </c>
      <c r="F631" s="168" t="s">
        <v>114</v>
      </c>
      <c r="G631" s="169"/>
      <c r="H631" s="58">
        <v>3667890</v>
      </c>
      <c r="I631" s="3"/>
    </row>
    <row r="632" spans="1:9">
      <c r="A632" s="120" t="s">
        <v>3150</v>
      </c>
      <c r="B632" s="120" t="s">
        <v>3151</v>
      </c>
      <c r="C632" s="120" t="s">
        <v>1015</v>
      </c>
      <c r="D632" s="120" t="s">
        <v>3710</v>
      </c>
      <c r="E632" s="120" t="s">
        <v>1647</v>
      </c>
      <c r="F632" s="168" t="s">
        <v>65</v>
      </c>
      <c r="G632" s="169"/>
      <c r="H632" s="58">
        <v>1019800</v>
      </c>
      <c r="I632" s="3"/>
    </row>
    <row r="633" spans="1:9">
      <c r="A633" s="120" t="s">
        <v>3150</v>
      </c>
      <c r="B633" s="120" t="s">
        <v>3151</v>
      </c>
      <c r="C633" s="120" t="s">
        <v>1015</v>
      </c>
      <c r="D633" s="120" t="s">
        <v>3710</v>
      </c>
      <c r="E633" s="120" t="s">
        <v>1648</v>
      </c>
      <c r="F633" s="168" t="s">
        <v>66</v>
      </c>
      <c r="G633" s="169"/>
      <c r="H633" s="58">
        <v>1737935</v>
      </c>
      <c r="I633" s="3"/>
    </row>
    <row r="634" spans="1:9">
      <c r="A634" s="120" t="s">
        <v>3150</v>
      </c>
      <c r="B634" s="120" t="s">
        <v>3151</v>
      </c>
      <c r="C634" s="120" t="s">
        <v>1015</v>
      </c>
      <c r="D634" s="120" t="s">
        <v>3710</v>
      </c>
      <c r="E634" s="120" t="s">
        <v>1649</v>
      </c>
      <c r="F634" s="168" t="s">
        <v>528</v>
      </c>
      <c r="G634" s="169"/>
      <c r="H634" s="58">
        <v>2634319</v>
      </c>
      <c r="I634" s="3"/>
    </row>
    <row r="635" spans="1:9">
      <c r="A635" s="120" t="s">
        <v>3150</v>
      </c>
      <c r="B635" s="120" t="s">
        <v>3151</v>
      </c>
      <c r="C635" s="120" t="s">
        <v>1015</v>
      </c>
      <c r="D635" s="120" t="s">
        <v>3710</v>
      </c>
      <c r="E635" s="120" t="s">
        <v>1650</v>
      </c>
      <c r="F635" s="168" t="s">
        <v>119</v>
      </c>
      <c r="G635" s="169"/>
      <c r="H635" s="58">
        <v>3388960</v>
      </c>
      <c r="I635" s="3"/>
    </row>
    <row r="636" spans="1:9">
      <c r="A636" s="120" t="s">
        <v>3150</v>
      </c>
      <c r="B636" s="120" t="s">
        <v>3151</v>
      </c>
      <c r="C636" s="120" t="s">
        <v>1015</v>
      </c>
      <c r="D636" s="120" t="s">
        <v>3710</v>
      </c>
      <c r="E636" s="120" t="s">
        <v>1651</v>
      </c>
      <c r="F636" s="168" t="s">
        <v>120</v>
      </c>
      <c r="G636" s="169"/>
      <c r="H636" s="58">
        <v>9289126</v>
      </c>
      <c r="I636" s="3"/>
    </row>
    <row r="637" spans="1:9">
      <c r="A637" s="120" t="s">
        <v>3150</v>
      </c>
      <c r="B637" s="120" t="s">
        <v>3151</v>
      </c>
      <c r="C637" s="120" t="s">
        <v>1015</v>
      </c>
      <c r="D637" s="120" t="s">
        <v>3710</v>
      </c>
      <c r="E637" s="120" t="s">
        <v>1652</v>
      </c>
      <c r="F637" s="168" t="s">
        <v>490</v>
      </c>
      <c r="G637" s="169"/>
      <c r="H637" s="58">
        <v>2338685</v>
      </c>
      <c r="I637" s="3"/>
    </row>
    <row r="638" spans="1:9">
      <c r="A638" s="120" t="s">
        <v>3150</v>
      </c>
      <c r="B638" s="120" t="s">
        <v>3151</v>
      </c>
      <c r="C638" s="120" t="s">
        <v>1015</v>
      </c>
      <c r="D638" s="120" t="s">
        <v>3710</v>
      </c>
      <c r="E638" s="120" t="s">
        <v>1653</v>
      </c>
      <c r="F638" s="168" t="s">
        <v>615</v>
      </c>
      <c r="G638" s="169"/>
      <c r="H638" s="58">
        <v>3074180</v>
      </c>
      <c r="I638" s="3"/>
    </row>
    <row r="639" spans="1:9">
      <c r="A639" s="120" t="s">
        <v>3150</v>
      </c>
      <c r="B639" s="120" t="s">
        <v>3151</v>
      </c>
      <c r="C639" s="120" t="s">
        <v>1015</v>
      </c>
      <c r="D639" s="120" t="s">
        <v>3710</v>
      </c>
      <c r="E639" s="120" t="s">
        <v>1654</v>
      </c>
      <c r="F639" s="168" t="s">
        <v>654</v>
      </c>
      <c r="G639" s="169"/>
      <c r="H639" s="58">
        <v>4087495</v>
      </c>
      <c r="I639" s="3"/>
    </row>
    <row r="640" spans="1:9">
      <c r="A640" s="120" t="s">
        <v>3150</v>
      </c>
      <c r="B640" s="120" t="s">
        <v>3151</v>
      </c>
      <c r="C640" s="120" t="s">
        <v>1015</v>
      </c>
      <c r="D640" s="120" t="s">
        <v>3710</v>
      </c>
      <c r="E640" s="120" t="s">
        <v>1920</v>
      </c>
      <c r="F640" s="168" t="s">
        <v>1908</v>
      </c>
      <c r="G640" s="169"/>
      <c r="H640" s="58">
        <v>1590715</v>
      </c>
      <c r="I640" s="3"/>
    </row>
    <row r="641" spans="1:9">
      <c r="A641" s="120" t="s">
        <v>3150</v>
      </c>
      <c r="B641" s="120" t="s">
        <v>3151</v>
      </c>
      <c r="C641" s="120" t="s">
        <v>1015</v>
      </c>
      <c r="D641" s="120" t="s">
        <v>3710</v>
      </c>
      <c r="E641" s="120" t="s">
        <v>1949</v>
      </c>
      <c r="F641" s="168" t="s">
        <v>1950</v>
      </c>
      <c r="G641" s="169"/>
      <c r="H641" s="58">
        <v>3112925</v>
      </c>
      <c r="I641" s="3"/>
    </row>
    <row r="642" spans="1:9">
      <c r="A642" s="120" t="s">
        <v>3150</v>
      </c>
      <c r="B642" s="120" t="s">
        <v>3151</v>
      </c>
      <c r="C642" s="120" t="s">
        <v>1015</v>
      </c>
      <c r="D642" s="120" t="s">
        <v>3710</v>
      </c>
      <c r="E642" s="120" t="s">
        <v>1996</v>
      </c>
      <c r="F642" s="168" t="s">
        <v>527</v>
      </c>
      <c r="G642" s="169"/>
      <c r="H642" s="58">
        <v>4429315</v>
      </c>
      <c r="I642" s="3"/>
    </row>
    <row r="643" spans="1:9">
      <c r="A643" s="120" t="s">
        <v>3150</v>
      </c>
      <c r="B643" s="120" t="s">
        <v>3151</v>
      </c>
      <c r="C643" s="120" t="s">
        <v>1015</v>
      </c>
      <c r="D643" s="120" t="s">
        <v>3710</v>
      </c>
      <c r="E643" s="120" t="s">
        <v>2877</v>
      </c>
      <c r="F643" s="168" t="s">
        <v>83</v>
      </c>
      <c r="G643" s="169"/>
      <c r="H643" s="58">
        <v>2527310</v>
      </c>
      <c r="I643" s="3"/>
    </row>
    <row r="644" spans="1:9">
      <c r="A644" s="120" t="s">
        <v>3150</v>
      </c>
      <c r="B644" s="120" t="s">
        <v>3151</v>
      </c>
      <c r="C644" s="120" t="s">
        <v>1015</v>
      </c>
      <c r="D644" s="120" t="s">
        <v>3710</v>
      </c>
      <c r="E644" s="120" t="s">
        <v>2844</v>
      </c>
      <c r="F644" s="168" t="s">
        <v>382</v>
      </c>
      <c r="G644" s="169"/>
      <c r="H644" s="58">
        <v>1352010</v>
      </c>
      <c r="I644" s="3"/>
    </row>
    <row r="645" spans="1:9">
      <c r="A645" s="120" t="s">
        <v>3150</v>
      </c>
      <c r="B645" s="120" t="s">
        <v>3151</v>
      </c>
      <c r="C645" s="120" t="s">
        <v>1015</v>
      </c>
      <c r="D645" s="120" t="s">
        <v>3710</v>
      </c>
      <c r="E645" s="120" t="s">
        <v>2881</v>
      </c>
      <c r="F645" s="168" t="s">
        <v>2882</v>
      </c>
      <c r="G645" s="169"/>
      <c r="H645" s="58">
        <v>1207910</v>
      </c>
      <c r="I645" s="3"/>
    </row>
    <row r="646" spans="1:9">
      <c r="A646" s="120" t="s">
        <v>3150</v>
      </c>
      <c r="B646" s="120" t="s">
        <v>3151</v>
      </c>
      <c r="C646" s="120" t="s">
        <v>1015</v>
      </c>
      <c r="D646" s="120" t="s">
        <v>3710</v>
      </c>
      <c r="E646" s="120" t="s">
        <v>2943</v>
      </c>
      <c r="F646" s="168" t="s">
        <v>2944</v>
      </c>
      <c r="G646" s="169"/>
      <c r="H646" s="58">
        <v>1211955</v>
      </c>
      <c r="I646" s="3"/>
    </row>
    <row r="647" spans="1:9">
      <c r="A647" s="120" t="s">
        <v>3150</v>
      </c>
      <c r="B647" s="120" t="s">
        <v>3151</v>
      </c>
      <c r="C647" s="120" t="s">
        <v>1015</v>
      </c>
      <c r="D647" s="120" t="s">
        <v>3710</v>
      </c>
      <c r="E647" s="170" t="s">
        <v>3016</v>
      </c>
      <c r="F647" s="171"/>
      <c r="G647" s="172"/>
      <c r="H647" s="86">
        <v>193474891</v>
      </c>
      <c r="I647" s="3"/>
    </row>
    <row r="648" spans="1:9">
      <c r="A648" s="120" t="s">
        <v>3150</v>
      </c>
      <c r="B648" s="120" t="s">
        <v>3151</v>
      </c>
      <c r="C648" s="120" t="s">
        <v>1042</v>
      </c>
      <c r="D648" s="120" t="s">
        <v>3722</v>
      </c>
      <c r="E648" s="120" t="s">
        <v>1655</v>
      </c>
      <c r="F648" s="168" t="s">
        <v>152</v>
      </c>
      <c r="G648" s="169"/>
      <c r="H648" s="58">
        <v>1157780</v>
      </c>
      <c r="I648" s="3"/>
    </row>
    <row r="649" spans="1:9">
      <c r="A649" s="120" t="s">
        <v>3150</v>
      </c>
      <c r="B649" s="120" t="s">
        <v>3151</v>
      </c>
      <c r="C649" s="120" t="s">
        <v>1042</v>
      </c>
      <c r="D649" s="120" t="s">
        <v>3722</v>
      </c>
      <c r="E649" s="120" t="s">
        <v>1656</v>
      </c>
      <c r="F649" s="168" t="s">
        <v>548</v>
      </c>
      <c r="G649" s="169"/>
      <c r="H649" s="58">
        <v>1439510</v>
      </c>
      <c r="I649" s="3"/>
    </row>
    <row r="650" spans="1:9">
      <c r="A650" s="120" t="s">
        <v>3150</v>
      </c>
      <c r="B650" s="120" t="s">
        <v>3151</v>
      </c>
      <c r="C650" s="120" t="s">
        <v>1042</v>
      </c>
      <c r="D650" s="120" t="s">
        <v>3722</v>
      </c>
      <c r="E650" s="120" t="s">
        <v>1657</v>
      </c>
      <c r="F650" s="168" t="s">
        <v>436</v>
      </c>
      <c r="G650" s="169"/>
      <c r="H650" s="58">
        <v>3423130</v>
      </c>
      <c r="I650" s="3"/>
    </row>
    <row r="651" spans="1:9">
      <c r="A651" s="120" t="s">
        <v>3150</v>
      </c>
      <c r="B651" s="120" t="s">
        <v>3151</v>
      </c>
      <c r="C651" s="120" t="s">
        <v>1042</v>
      </c>
      <c r="D651" s="120" t="s">
        <v>3722</v>
      </c>
      <c r="E651" s="120" t="s">
        <v>1658</v>
      </c>
      <c r="F651" s="168" t="s">
        <v>437</v>
      </c>
      <c r="G651" s="169"/>
      <c r="H651" s="58">
        <v>3274770</v>
      </c>
      <c r="I651" s="3"/>
    </row>
    <row r="652" spans="1:9">
      <c r="A652" s="120" t="s">
        <v>3150</v>
      </c>
      <c r="B652" s="120" t="s">
        <v>3151</v>
      </c>
      <c r="C652" s="120" t="s">
        <v>1042</v>
      </c>
      <c r="D652" s="120" t="s">
        <v>3722</v>
      </c>
      <c r="E652" s="120" t="s">
        <v>1659</v>
      </c>
      <c r="F652" s="168" t="s">
        <v>327</v>
      </c>
      <c r="G652" s="169"/>
      <c r="H652" s="58">
        <v>2173175</v>
      </c>
      <c r="I652" s="3"/>
    </row>
    <row r="653" spans="1:9">
      <c r="A653" s="120" t="s">
        <v>3150</v>
      </c>
      <c r="B653" s="120" t="s">
        <v>3151</v>
      </c>
      <c r="C653" s="120" t="s">
        <v>1042</v>
      </c>
      <c r="D653" s="120" t="s">
        <v>3722</v>
      </c>
      <c r="E653" s="120" t="s">
        <v>1660</v>
      </c>
      <c r="F653" s="168" t="s">
        <v>438</v>
      </c>
      <c r="G653" s="169"/>
      <c r="H653" s="58">
        <v>6116745</v>
      </c>
      <c r="I653" s="3"/>
    </row>
    <row r="654" spans="1:9">
      <c r="A654" s="120" t="s">
        <v>3150</v>
      </c>
      <c r="B654" s="120" t="s">
        <v>3151</v>
      </c>
      <c r="C654" s="120" t="s">
        <v>1042</v>
      </c>
      <c r="D654" s="120" t="s">
        <v>3722</v>
      </c>
      <c r="E654" s="120" t="s">
        <v>1661</v>
      </c>
      <c r="F654" s="168" t="s">
        <v>80</v>
      </c>
      <c r="G654" s="169"/>
      <c r="H654" s="58">
        <v>1823923</v>
      </c>
      <c r="I654" s="3"/>
    </row>
    <row r="655" spans="1:9">
      <c r="A655" s="120" t="s">
        <v>3150</v>
      </c>
      <c r="B655" s="120" t="s">
        <v>3151</v>
      </c>
      <c r="C655" s="120" t="s">
        <v>1042</v>
      </c>
      <c r="D655" s="120" t="s">
        <v>3722</v>
      </c>
      <c r="E655" s="120" t="s">
        <v>1662</v>
      </c>
      <c r="F655" s="168" t="s">
        <v>200</v>
      </c>
      <c r="G655" s="169"/>
      <c r="H655" s="58">
        <v>2551960</v>
      </c>
      <c r="I655" s="3"/>
    </row>
    <row r="656" spans="1:9">
      <c r="A656" s="120" t="s">
        <v>3150</v>
      </c>
      <c r="B656" s="120" t="s">
        <v>3151</v>
      </c>
      <c r="C656" s="120" t="s">
        <v>1042</v>
      </c>
      <c r="D656" s="120" t="s">
        <v>3722</v>
      </c>
      <c r="E656" s="120" t="s">
        <v>1663</v>
      </c>
      <c r="F656" s="168" t="s">
        <v>81</v>
      </c>
      <c r="G656" s="169"/>
      <c r="H656" s="58">
        <v>2377990</v>
      </c>
      <c r="I656" s="3"/>
    </row>
    <row r="657" spans="1:9">
      <c r="A657" s="120" t="s">
        <v>3150</v>
      </c>
      <c r="B657" s="120" t="s">
        <v>3151</v>
      </c>
      <c r="C657" s="120" t="s">
        <v>1042</v>
      </c>
      <c r="D657" s="120" t="s">
        <v>3722</v>
      </c>
      <c r="E657" s="120" t="s">
        <v>1664</v>
      </c>
      <c r="F657" s="168" t="s">
        <v>141</v>
      </c>
      <c r="G657" s="169"/>
      <c r="H657" s="58">
        <v>4548107</v>
      </c>
      <c r="I657" s="3"/>
    </row>
    <row r="658" spans="1:9">
      <c r="A658" s="120" t="s">
        <v>3150</v>
      </c>
      <c r="B658" s="120" t="s">
        <v>3151</v>
      </c>
      <c r="C658" s="120" t="s">
        <v>1042</v>
      </c>
      <c r="D658" s="120" t="s">
        <v>3722</v>
      </c>
      <c r="E658" s="120" t="s">
        <v>1665</v>
      </c>
      <c r="F658" s="168" t="s">
        <v>162</v>
      </c>
      <c r="G658" s="169"/>
      <c r="H658" s="58">
        <v>1136245</v>
      </c>
      <c r="I658" s="3"/>
    </row>
    <row r="659" spans="1:9">
      <c r="A659" s="120" t="s">
        <v>3150</v>
      </c>
      <c r="B659" s="120" t="s">
        <v>3151</v>
      </c>
      <c r="C659" s="120" t="s">
        <v>1042</v>
      </c>
      <c r="D659" s="120" t="s">
        <v>3722</v>
      </c>
      <c r="E659" s="120" t="s">
        <v>1666</v>
      </c>
      <c r="F659" s="168" t="s">
        <v>538</v>
      </c>
      <c r="G659" s="169"/>
      <c r="H659" s="58">
        <v>2116515</v>
      </c>
      <c r="I659" s="3"/>
    </row>
    <row r="660" spans="1:9">
      <c r="A660" s="120" t="s">
        <v>3150</v>
      </c>
      <c r="B660" s="120" t="s">
        <v>3151</v>
      </c>
      <c r="C660" s="120" t="s">
        <v>1042</v>
      </c>
      <c r="D660" s="120" t="s">
        <v>3722</v>
      </c>
      <c r="E660" s="120" t="s">
        <v>1667</v>
      </c>
      <c r="F660" s="168" t="s">
        <v>539</v>
      </c>
      <c r="G660" s="169"/>
      <c r="H660" s="58">
        <v>2343460</v>
      </c>
      <c r="I660" s="3"/>
    </row>
    <row r="661" spans="1:9">
      <c r="A661" s="120" t="s">
        <v>3150</v>
      </c>
      <c r="B661" s="120" t="s">
        <v>3151</v>
      </c>
      <c r="C661" s="120" t="s">
        <v>1042</v>
      </c>
      <c r="D661" s="120" t="s">
        <v>3722</v>
      </c>
      <c r="E661" s="120" t="s">
        <v>1668</v>
      </c>
      <c r="F661" s="168" t="s">
        <v>1931</v>
      </c>
      <c r="G661" s="169"/>
      <c r="H661" s="58">
        <v>3033075</v>
      </c>
      <c r="I661" s="3"/>
    </row>
    <row r="662" spans="1:9">
      <c r="A662" s="120" t="s">
        <v>3150</v>
      </c>
      <c r="B662" s="120" t="s">
        <v>3151</v>
      </c>
      <c r="C662" s="120" t="s">
        <v>1042</v>
      </c>
      <c r="D662" s="120" t="s">
        <v>3722</v>
      </c>
      <c r="E662" s="120" t="s">
        <v>1669</v>
      </c>
      <c r="F662" s="168" t="s">
        <v>505</v>
      </c>
      <c r="G662" s="169"/>
      <c r="H662" s="58">
        <v>1000000</v>
      </c>
      <c r="I662" s="3"/>
    </row>
    <row r="663" spans="1:9">
      <c r="A663" s="120" t="s">
        <v>3150</v>
      </c>
      <c r="B663" s="120" t="s">
        <v>3151</v>
      </c>
      <c r="C663" s="120" t="s">
        <v>1042</v>
      </c>
      <c r="D663" s="120" t="s">
        <v>3722</v>
      </c>
      <c r="E663" s="120" t="s">
        <v>1670</v>
      </c>
      <c r="F663" s="168" t="s">
        <v>506</v>
      </c>
      <c r="G663" s="169"/>
      <c r="H663" s="58">
        <v>1793604</v>
      </c>
      <c r="I663" s="3"/>
    </row>
    <row r="664" spans="1:9">
      <c r="A664" s="120" t="s">
        <v>3150</v>
      </c>
      <c r="B664" s="120" t="s">
        <v>3151</v>
      </c>
      <c r="C664" s="120" t="s">
        <v>1042</v>
      </c>
      <c r="D664" s="120" t="s">
        <v>3722</v>
      </c>
      <c r="E664" s="120" t="s">
        <v>1671</v>
      </c>
      <c r="F664" s="168" t="s">
        <v>512</v>
      </c>
      <c r="G664" s="169"/>
      <c r="H664" s="58">
        <v>1990785</v>
      </c>
      <c r="I664" s="3"/>
    </row>
    <row r="665" spans="1:9">
      <c r="A665" s="120" t="s">
        <v>3150</v>
      </c>
      <c r="B665" s="120" t="s">
        <v>3151</v>
      </c>
      <c r="C665" s="120" t="s">
        <v>1042</v>
      </c>
      <c r="D665" s="120" t="s">
        <v>3722</v>
      </c>
      <c r="E665" s="120" t="s">
        <v>1673</v>
      </c>
      <c r="F665" s="168" t="s">
        <v>589</v>
      </c>
      <c r="G665" s="169"/>
      <c r="H665" s="58">
        <v>2048065</v>
      </c>
      <c r="I665" s="3"/>
    </row>
    <row r="666" spans="1:9">
      <c r="A666" s="120" t="s">
        <v>3150</v>
      </c>
      <c r="B666" s="120" t="s">
        <v>3151</v>
      </c>
      <c r="C666" s="120" t="s">
        <v>1042</v>
      </c>
      <c r="D666" s="120" t="s">
        <v>3722</v>
      </c>
      <c r="E666" s="120" t="s">
        <v>1674</v>
      </c>
      <c r="F666" s="168" t="s">
        <v>595</v>
      </c>
      <c r="G666" s="169"/>
      <c r="H666" s="58">
        <v>1542775</v>
      </c>
      <c r="I666" s="3"/>
    </row>
    <row r="667" spans="1:9">
      <c r="A667" s="120" t="s">
        <v>3150</v>
      </c>
      <c r="B667" s="120" t="s">
        <v>3151</v>
      </c>
      <c r="C667" s="120" t="s">
        <v>1042</v>
      </c>
      <c r="D667" s="120" t="s">
        <v>3722</v>
      </c>
      <c r="E667" s="120" t="s">
        <v>1675</v>
      </c>
      <c r="F667" s="168" t="s">
        <v>600</v>
      </c>
      <c r="G667" s="169"/>
      <c r="H667" s="58">
        <v>3432433</v>
      </c>
      <c r="I667" s="3"/>
    </row>
    <row r="668" spans="1:9">
      <c r="A668" s="120" t="s">
        <v>3150</v>
      </c>
      <c r="B668" s="120" t="s">
        <v>3151</v>
      </c>
      <c r="C668" s="120" t="s">
        <v>1042</v>
      </c>
      <c r="D668" s="120" t="s">
        <v>3722</v>
      </c>
      <c r="E668" s="120" t="s">
        <v>2058</v>
      </c>
      <c r="F668" s="168" t="s">
        <v>2059</v>
      </c>
      <c r="G668" s="169"/>
      <c r="H668" s="58">
        <v>3165220</v>
      </c>
      <c r="I668" s="3"/>
    </row>
    <row r="669" spans="1:9">
      <c r="A669" s="120" t="s">
        <v>3150</v>
      </c>
      <c r="B669" s="120" t="s">
        <v>3151</v>
      </c>
      <c r="C669" s="120" t="s">
        <v>1042</v>
      </c>
      <c r="D669" s="120" t="s">
        <v>3722</v>
      </c>
      <c r="E669" s="120" t="s">
        <v>1676</v>
      </c>
      <c r="F669" s="168" t="s">
        <v>630</v>
      </c>
      <c r="G669" s="169"/>
      <c r="H669" s="58">
        <v>2220935</v>
      </c>
      <c r="I669" s="3"/>
    </row>
    <row r="670" spans="1:9">
      <c r="A670" s="120" t="s">
        <v>3150</v>
      </c>
      <c r="B670" s="120" t="s">
        <v>3151</v>
      </c>
      <c r="C670" s="120" t="s">
        <v>1042</v>
      </c>
      <c r="D670" s="120" t="s">
        <v>3722</v>
      </c>
      <c r="E670" s="120" t="s">
        <v>2072</v>
      </c>
      <c r="F670" s="168" t="s">
        <v>2073</v>
      </c>
      <c r="G670" s="169"/>
      <c r="H670" s="58">
        <v>2936185</v>
      </c>
      <c r="I670" s="3"/>
    </row>
    <row r="671" spans="1:9">
      <c r="A671" s="120" t="s">
        <v>3150</v>
      </c>
      <c r="B671" s="120" t="s">
        <v>3151</v>
      </c>
      <c r="C671" s="120" t="s">
        <v>1042</v>
      </c>
      <c r="D671" s="120" t="s">
        <v>3722</v>
      </c>
      <c r="E671" s="120" t="s">
        <v>2166</v>
      </c>
      <c r="F671" s="168" t="s">
        <v>2167</v>
      </c>
      <c r="G671" s="169"/>
      <c r="H671" s="58">
        <v>669695</v>
      </c>
      <c r="I671" s="3"/>
    </row>
    <row r="672" spans="1:9">
      <c r="A672" s="120" t="s">
        <v>3150</v>
      </c>
      <c r="B672" s="120" t="s">
        <v>3151</v>
      </c>
      <c r="C672" s="120" t="s">
        <v>1042</v>
      </c>
      <c r="D672" s="120" t="s">
        <v>3722</v>
      </c>
      <c r="E672" s="170" t="s">
        <v>3016</v>
      </c>
      <c r="F672" s="171"/>
      <c r="G672" s="172"/>
      <c r="H672" s="86">
        <v>58316082</v>
      </c>
      <c r="I672" s="3"/>
    </row>
    <row r="673" spans="1:9">
      <c r="A673" s="120" t="s">
        <v>3150</v>
      </c>
      <c r="B673" s="120" t="s">
        <v>3151</v>
      </c>
      <c r="C673" s="120" t="s">
        <v>1055</v>
      </c>
      <c r="D673" s="120" t="s">
        <v>3732</v>
      </c>
      <c r="E673" s="120" t="s">
        <v>1677</v>
      </c>
      <c r="F673" s="168" t="s">
        <v>465</v>
      </c>
      <c r="G673" s="169"/>
      <c r="H673" s="58">
        <v>1479295</v>
      </c>
      <c r="I673" s="3"/>
    </row>
    <row r="674" spans="1:9">
      <c r="A674" s="120" t="s">
        <v>3150</v>
      </c>
      <c r="B674" s="120" t="s">
        <v>3151</v>
      </c>
      <c r="C674" s="120" t="s">
        <v>1055</v>
      </c>
      <c r="D674" s="120" t="s">
        <v>3732</v>
      </c>
      <c r="E674" s="120" t="s">
        <v>1678</v>
      </c>
      <c r="F674" s="168" t="s">
        <v>61</v>
      </c>
      <c r="G674" s="169"/>
      <c r="H674" s="58">
        <v>6427484</v>
      </c>
      <c r="I674" s="3"/>
    </row>
    <row r="675" spans="1:9">
      <c r="A675" s="120" t="s">
        <v>3150</v>
      </c>
      <c r="B675" s="120" t="s">
        <v>3151</v>
      </c>
      <c r="C675" s="120" t="s">
        <v>1055</v>
      </c>
      <c r="D675" s="120" t="s">
        <v>3732</v>
      </c>
      <c r="E675" s="120" t="s">
        <v>1679</v>
      </c>
      <c r="F675" s="168" t="s">
        <v>69</v>
      </c>
      <c r="G675" s="169"/>
      <c r="H675" s="58">
        <v>3539090</v>
      </c>
      <c r="I675" s="3"/>
    </row>
    <row r="676" spans="1:9">
      <c r="A676" s="120" t="s">
        <v>3150</v>
      </c>
      <c r="B676" s="120" t="s">
        <v>3151</v>
      </c>
      <c r="C676" s="120" t="s">
        <v>1055</v>
      </c>
      <c r="D676" s="120" t="s">
        <v>3732</v>
      </c>
      <c r="E676" s="120" t="s">
        <v>1680</v>
      </c>
      <c r="F676" s="168" t="s">
        <v>507</v>
      </c>
      <c r="G676" s="169"/>
      <c r="H676" s="58">
        <v>1212875</v>
      </c>
      <c r="I676" s="3"/>
    </row>
    <row r="677" spans="1:9">
      <c r="A677" s="120" t="s">
        <v>3150</v>
      </c>
      <c r="B677" s="120" t="s">
        <v>3151</v>
      </c>
      <c r="C677" s="120" t="s">
        <v>1055</v>
      </c>
      <c r="D677" s="120" t="s">
        <v>3732</v>
      </c>
      <c r="E677" s="120" t="s">
        <v>1681</v>
      </c>
      <c r="F677" s="168" t="s">
        <v>508</v>
      </c>
      <c r="G677" s="169"/>
      <c r="H677" s="58">
        <v>5930225</v>
      </c>
      <c r="I677" s="3"/>
    </row>
    <row r="678" spans="1:9">
      <c r="A678" s="120" t="s">
        <v>3150</v>
      </c>
      <c r="B678" s="120" t="s">
        <v>3151</v>
      </c>
      <c r="C678" s="120" t="s">
        <v>1055</v>
      </c>
      <c r="D678" s="120" t="s">
        <v>3732</v>
      </c>
      <c r="E678" s="120" t="s">
        <v>1683</v>
      </c>
      <c r="F678" s="168" t="s">
        <v>509</v>
      </c>
      <c r="G678" s="169"/>
      <c r="H678" s="58">
        <v>783860</v>
      </c>
      <c r="I678" s="3"/>
    </row>
    <row r="679" spans="1:9">
      <c r="A679" s="120" t="s">
        <v>3150</v>
      </c>
      <c r="B679" s="120" t="s">
        <v>3151</v>
      </c>
      <c r="C679" s="120" t="s">
        <v>1055</v>
      </c>
      <c r="D679" s="120" t="s">
        <v>3732</v>
      </c>
      <c r="E679" s="120" t="s">
        <v>1684</v>
      </c>
      <c r="F679" s="168" t="s">
        <v>510</v>
      </c>
      <c r="G679" s="169"/>
      <c r="H679" s="58">
        <v>3198900</v>
      </c>
      <c r="I679" s="3"/>
    </row>
    <row r="680" spans="1:9">
      <c r="A680" s="120" t="s">
        <v>3150</v>
      </c>
      <c r="B680" s="120" t="s">
        <v>3151</v>
      </c>
      <c r="C680" s="120" t="s">
        <v>1055</v>
      </c>
      <c r="D680" s="120" t="s">
        <v>3732</v>
      </c>
      <c r="E680" s="120" t="s">
        <v>1685</v>
      </c>
      <c r="F680" s="168" t="s">
        <v>495</v>
      </c>
      <c r="G680" s="169"/>
      <c r="H680" s="58">
        <v>3906204</v>
      </c>
      <c r="I680" s="3"/>
    </row>
    <row r="681" spans="1:9">
      <c r="A681" s="120" t="s">
        <v>3150</v>
      </c>
      <c r="B681" s="120" t="s">
        <v>3151</v>
      </c>
      <c r="C681" s="120" t="s">
        <v>1055</v>
      </c>
      <c r="D681" s="120" t="s">
        <v>3732</v>
      </c>
      <c r="E681" s="120" t="s">
        <v>1686</v>
      </c>
      <c r="F681" s="168" t="s">
        <v>537</v>
      </c>
      <c r="G681" s="169"/>
      <c r="H681" s="58">
        <v>2808055</v>
      </c>
      <c r="I681" s="3"/>
    </row>
    <row r="682" spans="1:9">
      <c r="A682" s="120" t="s">
        <v>3150</v>
      </c>
      <c r="B682" s="120" t="s">
        <v>3151</v>
      </c>
      <c r="C682" s="120" t="s">
        <v>1055</v>
      </c>
      <c r="D682" s="120" t="s">
        <v>3732</v>
      </c>
      <c r="E682" s="120" t="s">
        <v>1687</v>
      </c>
      <c r="F682" s="168" t="s">
        <v>301</v>
      </c>
      <c r="G682" s="169"/>
      <c r="H682" s="58">
        <v>978568</v>
      </c>
      <c r="I682" s="3"/>
    </row>
    <row r="683" spans="1:9">
      <c r="A683" s="120" t="s">
        <v>3150</v>
      </c>
      <c r="B683" s="120" t="s">
        <v>3151</v>
      </c>
      <c r="C683" s="120" t="s">
        <v>1055</v>
      </c>
      <c r="D683" s="120" t="s">
        <v>3732</v>
      </c>
      <c r="E683" s="120" t="s">
        <v>1688</v>
      </c>
      <c r="F683" s="168" t="s">
        <v>302</v>
      </c>
      <c r="G683" s="169"/>
      <c r="H683" s="58">
        <v>3356805</v>
      </c>
      <c r="I683" s="3"/>
    </row>
    <row r="684" spans="1:9">
      <c r="A684" s="120" t="s">
        <v>3150</v>
      </c>
      <c r="B684" s="120" t="s">
        <v>3151</v>
      </c>
      <c r="C684" s="120" t="s">
        <v>1055</v>
      </c>
      <c r="D684" s="120" t="s">
        <v>3732</v>
      </c>
      <c r="E684" s="120" t="s">
        <v>1689</v>
      </c>
      <c r="F684" s="168" t="s">
        <v>145</v>
      </c>
      <c r="G684" s="169"/>
      <c r="H684" s="58">
        <v>2347475</v>
      </c>
      <c r="I684" s="3"/>
    </row>
    <row r="685" spans="1:9">
      <c r="A685" s="120" t="s">
        <v>3150</v>
      </c>
      <c r="B685" s="120" t="s">
        <v>3151</v>
      </c>
      <c r="C685" s="120" t="s">
        <v>1055</v>
      </c>
      <c r="D685" s="120" t="s">
        <v>3732</v>
      </c>
      <c r="E685" s="120" t="s">
        <v>1690</v>
      </c>
      <c r="F685" s="168" t="s">
        <v>146</v>
      </c>
      <c r="G685" s="169"/>
      <c r="H685" s="58">
        <v>1747110</v>
      </c>
      <c r="I685" s="3"/>
    </row>
    <row r="686" spans="1:9">
      <c r="A686" s="120" t="s">
        <v>3150</v>
      </c>
      <c r="B686" s="120" t="s">
        <v>3151</v>
      </c>
      <c r="C686" s="120" t="s">
        <v>1055</v>
      </c>
      <c r="D686" s="120" t="s">
        <v>3732</v>
      </c>
      <c r="E686" s="120" t="s">
        <v>1691</v>
      </c>
      <c r="F686" s="168" t="s">
        <v>147</v>
      </c>
      <c r="G686" s="169"/>
      <c r="H686" s="58">
        <v>1774665</v>
      </c>
      <c r="I686" s="3"/>
    </row>
    <row r="687" spans="1:9">
      <c r="A687" s="120" t="s">
        <v>3150</v>
      </c>
      <c r="B687" s="120" t="s">
        <v>3151</v>
      </c>
      <c r="C687" s="120" t="s">
        <v>1055</v>
      </c>
      <c r="D687" s="120" t="s">
        <v>3732</v>
      </c>
      <c r="E687" s="120" t="s">
        <v>1692</v>
      </c>
      <c r="F687" s="168" t="s">
        <v>148</v>
      </c>
      <c r="G687" s="169"/>
      <c r="H687" s="58">
        <v>2082475</v>
      </c>
      <c r="I687" s="3"/>
    </row>
    <row r="688" spans="1:9">
      <c r="A688" s="120" t="s">
        <v>3150</v>
      </c>
      <c r="B688" s="120" t="s">
        <v>3151</v>
      </c>
      <c r="C688" s="120" t="s">
        <v>1055</v>
      </c>
      <c r="D688" s="120" t="s">
        <v>3732</v>
      </c>
      <c r="E688" s="120" t="s">
        <v>1693</v>
      </c>
      <c r="F688" s="168" t="s">
        <v>191</v>
      </c>
      <c r="G688" s="169"/>
      <c r="H688" s="58">
        <v>1334385</v>
      </c>
      <c r="I688" s="3"/>
    </row>
    <row r="689" spans="1:9">
      <c r="A689" s="120" t="s">
        <v>3150</v>
      </c>
      <c r="B689" s="120" t="s">
        <v>3151</v>
      </c>
      <c r="C689" s="120" t="s">
        <v>1055</v>
      </c>
      <c r="D689" s="120" t="s">
        <v>3732</v>
      </c>
      <c r="E689" s="120" t="s">
        <v>1694</v>
      </c>
      <c r="F689" s="168" t="s">
        <v>192</v>
      </c>
      <c r="G689" s="169"/>
      <c r="H689" s="58">
        <v>1663990</v>
      </c>
      <c r="I689" s="3"/>
    </row>
    <row r="690" spans="1:9">
      <c r="A690" s="120" t="s">
        <v>3150</v>
      </c>
      <c r="B690" s="120" t="s">
        <v>3151</v>
      </c>
      <c r="C690" s="120" t="s">
        <v>1055</v>
      </c>
      <c r="D690" s="120" t="s">
        <v>3732</v>
      </c>
      <c r="E690" s="120" t="s">
        <v>1695</v>
      </c>
      <c r="F690" s="168" t="s">
        <v>535</v>
      </c>
      <c r="G690" s="169"/>
      <c r="H690" s="58">
        <v>3276870</v>
      </c>
      <c r="I690" s="3"/>
    </row>
    <row r="691" spans="1:9">
      <c r="A691" s="120" t="s">
        <v>3150</v>
      </c>
      <c r="B691" s="120" t="s">
        <v>3151</v>
      </c>
      <c r="C691" s="120" t="s">
        <v>1055</v>
      </c>
      <c r="D691" s="120" t="s">
        <v>3732</v>
      </c>
      <c r="E691" s="120" t="s">
        <v>1696</v>
      </c>
      <c r="F691" s="168" t="s">
        <v>536</v>
      </c>
      <c r="G691" s="169"/>
      <c r="H691" s="58">
        <v>1338330</v>
      </c>
      <c r="I691" s="3"/>
    </row>
    <row r="692" spans="1:9">
      <c r="A692" s="120" t="s">
        <v>3150</v>
      </c>
      <c r="B692" s="120" t="s">
        <v>3151</v>
      </c>
      <c r="C692" s="120" t="s">
        <v>1055</v>
      </c>
      <c r="D692" s="120" t="s">
        <v>3732</v>
      </c>
      <c r="E692" s="120" t="s">
        <v>1697</v>
      </c>
      <c r="F692" s="168" t="s">
        <v>616</v>
      </c>
      <c r="G692" s="169"/>
      <c r="H692" s="58">
        <v>608660</v>
      </c>
      <c r="I692" s="3"/>
    </row>
    <row r="693" spans="1:9">
      <c r="A693" s="120" t="s">
        <v>3150</v>
      </c>
      <c r="B693" s="120" t="s">
        <v>3151</v>
      </c>
      <c r="C693" s="120" t="s">
        <v>1055</v>
      </c>
      <c r="D693" s="120" t="s">
        <v>3732</v>
      </c>
      <c r="E693" s="120" t="s">
        <v>1698</v>
      </c>
      <c r="F693" s="168" t="s">
        <v>632</v>
      </c>
      <c r="G693" s="169"/>
      <c r="H693" s="58">
        <v>3214275</v>
      </c>
      <c r="I693" s="3"/>
    </row>
    <row r="694" spans="1:9">
      <c r="A694" s="120" t="s">
        <v>3150</v>
      </c>
      <c r="B694" s="120" t="s">
        <v>3151</v>
      </c>
      <c r="C694" s="120" t="s">
        <v>1055</v>
      </c>
      <c r="D694" s="120" t="s">
        <v>3732</v>
      </c>
      <c r="E694" s="120" t="s">
        <v>1913</v>
      </c>
      <c r="F694" s="168" t="s">
        <v>1903</v>
      </c>
      <c r="G694" s="169"/>
      <c r="H694" s="58">
        <v>2106820</v>
      </c>
      <c r="I694" s="3"/>
    </row>
    <row r="695" spans="1:9">
      <c r="A695" s="120" t="s">
        <v>3150</v>
      </c>
      <c r="B695" s="120" t="s">
        <v>3151</v>
      </c>
      <c r="C695" s="120" t="s">
        <v>1055</v>
      </c>
      <c r="D695" s="120" t="s">
        <v>3732</v>
      </c>
      <c r="E695" s="120" t="s">
        <v>1859</v>
      </c>
      <c r="F695" s="168" t="s">
        <v>1860</v>
      </c>
      <c r="G695" s="169"/>
      <c r="H695" s="58">
        <v>2150585</v>
      </c>
      <c r="I695" s="3"/>
    </row>
    <row r="696" spans="1:9">
      <c r="A696" s="120" t="s">
        <v>3150</v>
      </c>
      <c r="B696" s="120" t="s">
        <v>3151</v>
      </c>
      <c r="C696" s="120" t="s">
        <v>1055</v>
      </c>
      <c r="D696" s="120" t="s">
        <v>3732</v>
      </c>
      <c r="E696" s="120" t="s">
        <v>1861</v>
      </c>
      <c r="F696" s="168" t="s">
        <v>1862</v>
      </c>
      <c r="G696" s="169"/>
      <c r="H696" s="58">
        <v>3045895</v>
      </c>
      <c r="I696" s="3"/>
    </row>
    <row r="697" spans="1:9">
      <c r="A697" s="120" t="s">
        <v>3150</v>
      </c>
      <c r="B697" s="120" t="s">
        <v>3151</v>
      </c>
      <c r="C697" s="120" t="s">
        <v>1055</v>
      </c>
      <c r="D697" s="120" t="s">
        <v>3732</v>
      </c>
      <c r="E697" s="120" t="s">
        <v>1890</v>
      </c>
      <c r="F697" s="168" t="s">
        <v>1891</v>
      </c>
      <c r="G697" s="169"/>
      <c r="H697" s="58">
        <v>2367070</v>
      </c>
      <c r="I697" s="3"/>
    </row>
    <row r="698" spans="1:9">
      <c r="A698" s="120" t="s">
        <v>3150</v>
      </c>
      <c r="B698" s="120" t="s">
        <v>3151</v>
      </c>
      <c r="C698" s="120" t="s">
        <v>1055</v>
      </c>
      <c r="D698" s="120" t="s">
        <v>3732</v>
      </c>
      <c r="E698" s="120" t="s">
        <v>1934</v>
      </c>
      <c r="F698" s="168" t="s">
        <v>1935</v>
      </c>
      <c r="G698" s="169"/>
      <c r="H698" s="58">
        <v>2283975</v>
      </c>
      <c r="I698" s="3"/>
    </row>
    <row r="699" spans="1:9">
      <c r="A699" s="120" t="s">
        <v>3150</v>
      </c>
      <c r="B699" s="120" t="s">
        <v>3151</v>
      </c>
      <c r="C699" s="120" t="s">
        <v>1055</v>
      </c>
      <c r="D699" s="120" t="s">
        <v>3732</v>
      </c>
      <c r="E699" s="120" t="s">
        <v>2005</v>
      </c>
      <c r="F699" s="168" t="s">
        <v>2006</v>
      </c>
      <c r="G699" s="169"/>
      <c r="H699" s="58">
        <v>746465</v>
      </c>
      <c r="I699" s="3"/>
    </row>
    <row r="700" spans="1:9">
      <c r="A700" s="120" t="s">
        <v>3150</v>
      </c>
      <c r="B700" s="120" t="s">
        <v>3151</v>
      </c>
      <c r="C700" s="120" t="s">
        <v>1055</v>
      </c>
      <c r="D700" s="120" t="s">
        <v>3732</v>
      </c>
      <c r="E700" s="120" t="s">
        <v>2098</v>
      </c>
      <c r="F700" s="168" t="s">
        <v>153</v>
      </c>
      <c r="G700" s="169"/>
      <c r="H700" s="58">
        <v>1108920</v>
      </c>
      <c r="I700" s="3"/>
    </row>
    <row r="701" spans="1:9">
      <c r="A701" s="120" t="s">
        <v>3150</v>
      </c>
      <c r="B701" s="120" t="s">
        <v>3151</v>
      </c>
      <c r="C701" s="120" t="s">
        <v>1055</v>
      </c>
      <c r="D701" s="120" t="s">
        <v>3732</v>
      </c>
      <c r="E701" s="120" t="s">
        <v>2139</v>
      </c>
      <c r="F701" s="168" t="s">
        <v>2140</v>
      </c>
      <c r="G701" s="169"/>
      <c r="H701" s="58">
        <v>1106755</v>
      </c>
      <c r="I701" s="3"/>
    </row>
    <row r="702" spans="1:9">
      <c r="A702" s="120" t="s">
        <v>3150</v>
      </c>
      <c r="B702" s="120" t="s">
        <v>3151</v>
      </c>
      <c r="C702" s="120" t="s">
        <v>1055</v>
      </c>
      <c r="D702" s="120" t="s">
        <v>3732</v>
      </c>
      <c r="E702" s="120" t="s">
        <v>2189</v>
      </c>
      <c r="F702" s="168" t="s">
        <v>2190</v>
      </c>
      <c r="G702" s="169"/>
      <c r="H702" s="58">
        <v>1046390</v>
      </c>
      <c r="I702" s="3"/>
    </row>
    <row r="703" spans="1:9">
      <c r="A703" s="120" t="s">
        <v>3150</v>
      </c>
      <c r="B703" s="120" t="s">
        <v>3151</v>
      </c>
      <c r="C703" s="120" t="s">
        <v>1055</v>
      </c>
      <c r="D703" s="120" t="s">
        <v>3732</v>
      </c>
      <c r="E703" s="120" t="s">
        <v>2870</v>
      </c>
      <c r="F703" s="168" t="s">
        <v>2871</v>
      </c>
      <c r="G703" s="169"/>
      <c r="H703" s="58">
        <v>1483505</v>
      </c>
      <c r="I703" s="3"/>
    </row>
    <row r="704" spans="1:9">
      <c r="A704" s="120" t="s">
        <v>3150</v>
      </c>
      <c r="B704" s="120" t="s">
        <v>3151</v>
      </c>
      <c r="C704" s="120" t="s">
        <v>1055</v>
      </c>
      <c r="D704" s="120" t="s">
        <v>3732</v>
      </c>
      <c r="E704" s="120" t="s">
        <v>2960</v>
      </c>
      <c r="F704" s="168" t="s">
        <v>2961</v>
      </c>
      <c r="G704" s="169"/>
      <c r="H704" s="58">
        <v>1347074</v>
      </c>
      <c r="I704" s="3"/>
    </row>
    <row r="705" spans="1:9">
      <c r="A705" s="120" t="s">
        <v>3150</v>
      </c>
      <c r="B705" s="120" t="s">
        <v>3151</v>
      </c>
      <c r="C705" s="120" t="s">
        <v>1055</v>
      </c>
      <c r="D705" s="120" t="s">
        <v>3732</v>
      </c>
      <c r="E705" s="170" t="s">
        <v>3016</v>
      </c>
      <c r="F705" s="171"/>
      <c r="G705" s="172"/>
      <c r="H705" s="86">
        <v>71803050</v>
      </c>
      <c r="I705" s="3"/>
    </row>
    <row r="706" spans="1:9">
      <c r="A706" s="120" t="s">
        <v>3150</v>
      </c>
      <c r="B706" s="120" t="s">
        <v>3151</v>
      </c>
      <c r="C706" s="120" t="s">
        <v>1071</v>
      </c>
      <c r="D706" s="120" t="s">
        <v>3739</v>
      </c>
      <c r="E706" s="120" t="s">
        <v>1699</v>
      </c>
      <c r="F706" s="168" t="s">
        <v>376</v>
      </c>
      <c r="G706" s="169"/>
      <c r="H706" s="58">
        <v>4599785</v>
      </c>
      <c r="I706" s="3"/>
    </row>
    <row r="707" spans="1:9">
      <c r="A707" s="120" t="s">
        <v>3150</v>
      </c>
      <c r="B707" s="120" t="s">
        <v>3151</v>
      </c>
      <c r="C707" s="120" t="s">
        <v>1071</v>
      </c>
      <c r="D707" s="120" t="s">
        <v>3739</v>
      </c>
      <c r="E707" s="120" t="s">
        <v>1700</v>
      </c>
      <c r="F707" s="168" t="s">
        <v>123</v>
      </c>
      <c r="G707" s="169"/>
      <c r="H707" s="58">
        <v>1204100</v>
      </c>
      <c r="I707" s="3"/>
    </row>
    <row r="708" spans="1:9">
      <c r="A708" s="120" t="s">
        <v>3150</v>
      </c>
      <c r="B708" s="120" t="s">
        <v>3151</v>
      </c>
      <c r="C708" s="120" t="s">
        <v>1071</v>
      </c>
      <c r="D708" s="120" t="s">
        <v>3739</v>
      </c>
      <c r="E708" s="120" t="s">
        <v>1701</v>
      </c>
      <c r="F708" s="168" t="s">
        <v>124</v>
      </c>
      <c r="G708" s="169"/>
      <c r="H708" s="58">
        <v>8592823</v>
      </c>
      <c r="I708" s="3"/>
    </row>
    <row r="709" spans="1:9">
      <c r="A709" s="120" t="s">
        <v>3150</v>
      </c>
      <c r="B709" s="120" t="s">
        <v>3151</v>
      </c>
      <c r="C709" s="120" t="s">
        <v>1071</v>
      </c>
      <c r="D709" s="120" t="s">
        <v>3739</v>
      </c>
      <c r="E709" s="120" t="s">
        <v>1702</v>
      </c>
      <c r="F709" s="168" t="s">
        <v>208</v>
      </c>
      <c r="G709" s="169"/>
      <c r="H709" s="58">
        <v>4370155</v>
      </c>
      <c r="I709" s="3"/>
    </row>
    <row r="710" spans="1:9">
      <c r="A710" s="120" t="s">
        <v>3150</v>
      </c>
      <c r="B710" s="120" t="s">
        <v>3151</v>
      </c>
      <c r="C710" s="120" t="s">
        <v>1071</v>
      </c>
      <c r="D710" s="120" t="s">
        <v>3739</v>
      </c>
      <c r="E710" s="120" t="s">
        <v>1703</v>
      </c>
      <c r="F710" s="168" t="s">
        <v>209</v>
      </c>
      <c r="G710" s="169"/>
      <c r="H710" s="58">
        <v>1963610</v>
      </c>
      <c r="I710" s="3"/>
    </row>
    <row r="711" spans="1:9">
      <c r="A711" s="120" t="s">
        <v>3150</v>
      </c>
      <c r="B711" s="120" t="s">
        <v>3151</v>
      </c>
      <c r="C711" s="120" t="s">
        <v>1071</v>
      </c>
      <c r="D711" s="120" t="s">
        <v>3739</v>
      </c>
      <c r="E711" s="120" t="s">
        <v>1704</v>
      </c>
      <c r="F711" s="168" t="s">
        <v>532</v>
      </c>
      <c r="G711" s="169"/>
      <c r="H711" s="58">
        <v>5457315</v>
      </c>
      <c r="I711" s="3"/>
    </row>
    <row r="712" spans="1:9">
      <c r="A712" s="120" t="s">
        <v>3150</v>
      </c>
      <c r="B712" s="120" t="s">
        <v>3151</v>
      </c>
      <c r="C712" s="120" t="s">
        <v>1071</v>
      </c>
      <c r="D712" s="120" t="s">
        <v>3739</v>
      </c>
      <c r="E712" s="120" t="s">
        <v>1705</v>
      </c>
      <c r="F712" s="168" t="s">
        <v>533</v>
      </c>
      <c r="G712" s="169"/>
      <c r="H712" s="58">
        <v>1828140</v>
      </c>
      <c r="I712" s="3"/>
    </row>
    <row r="713" spans="1:9">
      <c r="A713" s="120" t="s">
        <v>3150</v>
      </c>
      <c r="B713" s="120" t="s">
        <v>3151</v>
      </c>
      <c r="C713" s="120" t="s">
        <v>1071</v>
      </c>
      <c r="D713" s="120" t="s">
        <v>3739</v>
      </c>
      <c r="E713" s="120" t="s">
        <v>1706</v>
      </c>
      <c r="F713" s="168" t="s">
        <v>534</v>
      </c>
      <c r="G713" s="169"/>
      <c r="H713" s="58">
        <v>2927230</v>
      </c>
      <c r="I713" s="3"/>
    </row>
    <row r="714" spans="1:9">
      <c r="A714" s="120" t="s">
        <v>3150</v>
      </c>
      <c r="B714" s="120" t="s">
        <v>3151</v>
      </c>
      <c r="C714" s="120" t="s">
        <v>1071</v>
      </c>
      <c r="D714" s="120" t="s">
        <v>3739</v>
      </c>
      <c r="E714" s="120" t="s">
        <v>1707</v>
      </c>
      <c r="F714" s="168" t="s">
        <v>515</v>
      </c>
      <c r="G714" s="169"/>
      <c r="H714" s="58">
        <v>2137815</v>
      </c>
      <c r="I714" s="3"/>
    </row>
    <row r="715" spans="1:9">
      <c r="A715" s="120" t="s">
        <v>3150</v>
      </c>
      <c r="B715" s="120" t="s">
        <v>3151</v>
      </c>
      <c r="C715" s="120" t="s">
        <v>1071</v>
      </c>
      <c r="D715" s="120" t="s">
        <v>3739</v>
      </c>
      <c r="E715" s="120" t="s">
        <v>1708</v>
      </c>
      <c r="F715" s="168" t="s">
        <v>516</v>
      </c>
      <c r="G715" s="169"/>
      <c r="H715" s="58">
        <v>5183995</v>
      </c>
      <c r="I715" s="3"/>
    </row>
    <row r="716" spans="1:9">
      <c r="A716" s="120" t="s">
        <v>3150</v>
      </c>
      <c r="B716" s="120" t="s">
        <v>3151</v>
      </c>
      <c r="C716" s="120" t="s">
        <v>1071</v>
      </c>
      <c r="D716" s="120" t="s">
        <v>3739</v>
      </c>
      <c r="E716" s="120" t="s">
        <v>1709</v>
      </c>
      <c r="F716" s="168" t="s">
        <v>517</v>
      </c>
      <c r="G716" s="169"/>
      <c r="H716" s="58">
        <v>4433360</v>
      </c>
      <c r="I716" s="3"/>
    </row>
    <row r="717" spans="1:9">
      <c r="A717" s="120" t="s">
        <v>3150</v>
      </c>
      <c r="B717" s="120" t="s">
        <v>3151</v>
      </c>
      <c r="C717" s="120" t="s">
        <v>1071</v>
      </c>
      <c r="D717" s="120" t="s">
        <v>3739</v>
      </c>
      <c r="E717" s="120" t="s">
        <v>1710</v>
      </c>
      <c r="F717" s="168" t="s">
        <v>501</v>
      </c>
      <c r="G717" s="169"/>
      <c r="H717" s="58">
        <v>1395985</v>
      </c>
      <c r="I717" s="3"/>
    </row>
    <row r="718" spans="1:9">
      <c r="A718" s="120" t="s">
        <v>3150</v>
      </c>
      <c r="B718" s="120" t="s">
        <v>3151</v>
      </c>
      <c r="C718" s="120" t="s">
        <v>1071</v>
      </c>
      <c r="D718" s="120" t="s">
        <v>3739</v>
      </c>
      <c r="E718" s="120" t="s">
        <v>1711</v>
      </c>
      <c r="F718" s="168" t="s">
        <v>29</v>
      </c>
      <c r="G718" s="169"/>
      <c r="H718" s="58">
        <v>2511859</v>
      </c>
      <c r="I718" s="3"/>
    </row>
    <row r="719" spans="1:9">
      <c r="A719" s="120" t="s">
        <v>3150</v>
      </c>
      <c r="B719" s="120" t="s">
        <v>3151</v>
      </c>
      <c r="C719" s="120" t="s">
        <v>1071</v>
      </c>
      <c r="D719" s="120" t="s">
        <v>3739</v>
      </c>
      <c r="E719" s="120" t="s">
        <v>1712</v>
      </c>
      <c r="F719" s="168" t="s">
        <v>30</v>
      </c>
      <c r="G719" s="169"/>
      <c r="H719" s="58">
        <v>2918920</v>
      </c>
      <c r="I719" s="3"/>
    </row>
    <row r="720" spans="1:9">
      <c r="A720" s="120" t="s">
        <v>3150</v>
      </c>
      <c r="B720" s="120" t="s">
        <v>3151</v>
      </c>
      <c r="C720" s="120" t="s">
        <v>1071</v>
      </c>
      <c r="D720" s="120" t="s">
        <v>3739</v>
      </c>
      <c r="E720" s="120" t="s">
        <v>1713</v>
      </c>
      <c r="F720" s="168" t="s">
        <v>31</v>
      </c>
      <c r="G720" s="169"/>
      <c r="H720" s="58">
        <v>11527375</v>
      </c>
      <c r="I720" s="3"/>
    </row>
    <row r="721" spans="1:9">
      <c r="A721" s="120" t="s">
        <v>3150</v>
      </c>
      <c r="B721" s="120" t="s">
        <v>3151</v>
      </c>
      <c r="C721" s="120" t="s">
        <v>1071</v>
      </c>
      <c r="D721" s="120" t="s">
        <v>3739</v>
      </c>
      <c r="E721" s="120" t="s">
        <v>1714</v>
      </c>
      <c r="F721" s="168" t="s">
        <v>85</v>
      </c>
      <c r="G721" s="169"/>
      <c r="H721" s="58">
        <v>3720280</v>
      </c>
      <c r="I721" s="3"/>
    </row>
    <row r="722" spans="1:9">
      <c r="A722" s="120" t="s">
        <v>3150</v>
      </c>
      <c r="B722" s="120" t="s">
        <v>3151</v>
      </c>
      <c r="C722" s="120" t="s">
        <v>1071</v>
      </c>
      <c r="D722" s="120" t="s">
        <v>3739</v>
      </c>
      <c r="E722" s="120" t="s">
        <v>1715</v>
      </c>
      <c r="F722" s="168" t="s">
        <v>86</v>
      </c>
      <c r="G722" s="169"/>
      <c r="H722" s="58">
        <v>5976787</v>
      </c>
      <c r="I722" s="3"/>
    </row>
    <row r="723" spans="1:9">
      <c r="A723" s="120" t="s">
        <v>3150</v>
      </c>
      <c r="B723" s="120" t="s">
        <v>3151</v>
      </c>
      <c r="C723" s="120" t="s">
        <v>1071</v>
      </c>
      <c r="D723" s="120" t="s">
        <v>3739</v>
      </c>
      <c r="E723" s="120" t="s">
        <v>1716</v>
      </c>
      <c r="F723" s="168" t="s">
        <v>416</v>
      </c>
      <c r="G723" s="169"/>
      <c r="H723" s="58">
        <v>5281770</v>
      </c>
      <c r="I723" s="3"/>
    </row>
    <row r="724" spans="1:9">
      <c r="A724" s="120" t="s">
        <v>3150</v>
      </c>
      <c r="B724" s="120" t="s">
        <v>3151</v>
      </c>
      <c r="C724" s="120" t="s">
        <v>1071</v>
      </c>
      <c r="D724" s="120" t="s">
        <v>3739</v>
      </c>
      <c r="E724" s="120" t="s">
        <v>1717</v>
      </c>
      <c r="F724" s="168" t="s">
        <v>418</v>
      </c>
      <c r="G724" s="169"/>
      <c r="H724" s="58">
        <v>1630860</v>
      </c>
      <c r="I724" s="3"/>
    </row>
    <row r="725" spans="1:9">
      <c r="A725" s="120" t="s">
        <v>3150</v>
      </c>
      <c r="B725" s="120" t="s">
        <v>3151</v>
      </c>
      <c r="C725" s="120" t="s">
        <v>1071</v>
      </c>
      <c r="D725" s="120" t="s">
        <v>3739</v>
      </c>
      <c r="E725" s="120" t="s">
        <v>1718</v>
      </c>
      <c r="F725" s="168" t="s">
        <v>419</v>
      </c>
      <c r="G725" s="169"/>
      <c r="H725" s="58">
        <v>2450360</v>
      </c>
      <c r="I725" s="3"/>
    </row>
    <row r="726" spans="1:9">
      <c r="A726" s="120" t="s">
        <v>3150</v>
      </c>
      <c r="B726" s="120" t="s">
        <v>3151</v>
      </c>
      <c r="C726" s="120" t="s">
        <v>1071</v>
      </c>
      <c r="D726" s="120" t="s">
        <v>3739</v>
      </c>
      <c r="E726" s="120" t="s">
        <v>1719</v>
      </c>
      <c r="F726" s="168" t="s">
        <v>6</v>
      </c>
      <c r="G726" s="169"/>
      <c r="H726" s="58">
        <v>2380700</v>
      </c>
      <c r="I726" s="3"/>
    </row>
    <row r="727" spans="1:9">
      <c r="A727" s="120" t="s">
        <v>3150</v>
      </c>
      <c r="B727" s="120" t="s">
        <v>3151</v>
      </c>
      <c r="C727" s="120" t="s">
        <v>1071</v>
      </c>
      <c r="D727" s="120" t="s">
        <v>3739</v>
      </c>
      <c r="E727" s="120" t="s">
        <v>1720</v>
      </c>
      <c r="F727" s="168" t="s">
        <v>657</v>
      </c>
      <c r="G727" s="169"/>
      <c r="H727" s="58">
        <v>4621975</v>
      </c>
      <c r="I727" s="3"/>
    </row>
    <row r="728" spans="1:9">
      <c r="A728" s="120" t="s">
        <v>3150</v>
      </c>
      <c r="B728" s="120" t="s">
        <v>3151</v>
      </c>
      <c r="C728" s="120" t="s">
        <v>1071</v>
      </c>
      <c r="D728" s="120" t="s">
        <v>3739</v>
      </c>
      <c r="E728" s="120" t="s">
        <v>1721</v>
      </c>
      <c r="F728" s="168" t="s">
        <v>670</v>
      </c>
      <c r="G728" s="169"/>
      <c r="H728" s="58">
        <v>3167655</v>
      </c>
      <c r="I728" s="3"/>
    </row>
    <row r="729" spans="1:9">
      <c r="A729" s="120" t="s">
        <v>3150</v>
      </c>
      <c r="B729" s="120" t="s">
        <v>3151</v>
      </c>
      <c r="C729" s="120" t="s">
        <v>1071</v>
      </c>
      <c r="D729" s="120" t="s">
        <v>3739</v>
      </c>
      <c r="E729" s="120" t="s">
        <v>1917</v>
      </c>
      <c r="F729" s="168" t="s">
        <v>615</v>
      </c>
      <c r="G729" s="169"/>
      <c r="H729" s="58">
        <v>2231085</v>
      </c>
      <c r="I729" s="3"/>
    </row>
    <row r="730" spans="1:9">
      <c r="A730" s="120" t="s">
        <v>3150</v>
      </c>
      <c r="B730" s="120" t="s">
        <v>3151</v>
      </c>
      <c r="C730" s="120" t="s">
        <v>1071</v>
      </c>
      <c r="D730" s="120" t="s">
        <v>3739</v>
      </c>
      <c r="E730" s="120" t="s">
        <v>1918</v>
      </c>
      <c r="F730" s="168" t="s">
        <v>1907</v>
      </c>
      <c r="G730" s="169"/>
      <c r="H730" s="58">
        <v>1365485</v>
      </c>
      <c r="I730" s="3"/>
    </row>
    <row r="731" spans="1:9">
      <c r="A731" s="120" t="s">
        <v>3150</v>
      </c>
      <c r="B731" s="120" t="s">
        <v>3151</v>
      </c>
      <c r="C731" s="120" t="s">
        <v>1071</v>
      </c>
      <c r="D731" s="120" t="s">
        <v>3739</v>
      </c>
      <c r="E731" s="120" t="s">
        <v>2043</v>
      </c>
      <c r="F731" s="168" t="s">
        <v>424</v>
      </c>
      <c r="G731" s="169"/>
      <c r="H731" s="58">
        <v>1359635</v>
      </c>
      <c r="I731" s="3"/>
    </row>
    <row r="732" spans="1:9">
      <c r="A732" s="120" t="s">
        <v>3150</v>
      </c>
      <c r="B732" s="120" t="s">
        <v>3151</v>
      </c>
      <c r="C732" s="120" t="s">
        <v>1071</v>
      </c>
      <c r="D732" s="120" t="s">
        <v>3739</v>
      </c>
      <c r="E732" s="120" t="s">
        <v>2046</v>
      </c>
      <c r="F732" s="168" t="s">
        <v>636</v>
      </c>
      <c r="G732" s="169"/>
      <c r="H732" s="58">
        <v>2310745</v>
      </c>
      <c r="I732" s="3"/>
    </row>
    <row r="733" spans="1:9">
      <c r="A733" s="120" t="s">
        <v>3150</v>
      </c>
      <c r="B733" s="120" t="s">
        <v>3151</v>
      </c>
      <c r="C733" s="120" t="s">
        <v>1071</v>
      </c>
      <c r="D733" s="120" t="s">
        <v>3739</v>
      </c>
      <c r="E733" s="120" t="s">
        <v>2135</v>
      </c>
      <c r="F733" s="168" t="s">
        <v>2136</v>
      </c>
      <c r="G733" s="169"/>
      <c r="H733" s="58">
        <v>1769611</v>
      </c>
      <c r="I733" s="3"/>
    </row>
    <row r="734" spans="1:9">
      <c r="A734" s="120" t="s">
        <v>3150</v>
      </c>
      <c r="B734" s="120" t="s">
        <v>3151</v>
      </c>
      <c r="C734" s="120" t="s">
        <v>1071</v>
      </c>
      <c r="D734" s="120" t="s">
        <v>3739</v>
      </c>
      <c r="E734" s="120" t="s">
        <v>2221</v>
      </c>
      <c r="F734" s="168" t="s">
        <v>2222</v>
      </c>
      <c r="G734" s="169"/>
      <c r="H734" s="58">
        <v>2501260</v>
      </c>
      <c r="I734" s="3"/>
    </row>
    <row r="735" spans="1:9">
      <c r="A735" s="120" t="s">
        <v>3150</v>
      </c>
      <c r="B735" s="120" t="s">
        <v>3151</v>
      </c>
      <c r="C735" s="120" t="s">
        <v>1071</v>
      </c>
      <c r="D735" s="120" t="s">
        <v>3739</v>
      </c>
      <c r="E735" s="170" t="s">
        <v>3016</v>
      </c>
      <c r="F735" s="171"/>
      <c r="G735" s="172"/>
      <c r="H735" s="86">
        <v>101820675</v>
      </c>
      <c r="I735" s="3"/>
    </row>
    <row r="736" spans="1:9">
      <c r="A736" s="120" t="s">
        <v>3150</v>
      </c>
      <c r="B736" s="120" t="s">
        <v>3151</v>
      </c>
      <c r="C736" s="120" t="s">
        <v>1088</v>
      </c>
      <c r="D736" s="120" t="s">
        <v>3755</v>
      </c>
      <c r="E736" s="120" t="s">
        <v>1722</v>
      </c>
      <c r="F736" s="168" t="s">
        <v>142</v>
      </c>
      <c r="G736" s="169"/>
      <c r="H736" s="58">
        <v>1323307</v>
      </c>
      <c r="I736" s="3"/>
    </row>
    <row r="737" spans="1:9">
      <c r="A737" s="120" t="s">
        <v>3150</v>
      </c>
      <c r="B737" s="120" t="s">
        <v>3151</v>
      </c>
      <c r="C737" s="120" t="s">
        <v>1088</v>
      </c>
      <c r="D737" s="120" t="s">
        <v>3755</v>
      </c>
      <c r="E737" s="120" t="s">
        <v>1723</v>
      </c>
      <c r="F737" s="168" t="s">
        <v>62</v>
      </c>
      <c r="G737" s="169"/>
      <c r="H737" s="58">
        <v>1015727</v>
      </c>
      <c r="I737" s="3"/>
    </row>
    <row r="738" spans="1:9">
      <c r="A738" s="120" t="s">
        <v>3150</v>
      </c>
      <c r="B738" s="120" t="s">
        <v>3151</v>
      </c>
      <c r="C738" s="120" t="s">
        <v>1088</v>
      </c>
      <c r="D738" s="120" t="s">
        <v>3755</v>
      </c>
      <c r="E738" s="120" t="s">
        <v>1724</v>
      </c>
      <c r="F738" s="168" t="s">
        <v>403</v>
      </c>
      <c r="G738" s="169"/>
      <c r="H738" s="58">
        <v>3279295</v>
      </c>
      <c r="I738" s="3"/>
    </row>
    <row r="739" spans="1:9">
      <c r="A739" s="120" t="s">
        <v>3150</v>
      </c>
      <c r="B739" s="120" t="s">
        <v>3151</v>
      </c>
      <c r="C739" s="120" t="s">
        <v>1088</v>
      </c>
      <c r="D739" s="120" t="s">
        <v>3755</v>
      </c>
      <c r="E739" s="120" t="s">
        <v>1725</v>
      </c>
      <c r="F739" s="168" t="s">
        <v>404</v>
      </c>
      <c r="G739" s="169"/>
      <c r="H739" s="58">
        <v>6361125</v>
      </c>
      <c r="I739" s="3"/>
    </row>
    <row r="740" spans="1:9">
      <c r="A740" s="120" t="s">
        <v>3150</v>
      </c>
      <c r="B740" s="120" t="s">
        <v>3151</v>
      </c>
      <c r="C740" s="120" t="s">
        <v>1088</v>
      </c>
      <c r="D740" s="120" t="s">
        <v>3755</v>
      </c>
      <c r="E740" s="120" t="s">
        <v>1726</v>
      </c>
      <c r="F740" s="168" t="s">
        <v>27</v>
      </c>
      <c r="G740" s="169"/>
      <c r="H740" s="58">
        <v>5902425</v>
      </c>
      <c r="I740" s="3"/>
    </row>
    <row r="741" spans="1:9">
      <c r="A741" s="120" t="s">
        <v>3150</v>
      </c>
      <c r="B741" s="120" t="s">
        <v>3151</v>
      </c>
      <c r="C741" s="120" t="s">
        <v>1088</v>
      </c>
      <c r="D741" s="120" t="s">
        <v>3755</v>
      </c>
      <c r="E741" s="120" t="s">
        <v>1727</v>
      </c>
      <c r="F741" s="168" t="s">
        <v>405</v>
      </c>
      <c r="G741" s="169"/>
      <c r="H741" s="58">
        <v>1081270</v>
      </c>
      <c r="I741" s="3"/>
    </row>
    <row r="742" spans="1:9">
      <c r="A742" s="120" t="s">
        <v>3150</v>
      </c>
      <c r="B742" s="120" t="s">
        <v>3151</v>
      </c>
      <c r="C742" s="120" t="s">
        <v>1088</v>
      </c>
      <c r="D742" s="120" t="s">
        <v>3755</v>
      </c>
      <c r="E742" s="120" t="s">
        <v>1728</v>
      </c>
      <c r="F742" s="168" t="s">
        <v>406</v>
      </c>
      <c r="G742" s="169"/>
      <c r="H742" s="58">
        <v>1607910</v>
      </c>
      <c r="I742" s="3"/>
    </row>
    <row r="743" spans="1:9">
      <c r="A743" s="120" t="s">
        <v>3150</v>
      </c>
      <c r="B743" s="120" t="s">
        <v>3151</v>
      </c>
      <c r="C743" s="120" t="s">
        <v>1088</v>
      </c>
      <c r="D743" s="120" t="s">
        <v>3755</v>
      </c>
      <c r="E743" s="120" t="s">
        <v>1729</v>
      </c>
      <c r="F743" s="168" t="s">
        <v>407</v>
      </c>
      <c r="G743" s="169"/>
      <c r="H743" s="58">
        <v>10750162</v>
      </c>
      <c r="I743" s="3"/>
    </row>
    <row r="744" spans="1:9">
      <c r="A744" s="120" t="s">
        <v>3150</v>
      </c>
      <c r="B744" s="120" t="s">
        <v>3151</v>
      </c>
      <c r="C744" s="120" t="s">
        <v>1088</v>
      </c>
      <c r="D744" s="120" t="s">
        <v>3755</v>
      </c>
      <c r="E744" s="120" t="s">
        <v>1730</v>
      </c>
      <c r="F744" s="168" t="s">
        <v>386</v>
      </c>
      <c r="G744" s="169"/>
      <c r="H744" s="58">
        <v>1117695</v>
      </c>
      <c r="I744" s="3"/>
    </row>
    <row r="745" spans="1:9">
      <c r="A745" s="120" t="s">
        <v>3150</v>
      </c>
      <c r="B745" s="120" t="s">
        <v>3151</v>
      </c>
      <c r="C745" s="120" t="s">
        <v>1088</v>
      </c>
      <c r="D745" s="120" t="s">
        <v>3755</v>
      </c>
      <c r="E745" s="120" t="s">
        <v>1731</v>
      </c>
      <c r="F745" s="168" t="s">
        <v>387</v>
      </c>
      <c r="G745" s="169"/>
      <c r="H745" s="58">
        <v>1635040</v>
      </c>
      <c r="I745" s="3"/>
    </row>
    <row r="746" spans="1:9">
      <c r="A746" s="120" t="s">
        <v>3150</v>
      </c>
      <c r="B746" s="120" t="s">
        <v>3151</v>
      </c>
      <c r="C746" s="120" t="s">
        <v>1088</v>
      </c>
      <c r="D746" s="120" t="s">
        <v>3755</v>
      </c>
      <c r="E746" s="120" t="s">
        <v>1732</v>
      </c>
      <c r="F746" s="168" t="s">
        <v>431</v>
      </c>
      <c r="G746" s="169"/>
      <c r="H746" s="58">
        <v>3714175</v>
      </c>
      <c r="I746" s="3"/>
    </row>
    <row r="747" spans="1:9">
      <c r="A747" s="120" t="s">
        <v>3150</v>
      </c>
      <c r="B747" s="120" t="s">
        <v>3151</v>
      </c>
      <c r="C747" s="120" t="s">
        <v>1088</v>
      </c>
      <c r="D747" s="120" t="s">
        <v>3755</v>
      </c>
      <c r="E747" s="120" t="s">
        <v>1733</v>
      </c>
      <c r="F747" s="168" t="s">
        <v>252</v>
      </c>
      <c r="G747" s="169"/>
      <c r="H747" s="58">
        <v>2036705</v>
      </c>
      <c r="I747" s="3"/>
    </row>
    <row r="748" spans="1:9">
      <c r="A748" s="120" t="s">
        <v>3150</v>
      </c>
      <c r="B748" s="120" t="s">
        <v>3151</v>
      </c>
      <c r="C748" s="120" t="s">
        <v>1088</v>
      </c>
      <c r="D748" s="120" t="s">
        <v>3755</v>
      </c>
      <c r="E748" s="120" t="s">
        <v>1735</v>
      </c>
      <c r="F748" s="168" t="s">
        <v>491</v>
      </c>
      <c r="G748" s="169"/>
      <c r="H748" s="58">
        <v>1119010</v>
      </c>
      <c r="I748" s="3"/>
    </row>
    <row r="749" spans="1:9">
      <c r="A749" s="120" t="s">
        <v>3150</v>
      </c>
      <c r="B749" s="120" t="s">
        <v>3151</v>
      </c>
      <c r="C749" s="120" t="s">
        <v>1088</v>
      </c>
      <c r="D749" s="120" t="s">
        <v>3755</v>
      </c>
      <c r="E749" s="120" t="s">
        <v>1736</v>
      </c>
      <c r="F749" s="168" t="s">
        <v>397</v>
      </c>
      <c r="G749" s="169"/>
      <c r="H749" s="58">
        <v>4358465</v>
      </c>
      <c r="I749" s="3"/>
    </row>
    <row r="750" spans="1:9">
      <c r="A750" s="120" t="s">
        <v>3150</v>
      </c>
      <c r="B750" s="120" t="s">
        <v>3151</v>
      </c>
      <c r="C750" s="120" t="s">
        <v>1088</v>
      </c>
      <c r="D750" s="120" t="s">
        <v>3755</v>
      </c>
      <c r="E750" s="120" t="s">
        <v>1737</v>
      </c>
      <c r="F750" s="168" t="s">
        <v>389</v>
      </c>
      <c r="G750" s="169"/>
      <c r="H750" s="58">
        <v>2440935</v>
      </c>
      <c r="I750" s="3"/>
    </row>
    <row r="751" spans="1:9">
      <c r="A751" s="120" t="s">
        <v>3150</v>
      </c>
      <c r="B751" s="120" t="s">
        <v>3151</v>
      </c>
      <c r="C751" s="120" t="s">
        <v>1088</v>
      </c>
      <c r="D751" s="120" t="s">
        <v>3755</v>
      </c>
      <c r="E751" s="120" t="s">
        <v>1738</v>
      </c>
      <c r="F751" s="168" t="s">
        <v>390</v>
      </c>
      <c r="G751" s="169"/>
      <c r="H751" s="58">
        <v>2167450</v>
      </c>
      <c r="I751" s="3"/>
    </row>
    <row r="752" spans="1:9">
      <c r="A752" s="120" t="s">
        <v>3150</v>
      </c>
      <c r="B752" s="120" t="s">
        <v>3151</v>
      </c>
      <c r="C752" s="120" t="s">
        <v>1088</v>
      </c>
      <c r="D752" s="120" t="s">
        <v>3755</v>
      </c>
      <c r="E752" s="120" t="s">
        <v>1739</v>
      </c>
      <c r="F752" s="168" t="s">
        <v>399</v>
      </c>
      <c r="G752" s="169"/>
      <c r="H752" s="58">
        <v>3123909</v>
      </c>
      <c r="I752" s="3"/>
    </row>
    <row r="753" spans="1:9">
      <c r="A753" s="120" t="s">
        <v>3150</v>
      </c>
      <c r="B753" s="120" t="s">
        <v>3151</v>
      </c>
      <c r="C753" s="120" t="s">
        <v>1088</v>
      </c>
      <c r="D753" s="120" t="s">
        <v>3755</v>
      </c>
      <c r="E753" s="120" t="s">
        <v>1740</v>
      </c>
      <c r="F753" s="168" t="s">
        <v>400</v>
      </c>
      <c r="G753" s="169"/>
      <c r="H753" s="58">
        <v>989600</v>
      </c>
      <c r="I753" s="3"/>
    </row>
    <row r="754" spans="1:9">
      <c r="A754" s="120" t="s">
        <v>3150</v>
      </c>
      <c r="B754" s="120" t="s">
        <v>3151</v>
      </c>
      <c r="C754" s="120" t="s">
        <v>1088</v>
      </c>
      <c r="D754" s="120" t="s">
        <v>3755</v>
      </c>
      <c r="E754" s="120" t="s">
        <v>1741</v>
      </c>
      <c r="F754" s="168" t="s">
        <v>413</v>
      </c>
      <c r="G754" s="169"/>
      <c r="H754" s="58">
        <v>5571320</v>
      </c>
      <c r="I754" s="3"/>
    </row>
    <row r="755" spans="1:9">
      <c r="A755" s="120" t="s">
        <v>3150</v>
      </c>
      <c r="B755" s="120" t="s">
        <v>3151</v>
      </c>
      <c r="C755" s="120" t="s">
        <v>1088</v>
      </c>
      <c r="D755" s="120" t="s">
        <v>3755</v>
      </c>
      <c r="E755" s="120" t="s">
        <v>1742</v>
      </c>
      <c r="F755" s="168" t="s">
        <v>414</v>
      </c>
      <c r="G755" s="169"/>
      <c r="H755" s="58">
        <v>3848259</v>
      </c>
      <c r="I755" s="3"/>
    </row>
    <row r="756" spans="1:9">
      <c r="A756" s="120" t="s">
        <v>3150</v>
      </c>
      <c r="B756" s="120" t="s">
        <v>3151</v>
      </c>
      <c r="C756" s="120" t="s">
        <v>1088</v>
      </c>
      <c r="D756" s="120" t="s">
        <v>3755</v>
      </c>
      <c r="E756" s="120" t="s">
        <v>1743</v>
      </c>
      <c r="F756" s="168" t="s">
        <v>415</v>
      </c>
      <c r="G756" s="169"/>
      <c r="H756" s="58">
        <v>4535028</v>
      </c>
      <c r="I756" s="3"/>
    </row>
    <row r="757" spans="1:9">
      <c r="A757" s="120" t="s">
        <v>3150</v>
      </c>
      <c r="B757" s="120" t="s">
        <v>3151</v>
      </c>
      <c r="C757" s="120" t="s">
        <v>1088</v>
      </c>
      <c r="D757" s="120" t="s">
        <v>3755</v>
      </c>
      <c r="E757" s="120" t="s">
        <v>1744</v>
      </c>
      <c r="F757" s="168" t="s">
        <v>116</v>
      </c>
      <c r="G757" s="169"/>
      <c r="H757" s="58">
        <v>6207415</v>
      </c>
      <c r="I757" s="3"/>
    </row>
    <row r="758" spans="1:9">
      <c r="A758" s="120" t="s">
        <v>3150</v>
      </c>
      <c r="B758" s="120" t="s">
        <v>3151</v>
      </c>
      <c r="C758" s="120" t="s">
        <v>1088</v>
      </c>
      <c r="D758" s="120" t="s">
        <v>3755</v>
      </c>
      <c r="E758" s="120" t="s">
        <v>1745</v>
      </c>
      <c r="F758" s="168" t="s">
        <v>499</v>
      </c>
      <c r="G758" s="169"/>
      <c r="H758" s="58">
        <v>3915170</v>
      </c>
      <c r="I758" s="3"/>
    </row>
    <row r="759" spans="1:9">
      <c r="A759" s="120" t="s">
        <v>3150</v>
      </c>
      <c r="B759" s="120" t="s">
        <v>3151</v>
      </c>
      <c r="C759" s="120" t="s">
        <v>1088</v>
      </c>
      <c r="D759" s="120" t="s">
        <v>3755</v>
      </c>
      <c r="E759" s="120" t="s">
        <v>1746</v>
      </c>
      <c r="F759" s="168" t="s">
        <v>422</v>
      </c>
      <c r="G759" s="169"/>
      <c r="H759" s="58">
        <v>3878240</v>
      </c>
      <c r="I759" s="3"/>
    </row>
    <row r="760" spans="1:9">
      <c r="A760" s="120" t="s">
        <v>3150</v>
      </c>
      <c r="B760" s="120" t="s">
        <v>3151</v>
      </c>
      <c r="C760" s="120" t="s">
        <v>1088</v>
      </c>
      <c r="D760" s="120" t="s">
        <v>3755</v>
      </c>
      <c r="E760" s="120" t="s">
        <v>1747</v>
      </c>
      <c r="F760" s="168" t="s">
        <v>117</v>
      </c>
      <c r="G760" s="169"/>
      <c r="H760" s="58">
        <v>1453930</v>
      </c>
      <c r="I760" s="3"/>
    </row>
    <row r="761" spans="1:9">
      <c r="A761" s="120" t="s">
        <v>3150</v>
      </c>
      <c r="B761" s="120" t="s">
        <v>3151</v>
      </c>
      <c r="C761" s="120" t="s">
        <v>1088</v>
      </c>
      <c r="D761" s="120" t="s">
        <v>3755</v>
      </c>
      <c r="E761" s="120" t="s">
        <v>1748</v>
      </c>
      <c r="F761" s="168" t="s">
        <v>118</v>
      </c>
      <c r="G761" s="169"/>
      <c r="H761" s="58">
        <v>2030107</v>
      </c>
      <c r="I761" s="3"/>
    </row>
    <row r="762" spans="1:9">
      <c r="A762" s="120" t="s">
        <v>3150</v>
      </c>
      <c r="B762" s="120" t="s">
        <v>3151</v>
      </c>
      <c r="C762" s="120" t="s">
        <v>1088</v>
      </c>
      <c r="D762" s="120" t="s">
        <v>3755</v>
      </c>
      <c r="E762" s="120" t="s">
        <v>1749</v>
      </c>
      <c r="F762" s="168" t="s">
        <v>409</v>
      </c>
      <c r="G762" s="169"/>
      <c r="H762" s="58">
        <v>3469265</v>
      </c>
      <c r="I762" s="3"/>
    </row>
    <row r="763" spans="1:9">
      <c r="A763" s="120" t="s">
        <v>3150</v>
      </c>
      <c r="B763" s="120" t="s">
        <v>3151</v>
      </c>
      <c r="C763" s="120" t="s">
        <v>1088</v>
      </c>
      <c r="D763" s="120" t="s">
        <v>3755</v>
      </c>
      <c r="E763" s="120" t="s">
        <v>1750</v>
      </c>
      <c r="F763" s="168" t="s">
        <v>497</v>
      </c>
      <c r="G763" s="169"/>
      <c r="H763" s="58">
        <v>2242410</v>
      </c>
      <c r="I763" s="3"/>
    </row>
    <row r="764" spans="1:9">
      <c r="A764" s="120" t="s">
        <v>3150</v>
      </c>
      <c r="B764" s="120" t="s">
        <v>3151</v>
      </c>
      <c r="C764" s="120" t="s">
        <v>1088</v>
      </c>
      <c r="D764" s="120" t="s">
        <v>3755</v>
      </c>
      <c r="E764" s="120" t="s">
        <v>1751</v>
      </c>
      <c r="F764" s="168" t="s">
        <v>498</v>
      </c>
      <c r="G764" s="169"/>
      <c r="H764" s="58">
        <v>1846495</v>
      </c>
      <c r="I764" s="3"/>
    </row>
    <row r="765" spans="1:9">
      <c r="A765" s="120" t="s">
        <v>3150</v>
      </c>
      <c r="B765" s="120" t="s">
        <v>3151</v>
      </c>
      <c r="C765" s="120" t="s">
        <v>1088</v>
      </c>
      <c r="D765" s="120" t="s">
        <v>3755</v>
      </c>
      <c r="E765" s="120" t="s">
        <v>1752</v>
      </c>
      <c r="F765" s="168" t="s">
        <v>61</v>
      </c>
      <c r="G765" s="169"/>
      <c r="H765" s="58">
        <v>822575</v>
      </c>
      <c r="I765" s="3"/>
    </row>
    <row r="766" spans="1:9">
      <c r="A766" s="120" t="s">
        <v>3150</v>
      </c>
      <c r="B766" s="120" t="s">
        <v>3151</v>
      </c>
      <c r="C766" s="120" t="s">
        <v>1088</v>
      </c>
      <c r="D766" s="120" t="s">
        <v>3755</v>
      </c>
      <c r="E766" s="120" t="s">
        <v>1753</v>
      </c>
      <c r="F766" s="168" t="s">
        <v>626</v>
      </c>
      <c r="G766" s="169"/>
      <c r="H766" s="58">
        <v>1707995</v>
      </c>
      <c r="I766" s="3"/>
    </row>
    <row r="767" spans="1:9">
      <c r="A767" s="120" t="s">
        <v>3150</v>
      </c>
      <c r="B767" s="120" t="s">
        <v>3151</v>
      </c>
      <c r="C767" s="120" t="s">
        <v>1088</v>
      </c>
      <c r="D767" s="120" t="s">
        <v>3755</v>
      </c>
      <c r="E767" s="120" t="s">
        <v>1754</v>
      </c>
      <c r="F767" s="168" t="s">
        <v>674</v>
      </c>
      <c r="G767" s="169"/>
      <c r="H767" s="58">
        <v>6603250</v>
      </c>
      <c r="I767" s="3"/>
    </row>
    <row r="768" spans="1:9">
      <c r="A768" s="120" t="s">
        <v>3150</v>
      </c>
      <c r="B768" s="120" t="s">
        <v>3151</v>
      </c>
      <c r="C768" s="120" t="s">
        <v>1088</v>
      </c>
      <c r="D768" s="120" t="s">
        <v>3755</v>
      </c>
      <c r="E768" s="120" t="s">
        <v>1755</v>
      </c>
      <c r="F768" s="168" t="s">
        <v>678</v>
      </c>
      <c r="G768" s="169"/>
      <c r="H768" s="58">
        <v>1269885</v>
      </c>
      <c r="I768" s="3"/>
    </row>
    <row r="769" spans="1:9">
      <c r="A769" s="120" t="s">
        <v>3150</v>
      </c>
      <c r="B769" s="120" t="s">
        <v>3151</v>
      </c>
      <c r="C769" s="120" t="s">
        <v>1088</v>
      </c>
      <c r="D769" s="120" t="s">
        <v>3755</v>
      </c>
      <c r="E769" s="120" t="s">
        <v>1756</v>
      </c>
      <c r="F769" s="168" t="s">
        <v>1162</v>
      </c>
      <c r="G769" s="169"/>
      <c r="H769" s="58">
        <v>1222475</v>
      </c>
      <c r="I769" s="3"/>
    </row>
    <row r="770" spans="1:9">
      <c r="A770" s="120" t="s">
        <v>3150</v>
      </c>
      <c r="B770" s="120" t="s">
        <v>3151</v>
      </c>
      <c r="C770" s="120" t="s">
        <v>1088</v>
      </c>
      <c r="D770" s="120" t="s">
        <v>3755</v>
      </c>
      <c r="E770" s="120" t="s">
        <v>1757</v>
      </c>
      <c r="F770" s="168" t="s">
        <v>439</v>
      </c>
      <c r="G770" s="169"/>
      <c r="H770" s="58">
        <v>2193250</v>
      </c>
      <c r="I770" s="3"/>
    </row>
    <row r="771" spans="1:9">
      <c r="A771" s="120" t="s">
        <v>3150</v>
      </c>
      <c r="B771" s="120" t="s">
        <v>3151</v>
      </c>
      <c r="C771" s="120" t="s">
        <v>1088</v>
      </c>
      <c r="D771" s="120" t="s">
        <v>3755</v>
      </c>
      <c r="E771" s="120" t="s">
        <v>1881</v>
      </c>
      <c r="F771" s="168" t="s">
        <v>1882</v>
      </c>
      <c r="G771" s="169"/>
      <c r="H771" s="58">
        <v>1065880</v>
      </c>
      <c r="I771" s="3"/>
    </row>
    <row r="772" spans="1:9">
      <c r="A772" s="120" t="s">
        <v>3150</v>
      </c>
      <c r="B772" s="120" t="s">
        <v>3151</v>
      </c>
      <c r="C772" s="120" t="s">
        <v>1088</v>
      </c>
      <c r="D772" s="120" t="s">
        <v>3755</v>
      </c>
      <c r="E772" s="120" t="s">
        <v>2032</v>
      </c>
      <c r="F772" s="168" t="s">
        <v>2033</v>
      </c>
      <c r="G772" s="169"/>
      <c r="H772" s="58">
        <v>1450500</v>
      </c>
      <c r="I772" s="3"/>
    </row>
    <row r="773" spans="1:9">
      <c r="A773" s="120" t="s">
        <v>3150</v>
      </c>
      <c r="B773" s="120" t="s">
        <v>3151</v>
      </c>
      <c r="C773" s="120" t="s">
        <v>1088</v>
      </c>
      <c r="D773" s="120" t="s">
        <v>3755</v>
      </c>
      <c r="E773" s="120" t="s">
        <v>2060</v>
      </c>
      <c r="F773" s="168" t="s">
        <v>2038</v>
      </c>
      <c r="G773" s="169"/>
      <c r="H773" s="58">
        <v>1256375</v>
      </c>
      <c r="I773" s="3"/>
    </row>
    <row r="774" spans="1:9">
      <c r="A774" s="120" t="s">
        <v>3150</v>
      </c>
      <c r="B774" s="120" t="s">
        <v>3151</v>
      </c>
      <c r="C774" s="120" t="s">
        <v>1088</v>
      </c>
      <c r="D774" s="120" t="s">
        <v>3755</v>
      </c>
      <c r="E774" s="120" t="s">
        <v>2103</v>
      </c>
      <c r="F774" s="168" t="s">
        <v>469</v>
      </c>
      <c r="G774" s="169"/>
      <c r="H774" s="58">
        <v>675690</v>
      </c>
      <c r="I774" s="3"/>
    </row>
    <row r="775" spans="1:9">
      <c r="A775" s="120" t="s">
        <v>3150</v>
      </c>
      <c r="B775" s="120" t="s">
        <v>3151</v>
      </c>
      <c r="C775" s="120" t="s">
        <v>1088</v>
      </c>
      <c r="D775" s="120" t="s">
        <v>3755</v>
      </c>
      <c r="E775" s="120" t="s">
        <v>2093</v>
      </c>
      <c r="F775" s="168" t="s">
        <v>2094</v>
      </c>
      <c r="G775" s="169"/>
      <c r="H775" s="58">
        <v>1579599</v>
      </c>
      <c r="I775" s="3"/>
    </row>
    <row r="776" spans="1:9">
      <c r="A776" s="120" t="s">
        <v>3150</v>
      </c>
      <c r="B776" s="120" t="s">
        <v>3151</v>
      </c>
      <c r="C776" s="120" t="s">
        <v>1088</v>
      </c>
      <c r="D776" s="120" t="s">
        <v>3755</v>
      </c>
      <c r="E776" s="120" t="s">
        <v>2157</v>
      </c>
      <c r="F776" s="168" t="s">
        <v>2158</v>
      </c>
      <c r="G776" s="169"/>
      <c r="H776" s="58">
        <v>646000</v>
      </c>
      <c r="I776" s="3"/>
    </row>
    <row r="777" spans="1:9">
      <c r="A777" s="120" t="s">
        <v>3150</v>
      </c>
      <c r="B777" s="120" t="s">
        <v>3151</v>
      </c>
      <c r="C777" s="120" t="s">
        <v>1088</v>
      </c>
      <c r="D777" s="120" t="s">
        <v>3755</v>
      </c>
      <c r="E777" s="120" t="s">
        <v>2210</v>
      </c>
      <c r="F777" s="168" t="s">
        <v>2211</v>
      </c>
      <c r="G777" s="169"/>
      <c r="H777" s="58">
        <v>1056565</v>
      </c>
      <c r="I777" s="3"/>
    </row>
    <row r="778" spans="1:9">
      <c r="A778" s="120" t="s">
        <v>3150</v>
      </c>
      <c r="B778" s="120" t="s">
        <v>3151</v>
      </c>
      <c r="C778" s="120" t="s">
        <v>1088</v>
      </c>
      <c r="D778" s="120" t="s">
        <v>3755</v>
      </c>
      <c r="E778" s="120" t="s">
        <v>3094</v>
      </c>
      <c r="F778" s="168" t="s">
        <v>2105</v>
      </c>
      <c r="G778" s="169"/>
      <c r="H778" s="58">
        <v>1190022</v>
      </c>
      <c r="I778" s="3"/>
    </row>
    <row r="779" spans="1:9">
      <c r="A779" s="120" t="s">
        <v>3150</v>
      </c>
      <c r="B779" s="120" t="s">
        <v>3151</v>
      </c>
      <c r="C779" s="120" t="s">
        <v>1088</v>
      </c>
      <c r="D779" s="120" t="s">
        <v>3755</v>
      </c>
      <c r="E779" s="120" t="s">
        <v>3114</v>
      </c>
      <c r="F779" s="168" t="s">
        <v>3115</v>
      </c>
      <c r="G779" s="169"/>
      <c r="H779" s="58">
        <v>4153270</v>
      </c>
      <c r="I779" s="3"/>
    </row>
    <row r="780" spans="1:9">
      <c r="A780" s="120" t="s">
        <v>3150</v>
      </c>
      <c r="B780" s="120" t="s">
        <v>3151</v>
      </c>
      <c r="C780" s="120" t="s">
        <v>1088</v>
      </c>
      <c r="D780" s="120" t="s">
        <v>3755</v>
      </c>
      <c r="E780" s="170" t="s">
        <v>3016</v>
      </c>
      <c r="F780" s="171"/>
      <c r="G780" s="172"/>
      <c r="H780" s="86">
        <v>119915175</v>
      </c>
      <c r="I780" s="3"/>
    </row>
    <row r="781" spans="1:9">
      <c r="A781" s="120" t="s">
        <v>3150</v>
      </c>
      <c r="B781" s="120" t="s">
        <v>3151</v>
      </c>
      <c r="C781" s="120" t="s">
        <v>1111</v>
      </c>
      <c r="D781" s="120" t="s">
        <v>3778</v>
      </c>
      <c r="E781" s="120" t="s">
        <v>1759</v>
      </c>
      <c r="F781" s="168" t="s">
        <v>381</v>
      </c>
      <c r="G781" s="169"/>
      <c r="H781" s="58">
        <v>9981545</v>
      </c>
      <c r="I781" s="3"/>
    </row>
    <row r="782" spans="1:9">
      <c r="A782" s="120" t="s">
        <v>3150</v>
      </c>
      <c r="B782" s="120" t="s">
        <v>3151</v>
      </c>
      <c r="C782" s="120" t="s">
        <v>1111</v>
      </c>
      <c r="D782" s="120" t="s">
        <v>3778</v>
      </c>
      <c r="E782" s="120" t="s">
        <v>1760</v>
      </c>
      <c r="F782" s="168" t="s">
        <v>382</v>
      </c>
      <c r="G782" s="169"/>
      <c r="H782" s="58">
        <v>782435</v>
      </c>
      <c r="I782" s="3"/>
    </row>
    <row r="783" spans="1:9">
      <c r="A783" s="120" t="s">
        <v>3150</v>
      </c>
      <c r="B783" s="120" t="s">
        <v>3151</v>
      </c>
      <c r="C783" s="120" t="s">
        <v>1111</v>
      </c>
      <c r="D783" s="120" t="s">
        <v>3778</v>
      </c>
      <c r="E783" s="120" t="s">
        <v>1761</v>
      </c>
      <c r="F783" s="168" t="s">
        <v>529</v>
      </c>
      <c r="G783" s="169"/>
      <c r="H783" s="58">
        <v>1561752</v>
      </c>
      <c r="I783" s="3"/>
    </row>
    <row r="784" spans="1:9">
      <c r="A784" s="120" t="s">
        <v>3150</v>
      </c>
      <c r="B784" s="120" t="s">
        <v>3151</v>
      </c>
      <c r="C784" s="120" t="s">
        <v>1111</v>
      </c>
      <c r="D784" s="120" t="s">
        <v>3778</v>
      </c>
      <c r="E784" s="120" t="s">
        <v>1762</v>
      </c>
      <c r="F784" s="168" t="s">
        <v>530</v>
      </c>
      <c r="G784" s="169"/>
      <c r="H784" s="58">
        <v>3486555</v>
      </c>
      <c r="I784" s="3"/>
    </row>
    <row r="785" spans="1:9">
      <c r="A785" s="120" t="s">
        <v>3150</v>
      </c>
      <c r="B785" s="120" t="s">
        <v>3151</v>
      </c>
      <c r="C785" s="120" t="s">
        <v>1111</v>
      </c>
      <c r="D785" s="120" t="s">
        <v>3778</v>
      </c>
      <c r="E785" s="120" t="s">
        <v>1763</v>
      </c>
      <c r="F785" s="168" t="s">
        <v>531</v>
      </c>
      <c r="G785" s="169"/>
      <c r="H785" s="58">
        <v>5057024</v>
      </c>
      <c r="I785" s="3"/>
    </row>
    <row r="786" spans="1:9">
      <c r="A786" s="120" t="s">
        <v>3150</v>
      </c>
      <c r="B786" s="120" t="s">
        <v>3151</v>
      </c>
      <c r="C786" s="120" t="s">
        <v>1111</v>
      </c>
      <c r="D786" s="120" t="s">
        <v>3778</v>
      </c>
      <c r="E786" s="120" t="s">
        <v>1764</v>
      </c>
      <c r="F786" s="168" t="s">
        <v>373</v>
      </c>
      <c r="G786" s="169"/>
      <c r="H786" s="58">
        <v>4293670</v>
      </c>
      <c r="I786" s="3"/>
    </row>
    <row r="787" spans="1:9">
      <c r="A787" s="120" t="s">
        <v>3150</v>
      </c>
      <c r="B787" s="120" t="s">
        <v>3151</v>
      </c>
      <c r="C787" s="120" t="s">
        <v>1111</v>
      </c>
      <c r="D787" s="120" t="s">
        <v>3778</v>
      </c>
      <c r="E787" s="120" t="s">
        <v>1765</v>
      </c>
      <c r="F787" s="168" t="s">
        <v>374</v>
      </c>
      <c r="G787" s="169"/>
      <c r="H787" s="58">
        <v>2073320</v>
      </c>
      <c r="I787" s="3"/>
    </row>
    <row r="788" spans="1:9">
      <c r="A788" s="120" t="s">
        <v>3150</v>
      </c>
      <c r="B788" s="120" t="s">
        <v>3151</v>
      </c>
      <c r="C788" s="120" t="s">
        <v>1111</v>
      </c>
      <c r="D788" s="120" t="s">
        <v>3778</v>
      </c>
      <c r="E788" s="120" t="s">
        <v>1766</v>
      </c>
      <c r="F788" s="168" t="s">
        <v>377</v>
      </c>
      <c r="G788" s="169"/>
      <c r="H788" s="58">
        <v>4093555</v>
      </c>
      <c r="I788" s="3"/>
    </row>
    <row r="789" spans="1:9">
      <c r="A789" s="120" t="s">
        <v>3150</v>
      </c>
      <c r="B789" s="120" t="s">
        <v>3151</v>
      </c>
      <c r="C789" s="120" t="s">
        <v>1111</v>
      </c>
      <c r="D789" s="120" t="s">
        <v>3778</v>
      </c>
      <c r="E789" s="120" t="s">
        <v>1767</v>
      </c>
      <c r="F789" s="168" t="s">
        <v>167</v>
      </c>
      <c r="G789" s="169"/>
      <c r="H789" s="58">
        <v>5683620</v>
      </c>
      <c r="I789" s="3"/>
    </row>
    <row r="790" spans="1:9">
      <c r="A790" s="120" t="s">
        <v>3150</v>
      </c>
      <c r="B790" s="120" t="s">
        <v>3151</v>
      </c>
      <c r="C790" s="120" t="s">
        <v>1111</v>
      </c>
      <c r="D790" s="120" t="s">
        <v>3778</v>
      </c>
      <c r="E790" s="120" t="s">
        <v>1768</v>
      </c>
      <c r="F790" s="168" t="s">
        <v>378</v>
      </c>
      <c r="G790" s="169"/>
      <c r="H790" s="58">
        <v>1327667</v>
      </c>
      <c r="I790" s="3"/>
    </row>
    <row r="791" spans="1:9">
      <c r="A791" s="120" t="s">
        <v>3150</v>
      </c>
      <c r="B791" s="120" t="s">
        <v>3151</v>
      </c>
      <c r="C791" s="120" t="s">
        <v>1111</v>
      </c>
      <c r="D791" s="120" t="s">
        <v>3778</v>
      </c>
      <c r="E791" s="120" t="s">
        <v>1769</v>
      </c>
      <c r="F791" s="168" t="s">
        <v>379</v>
      </c>
      <c r="G791" s="169"/>
      <c r="H791" s="58">
        <v>2582435</v>
      </c>
      <c r="I791" s="3"/>
    </row>
    <row r="792" spans="1:9">
      <c r="A792" s="120" t="s">
        <v>3150</v>
      </c>
      <c r="B792" s="120" t="s">
        <v>3151</v>
      </c>
      <c r="C792" s="120" t="s">
        <v>1111</v>
      </c>
      <c r="D792" s="120" t="s">
        <v>3778</v>
      </c>
      <c r="E792" s="120" t="s">
        <v>1770</v>
      </c>
      <c r="F792" s="168" t="s">
        <v>426</v>
      </c>
      <c r="G792" s="169"/>
      <c r="H792" s="58">
        <v>570090</v>
      </c>
      <c r="I792" s="3"/>
    </row>
    <row r="793" spans="1:9">
      <c r="A793" s="120" t="s">
        <v>3150</v>
      </c>
      <c r="B793" s="120" t="s">
        <v>3151</v>
      </c>
      <c r="C793" s="120" t="s">
        <v>1111</v>
      </c>
      <c r="D793" s="120" t="s">
        <v>3778</v>
      </c>
      <c r="E793" s="120" t="s">
        <v>1771</v>
      </c>
      <c r="F793" s="168" t="s">
        <v>617</v>
      </c>
      <c r="G793" s="169"/>
      <c r="H793" s="58">
        <v>1235685</v>
      </c>
      <c r="I793" s="3"/>
    </row>
    <row r="794" spans="1:9">
      <c r="A794" s="120" t="s">
        <v>3150</v>
      </c>
      <c r="B794" s="120" t="s">
        <v>3151</v>
      </c>
      <c r="C794" s="120" t="s">
        <v>1111</v>
      </c>
      <c r="D794" s="120" t="s">
        <v>3778</v>
      </c>
      <c r="E794" s="120" t="s">
        <v>1772</v>
      </c>
      <c r="F794" s="168" t="s">
        <v>638</v>
      </c>
      <c r="G794" s="169"/>
      <c r="H794" s="58">
        <v>767715</v>
      </c>
      <c r="I794" s="3"/>
    </row>
    <row r="795" spans="1:9">
      <c r="A795" s="120" t="s">
        <v>3150</v>
      </c>
      <c r="B795" s="120" t="s">
        <v>3151</v>
      </c>
      <c r="C795" s="120" t="s">
        <v>1111</v>
      </c>
      <c r="D795" s="120" t="s">
        <v>3778</v>
      </c>
      <c r="E795" s="120" t="s">
        <v>1773</v>
      </c>
      <c r="F795" s="168" t="s">
        <v>1180</v>
      </c>
      <c r="G795" s="169"/>
      <c r="H795" s="58">
        <v>2323045</v>
      </c>
      <c r="I795" s="3"/>
    </row>
    <row r="796" spans="1:9">
      <c r="A796" s="120" t="s">
        <v>3150</v>
      </c>
      <c r="B796" s="120" t="s">
        <v>3151</v>
      </c>
      <c r="C796" s="120" t="s">
        <v>1111</v>
      </c>
      <c r="D796" s="120" t="s">
        <v>3778</v>
      </c>
      <c r="E796" s="120" t="s">
        <v>1997</v>
      </c>
      <c r="F796" s="168" t="s">
        <v>648</v>
      </c>
      <c r="G796" s="169"/>
      <c r="H796" s="58">
        <v>959445</v>
      </c>
      <c r="I796" s="3"/>
    </row>
    <row r="797" spans="1:9">
      <c r="A797" s="120" t="s">
        <v>3150</v>
      </c>
      <c r="B797" s="120" t="s">
        <v>3151</v>
      </c>
      <c r="C797" s="120" t="s">
        <v>1111</v>
      </c>
      <c r="D797" s="120" t="s">
        <v>3778</v>
      </c>
      <c r="E797" s="120" t="s">
        <v>1998</v>
      </c>
      <c r="F797" s="168" t="s">
        <v>624</v>
      </c>
      <c r="G797" s="169"/>
      <c r="H797" s="58">
        <v>597874</v>
      </c>
      <c r="I797" s="3"/>
    </row>
    <row r="798" spans="1:9">
      <c r="A798" s="120" t="s">
        <v>3150</v>
      </c>
      <c r="B798" s="120" t="s">
        <v>3151</v>
      </c>
      <c r="C798" s="120" t="s">
        <v>1111</v>
      </c>
      <c r="D798" s="120" t="s">
        <v>3778</v>
      </c>
      <c r="E798" s="120" t="s">
        <v>2049</v>
      </c>
      <c r="F798" s="168" t="s">
        <v>372</v>
      </c>
      <c r="G798" s="169"/>
      <c r="H798" s="58">
        <v>2254938</v>
      </c>
      <c r="I798" s="3"/>
    </row>
    <row r="799" spans="1:9">
      <c r="A799" s="120" t="s">
        <v>3150</v>
      </c>
      <c r="B799" s="120" t="s">
        <v>3151</v>
      </c>
      <c r="C799" s="120" t="s">
        <v>1111</v>
      </c>
      <c r="D799" s="120" t="s">
        <v>3778</v>
      </c>
      <c r="E799" s="120" t="s">
        <v>2056</v>
      </c>
      <c r="F799" s="168" t="s">
        <v>123</v>
      </c>
      <c r="G799" s="169"/>
      <c r="H799" s="58">
        <v>1955123</v>
      </c>
      <c r="I799" s="3"/>
    </row>
    <row r="800" spans="1:9">
      <c r="A800" s="120" t="s">
        <v>3150</v>
      </c>
      <c r="B800" s="120" t="s">
        <v>3151</v>
      </c>
      <c r="C800" s="120" t="s">
        <v>1111</v>
      </c>
      <c r="D800" s="120" t="s">
        <v>3778</v>
      </c>
      <c r="E800" s="120" t="s">
        <v>2194</v>
      </c>
      <c r="F800" s="168" t="s">
        <v>2195</v>
      </c>
      <c r="G800" s="169"/>
      <c r="H800" s="58">
        <v>1646840</v>
      </c>
      <c r="I800" s="3"/>
    </row>
    <row r="801" spans="1:9">
      <c r="A801" s="120" t="s">
        <v>3150</v>
      </c>
      <c r="B801" s="120" t="s">
        <v>3151</v>
      </c>
      <c r="C801" s="120" t="s">
        <v>1111</v>
      </c>
      <c r="D801" s="120" t="s">
        <v>3778</v>
      </c>
      <c r="E801" s="120" t="s">
        <v>2838</v>
      </c>
      <c r="F801" s="168" t="s">
        <v>2839</v>
      </c>
      <c r="G801" s="169"/>
      <c r="H801" s="58">
        <v>929415</v>
      </c>
      <c r="I801" s="3"/>
    </row>
    <row r="802" spans="1:9">
      <c r="A802" s="120" t="s">
        <v>3150</v>
      </c>
      <c r="B802" s="120" t="s">
        <v>3151</v>
      </c>
      <c r="C802" s="120" t="s">
        <v>1111</v>
      </c>
      <c r="D802" s="120" t="s">
        <v>3778</v>
      </c>
      <c r="E802" s="120" t="s">
        <v>2845</v>
      </c>
      <c r="F802" s="168" t="s">
        <v>2846</v>
      </c>
      <c r="G802" s="169"/>
      <c r="H802" s="58">
        <v>1361529</v>
      </c>
      <c r="I802" s="3"/>
    </row>
    <row r="803" spans="1:9">
      <c r="A803" s="120" t="s">
        <v>3150</v>
      </c>
      <c r="B803" s="120" t="s">
        <v>3151</v>
      </c>
      <c r="C803" s="120" t="s">
        <v>1111</v>
      </c>
      <c r="D803" s="120" t="s">
        <v>3778</v>
      </c>
      <c r="E803" s="120" t="s">
        <v>3130</v>
      </c>
      <c r="F803" s="168" t="s">
        <v>3131</v>
      </c>
      <c r="G803" s="169"/>
      <c r="H803" s="58">
        <v>647800</v>
      </c>
      <c r="I803" s="3"/>
    </row>
    <row r="804" spans="1:9">
      <c r="A804" s="120" t="s">
        <v>3150</v>
      </c>
      <c r="B804" s="120" t="s">
        <v>3151</v>
      </c>
      <c r="C804" s="120" t="s">
        <v>1111</v>
      </c>
      <c r="D804" s="120" t="s">
        <v>3778</v>
      </c>
      <c r="E804" s="170" t="s">
        <v>3016</v>
      </c>
      <c r="F804" s="171"/>
      <c r="G804" s="172"/>
      <c r="H804" s="86">
        <v>56173077</v>
      </c>
      <c r="I804" s="3"/>
    </row>
    <row r="805" spans="1:9">
      <c r="A805" s="120" t="s">
        <v>3150</v>
      </c>
      <c r="B805" s="120" t="s">
        <v>3151</v>
      </c>
      <c r="C805" s="120" t="s">
        <v>1121</v>
      </c>
      <c r="D805" s="120" t="s">
        <v>3792</v>
      </c>
      <c r="E805" s="120" t="s">
        <v>1774</v>
      </c>
      <c r="F805" s="168" t="s">
        <v>198</v>
      </c>
      <c r="G805" s="169"/>
      <c r="H805" s="58">
        <v>3333775</v>
      </c>
      <c r="I805" s="3"/>
    </row>
    <row r="806" spans="1:9">
      <c r="A806" s="120" t="s">
        <v>3150</v>
      </c>
      <c r="B806" s="120" t="s">
        <v>3151</v>
      </c>
      <c r="C806" s="120" t="s">
        <v>1121</v>
      </c>
      <c r="D806" s="120" t="s">
        <v>3792</v>
      </c>
      <c r="E806" s="120" t="s">
        <v>1775</v>
      </c>
      <c r="F806" s="168" t="s">
        <v>427</v>
      </c>
      <c r="G806" s="169"/>
      <c r="H806" s="58">
        <v>1179700</v>
      </c>
      <c r="I806" s="3"/>
    </row>
    <row r="807" spans="1:9">
      <c r="A807" s="120" t="s">
        <v>3150</v>
      </c>
      <c r="B807" s="120" t="s">
        <v>3151</v>
      </c>
      <c r="C807" s="120" t="s">
        <v>1121</v>
      </c>
      <c r="D807" s="120" t="s">
        <v>3792</v>
      </c>
      <c r="E807" s="120" t="s">
        <v>1776</v>
      </c>
      <c r="F807" s="168" t="s">
        <v>428</v>
      </c>
      <c r="G807" s="169"/>
      <c r="H807" s="58">
        <v>5109270</v>
      </c>
      <c r="I807" s="3"/>
    </row>
    <row r="808" spans="1:9">
      <c r="A808" s="120" t="s">
        <v>3150</v>
      </c>
      <c r="B808" s="120" t="s">
        <v>3151</v>
      </c>
      <c r="C808" s="120" t="s">
        <v>1121</v>
      </c>
      <c r="D808" s="120" t="s">
        <v>3792</v>
      </c>
      <c r="E808" s="120" t="s">
        <v>1777</v>
      </c>
      <c r="F808" s="168" t="s">
        <v>401</v>
      </c>
      <c r="G808" s="169"/>
      <c r="H808" s="58">
        <v>2047435</v>
      </c>
      <c r="I808" s="3"/>
    </row>
    <row r="809" spans="1:9">
      <c r="A809" s="120" t="s">
        <v>3150</v>
      </c>
      <c r="B809" s="120" t="s">
        <v>3151</v>
      </c>
      <c r="C809" s="120" t="s">
        <v>1121</v>
      </c>
      <c r="D809" s="120" t="s">
        <v>3792</v>
      </c>
      <c r="E809" s="120" t="s">
        <v>1778</v>
      </c>
      <c r="F809" s="168" t="s">
        <v>391</v>
      </c>
      <c r="G809" s="169"/>
      <c r="H809" s="58">
        <v>2041236</v>
      </c>
      <c r="I809" s="3"/>
    </row>
    <row r="810" spans="1:9">
      <c r="A810" s="120" t="s">
        <v>3150</v>
      </c>
      <c r="B810" s="120" t="s">
        <v>3151</v>
      </c>
      <c r="C810" s="120" t="s">
        <v>1121</v>
      </c>
      <c r="D810" s="120" t="s">
        <v>3792</v>
      </c>
      <c r="E810" s="120" t="s">
        <v>1779</v>
      </c>
      <c r="F810" s="168" t="s">
        <v>392</v>
      </c>
      <c r="G810" s="169"/>
      <c r="H810" s="58">
        <v>2619263</v>
      </c>
      <c r="I810" s="3"/>
    </row>
    <row r="811" spans="1:9">
      <c r="A811" s="120" t="s">
        <v>3150</v>
      </c>
      <c r="B811" s="120" t="s">
        <v>3151</v>
      </c>
      <c r="C811" s="120" t="s">
        <v>1121</v>
      </c>
      <c r="D811" s="120" t="s">
        <v>3792</v>
      </c>
      <c r="E811" s="120" t="s">
        <v>1780</v>
      </c>
      <c r="F811" s="168" t="s">
        <v>393</v>
      </c>
      <c r="G811" s="169"/>
      <c r="H811" s="58">
        <v>1032295</v>
      </c>
      <c r="I811" s="3"/>
    </row>
    <row r="812" spans="1:9">
      <c r="A812" s="120" t="s">
        <v>3150</v>
      </c>
      <c r="B812" s="120" t="s">
        <v>3151</v>
      </c>
      <c r="C812" s="120" t="s">
        <v>1121</v>
      </c>
      <c r="D812" s="120" t="s">
        <v>3792</v>
      </c>
      <c r="E812" s="120" t="s">
        <v>1781</v>
      </c>
      <c r="F812" s="168" t="s">
        <v>394</v>
      </c>
      <c r="G812" s="169"/>
      <c r="H812" s="58">
        <v>4178940</v>
      </c>
      <c r="I812" s="3"/>
    </row>
    <row r="813" spans="1:9">
      <c r="A813" s="120" t="s">
        <v>3150</v>
      </c>
      <c r="B813" s="120" t="s">
        <v>3151</v>
      </c>
      <c r="C813" s="120" t="s">
        <v>1121</v>
      </c>
      <c r="D813" s="120" t="s">
        <v>3792</v>
      </c>
      <c r="E813" s="120" t="s">
        <v>1782</v>
      </c>
      <c r="F813" s="168" t="s">
        <v>384</v>
      </c>
      <c r="G813" s="169"/>
      <c r="H813" s="58">
        <v>1730035</v>
      </c>
      <c r="I813" s="3"/>
    </row>
    <row r="814" spans="1:9">
      <c r="A814" s="120" t="s">
        <v>3150</v>
      </c>
      <c r="B814" s="120" t="s">
        <v>3151</v>
      </c>
      <c r="C814" s="120" t="s">
        <v>1121</v>
      </c>
      <c r="D814" s="120" t="s">
        <v>3792</v>
      </c>
      <c r="E814" s="120" t="s">
        <v>1783</v>
      </c>
      <c r="F814" s="168" t="s">
        <v>385</v>
      </c>
      <c r="G814" s="169"/>
      <c r="H814" s="58">
        <v>1961905</v>
      </c>
      <c r="I814" s="3"/>
    </row>
    <row r="815" spans="1:9">
      <c r="A815" s="120" t="s">
        <v>3150</v>
      </c>
      <c r="B815" s="120" t="s">
        <v>3151</v>
      </c>
      <c r="C815" s="120" t="s">
        <v>1121</v>
      </c>
      <c r="D815" s="120" t="s">
        <v>3792</v>
      </c>
      <c r="E815" s="120" t="s">
        <v>1784</v>
      </c>
      <c r="F815" s="168" t="s">
        <v>434</v>
      </c>
      <c r="G815" s="169"/>
      <c r="H815" s="58">
        <v>4754724</v>
      </c>
      <c r="I815" s="3"/>
    </row>
    <row r="816" spans="1:9">
      <c r="A816" s="120" t="s">
        <v>3150</v>
      </c>
      <c r="B816" s="120" t="s">
        <v>3151</v>
      </c>
      <c r="C816" s="120" t="s">
        <v>1121</v>
      </c>
      <c r="D816" s="120" t="s">
        <v>3792</v>
      </c>
      <c r="E816" s="120" t="s">
        <v>1785</v>
      </c>
      <c r="F816" s="168" t="s">
        <v>618</v>
      </c>
      <c r="G816" s="169"/>
      <c r="H816" s="58">
        <v>1329970</v>
      </c>
      <c r="I816" s="3"/>
    </row>
    <row r="817" spans="1:9">
      <c r="A817" s="120" t="s">
        <v>3150</v>
      </c>
      <c r="B817" s="120" t="s">
        <v>3151</v>
      </c>
      <c r="C817" s="120" t="s">
        <v>1121</v>
      </c>
      <c r="D817" s="120" t="s">
        <v>3792</v>
      </c>
      <c r="E817" s="120" t="s">
        <v>1896</v>
      </c>
      <c r="F817" s="168" t="s">
        <v>1897</v>
      </c>
      <c r="G817" s="169"/>
      <c r="H817" s="58">
        <v>11840945</v>
      </c>
      <c r="I817" s="3"/>
    </row>
    <row r="818" spans="1:9">
      <c r="A818" s="120" t="s">
        <v>3150</v>
      </c>
      <c r="B818" s="120" t="s">
        <v>3151</v>
      </c>
      <c r="C818" s="120" t="s">
        <v>1121</v>
      </c>
      <c r="D818" s="120" t="s">
        <v>3792</v>
      </c>
      <c r="E818" s="120" t="s">
        <v>2007</v>
      </c>
      <c r="F818" s="168" t="s">
        <v>2008</v>
      </c>
      <c r="G818" s="169"/>
      <c r="H818" s="58">
        <v>1059500</v>
      </c>
      <c r="I818" s="3"/>
    </row>
    <row r="819" spans="1:9">
      <c r="A819" s="120" t="s">
        <v>3150</v>
      </c>
      <c r="B819" s="120" t="s">
        <v>3151</v>
      </c>
      <c r="C819" s="120" t="s">
        <v>1121</v>
      </c>
      <c r="D819" s="120" t="s">
        <v>3792</v>
      </c>
      <c r="E819" s="120" t="s">
        <v>2141</v>
      </c>
      <c r="F819" s="168" t="s">
        <v>2142</v>
      </c>
      <c r="G819" s="169"/>
      <c r="H819" s="58">
        <v>850580</v>
      </c>
      <c r="I819" s="3"/>
    </row>
    <row r="820" spans="1:9">
      <c r="A820" s="120" t="s">
        <v>3150</v>
      </c>
      <c r="B820" s="120" t="s">
        <v>3151</v>
      </c>
      <c r="C820" s="120" t="s">
        <v>1121</v>
      </c>
      <c r="D820" s="120" t="s">
        <v>3792</v>
      </c>
      <c r="E820" s="120" t="s">
        <v>2223</v>
      </c>
      <c r="F820" s="168" t="s">
        <v>2224</v>
      </c>
      <c r="G820" s="169"/>
      <c r="H820" s="58">
        <v>910720</v>
      </c>
      <c r="I820" s="3"/>
    </row>
    <row r="821" spans="1:9">
      <c r="A821" s="120" t="s">
        <v>3150</v>
      </c>
      <c r="B821" s="120" t="s">
        <v>3151</v>
      </c>
      <c r="C821" s="120" t="s">
        <v>1121</v>
      </c>
      <c r="D821" s="120" t="s">
        <v>3792</v>
      </c>
      <c r="E821" s="120" t="s">
        <v>2862</v>
      </c>
      <c r="F821" s="168" t="s">
        <v>2863</v>
      </c>
      <c r="G821" s="169"/>
      <c r="H821" s="58">
        <v>1363030</v>
      </c>
      <c r="I821" s="3"/>
    </row>
    <row r="822" spans="1:9">
      <c r="A822" s="120" t="s">
        <v>3150</v>
      </c>
      <c r="B822" s="120" t="s">
        <v>3151</v>
      </c>
      <c r="C822" s="120" t="s">
        <v>1121</v>
      </c>
      <c r="D822" s="120" t="s">
        <v>3792</v>
      </c>
      <c r="E822" s="170" t="s">
        <v>3016</v>
      </c>
      <c r="F822" s="171"/>
      <c r="G822" s="172"/>
      <c r="H822" s="86">
        <v>47343323</v>
      </c>
      <c r="I822" s="3"/>
    </row>
    <row r="823" spans="1:9">
      <c r="A823" s="120" t="s">
        <v>3150</v>
      </c>
      <c r="B823" s="120" t="s">
        <v>3151</v>
      </c>
      <c r="C823" s="120" t="s">
        <v>1132</v>
      </c>
      <c r="D823" s="120" t="s">
        <v>3802</v>
      </c>
      <c r="E823" s="120" t="s">
        <v>1786</v>
      </c>
      <c r="F823" s="168" t="s">
        <v>314</v>
      </c>
      <c r="G823" s="169"/>
      <c r="H823" s="58">
        <v>3142141</v>
      </c>
      <c r="I823" s="3"/>
    </row>
    <row r="824" spans="1:9">
      <c r="A824" s="120" t="s">
        <v>3150</v>
      </c>
      <c r="B824" s="120" t="s">
        <v>3151</v>
      </c>
      <c r="C824" s="120" t="s">
        <v>1132</v>
      </c>
      <c r="D824" s="120" t="s">
        <v>3802</v>
      </c>
      <c r="E824" s="120" t="s">
        <v>1787</v>
      </c>
      <c r="F824" s="168" t="s">
        <v>435</v>
      </c>
      <c r="G824" s="169"/>
      <c r="H824" s="58">
        <v>2291909</v>
      </c>
      <c r="I824" s="3"/>
    </row>
    <row r="825" spans="1:9">
      <c r="A825" s="120" t="s">
        <v>3150</v>
      </c>
      <c r="B825" s="120" t="s">
        <v>3151</v>
      </c>
      <c r="C825" s="120" t="s">
        <v>1132</v>
      </c>
      <c r="D825" s="120" t="s">
        <v>3802</v>
      </c>
      <c r="E825" s="120" t="s">
        <v>1788</v>
      </c>
      <c r="F825" s="168" t="s">
        <v>429</v>
      </c>
      <c r="G825" s="169"/>
      <c r="H825" s="58">
        <v>1730769</v>
      </c>
      <c r="I825" s="3"/>
    </row>
    <row r="826" spans="1:9">
      <c r="A826" s="120" t="s">
        <v>3150</v>
      </c>
      <c r="B826" s="120" t="s">
        <v>3151</v>
      </c>
      <c r="C826" s="120" t="s">
        <v>1132</v>
      </c>
      <c r="D826" s="120" t="s">
        <v>3802</v>
      </c>
      <c r="E826" s="120" t="s">
        <v>1789</v>
      </c>
      <c r="F826" s="168" t="s">
        <v>430</v>
      </c>
      <c r="G826" s="169"/>
      <c r="H826" s="58">
        <v>1027940</v>
      </c>
      <c r="I826" s="3"/>
    </row>
    <row r="827" spans="1:9">
      <c r="A827" s="120" t="s">
        <v>3150</v>
      </c>
      <c r="B827" s="120" t="s">
        <v>3151</v>
      </c>
      <c r="C827" s="120" t="s">
        <v>1132</v>
      </c>
      <c r="D827" s="120" t="s">
        <v>3802</v>
      </c>
      <c r="E827" s="120" t="s">
        <v>1790</v>
      </c>
      <c r="F827" s="168" t="s">
        <v>411</v>
      </c>
      <c r="G827" s="169"/>
      <c r="H827" s="58">
        <v>1036910</v>
      </c>
      <c r="I827" s="3"/>
    </row>
    <row r="828" spans="1:9">
      <c r="A828" s="120" t="s">
        <v>3150</v>
      </c>
      <c r="B828" s="120" t="s">
        <v>3151</v>
      </c>
      <c r="C828" s="120" t="s">
        <v>1132</v>
      </c>
      <c r="D828" s="120" t="s">
        <v>3802</v>
      </c>
      <c r="E828" s="120" t="s">
        <v>1791</v>
      </c>
      <c r="F828" s="168" t="s">
        <v>485</v>
      </c>
      <c r="G828" s="169"/>
      <c r="H828" s="58">
        <v>5300000</v>
      </c>
      <c r="I828" s="3"/>
    </row>
    <row r="829" spans="1:9">
      <c r="A829" s="120" t="s">
        <v>3150</v>
      </c>
      <c r="B829" s="120" t="s">
        <v>3151</v>
      </c>
      <c r="C829" s="120" t="s">
        <v>1132</v>
      </c>
      <c r="D829" s="120" t="s">
        <v>3802</v>
      </c>
      <c r="E829" s="120" t="s">
        <v>1792</v>
      </c>
      <c r="F829" s="168" t="s">
        <v>487</v>
      </c>
      <c r="G829" s="169"/>
      <c r="H829" s="58">
        <v>1546787</v>
      </c>
      <c r="I829" s="3"/>
    </row>
    <row r="830" spans="1:9">
      <c r="A830" s="120" t="s">
        <v>3150</v>
      </c>
      <c r="B830" s="120" t="s">
        <v>3151</v>
      </c>
      <c r="C830" s="120" t="s">
        <v>1132</v>
      </c>
      <c r="D830" s="120" t="s">
        <v>3802</v>
      </c>
      <c r="E830" s="120" t="s">
        <v>1793</v>
      </c>
      <c r="F830" s="168" t="s">
        <v>470</v>
      </c>
      <c r="G830" s="169"/>
      <c r="H830" s="58">
        <v>723370</v>
      </c>
      <c r="I830" s="3"/>
    </row>
    <row r="831" spans="1:9">
      <c r="A831" s="120" t="s">
        <v>3150</v>
      </c>
      <c r="B831" s="120" t="s">
        <v>3151</v>
      </c>
      <c r="C831" s="120" t="s">
        <v>1132</v>
      </c>
      <c r="D831" s="120" t="s">
        <v>3802</v>
      </c>
      <c r="E831" s="120" t="s">
        <v>1794</v>
      </c>
      <c r="F831" s="168" t="s">
        <v>493</v>
      </c>
      <c r="G831" s="169"/>
      <c r="H831" s="58">
        <v>1205530</v>
      </c>
      <c r="I831" s="3"/>
    </row>
    <row r="832" spans="1:9">
      <c r="A832" s="120" t="s">
        <v>3150</v>
      </c>
      <c r="B832" s="120" t="s">
        <v>3151</v>
      </c>
      <c r="C832" s="120" t="s">
        <v>1132</v>
      </c>
      <c r="D832" s="120" t="s">
        <v>3802</v>
      </c>
      <c r="E832" s="120" t="s">
        <v>1796</v>
      </c>
      <c r="F832" s="168" t="s">
        <v>322</v>
      </c>
      <c r="G832" s="169"/>
      <c r="H832" s="58">
        <v>1127529</v>
      </c>
      <c r="I832" s="3"/>
    </row>
    <row r="833" spans="1:9">
      <c r="A833" s="120" t="s">
        <v>3150</v>
      </c>
      <c r="B833" s="120" t="s">
        <v>3151</v>
      </c>
      <c r="C833" s="120" t="s">
        <v>1132</v>
      </c>
      <c r="D833" s="120" t="s">
        <v>3802</v>
      </c>
      <c r="E833" s="120" t="s">
        <v>1797</v>
      </c>
      <c r="F833" s="168" t="s">
        <v>596</v>
      </c>
      <c r="G833" s="169"/>
      <c r="H833" s="58">
        <v>3029574</v>
      </c>
      <c r="I833" s="3"/>
    </row>
    <row r="834" spans="1:9">
      <c r="A834" s="120" t="s">
        <v>3150</v>
      </c>
      <c r="B834" s="120" t="s">
        <v>3151</v>
      </c>
      <c r="C834" s="120" t="s">
        <v>1132</v>
      </c>
      <c r="D834" s="120" t="s">
        <v>3802</v>
      </c>
      <c r="E834" s="120" t="s">
        <v>1798</v>
      </c>
      <c r="F834" s="168" t="s">
        <v>599</v>
      </c>
      <c r="G834" s="169"/>
      <c r="H834" s="58">
        <v>1297630</v>
      </c>
      <c r="I834" s="3"/>
    </row>
    <row r="835" spans="1:9">
      <c r="A835" s="120" t="s">
        <v>3150</v>
      </c>
      <c r="B835" s="120" t="s">
        <v>3151</v>
      </c>
      <c r="C835" s="120" t="s">
        <v>1132</v>
      </c>
      <c r="D835" s="120" t="s">
        <v>3802</v>
      </c>
      <c r="E835" s="120" t="s">
        <v>1800</v>
      </c>
      <c r="F835" s="168" t="s">
        <v>1801</v>
      </c>
      <c r="G835" s="169"/>
      <c r="H835" s="58">
        <v>5238505</v>
      </c>
      <c r="I835" s="3"/>
    </row>
    <row r="836" spans="1:9">
      <c r="A836" s="120" t="s">
        <v>3150</v>
      </c>
      <c r="B836" s="120" t="s">
        <v>3151</v>
      </c>
      <c r="C836" s="120" t="s">
        <v>1132</v>
      </c>
      <c r="D836" s="120" t="s">
        <v>3802</v>
      </c>
      <c r="E836" s="120" t="s">
        <v>1867</v>
      </c>
      <c r="F836" s="168" t="s">
        <v>678</v>
      </c>
      <c r="G836" s="169"/>
      <c r="H836" s="58">
        <v>2577012</v>
      </c>
      <c r="I836" s="3"/>
    </row>
    <row r="837" spans="1:9">
      <c r="A837" s="120" t="s">
        <v>3150</v>
      </c>
      <c r="B837" s="120" t="s">
        <v>3151</v>
      </c>
      <c r="C837" s="120" t="s">
        <v>1132</v>
      </c>
      <c r="D837" s="120" t="s">
        <v>3802</v>
      </c>
      <c r="E837" s="120" t="s">
        <v>1872</v>
      </c>
      <c r="F837" s="168" t="s">
        <v>33</v>
      </c>
      <c r="G837" s="169"/>
      <c r="H837" s="58">
        <v>1629930</v>
      </c>
      <c r="I837" s="3"/>
    </row>
    <row r="838" spans="1:9">
      <c r="A838" s="120" t="s">
        <v>3150</v>
      </c>
      <c r="B838" s="120" t="s">
        <v>3151</v>
      </c>
      <c r="C838" s="120" t="s">
        <v>1132</v>
      </c>
      <c r="D838" s="120" t="s">
        <v>3802</v>
      </c>
      <c r="E838" s="120" t="s">
        <v>1884</v>
      </c>
      <c r="F838" s="168" t="s">
        <v>1885</v>
      </c>
      <c r="G838" s="169"/>
      <c r="H838" s="58">
        <v>2604359</v>
      </c>
      <c r="I838" s="3"/>
    </row>
    <row r="839" spans="1:9">
      <c r="A839" s="120" t="s">
        <v>3150</v>
      </c>
      <c r="B839" s="120" t="s">
        <v>3151</v>
      </c>
      <c r="C839" s="120" t="s">
        <v>1132</v>
      </c>
      <c r="D839" s="120" t="s">
        <v>3802</v>
      </c>
      <c r="E839" s="120" t="s">
        <v>2962</v>
      </c>
      <c r="F839" s="168" t="s">
        <v>2963</v>
      </c>
      <c r="G839" s="169"/>
      <c r="H839" s="58">
        <v>725722</v>
      </c>
      <c r="I839" s="3"/>
    </row>
    <row r="840" spans="1:9">
      <c r="A840" s="120" t="s">
        <v>3150</v>
      </c>
      <c r="B840" s="120" t="s">
        <v>3151</v>
      </c>
      <c r="C840" s="120" t="s">
        <v>1132</v>
      </c>
      <c r="D840" s="120" t="s">
        <v>3802</v>
      </c>
      <c r="E840" s="120" t="s">
        <v>3117</v>
      </c>
      <c r="F840" s="168" t="s">
        <v>1905</v>
      </c>
      <c r="G840" s="169"/>
      <c r="H840" s="58">
        <v>607215</v>
      </c>
      <c r="I840" s="3"/>
    </row>
    <row r="841" spans="1:9">
      <c r="A841" s="120" t="s">
        <v>3150</v>
      </c>
      <c r="B841" s="120" t="s">
        <v>3151</v>
      </c>
      <c r="C841" s="120" t="s">
        <v>1132</v>
      </c>
      <c r="D841" s="120" t="s">
        <v>3802</v>
      </c>
      <c r="E841" s="170" t="s">
        <v>3016</v>
      </c>
      <c r="F841" s="171"/>
      <c r="G841" s="172"/>
      <c r="H841" s="86">
        <v>36842832</v>
      </c>
      <c r="I841" s="3"/>
    </row>
    <row r="842" spans="1:9">
      <c r="A842" s="120" t="s">
        <v>3150</v>
      </c>
      <c r="B842" s="120" t="s">
        <v>3151</v>
      </c>
      <c r="C842" s="120" t="s">
        <v>1139</v>
      </c>
      <c r="D842" s="120" t="s">
        <v>3807</v>
      </c>
      <c r="E842" s="120" t="s">
        <v>1802</v>
      </c>
      <c r="F842" s="168" t="s">
        <v>398</v>
      </c>
      <c r="G842" s="169"/>
      <c r="H842" s="58">
        <v>3143545</v>
      </c>
      <c r="I842" s="3"/>
    </row>
    <row r="843" spans="1:9">
      <c r="A843" s="120" t="s">
        <v>3150</v>
      </c>
      <c r="B843" s="120" t="s">
        <v>3151</v>
      </c>
      <c r="C843" s="120" t="s">
        <v>1139</v>
      </c>
      <c r="D843" s="120" t="s">
        <v>3807</v>
      </c>
      <c r="E843" s="120" t="s">
        <v>1803</v>
      </c>
      <c r="F843" s="168" t="s">
        <v>291</v>
      </c>
      <c r="G843" s="169"/>
      <c r="H843" s="58">
        <v>4429165</v>
      </c>
      <c r="I843" s="3"/>
    </row>
    <row r="844" spans="1:9">
      <c r="A844" s="120" t="s">
        <v>3150</v>
      </c>
      <c r="B844" s="120" t="s">
        <v>3151</v>
      </c>
      <c r="C844" s="120" t="s">
        <v>1139</v>
      </c>
      <c r="D844" s="120" t="s">
        <v>3807</v>
      </c>
      <c r="E844" s="120" t="s">
        <v>1804</v>
      </c>
      <c r="F844" s="168" t="s">
        <v>292</v>
      </c>
      <c r="G844" s="169"/>
      <c r="H844" s="58">
        <v>3055875</v>
      </c>
      <c r="I844" s="3"/>
    </row>
    <row r="845" spans="1:9">
      <c r="A845" s="120" t="s">
        <v>3150</v>
      </c>
      <c r="B845" s="120" t="s">
        <v>3151</v>
      </c>
      <c r="C845" s="120" t="s">
        <v>1139</v>
      </c>
      <c r="D845" s="120" t="s">
        <v>3807</v>
      </c>
      <c r="E845" s="120" t="s">
        <v>1805</v>
      </c>
      <c r="F845" s="168" t="s">
        <v>288</v>
      </c>
      <c r="G845" s="169"/>
      <c r="H845" s="58">
        <v>9063495</v>
      </c>
      <c r="I845" s="3"/>
    </row>
    <row r="846" spans="1:9">
      <c r="A846" s="120" t="s">
        <v>3150</v>
      </c>
      <c r="B846" s="120" t="s">
        <v>3151</v>
      </c>
      <c r="C846" s="120" t="s">
        <v>1139</v>
      </c>
      <c r="D846" s="120" t="s">
        <v>3807</v>
      </c>
      <c r="E846" s="120" t="s">
        <v>1806</v>
      </c>
      <c r="F846" s="168" t="s">
        <v>417</v>
      </c>
      <c r="G846" s="169"/>
      <c r="H846" s="58">
        <v>7176495</v>
      </c>
      <c r="I846" s="3"/>
    </row>
    <row r="847" spans="1:9">
      <c r="A847" s="120" t="s">
        <v>3150</v>
      </c>
      <c r="B847" s="120" t="s">
        <v>3151</v>
      </c>
      <c r="C847" s="120" t="s">
        <v>1139</v>
      </c>
      <c r="D847" s="120" t="s">
        <v>3807</v>
      </c>
      <c r="E847" s="120" t="s">
        <v>1807</v>
      </c>
      <c r="F847" s="168" t="s">
        <v>289</v>
      </c>
      <c r="G847" s="169"/>
      <c r="H847" s="58">
        <v>2471550</v>
      </c>
      <c r="I847" s="3"/>
    </row>
    <row r="848" spans="1:9">
      <c r="A848" s="120" t="s">
        <v>3150</v>
      </c>
      <c r="B848" s="120" t="s">
        <v>3151</v>
      </c>
      <c r="C848" s="120" t="s">
        <v>1139</v>
      </c>
      <c r="D848" s="120" t="s">
        <v>3807</v>
      </c>
      <c r="E848" s="120" t="s">
        <v>1808</v>
      </c>
      <c r="F848" s="168" t="s">
        <v>290</v>
      </c>
      <c r="G848" s="169"/>
      <c r="H848" s="58">
        <v>5162075</v>
      </c>
      <c r="I848" s="3"/>
    </row>
    <row r="849" spans="1:9">
      <c r="A849" s="120" t="s">
        <v>3150</v>
      </c>
      <c r="B849" s="120" t="s">
        <v>3151</v>
      </c>
      <c r="C849" s="120" t="s">
        <v>1139</v>
      </c>
      <c r="D849" s="120" t="s">
        <v>3807</v>
      </c>
      <c r="E849" s="120" t="s">
        <v>1809</v>
      </c>
      <c r="F849" s="168" t="s">
        <v>464</v>
      </c>
      <c r="G849" s="169"/>
      <c r="H849" s="58">
        <v>4647585</v>
      </c>
      <c r="I849" s="3"/>
    </row>
    <row r="850" spans="1:9">
      <c r="A850" s="120" t="s">
        <v>3150</v>
      </c>
      <c r="B850" s="120" t="s">
        <v>3151</v>
      </c>
      <c r="C850" s="120" t="s">
        <v>1139</v>
      </c>
      <c r="D850" s="120" t="s">
        <v>3807</v>
      </c>
      <c r="E850" s="120" t="s">
        <v>1810</v>
      </c>
      <c r="F850" s="168" t="s">
        <v>460</v>
      </c>
      <c r="G850" s="169"/>
      <c r="H850" s="58">
        <v>2081960</v>
      </c>
      <c r="I850" s="3"/>
    </row>
    <row r="851" spans="1:9">
      <c r="A851" s="120" t="s">
        <v>3150</v>
      </c>
      <c r="B851" s="120" t="s">
        <v>3151</v>
      </c>
      <c r="C851" s="120" t="s">
        <v>1139</v>
      </c>
      <c r="D851" s="120" t="s">
        <v>3807</v>
      </c>
      <c r="E851" s="120" t="s">
        <v>1811</v>
      </c>
      <c r="F851" s="168" t="s">
        <v>453</v>
      </c>
      <c r="G851" s="169"/>
      <c r="H851" s="58">
        <v>4167885</v>
      </c>
      <c r="I851" s="3"/>
    </row>
    <row r="852" spans="1:9">
      <c r="A852" s="120" t="s">
        <v>3150</v>
      </c>
      <c r="B852" s="120" t="s">
        <v>3151</v>
      </c>
      <c r="C852" s="120" t="s">
        <v>1139</v>
      </c>
      <c r="D852" s="120" t="s">
        <v>3807</v>
      </c>
      <c r="E852" s="120" t="s">
        <v>1812</v>
      </c>
      <c r="F852" s="168" t="s">
        <v>454</v>
      </c>
      <c r="G852" s="169"/>
      <c r="H852" s="58">
        <v>2295895</v>
      </c>
      <c r="I852" s="3"/>
    </row>
    <row r="853" spans="1:9">
      <c r="A853" s="120" t="s">
        <v>3150</v>
      </c>
      <c r="B853" s="120" t="s">
        <v>3151</v>
      </c>
      <c r="C853" s="120" t="s">
        <v>1139</v>
      </c>
      <c r="D853" s="120" t="s">
        <v>3807</v>
      </c>
      <c r="E853" s="120" t="s">
        <v>1813</v>
      </c>
      <c r="F853" s="168" t="s">
        <v>455</v>
      </c>
      <c r="G853" s="169"/>
      <c r="H853" s="58">
        <v>4176370</v>
      </c>
      <c r="I853" s="3"/>
    </row>
    <row r="854" spans="1:9">
      <c r="A854" s="120" t="s">
        <v>3150</v>
      </c>
      <c r="B854" s="120" t="s">
        <v>3151</v>
      </c>
      <c r="C854" s="120" t="s">
        <v>1139</v>
      </c>
      <c r="D854" s="120" t="s">
        <v>3807</v>
      </c>
      <c r="E854" s="120" t="s">
        <v>1814</v>
      </c>
      <c r="F854" s="168" t="s">
        <v>456</v>
      </c>
      <c r="G854" s="169"/>
      <c r="H854" s="58">
        <v>2630760</v>
      </c>
      <c r="I854" s="3"/>
    </row>
    <row r="855" spans="1:9">
      <c r="A855" s="120" t="s">
        <v>3150</v>
      </c>
      <c r="B855" s="120" t="s">
        <v>3151</v>
      </c>
      <c r="C855" s="120" t="s">
        <v>1139</v>
      </c>
      <c r="D855" s="120" t="s">
        <v>3807</v>
      </c>
      <c r="E855" s="120" t="s">
        <v>1815</v>
      </c>
      <c r="F855" s="168" t="s">
        <v>451</v>
      </c>
      <c r="G855" s="169"/>
      <c r="H855" s="58">
        <v>4849190</v>
      </c>
      <c r="I855" s="3"/>
    </row>
    <row r="856" spans="1:9">
      <c r="A856" s="120" t="s">
        <v>3150</v>
      </c>
      <c r="B856" s="120" t="s">
        <v>3151</v>
      </c>
      <c r="C856" s="120" t="s">
        <v>1139</v>
      </c>
      <c r="D856" s="120" t="s">
        <v>3807</v>
      </c>
      <c r="E856" s="120" t="s">
        <v>1817</v>
      </c>
      <c r="F856" s="168" t="s">
        <v>448</v>
      </c>
      <c r="G856" s="169"/>
      <c r="H856" s="58">
        <v>3005069</v>
      </c>
      <c r="I856" s="3"/>
    </row>
    <row r="857" spans="1:9">
      <c r="A857" s="120" t="s">
        <v>3150</v>
      </c>
      <c r="B857" s="120" t="s">
        <v>3151</v>
      </c>
      <c r="C857" s="120" t="s">
        <v>1139</v>
      </c>
      <c r="D857" s="120" t="s">
        <v>3807</v>
      </c>
      <c r="E857" s="120" t="s">
        <v>1818</v>
      </c>
      <c r="F857" s="168" t="s">
        <v>449</v>
      </c>
      <c r="G857" s="169"/>
      <c r="H857" s="58">
        <v>6658125</v>
      </c>
      <c r="I857" s="3"/>
    </row>
    <row r="858" spans="1:9">
      <c r="A858" s="120" t="s">
        <v>3150</v>
      </c>
      <c r="B858" s="120" t="s">
        <v>3151</v>
      </c>
      <c r="C858" s="120" t="s">
        <v>1139</v>
      </c>
      <c r="D858" s="120" t="s">
        <v>3807</v>
      </c>
      <c r="E858" s="120" t="s">
        <v>1819</v>
      </c>
      <c r="F858" s="168" t="s">
        <v>450</v>
      </c>
      <c r="G858" s="169"/>
      <c r="H858" s="58">
        <v>3530250</v>
      </c>
      <c r="I858" s="3"/>
    </row>
    <row r="859" spans="1:9">
      <c r="A859" s="120" t="s">
        <v>3150</v>
      </c>
      <c r="B859" s="120" t="s">
        <v>3151</v>
      </c>
      <c r="C859" s="120" t="s">
        <v>1139</v>
      </c>
      <c r="D859" s="120" t="s">
        <v>3807</v>
      </c>
      <c r="E859" s="120" t="s">
        <v>1820</v>
      </c>
      <c r="F859" s="168" t="s">
        <v>598</v>
      </c>
      <c r="G859" s="169"/>
      <c r="H859" s="58">
        <v>3370680</v>
      </c>
      <c r="I859" s="3"/>
    </row>
    <row r="860" spans="1:9">
      <c r="A860" s="120" t="s">
        <v>3150</v>
      </c>
      <c r="B860" s="120" t="s">
        <v>3151</v>
      </c>
      <c r="C860" s="120" t="s">
        <v>1139</v>
      </c>
      <c r="D860" s="120" t="s">
        <v>3807</v>
      </c>
      <c r="E860" s="120" t="s">
        <v>1821</v>
      </c>
      <c r="F860" s="168" t="s">
        <v>649</v>
      </c>
      <c r="G860" s="169"/>
      <c r="H860" s="58">
        <v>3534845</v>
      </c>
      <c r="I860" s="3"/>
    </row>
    <row r="861" spans="1:9">
      <c r="A861" s="120" t="s">
        <v>3150</v>
      </c>
      <c r="B861" s="120" t="s">
        <v>3151</v>
      </c>
      <c r="C861" s="120" t="s">
        <v>1139</v>
      </c>
      <c r="D861" s="120" t="s">
        <v>3807</v>
      </c>
      <c r="E861" s="120" t="s">
        <v>1822</v>
      </c>
      <c r="F861" s="168" t="s">
        <v>461</v>
      </c>
      <c r="G861" s="169"/>
      <c r="H861" s="58">
        <v>5234840</v>
      </c>
      <c r="I861" s="3"/>
    </row>
    <row r="862" spans="1:9">
      <c r="A862" s="120" t="s">
        <v>3150</v>
      </c>
      <c r="B862" s="120" t="s">
        <v>3151</v>
      </c>
      <c r="C862" s="120" t="s">
        <v>1139</v>
      </c>
      <c r="D862" s="120" t="s">
        <v>3807</v>
      </c>
      <c r="E862" s="120" t="s">
        <v>2024</v>
      </c>
      <c r="F862" s="168" t="s">
        <v>2025</v>
      </c>
      <c r="G862" s="169"/>
      <c r="H862" s="58">
        <v>3436061</v>
      </c>
      <c r="I862" s="3"/>
    </row>
    <row r="863" spans="1:9">
      <c r="A863" s="120" t="s">
        <v>3150</v>
      </c>
      <c r="B863" s="120" t="s">
        <v>3151</v>
      </c>
      <c r="C863" s="120" t="s">
        <v>1139</v>
      </c>
      <c r="D863" s="120" t="s">
        <v>3807</v>
      </c>
      <c r="E863" s="120" t="s">
        <v>2085</v>
      </c>
      <c r="F863" s="168" t="s">
        <v>2086</v>
      </c>
      <c r="G863" s="169"/>
      <c r="H863" s="58">
        <v>1405700</v>
      </c>
      <c r="I863" s="3"/>
    </row>
    <row r="864" spans="1:9">
      <c r="A864" s="120" t="s">
        <v>3150</v>
      </c>
      <c r="B864" s="120" t="s">
        <v>3151</v>
      </c>
      <c r="C864" s="120" t="s">
        <v>1139</v>
      </c>
      <c r="D864" s="120" t="s">
        <v>3807</v>
      </c>
      <c r="E864" s="120" t="s">
        <v>2101</v>
      </c>
      <c r="F864" s="168" t="s">
        <v>2102</v>
      </c>
      <c r="G864" s="169"/>
      <c r="H864" s="58">
        <v>1498837</v>
      </c>
      <c r="I864" s="3"/>
    </row>
    <row r="865" spans="1:9">
      <c r="A865" s="120" t="s">
        <v>3150</v>
      </c>
      <c r="B865" s="120" t="s">
        <v>3151</v>
      </c>
      <c r="C865" s="120" t="s">
        <v>1139</v>
      </c>
      <c r="D865" s="120" t="s">
        <v>3807</v>
      </c>
      <c r="E865" s="120" t="s">
        <v>2187</v>
      </c>
      <c r="F865" s="168" t="s">
        <v>2188</v>
      </c>
      <c r="G865" s="169"/>
      <c r="H865" s="58">
        <v>3209657</v>
      </c>
      <c r="I865" s="3"/>
    </row>
    <row r="866" spans="1:9">
      <c r="A866" s="120" t="s">
        <v>3150</v>
      </c>
      <c r="B866" s="120" t="s">
        <v>3151</v>
      </c>
      <c r="C866" s="120" t="s">
        <v>1139</v>
      </c>
      <c r="D866" s="120" t="s">
        <v>3807</v>
      </c>
      <c r="E866" s="120" t="s">
        <v>2945</v>
      </c>
      <c r="F866" s="168" t="s">
        <v>2946</v>
      </c>
      <c r="G866" s="169"/>
      <c r="H866" s="58">
        <v>648845</v>
      </c>
      <c r="I866" s="3"/>
    </row>
    <row r="867" spans="1:9">
      <c r="A867" s="120" t="s">
        <v>3150</v>
      </c>
      <c r="B867" s="120" t="s">
        <v>3151</v>
      </c>
      <c r="C867" s="120" t="s">
        <v>1139</v>
      </c>
      <c r="D867" s="120" t="s">
        <v>3807</v>
      </c>
      <c r="E867" s="170" t="s">
        <v>3016</v>
      </c>
      <c r="F867" s="171"/>
      <c r="G867" s="172"/>
      <c r="H867" s="86">
        <v>94884754</v>
      </c>
      <c r="I867" s="3"/>
    </row>
    <row r="868" spans="1:9">
      <c r="A868" s="120" t="s">
        <v>3150</v>
      </c>
      <c r="B868" s="120" t="s">
        <v>3151</v>
      </c>
      <c r="C868" s="120" t="s">
        <v>1148</v>
      </c>
      <c r="D868" s="120" t="s">
        <v>3816</v>
      </c>
      <c r="E868" s="120" t="s">
        <v>1824</v>
      </c>
      <c r="F868" s="168" t="s">
        <v>462</v>
      </c>
      <c r="G868" s="169"/>
      <c r="H868" s="58">
        <v>7187200</v>
      </c>
      <c r="I868" s="3"/>
    </row>
    <row r="869" spans="1:9">
      <c r="A869" s="120" t="s">
        <v>3150</v>
      </c>
      <c r="B869" s="120" t="s">
        <v>3151</v>
      </c>
      <c r="C869" s="120" t="s">
        <v>1148</v>
      </c>
      <c r="D869" s="120" t="s">
        <v>3816</v>
      </c>
      <c r="E869" s="120" t="s">
        <v>1825</v>
      </c>
      <c r="F869" s="168" t="s">
        <v>463</v>
      </c>
      <c r="G869" s="169"/>
      <c r="H869" s="58">
        <v>3555695</v>
      </c>
      <c r="I869" s="3"/>
    </row>
    <row r="870" spans="1:9">
      <c r="A870" s="120" t="s">
        <v>3150</v>
      </c>
      <c r="B870" s="120" t="s">
        <v>3151</v>
      </c>
      <c r="C870" s="120" t="s">
        <v>1148</v>
      </c>
      <c r="D870" s="120" t="s">
        <v>3816</v>
      </c>
      <c r="E870" s="120" t="s">
        <v>1827</v>
      </c>
      <c r="F870" s="168" t="s">
        <v>446</v>
      </c>
      <c r="G870" s="169"/>
      <c r="H870" s="58">
        <v>4153456</v>
      </c>
      <c r="I870" s="3"/>
    </row>
    <row r="871" spans="1:9">
      <c r="A871" s="120" t="s">
        <v>3150</v>
      </c>
      <c r="B871" s="120" t="s">
        <v>3151</v>
      </c>
      <c r="C871" s="120" t="s">
        <v>1148</v>
      </c>
      <c r="D871" s="120" t="s">
        <v>3816</v>
      </c>
      <c r="E871" s="120" t="s">
        <v>1828</v>
      </c>
      <c r="F871" s="168" t="s">
        <v>33</v>
      </c>
      <c r="G871" s="169"/>
      <c r="H871" s="58">
        <v>3223174</v>
      </c>
      <c r="I871" s="3"/>
    </row>
    <row r="872" spans="1:9">
      <c r="A872" s="120" t="s">
        <v>3150</v>
      </c>
      <c r="B872" s="120" t="s">
        <v>3151</v>
      </c>
      <c r="C872" s="120" t="s">
        <v>1148</v>
      </c>
      <c r="D872" s="120" t="s">
        <v>3816</v>
      </c>
      <c r="E872" s="120" t="s">
        <v>1829</v>
      </c>
      <c r="F872" s="168" t="s">
        <v>447</v>
      </c>
      <c r="G872" s="169"/>
      <c r="H872" s="58">
        <v>6393420</v>
      </c>
      <c r="I872" s="3"/>
    </row>
    <row r="873" spans="1:9">
      <c r="A873" s="120" t="s">
        <v>3150</v>
      </c>
      <c r="B873" s="120" t="s">
        <v>3151</v>
      </c>
      <c r="C873" s="120" t="s">
        <v>1148</v>
      </c>
      <c r="D873" s="120" t="s">
        <v>3816</v>
      </c>
      <c r="E873" s="120" t="s">
        <v>1830</v>
      </c>
      <c r="F873" s="168" t="s">
        <v>457</v>
      </c>
      <c r="G873" s="169"/>
      <c r="H873" s="58">
        <v>5600890</v>
      </c>
      <c r="I873" s="3"/>
    </row>
    <row r="874" spans="1:9">
      <c r="A874" s="120" t="s">
        <v>3150</v>
      </c>
      <c r="B874" s="120" t="s">
        <v>3151</v>
      </c>
      <c r="C874" s="120" t="s">
        <v>1148</v>
      </c>
      <c r="D874" s="120" t="s">
        <v>3816</v>
      </c>
      <c r="E874" s="120" t="s">
        <v>1833</v>
      </c>
      <c r="F874" s="168" t="s">
        <v>108</v>
      </c>
      <c r="G874" s="169"/>
      <c r="H874" s="58">
        <v>2412412</v>
      </c>
      <c r="I874" s="3"/>
    </row>
    <row r="875" spans="1:9">
      <c r="A875" s="120" t="s">
        <v>3150</v>
      </c>
      <c r="B875" s="120" t="s">
        <v>3151</v>
      </c>
      <c r="C875" s="120" t="s">
        <v>1148</v>
      </c>
      <c r="D875" s="120" t="s">
        <v>3816</v>
      </c>
      <c r="E875" s="120" t="s">
        <v>1834</v>
      </c>
      <c r="F875" s="168" t="s">
        <v>606</v>
      </c>
      <c r="G875" s="169"/>
      <c r="H875" s="58">
        <v>8207335</v>
      </c>
      <c r="I875" s="3"/>
    </row>
    <row r="876" spans="1:9">
      <c r="A876" s="120" t="s">
        <v>3150</v>
      </c>
      <c r="B876" s="120" t="s">
        <v>3151</v>
      </c>
      <c r="C876" s="120" t="s">
        <v>1148</v>
      </c>
      <c r="D876" s="120" t="s">
        <v>3816</v>
      </c>
      <c r="E876" s="120" t="s">
        <v>1835</v>
      </c>
      <c r="F876" s="168" t="s">
        <v>619</v>
      </c>
      <c r="G876" s="169"/>
      <c r="H876" s="58">
        <v>7139005</v>
      </c>
      <c r="I876" s="3"/>
    </row>
    <row r="877" spans="1:9">
      <c r="A877" s="120" t="s">
        <v>3150</v>
      </c>
      <c r="B877" s="120" t="s">
        <v>3151</v>
      </c>
      <c r="C877" s="120" t="s">
        <v>1148</v>
      </c>
      <c r="D877" s="120" t="s">
        <v>3816</v>
      </c>
      <c r="E877" s="120" t="s">
        <v>1836</v>
      </c>
      <c r="F877" s="168" t="s">
        <v>639</v>
      </c>
      <c r="G877" s="169"/>
      <c r="H877" s="58">
        <v>5171982</v>
      </c>
      <c r="I877" s="3"/>
    </row>
    <row r="878" spans="1:9">
      <c r="A878" s="120" t="s">
        <v>3150</v>
      </c>
      <c r="B878" s="120" t="s">
        <v>3151</v>
      </c>
      <c r="C878" s="120" t="s">
        <v>1148</v>
      </c>
      <c r="D878" s="120" t="s">
        <v>3816</v>
      </c>
      <c r="E878" s="120" t="s">
        <v>1837</v>
      </c>
      <c r="F878" s="168" t="s">
        <v>214</v>
      </c>
      <c r="G878" s="169"/>
      <c r="H878" s="58">
        <v>3450276</v>
      </c>
      <c r="I878" s="3"/>
    </row>
    <row r="879" spans="1:9">
      <c r="A879" s="120" t="s">
        <v>3150</v>
      </c>
      <c r="B879" s="120" t="s">
        <v>3151</v>
      </c>
      <c r="C879" s="120" t="s">
        <v>1148</v>
      </c>
      <c r="D879" s="120" t="s">
        <v>3816</v>
      </c>
      <c r="E879" s="120" t="s">
        <v>1838</v>
      </c>
      <c r="F879" s="168" t="s">
        <v>1163</v>
      </c>
      <c r="G879" s="169"/>
      <c r="H879" s="58">
        <v>1163085</v>
      </c>
      <c r="I879" s="3"/>
    </row>
    <row r="880" spans="1:9">
      <c r="A880" s="120" t="s">
        <v>3150</v>
      </c>
      <c r="B880" s="120" t="s">
        <v>3151</v>
      </c>
      <c r="C880" s="120" t="s">
        <v>1148</v>
      </c>
      <c r="D880" s="120" t="s">
        <v>3816</v>
      </c>
      <c r="E880" s="120" t="s">
        <v>2074</v>
      </c>
      <c r="F880" s="168" t="s">
        <v>2075</v>
      </c>
      <c r="G880" s="169"/>
      <c r="H880" s="58">
        <v>3762241</v>
      </c>
      <c r="I880" s="3"/>
    </row>
    <row r="881" spans="1:9">
      <c r="A881" s="120" t="s">
        <v>3150</v>
      </c>
      <c r="B881" s="120" t="s">
        <v>3151</v>
      </c>
      <c r="C881" s="120" t="s">
        <v>1148</v>
      </c>
      <c r="D881" s="120" t="s">
        <v>3816</v>
      </c>
      <c r="E881" s="120" t="s">
        <v>2083</v>
      </c>
      <c r="F881" s="168" t="s">
        <v>2084</v>
      </c>
      <c r="G881" s="169"/>
      <c r="H881" s="58">
        <v>3484595</v>
      </c>
      <c r="I881" s="3"/>
    </row>
    <row r="882" spans="1:9">
      <c r="A882" s="120" t="s">
        <v>3150</v>
      </c>
      <c r="B882" s="120" t="s">
        <v>3151</v>
      </c>
      <c r="C882" s="120" t="s">
        <v>1148</v>
      </c>
      <c r="D882" s="120" t="s">
        <v>3816</v>
      </c>
      <c r="E882" s="120" t="s">
        <v>2159</v>
      </c>
      <c r="F882" s="168" t="s">
        <v>2160</v>
      </c>
      <c r="G882" s="169"/>
      <c r="H882" s="58">
        <v>1142110</v>
      </c>
      <c r="I882" s="3"/>
    </row>
    <row r="883" spans="1:9">
      <c r="A883" s="120" t="s">
        <v>3150</v>
      </c>
      <c r="B883" s="120" t="s">
        <v>3151</v>
      </c>
      <c r="C883" s="120" t="s">
        <v>1148</v>
      </c>
      <c r="D883" s="120" t="s">
        <v>3816</v>
      </c>
      <c r="E883" s="120" t="s">
        <v>2823</v>
      </c>
      <c r="F883" s="168" t="s">
        <v>2824</v>
      </c>
      <c r="G883" s="169"/>
      <c r="H883" s="58">
        <v>1142150</v>
      </c>
      <c r="I883" s="3"/>
    </row>
    <row r="884" spans="1:9">
      <c r="A884" s="120" t="s">
        <v>3150</v>
      </c>
      <c r="B884" s="120" t="s">
        <v>3151</v>
      </c>
      <c r="C884" s="120" t="s">
        <v>1148</v>
      </c>
      <c r="D884" s="120" t="s">
        <v>3816</v>
      </c>
      <c r="E884" s="170" t="s">
        <v>3016</v>
      </c>
      <c r="F884" s="171"/>
      <c r="G884" s="172"/>
      <c r="H884" s="86">
        <v>67189026</v>
      </c>
      <c r="I884" s="3"/>
    </row>
    <row r="885" spans="1:9">
      <c r="A885" s="120" t="s">
        <v>3150</v>
      </c>
      <c r="B885" s="120" t="s">
        <v>3151</v>
      </c>
      <c r="C885" s="118" t="s">
        <v>3016</v>
      </c>
      <c r="D885" s="118" t="s">
        <v>3016</v>
      </c>
      <c r="E885" s="170"/>
      <c r="F885" s="171"/>
      <c r="G885" s="172"/>
      <c r="H885" s="86">
        <v>2654552805</v>
      </c>
      <c r="I885" s="3"/>
    </row>
    <row r="886" spans="1:9">
      <c r="A886" s="118" t="s">
        <v>3016</v>
      </c>
      <c r="B886" s="118" t="s">
        <v>3016</v>
      </c>
      <c r="C886" s="118"/>
      <c r="D886" s="118"/>
      <c r="E886" s="170"/>
      <c r="F886" s="171"/>
      <c r="G886" s="172"/>
      <c r="H886" s="86">
        <v>2654552805</v>
      </c>
      <c r="I886" s="3"/>
    </row>
  </sheetData>
  <autoFilter ref="A8:E830">
    <filterColumn colId="0" showButton="0"/>
    <filterColumn colId="4"/>
  </autoFilter>
  <mergeCells count="885">
    <mergeCell ref="F12:G12"/>
    <mergeCell ref="F13:G13"/>
    <mergeCell ref="F14:G14"/>
    <mergeCell ref="F15:G15"/>
    <mergeCell ref="A1:I1"/>
    <mergeCell ref="A3:I3"/>
    <mergeCell ref="A4:I4"/>
    <mergeCell ref="A5:I5"/>
    <mergeCell ref="A6:I6"/>
    <mergeCell ref="A8:I8"/>
    <mergeCell ref="A9:I9"/>
    <mergeCell ref="A11:B11"/>
    <mergeCell ref="C11:D11"/>
    <mergeCell ref="E11:F11"/>
    <mergeCell ref="F21:G21"/>
    <mergeCell ref="F22:G22"/>
    <mergeCell ref="F23:G23"/>
    <mergeCell ref="F24:G24"/>
    <mergeCell ref="E25:G25"/>
    <mergeCell ref="F16:G16"/>
    <mergeCell ref="F17:G17"/>
    <mergeCell ref="F18:G18"/>
    <mergeCell ref="F19:G19"/>
    <mergeCell ref="F20:G20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  <mergeCell ref="F41:G41"/>
    <mergeCell ref="F42:G42"/>
    <mergeCell ref="F43:G43"/>
    <mergeCell ref="F44:G44"/>
    <mergeCell ref="F45:G45"/>
    <mergeCell ref="F36:G36"/>
    <mergeCell ref="F37:G37"/>
    <mergeCell ref="F38:G38"/>
    <mergeCell ref="F39:G39"/>
    <mergeCell ref="F40:G40"/>
    <mergeCell ref="F51:G51"/>
    <mergeCell ref="F52:G52"/>
    <mergeCell ref="F53:G53"/>
    <mergeCell ref="F54:G54"/>
    <mergeCell ref="F55:G55"/>
    <mergeCell ref="F46:G46"/>
    <mergeCell ref="F47:G47"/>
    <mergeCell ref="F48:G48"/>
    <mergeCell ref="E49:G49"/>
    <mergeCell ref="F50:G50"/>
    <mergeCell ref="F61:G61"/>
    <mergeCell ref="F62:G62"/>
    <mergeCell ref="F63:G63"/>
    <mergeCell ref="F64:G64"/>
    <mergeCell ref="F65:G65"/>
    <mergeCell ref="F56:G56"/>
    <mergeCell ref="F57:G57"/>
    <mergeCell ref="F58:G58"/>
    <mergeCell ref="F59:G59"/>
    <mergeCell ref="F60:G60"/>
    <mergeCell ref="F71:G71"/>
    <mergeCell ref="F72:G72"/>
    <mergeCell ref="F73:G73"/>
    <mergeCell ref="F74:G74"/>
    <mergeCell ref="F75:G75"/>
    <mergeCell ref="F66:G66"/>
    <mergeCell ref="F67:G67"/>
    <mergeCell ref="F68:G68"/>
    <mergeCell ref="F69:G69"/>
    <mergeCell ref="F70:G70"/>
    <mergeCell ref="F81:G81"/>
    <mergeCell ref="F82:G82"/>
    <mergeCell ref="F83:G83"/>
    <mergeCell ref="F84:G84"/>
    <mergeCell ref="F85:G85"/>
    <mergeCell ref="F76:G76"/>
    <mergeCell ref="F77:G77"/>
    <mergeCell ref="F78:G78"/>
    <mergeCell ref="E79:G79"/>
    <mergeCell ref="F80:G80"/>
    <mergeCell ref="F91:G91"/>
    <mergeCell ref="F92:G92"/>
    <mergeCell ref="E93:G93"/>
    <mergeCell ref="F94:G94"/>
    <mergeCell ref="F95:G95"/>
    <mergeCell ref="F86:G86"/>
    <mergeCell ref="F87:G87"/>
    <mergeCell ref="F88:G88"/>
    <mergeCell ref="F89:G89"/>
    <mergeCell ref="F90:G90"/>
    <mergeCell ref="F101:G101"/>
    <mergeCell ref="F102:G102"/>
    <mergeCell ref="F103:G103"/>
    <mergeCell ref="F104:G104"/>
    <mergeCell ref="F105:G105"/>
    <mergeCell ref="F96:G96"/>
    <mergeCell ref="F97:G97"/>
    <mergeCell ref="F98:G98"/>
    <mergeCell ref="F99:G99"/>
    <mergeCell ref="F100:G100"/>
    <mergeCell ref="E111:G111"/>
    <mergeCell ref="F112:G112"/>
    <mergeCell ref="F113:G113"/>
    <mergeCell ref="F114:G114"/>
    <mergeCell ref="F115:G115"/>
    <mergeCell ref="F106:G106"/>
    <mergeCell ref="F107:G107"/>
    <mergeCell ref="F108:G108"/>
    <mergeCell ref="F109:G109"/>
    <mergeCell ref="F110:G110"/>
    <mergeCell ref="F121:G121"/>
    <mergeCell ref="F122:G122"/>
    <mergeCell ref="E123:G123"/>
    <mergeCell ref="F124:G124"/>
    <mergeCell ref="E125:G125"/>
    <mergeCell ref="F116:G116"/>
    <mergeCell ref="F117:G117"/>
    <mergeCell ref="F118:G118"/>
    <mergeCell ref="F119:G119"/>
    <mergeCell ref="F120:G120"/>
    <mergeCell ref="F131:G131"/>
    <mergeCell ref="F132:G132"/>
    <mergeCell ref="F133:G133"/>
    <mergeCell ref="F134:G134"/>
    <mergeCell ref="F135:G135"/>
    <mergeCell ref="F126:G126"/>
    <mergeCell ref="F127:G127"/>
    <mergeCell ref="F128:G128"/>
    <mergeCell ref="F129:G129"/>
    <mergeCell ref="F130:G130"/>
    <mergeCell ref="F141:G141"/>
    <mergeCell ref="F142:G142"/>
    <mergeCell ref="F143:G143"/>
    <mergeCell ref="F144:G144"/>
    <mergeCell ref="F145:G145"/>
    <mergeCell ref="F136:G136"/>
    <mergeCell ref="F137:G137"/>
    <mergeCell ref="F138:G138"/>
    <mergeCell ref="E139:G139"/>
    <mergeCell ref="F140:G140"/>
    <mergeCell ref="F151:G151"/>
    <mergeCell ref="F152:G152"/>
    <mergeCell ref="F153:G153"/>
    <mergeCell ref="F154:G154"/>
    <mergeCell ref="F155:G155"/>
    <mergeCell ref="F146:G146"/>
    <mergeCell ref="E147:G147"/>
    <mergeCell ref="F148:G148"/>
    <mergeCell ref="F149:G149"/>
    <mergeCell ref="F150:G150"/>
    <mergeCell ref="F161:G161"/>
    <mergeCell ref="F162:G162"/>
    <mergeCell ref="F163:G163"/>
    <mergeCell ref="F164:G164"/>
    <mergeCell ref="F165:G165"/>
    <mergeCell ref="F156:G156"/>
    <mergeCell ref="F157:G157"/>
    <mergeCell ref="F158:G158"/>
    <mergeCell ref="F159:G159"/>
    <mergeCell ref="F160:G160"/>
    <mergeCell ref="F171:G171"/>
    <mergeCell ref="F172:G172"/>
    <mergeCell ref="F173:G173"/>
    <mergeCell ref="F174:G174"/>
    <mergeCell ref="F175:G175"/>
    <mergeCell ref="E166:G166"/>
    <mergeCell ref="F167:G167"/>
    <mergeCell ref="F168:G168"/>
    <mergeCell ref="F169:G169"/>
    <mergeCell ref="F170:G170"/>
    <mergeCell ref="F181:G181"/>
    <mergeCell ref="F182:G182"/>
    <mergeCell ref="E183:G183"/>
    <mergeCell ref="F184:G184"/>
    <mergeCell ref="F185:G185"/>
    <mergeCell ref="F176:G176"/>
    <mergeCell ref="E177:G177"/>
    <mergeCell ref="F178:G178"/>
    <mergeCell ref="F179:G179"/>
    <mergeCell ref="F180:G180"/>
    <mergeCell ref="F191:G191"/>
    <mergeCell ref="F192:G192"/>
    <mergeCell ref="F193:G193"/>
    <mergeCell ref="F194:G194"/>
    <mergeCell ref="F195:G195"/>
    <mergeCell ref="F186:G186"/>
    <mergeCell ref="F187:G187"/>
    <mergeCell ref="F188:G188"/>
    <mergeCell ref="F189:G189"/>
    <mergeCell ref="F190:G190"/>
    <mergeCell ref="F201:G201"/>
    <mergeCell ref="F202:G202"/>
    <mergeCell ref="F203:G203"/>
    <mergeCell ref="F204:G204"/>
    <mergeCell ref="F205:G205"/>
    <mergeCell ref="F196:G196"/>
    <mergeCell ref="F197:G197"/>
    <mergeCell ref="F198:G198"/>
    <mergeCell ref="F199:G199"/>
    <mergeCell ref="F200:G200"/>
    <mergeCell ref="F211:G211"/>
    <mergeCell ref="F212:G212"/>
    <mergeCell ref="F213:G213"/>
    <mergeCell ref="F214:G214"/>
    <mergeCell ref="F215:G215"/>
    <mergeCell ref="F206:G206"/>
    <mergeCell ref="F207:G207"/>
    <mergeCell ref="F208:G208"/>
    <mergeCell ref="F209:G209"/>
    <mergeCell ref="F210:G210"/>
    <mergeCell ref="F221:G221"/>
    <mergeCell ref="F222:G222"/>
    <mergeCell ref="F223:G223"/>
    <mergeCell ref="F224:G224"/>
    <mergeCell ref="F225:G225"/>
    <mergeCell ref="F216:G216"/>
    <mergeCell ref="E217:G217"/>
    <mergeCell ref="F218:G218"/>
    <mergeCell ref="F219:G219"/>
    <mergeCell ref="F220:G220"/>
    <mergeCell ref="F231:G231"/>
    <mergeCell ref="F232:G232"/>
    <mergeCell ref="F233:G233"/>
    <mergeCell ref="F234:G234"/>
    <mergeCell ref="F235:G235"/>
    <mergeCell ref="F226:G226"/>
    <mergeCell ref="F227:G227"/>
    <mergeCell ref="F228:G228"/>
    <mergeCell ref="F229:G229"/>
    <mergeCell ref="F230:G230"/>
    <mergeCell ref="F241:G241"/>
    <mergeCell ref="F242:G242"/>
    <mergeCell ref="F243:G243"/>
    <mergeCell ref="F244:G244"/>
    <mergeCell ref="F245:G245"/>
    <mergeCell ref="E236:G236"/>
    <mergeCell ref="F237:G237"/>
    <mergeCell ref="F238:G238"/>
    <mergeCell ref="F239:G239"/>
    <mergeCell ref="F240:G240"/>
    <mergeCell ref="F251:G251"/>
    <mergeCell ref="F252:G252"/>
    <mergeCell ref="E253:G253"/>
    <mergeCell ref="F254:G254"/>
    <mergeCell ref="F255:G255"/>
    <mergeCell ref="F246:G246"/>
    <mergeCell ref="F247:G247"/>
    <mergeCell ref="F248:G248"/>
    <mergeCell ref="F249:G249"/>
    <mergeCell ref="F250:G250"/>
    <mergeCell ref="F261:G261"/>
    <mergeCell ref="F262:G262"/>
    <mergeCell ref="F263:G263"/>
    <mergeCell ref="F264:G264"/>
    <mergeCell ref="F265:G265"/>
    <mergeCell ref="F256:G256"/>
    <mergeCell ref="F257:G257"/>
    <mergeCell ref="F258:G258"/>
    <mergeCell ref="F259:G259"/>
    <mergeCell ref="F260:G260"/>
    <mergeCell ref="F271:G271"/>
    <mergeCell ref="F272:G272"/>
    <mergeCell ref="F273:G273"/>
    <mergeCell ref="F274:G274"/>
    <mergeCell ref="F275:G275"/>
    <mergeCell ref="F266:G266"/>
    <mergeCell ref="F267:G267"/>
    <mergeCell ref="F268:G268"/>
    <mergeCell ref="F269:G269"/>
    <mergeCell ref="F270:G270"/>
    <mergeCell ref="F281:G281"/>
    <mergeCell ref="F282:G282"/>
    <mergeCell ref="F283:G283"/>
    <mergeCell ref="F284:G284"/>
    <mergeCell ref="F285:G285"/>
    <mergeCell ref="F276:G276"/>
    <mergeCell ref="F277:G277"/>
    <mergeCell ref="F278:G278"/>
    <mergeCell ref="F279:G279"/>
    <mergeCell ref="F280:G280"/>
    <mergeCell ref="F291:G291"/>
    <mergeCell ref="F292:G292"/>
    <mergeCell ref="F293:G293"/>
    <mergeCell ref="F294:G294"/>
    <mergeCell ref="E295:G295"/>
    <mergeCell ref="F286:G286"/>
    <mergeCell ref="E287:G287"/>
    <mergeCell ref="F288:G288"/>
    <mergeCell ref="F289:G289"/>
    <mergeCell ref="F290:G290"/>
    <mergeCell ref="F301:G301"/>
    <mergeCell ref="F302:G302"/>
    <mergeCell ref="F303:G303"/>
    <mergeCell ref="F304:G304"/>
    <mergeCell ref="F305:G305"/>
    <mergeCell ref="F296:G296"/>
    <mergeCell ref="F297:G297"/>
    <mergeCell ref="F298:G298"/>
    <mergeCell ref="F299:G299"/>
    <mergeCell ref="F300:G300"/>
    <mergeCell ref="F311:G311"/>
    <mergeCell ref="F312:G312"/>
    <mergeCell ref="F313:G313"/>
    <mergeCell ref="F314:G314"/>
    <mergeCell ref="F315:G315"/>
    <mergeCell ref="F306:G306"/>
    <mergeCell ref="F307:G307"/>
    <mergeCell ref="F308:G308"/>
    <mergeCell ref="F309:G309"/>
    <mergeCell ref="F310:G310"/>
    <mergeCell ref="F321:G321"/>
    <mergeCell ref="F322:G322"/>
    <mergeCell ref="F323:G323"/>
    <mergeCell ref="F324:G324"/>
    <mergeCell ref="F325:G325"/>
    <mergeCell ref="F316:G316"/>
    <mergeCell ref="F317:G317"/>
    <mergeCell ref="F318:G318"/>
    <mergeCell ref="F319:G319"/>
    <mergeCell ref="F320:G320"/>
    <mergeCell ref="F331:G331"/>
    <mergeCell ref="F332:G332"/>
    <mergeCell ref="F333:G333"/>
    <mergeCell ref="F334:G334"/>
    <mergeCell ref="F335:G335"/>
    <mergeCell ref="F326:G326"/>
    <mergeCell ref="F327:G327"/>
    <mergeCell ref="F328:G328"/>
    <mergeCell ref="F329:G329"/>
    <mergeCell ref="E330:G330"/>
    <mergeCell ref="F341:G341"/>
    <mergeCell ref="F342:G342"/>
    <mergeCell ref="F343:G343"/>
    <mergeCell ref="F344:G344"/>
    <mergeCell ref="F345:G345"/>
    <mergeCell ref="F336:G336"/>
    <mergeCell ref="F337:G337"/>
    <mergeCell ref="F338:G338"/>
    <mergeCell ref="F339:G339"/>
    <mergeCell ref="F340:G340"/>
    <mergeCell ref="E351:G351"/>
    <mergeCell ref="F352:G352"/>
    <mergeCell ref="F353:G353"/>
    <mergeCell ref="F354:G354"/>
    <mergeCell ref="F355:G355"/>
    <mergeCell ref="F346:G346"/>
    <mergeCell ref="F347:G347"/>
    <mergeCell ref="F348:G348"/>
    <mergeCell ref="F349:G349"/>
    <mergeCell ref="F350:G350"/>
    <mergeCell ref="F361:G361"/>
    <mergeCell ref="F362:G362"/>
    <mergeCell ref="F363:G363"/>
    <mergeCell ref="F364:G364"/>
    <mergeCell ref="F365:G365"/>
    <mergeCell ref="F356:G356"/>
    <mergeCell ref="F357:G357"/>
    <mergeCell ref="F358:G358"/>
    <mergeCell ref="F359:G359"/>
    <mergeCell ref="F360:G360"/>
    <mergeCell ref="F371:G371"/>
    <mergeCell ref="F372:G372"/>
    <mergeCell ref="F373:G373"/>
    <mergeCell ref="F374:G374"/>
    <mergeCell ref="F375:G375"/>
    <mergeCell ref="F366:G366"/>
    <mergeCell ref="F367:G367"/>
    <mergeCell ref="F368:G368"/>
    <mergeCell ref="F369:G369"/>
    <mergeCell ref="F370:G370"/>
    <mergeCell ref="F381:G381"/>
    <mergeCell ref="F382:G382"/>
    <mergeCell ref="F383:G383"/>
    <mergeCell ref="F384:G384"/>
    <mergeCell ref="F385:G385"/>
    <mergeCell ref="F376:G376"/>
    <mergeCell ref="F377:G377"/>
    <mergeCell ref="F378:G378"/>
    <mergeCell ref="F379:G379"/>
    <mergeCell ref="F380:G380"/>
    <mergeCell ref="F391:G391"/>
    <mergeCell ref="F392:G392"/>
    <mergeCell ref="F393:G393"/>
    <mergeCell ref="F394:G394"/>
    <mergeCell ref="F395:G395"/>
    <mergeCell ref="F386:G386"/>
    <mergeCell ref="F387:G387"/>
    <mergeCell ref="F388:G388"/>
    <mergeCell ref="F389:G389"/>
    <mergeCell ref="F390:G390"/>
    <mergeCell ref="F401:G401"/>
    <mergeCell ref="F402:G402"/>
    <mergeCell ref="F403:G403"/>
    <mergeCell ref="F404:G404"/>
    <mergeCell ref="F405:G405"/>
    <mergeCell ref="F396:G396"/>
    <mergeCell ref="F397:G397"/>
    <mergeCell ref="F398:G398"/>
    <mergeCell ref="E399:G399"/>
    <mergeCell ref="F400:G400"/>
    <mergeCell ref="F411:G411"/>
    <mergeCell ref="F412:G412"/>
    <mergeCell ref="F413:G413"/>
    <mergeCell ref="F414:G414"/>
    <mergeCell ref="F415:G415"/>
    <mergeCell ref="F406:G406"/>
    <mergeCell ref="F407:G407"/>
    <mergeCell ref="F408:G408"/>
    <mergeCell ref="F409:G409"/>
    <mergeCell ref="F410:G410"/>
    <mergeCell ref="F421:G421"/>
    <mergeCell ref="F422:G422"/>
    <mergeCell ref="F423:G423"/>
    <mergeCell ref="F424:G424"/>
    <mergeCell ref="F425:G425"/>
    <mergeCell ref="F416:G416"/>
    <mergeCell ref="F417:G417"/>
    <mergeCell ref="F418:G418"/>
    <mergeCell ref="F419:G419"/>
    <mergeCell ref="F420:G420"/>
    <mergeCell ref="F431:G431"/>
    <mergeCell ref="F432:G432"/>
    <mergeCell ref="F433:G433"/>
    <mergeCell ref="F434:G434"/>
    <mergeCell ref="F435:G435"/>
    <mergeCell ref="F426:G426"/>
    <mergeCell ref="F427:G427"/>
    <mergeCell ref="E428:G428"/>
    <mergeCell ref="F429:G429"/>
    <mergeCell ref="F430:G430"/>
    <mergeCell ref="F441:G441"/>
    <mergeCell ref="F442:G442"/>
    <mergeCell ref="F443:G443"/>
    <mergeCell ref="F444:G444"/>
    <mergeCell ref="F445:G445"/>
    <mergeCell ref="F436:G436"/>
    <mergeCell ref="F437:G437"/>
    <mergeCell ref="F438:G438"/>
    <mergeCell ref="F439:G439"/>
    <mergeCell ref="F440:G440"/>
    <mergeCell ref="E451:G451"/>
    <mergeCell ref="F452:G452"/>
    <mergeCell ref="F453:G453"/>
    <mergeCell ref="F454:G454"/>
    <mergeCell ref="F455:G455"/>
    <mergeCell ref="F446:G446"/>
    <mergeCell ref="F447:G447"/>
    <mergeCell ref="F448:G448"/>
    <mergeCell ref="F449:G449"/>
    <mergeCell ref="F450:G450"/>
    <mergeCell ref="F461:G461"/>
    <mergeCell ref="F462:G462"/>
    <mergeCell ref="F463:G463"/>
    <mergeCell ref="F464:G464"/>
    <mergeCell ref="F465:G465"/>
    <mergeCell ref="F456:G456"/>
    <mergeCell ref="F457:G457"/>
    <mergeCell ref="F458:G458"/>
    <mergeCell ref="F459:G459"/>
    <mergeCell ref="F460:G460"/>
    <mergeCell ref="F471:G471"/>
    <mergeCell ref="F472:G472"/>
    <mergeCell ref="F473:G473"/>
    <mergeCell ref="F474:G474"/>
    <mergeCell ref="F475:G475"/>
    <mergeCell ref="F466:G466"/>
    <mergeCell ref="F467:G467"/>
    <mergeCell ref="F468:G468"/>
    <mergeCell ref="F469:G469"/>
    <mergeCell ref="F470:G470"/>
    <mergeCell ref="F481:G481"/>
    <mergeCell ref="F482:G482"/>
    <mergeCell ref="F483:G483"/>
    <mergeCell ref="F484:G484"/>
    <mergeCell ref="F485:G485"/>
    <mergeCell ref="F476:G476"/>
    <mergeCell ref="F477:G477"/>
    <mergeCell ref="F478:G478"/>
    <mergeCell ref="F479:G479"/>
    <mergeCell ref="F480:G480"/>
    <mergeCell ref="F491:G491"/>
    <mergeCell ref="F492:G492"/>
    <mergeCell ref="F493:G493"/>
    <mergeCell ref="F494:G494"/>
    <mergeCell ref="F495:G495"/>
    <mergeCell ref="F486:G486"/>
    <mergeCell ref="F487:G487"/>
    <mergeCell ref="F488:G488"/>
    <mergeCell ref="F489:G489"/>
    <mergeCell ref="F490:G490"/>
    <mergeCell ref="F501:G501"/>
    <mergeCell ref="E502:G502"/>
    <mergeCell ref="F503:G503"/>
    <mergeCell ref="F504:G504"/>
    <mergeCell ref="F505:G505"/>
    <mergeCell ref="F496:G496"/>
    <mergeCell ref="F497:G497"/>
    <mergeCell ref="F498:G498"/>
    <mergeCell ref="F499:G499"/>
    <mergeCell ref="F500:G500"/>
    <mergeCell ref="F511:G511"/>
    <mergeCell ref="F512:G512"/>
    <mergeCell ref="F513:G513"/>
    <mergeCell ref="F514:G514"/>
    <mergeCell ref="F515:G515"/>
    <mergeCell ref="F506:G506"/>
    <mergeCell ref="F507:G507"/>
    <mergeCell ref="F508:G508"/>
    <mergeCell ref="F509:G509"/>
    <mergeCell ref="F510:G510"/>
    <mergeCell ref="F521:G521"/>
    <mergeCell ref="F522:G522"/>
    <mergeCell ref="F523:G523"/>
    <mergeCell ref="F524:G524"/>
    <mergeCell ref="F525:G525"/>
    <mergeCell ref="F516:G516"/>
    <mergeCell ref="F517:G517"/>
    <mergeCell ref="E518:G518"/>
    <mergeCell ref="F519:G519"/>
    <mergeCell ref="F520:G520"/>
    <mergeCell ref="F531:G531"/>
    <mergeCell ref="F532:G532"/>
    <mergeCell ref="F533:G533"/>
    <mergeCell ref="F534:G534"/>
    <mergeCell ref="F535:G535"/>
    <mergeCell ref="F526:G526"/>
    <mergeCell ref="F527:G527"/>
    <mergeCell ref="F528:G528"/>
    <mergeCell ref="F529:G529"/>
    <mergeCell ref="F530:G530"/>
    <mergeCell ref="F541:G541"/>
    <mergeCell ref="F542:G542"/>
    <mergeCell ref="F543:G543"/>
    <mergeCell ref="F544:G544"/>
    <mergeCell ref="F545:G545"/>
    <mergeCell ref="F536:G536"/>
    <mergeCell ref="F537:G537"/>
    <mergeCell ref="F538:G538"/>
    <mergeCell ref="F539:G539"/>
    <mergeCell ref="F540:G540"/>
    <mergeCell ref="F551:G551"/>
    <mergeCell ref="F552:G552"/>
    <mergeCell ref="F553:G553"/>
    <mergeCell ref="F554:G554"/>
    <mergeCell ref="F555:G555"/>
    <mergeCell ref="F546:G546"/>
    <mergeCell ref="F547:G547"/>
    <mergeCell ref="F548:G548"/>
    <mergeCell ref="F549:G549"/>
    <mergeCell ref="F550:G550"/>
    <mergeCell ref="F561:G561"/>
    <mergeCell ref="F562:G562"/>
    <mergeCell ref="F563:G563"/>
    <mergeCell ref="F564:G564"/>
    <mergeCell ref="F565:G565"/>
    <mergeCell ref="F556:G556"/>
    <mergeCell ref="F557:G557"/>
    <mergeCell ref="F558:G558"/>
    <mergeCell ref="F559:G559"/>
    <mergeCell ref="E560:G560"/>
    <mergeCell ref="F571:G571"/>
    <mergeCell ref="E572:G572"/>
    <mergeCell ref="F573:G573"/>
    <mergeCell ref="F574:G574"/>
    <mergeCell ref="F575:G575"/>
    <mergeCell ref="F566:G566"/>
    <mergeCell ref="F567:G567"/>
    <mergeCell ref="F568:G568"/>
    <mergeCell ref="F569:G569"/>
    <mergeCell ref="F570:G570"/>
    <mergeCell ref="F581:G581"/>
    <mergeCell ref="F582:G582"/>
    <mergeCell ref="F583:G583"/>
    <mergeCell ref="F584:G584"/>
    <mergeCell ref="F585:G585"/>
    <mergeCell ref="F576:G576"/>
    <mergeCell ref="F577:G577"/>
    <mergeCell ref="F578:G578"/>
    <mergeCell ref="F579:G579"/>
    <mergeCell ref="F580:G580"/>
    <mergeCell ref="F591:G591"/>
    <mergeCell ref="F592:G592"/>
    <mergeCell ref="F593:G593"/>
    <mergeCell ref="F594:G594"/>
    <mergeCell ref="F595:G595"/>
    <mergeCell ref="F586:G586"/>
    <mergeCell ref="F587:G587"/>
    <mergeCell ref="F588:G588"/>
    <mergeCell ref="F589:G589"/>
    <mergeCell ref="F590:G590"/>
    <mergeCell ref="F601:G601"/>
    <mergeCell ref="E602:G602"/>
    <mergeCell ref="F603:G603"/>
    <mergeCell ref="F604:G604"/>
    <mergeCell ref="F605:G605"/>
    <mergeCell ref="F596:G596"/>
    <mergeCell ref="F597:G597"/>
    <mergeCell ref="F598:G598"/>
    <mergeCell ref="F599:G599"/>
    <mergeCell ref="F600:G600"/>
    <mergeCell ref="F611:G611"/>
    <mergeCell ref="F612:G612"/>
    <mergeCell ref="F613:G613"/>
    <mergeCell ref="F614:G614"/>
    <mergeCell ref="F615:G615"/>
    <mergeCell ref="F606:G606"/>
    <mergeCell ref="F607:G607"/>
    <mergeCell ref="F608:G608"/>
    <mergeCell ref="F609:G609"/>
    <mergeCell ref="F610:G610"/>
    <mergeCell ref="F621:G621"/>
    <mergeCell ref="F622:G622"/>
    <mergeCell ref="F623:G623"/>
    <mergeCell ref="F624:G624"/>
    <mergeCell ref="F625:G625"/>
    <mergeCell ref="F616:G616"/>
    <mergeCell ref="F617:G617"/>
    <mergeCell ref="F618:G618"/>
    <mergeCell ref="F619:G619"/>
    <mergeCell ref="F620:G620"/>
    <mergeCell ref="F631:G631"/>
    <mergeCell ref="F632:G632"/>
    <mergeCell ref="F633:G633"/>
    <mergeCell ref="F634:G634"/>
    <mergeCell ref="F635:G635"/>
    <mergeCell ref="F626:G626"/>
    <mergeCell ref="F627:G627"/>
    <mergeCell ref="F628:G628"/>
    <mergeCell ref="F629:G629"/>
    <mergeCell ref="F630:G630"/>
    <mergeCell ref="F641:G641"/>
    <mergeCell ref="F642:G642"/>
    <mergeCell ref="F643:G643"/>
    <mergeCell ref="F644:G644"/>
    <mergeCell ref="F645:G645"/>
    <mergeCell ref="F636:G636"/>
    <mergeCell ref="F637:G637"/>
    <mergeCell ref="F638:G638"/>
    <mergeCell ref="F639:G639"/>
    <mergeCell ref="F640:G640"/>
    <mergeCell ref="F651:G651"/>
    <mergeCell ref="F652:G652"/>
    <mergeCell ref="F653:G653"/>
    <mergeCell ref="F654:G654"/>
    <mergeCell ref="F655:G655"/>
    <mergeCell ref="F646:G646"/>
    <mergeCell ref="E647:G647"/>
    <mergeCell ref="F648:G648"/>
    <mergeCell ref="F649:G649"/>
    <mergeCell ref="F650:G650"/>
    <mergeCell ref="F661:G661"/>
    <mergeCell ref="F662:G662"/>
    <mergeCell ref="F663:G663"/>
    <mergeCell ref="F664:G664"/>
    <mergeCell ref="F665:G665"/>
    <mergeCell ref="F656:G656"/>
    <mergeCell ref="F657:G657"/>
    <mergeCell ref="F658:G658"/>
    <mergeCell ref="F659:G659"/>
    <mergeCell ref="F660:G660"/>
    <mergeCell ref="F671:G671"/>
    <mergeCell ref="E672:G672"/>
    <mergeCell ref="F673:G673"/>
    <mergeCell ref="F674:G674"/>
    <mergeCell ref="F675:G675"/>
    <mergeCell ref="F666:G666"/>
    <mergeCell ref="F667:G667"/>
    <mergeCell ref="F668:G668"/>
    <mergeCell ref="F669:G669"/>
    <mergeCell ref="F670:G670"/>
    <mergeCell ref="F681:G681"/>
    <mergeCell ref="F682:G682"/>
    <mergeCell ref="F683:G683"/>
    <mergeCell ref="F684:G684"/>
    <mergeCell ref="F685:G685"/>
    <mergeCell ref="F676:G676"/>
    <mergeCell ref="F677:G677"/>
    <mergeCell ref="F678:G678"/>
    <mergeCell ref="F679:G679"/>
    <mergeCell ref="F680:G680"/>
    <mergeCell ref="F691:G691"/>
    <mergeCell ref="F692:G692"/>
    <mergeCell ref="F693:G693"/>
    <mergeCell ref="F694:G694"/>
    <mergeCell ref="F695:G695"/>
    <mergeCell ref="F686:G686"/>
    <mergeCell ref="F687:G687"/>
    <mergeCell ref="F688:G688"/>
    <mergeCell ref="F689:G689"/>
    <mergeCell ref="F690:G690"/>
    <mergeCell ref="F701:G701"/>
    <mergeCell ref="F702:G702"/>
    <mergeCell ref="F703:G703"/>
    <mergeCell ref="F704:G704"/>
    <mergeCell ref="E705:G705"/>
    <mergeCell ref="F696:G696"/>
    <mergeCell ref="F697:G697"/>
    <mergeCell ref="F698:G698"/>
    <mergeCell ref="F699:G699"/>
    <mergeCell ref="F700:G700"/>
    <mergeCell ref="F711:G711"/>
    <mergeCell ref="F712:G712"/>
    <mergeCell ref="F713:G713"/>
    <mergeCell ref="F714:G714"/>
    <mergeCell ref="F715:G715"/>
    <mergeCell ref="F706:G706"/>
    <mergeCell ref="F707:G707"/>
    <mergeCell ref="F708:G708"/>
    <mergeCell ref="F709:G709"/>
    <mergeCell ref="F710:G710"/>
    <mergeCell ref="F721:G721"/>
    <mergeCell ref="F722:G722"/>
    <mergeCell ref="F723:G723"/>
    <mergeCell ref="F724:G724"/>
    <mergeCell ref="F725:G725"/>
    <mergeCell ref="F716:G716"/>
    <mergeCell ref="F717:G717"/>
    <mergeCell ref="F718:G718"/>
    <mergeCell ref="F719:G719"/>
    <mergeCell ref="F720:G720"/>
    <mergeCell ref="F731:G731"/>
    <mergeCell ref="F732:G732"/>
    <mergeCell ref="F733:G733"/>
    <mergeCell ref="F734:G734"/>
    <mergeCell ref="E735:G735"/>
    <mergeCell ref="F726:G726"/>
    <mergeCell ref="F727:G727"/>
    <mergeCell ref="F728:G728"/>
    <mergeCell ref="F729:G729"/>
    <mergeCell ref="F730:G730"/>
    <mergeCell ref="F741:G741"/>
    <mergeCell ref="F742:G742"/>
    <mergeCell ref="F743:G743"/>
    <mergeCell ref="F744:G744"/>
    <mergeCell ref="F745:G745"/>
    <mergeCell ref="F736:G736"/>
    <mergeCell ref="F737:G737"/>
    <mergeCell ref="F738:G738"/>
    <mergeCell ref="F739:G739"/>
    <mergeCell ref="F740:G740"/>
    <mergeCell ref="F751:G751"/>
    <mergeCell ref="F752:G752"/>
    <mergeCell ref="F753:G753"/>
    <mergeCell ref="F754:G754"/>
    <mergeCell ref="F755:G755"/>
    <mergeCell ref="F746:G746"/>
    <mergeCell ref="F747:G747"/>
    <mergeCell ref="F748:G748"/>
    <mergeCell ref="F749:G749"/>
    <mergeCell ref="F750:G750"/>
    <mergeCell ref="F761:G761"/>
    <mergeCell ref="F762:G762"/>
    <mergeCell ref="F763:G763"/>
    <mergeCell ref="F764:G764"/>
    <mergeCell ref="F765:G765"/>
    <mergeCell ref="F756:G756"/>
    <mergeCell ref="F757:G757"/>
    <mergeCell ref="F758:G758"/>
    <mergeCell ref="F759:G759"/>
    <mergeCell ref="F760:G760"/>
    <mergeCell ref="F771:G771"/>
    <mergeCell ref="F772:G772"/>
    <mergeCell ref="F773:G773"/>
    <mergeCell ref="F774:G774"/>
    <mergeCell ref="F775:G775"/>
    <mergeCell ref="F766:G766"/>
    <mergeCell ref="F767:G767"/>
    <mergeCell ref="F768:G768"/>
    <mergeCell ref="F769:G769"/>
    <mergeCell ref="F770:G770"/>
    <mergeCell ref="F781:G781"/>
    <mergeCell ref="F782:G782"/>
    <mergeCell ref="F783:G783"/>
    <mergeCell ref="F784:G784"/>
    <mergeCell ref="F785:G785"/>
    <mergeCell ref="F776:G776"/>
    <mergeCell ref="F777:G777"/>
    <mergeCell ref="F778:G778"/>
    <mergeCell ref="F779:G779"/>
    <mergeCell ref="E780:G780"/>
    <mergeCell ref="F791:G791"/>
    <mergeCell ref="F792:G792"/>
    <mergeCell ref="F793:G793"/>
    <mergeCell ref="F794:G794"/>
    <mergeCell ref="F795:G795"/>
    <mergeCell ref="F786:G786"/>
    <mergeCell ref="F787:G787"/>
    <mergeCell ref="F788:G788"/>
    <mergeCell ref="F789:G789"/>
    <mergeCell ref="F790:G790"/>
    <mergeCell ref="F801:G801"/>
    <mergeCell ref="F802:G802"/>
    <mergeCell ref="F803:G803"/>
    <mergeCell ref="E804:G804"/>
    <mergeCell ref="F805:G805"/>
    <mergeCell ref="F796:G796"/>
    <mergeCell ref="F797:G797"/>
    <mergeCell ref="F798:G798"/>
    <mergeCell ref="F799:G799"/>
    <mergeCell ref="F800:G800"/>
    <mergeCell ref="F811:G811"/>
    <mergeCell ref="F812:G812"/>
    <mergeCell ref="F813:G813"/>
    <mergeCell ref="F814:G814"/>
    <mergeCell ref="F815:G815"/>
    <mergeCell ref="F806:G806"/>
    <mergeCell ref="F807:G807"/>
    <mergeCell ref="F808:G808"/>
    <mergeCell ref="F809:G809"/>
    <mergeCell ref="F810:G810"/>
    <mergeCell ref="F821:G821"/>
    <mergeCell ref="E822:G822"/>
    <mergeCell ref="F823:G823"/>
    <mergeCell ref="F824:G824"/>
    <mergeCell ref="F825:G825"/>
    <mergeCell ref="F816:G816"/>
    <mergeCell ref="F817:G817"/>
    <mergeCell ref="F818:G818"/>
    <mergeCell ref="F819:G819"/>
    <mergeCell ref="F820:G820"/>
    <mergeCell ref="F831:G831"/>
    <mergeCell ref="F832:G832"/>
    <mergeCell ref="F833:G833"/>
    <mergeCell ref="F834:G834"/>
    <mergeCell ref="F835:G835"/>
    <mergeCell ref="F826:G826"/>
    <mergeCell ref="F827:G827"/>
    <mergeCell ref="F828:G828"/>
    <mergeCell ref="F829:G829"/>
    <mergeCell ref="F830:G830"/>
    <mergeCell ref="E841:G841"/>
    <mergeCell ref="F842:G842"/>
    <mergeCell ref="F843:G843"/>
    <mergeCell ref="F844:G844"/>
    <mergeCell ref="F845:G845"/>
    <mergeCell ref="F836:G836"/>
    <mergeCell ref="F837:G837"/>
    <mergeCell ref="F838:G838"/>
    <mergeCell ref="F839:G839"/>
    <mergeCell ref="F840:G840"/>
    <mergeCell ref="F851:G851"/>
    <mergeCell ref="F852:G852"/>
    <mergeCell ref="F853:G853"/>
    <mergeCell ref="F854:G854"/>
    <mergeCell ref="F855:G855"/>
    <mergeCell ref="F846:G846"/>
    <mergeCell ref="F847:G847"/>
    <mergeCell ref="F848:G848"/>
    <mergeCell ref="F849:G849"/>
    <mergeCell ref="F850:G850"/>
    <mergeCell ref="F861:G861"/>
    <mergeCell ref="F862:G862"/>
    <mergeCell ref="F863:G863"/>
    <mergeCell ref="F864:G864"/>
    <mergeCell ref="F865:G865"/>
    <mergeCell ref="F856:G856"/>
    <mergeCell ref="F857:G857"/>
    <mergeCell ref="F858:G858"/>
    <mergeCell ref="F859:G859"/>
    <mergeCell ref="F860:G860"/>
    <mergeCell ref="F871:G871"/>
    <mergeCell ref="F872:G872"/>
    <mergeCell ref="F873:G873"/>
    <mergeCell ref="F874:G874"/>
    <mergeCell ref="F875:G875"/>
    <mergeCell ref="F866:G866"/>
    <mergeCell ref="E867:G867"/>
    <mergeCell ref="F868:G868"/>
    <mergeCell ref="F869:G869"/>
    <mergeCell ref="F870:G870"/>
    <mergeCell ref="E886:G886"/>
    <mergeCell ref="F881:G881"/>
    <mergeCell ref="F882:G882"/>
    <mergeCell ref="F883:G883"/>
    <mergeCell ref="E884:G884"/>
    <mergeCell ref="E885:G885"/>
    <mergeCell ref="F876:G876"/>
    <mergeCell ref="F877:G877"/>
    <mergeCell ref="F878:G878"/>
    <mergeCell ref="F879:G879"/>
    <mergeCell ref="F880:G88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최저기준</vt:lpstr>
      <vt:lpstr>명부(현재)</vt:lpstr>
      <vt:lpstr>1-11월</vt:lpstr>
      <vt:lpstr>12월</vt:lpstr>
      <vt:lpstr>최저기준!Print_Area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정용삼</dc:creator>
  <cp:lastModifiedBy>user</cp:lastModifiedBy>
  <cp:revision>2</cp:revision>
  <cp:lastPrinted>2015-12-02T00:31:11Z</cp:lastPrinted>
  <dcterms:created xsi:type="dcterms:W3CDTF">2012-11-28T04:29:43Z</dcterms:created>
  <dcterms:modified xsi:type="dcterms:W3CDTF">2016-01-07T05:34:20Z</dcterms:modified>
</cp:coreProperties>
</file>