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60" windowWidth="14880" windowHeight="12705" tabRatio="888"/>
  </bookViews>
  <sheets>
    <sheet name="월별금액" sheetId="9" r:id="rId1"/>
    <sheet name="산출내역" sheetId="7" r:id="rId2"/>
    <sheet name="업무인원-별첨1" sheetId="11" r:id="rId3"/>
    <sheet name="재료비_별첨2" sheetId="6" r:id="rId4"/>
    <sheet name="전기선임비용_별첨3" sheetId="8" r:id="rId5"/>
    <sheet name="건축물선임비용_별첨4" sheetId="5" r:id="rId6"/>
    <sheet name="참조" sheetId="12" r:id="rId7"/>
  </sheets>
  <definedNames>
    <definedName name="_xlnm.Print_Area" localSheetId="1">산출내역!$A$1:$H$58</definedName>
    <definedName name="_xlnm.Print_Area" localSheetId="2">'업무인원-별첨1'!$A$1:$AR$79</definedName>
    <definedName name="_xlnm.Print_Area" localSheetId="0">월별금액!$A$1:$F$23</definedName>
    <definedName name="_xlnm.Print_Area" localSheetId="4">전기선임비용_별첨3!#REF!</definedName>
    <definedName name="_xlnm.Print_Titles" localSheetId="2">'업무인원-별첨1'!$5:$7</definedName>
    <definedName name="_xlnm.Print_Titles" localSheetId="3">재료비_별첨2!#REF!</definedName>
  </definedNames>
  <calcPr calcId="124519"/>
</workbook>
</file>

<file path=xl/calcChain.xml><?xml version="1.0" encoding="utf-8"?>
<calcChain xmlns="http://schemas.openxmlformats.org/spreadsheetml/2006/main">
  <c r="G49" i="7"/>
  <c r="G48"/>
  <c r="E59" i="5"/>
  <c r="G50" i="7" s="1"/>
  <c r="B63" i="11"/>
  <c r="C63"/>
  <c r="D10" i="8"/>
  <c r="E10" s="1"/>
  <c r="E9"/>
  <c r="D9"/>
  <c r="D8"/>
  <c r="E8" s="1"/>
  <c r="E7"/>
  <c r="D7"/>
  <c r="E6"/>
  <c r="D6"/>
  <c r="A69" i="6"/>
  <c r="A70" s="1"/>
  <c r="E68"/>
  <c r="D78" i="11"/>
  <c r="D72"/>
  <c r="D63"/>
  <c r="C71" i="6"/>
  <c r="E66"/>
  <c r="F66" s="1"/>
  <c r="E65"/>
  <c r="F65" s="1"/>
  <c r="E64"/>
  <c r="F64" s="1"/>
  <c r="E63"/>
  <c r="F63" s="1"/>
  <c r="E62"/>
  <c r="F62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9"/>
  <c r="A8"/>
  <c r="D79" i="11" l="1"/>
  <c r="E46" i="7"/>
  <c r="E45"/>
  <c r="E43"/>
  <c r="E42"/>
  <c r="E41"/>
  <c r="E40"/>
  <c r="E39"/>
  <c r="E38"/>
  <c r="E37"/>
  <c r="E36"/>
  <c r="E35"/>
  <c r="E34"/>
  <c r="E33"/>
  <c r="E31"/>
  <c r="E30"/>
  <c r="E29"/>
  <c r="E28"/>
  <c r="E27"/>
  <c r="E26"/>
  <c r="E25"/>
  <c r="E24"/>
  <c r="E23"/>
  <c r="E22"/>
  <c r="E21"/>
  <c r="E20"/>
  <c r="E19"/>
  <c r="M8" s="1"/>
  <c r="N8" s="1"/>
  <c r="E18"/>
  <c r="E16"/>
  <c r="E15"/>
  <c r="E14"/>
  <c r="E13"/>
  <c r="E12"/>
  <c r="E11"/>
  <c r="M6" s="1"/>
  <c r="N6" s="1"/>
  <c r="E10"/>
  <c r="E9"/>
  <c r="E8"/>
  <c r="E7"/>
  <c r="E6"/>
  <c r="M7" s="1"/>
  <c r="N7" s="1"/>
  <c r="G51"/>
  <c r="M9" l="1"/>
  <c r="N9" s="1"/>
  <c r="A65" i="11"/>
  <c r="A66" s="1"/>
  <c r="A67" s="1"/>
  <c r="A68" s="1"/>
  <c r="A69" s="1"/>
  <c r="A70" s="1"/>
  <c r="A71" s="1"/>
  <c r="A74"/>
  <c r="A75" s="1"/>
  <c r="A76" s="1"/>
  <c r="A77" s="1"/>
  <c r="C78"/>
  <c r="B78"/>
  <c r="AP78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W78"/>
  <c r="V78"/>
  <c r="U78"/>
  <c r="T78"/>
  <c r="S78"/>
  <c r="R78"/>
  <c r="Q78"/>
  <c r="P78"/>
  <c r="O78"/>
  <c r="N78"/>
  <c r="M78"/>
  <c r="L78"/>
  <c r="K78"/>
  <c r="J78"/>
  <c r="I78"/>
  <c r="H78"/>
  <c r="G78"/>
  <c r="F78"/>
  <c r="E78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V72"/>
  <c r="U72"/>
  <c r="T72"/>
  <c r="S72"/>
  <c r="R72"/>
  <c r="Q72"/>
  <c r="P72"/>
  <c r="O72"/>
  <c r="N72"/>
  <c r="M72"/>
  <c r="L72"/>
  <c r="K72"/>
  <c r="J72"/>
  <c r="I72"/>
  <c r="H72"/>
  <c r="G72"/>
  <c r="F72"/>
  <c r="E72"/>
  <c r="AP63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I63"/>
  <c r="H63"/>
  <c r="G63"/>
  <c r="F63"/>
  <c r="E63"/>
  <c r="AQ77"/>
  <c r="AQ76"/>
  <c r="AQ75"/>
  <c r="AQ74"/>
  <c r="AQ73"/>
  <c r="AQ71"/>
  <c r="AQ70"/>
  <c r="AQ69"/>
  <c r="AQ68"/>
  <c r="AQ67"/>
  <c r="AQ66"/>
  <c r="AQ65"/>
  <c r="AQ64"/>
  <c r="AQ62"/>
  <c r="AQ61"/>
  <c r="AQ60"/>
  <c r="AQ59"/>
  <c r="AQ58"/>
  <c r="AQ57"/>
  <c r="AQ56"/>
  <c r="AQ55"/>
  <c r="AQ54"/>
  <c r="AQ53"/>
  <c r="AQ52"/>
  <c r="AQ51"/>
  <c r="AQ50"/>
  <c r="AQ49"/>
  <c r="AQ48"/>
  <c r="AQ47"/>
  <c r="AQ46"/>
  <c r="AQ45"/>
  <c r="AQ44"/>
  <c r="AQ43"/>
  <c r="AQ42"/>
  <c r="AQ41"/>
  <c r="AQ40"/>
  <c r="AQ39"/>
  <c r="AQ38"/>
  <c r="AQ37"/>
  <c r="AQ36"/>
  <c r="AQ35"/>
  <c r="AQ34"/>
  <c r="AQ33"/>
  <c r="AQ32"/>
  <c r="AQ31"/>
  <c r="AQ30"/>
  <c r="AQ29"/>
  <c r="AQ28"/>
  <c r="AQ27"/>
  <c r="AQ26"/>
  <c r="AQ25"/>
  <c r="AQ24"/>
  <c r="AQ23"/>
  <c r="AQ22"/>
  <c r="AQ21"/>
  <c r="AQ20"/>
  <c r="AQ19"/>
  <c r="AQ18"/>
  <c r="AQ17"/>
  <c r="AQ16"/>
  <c r="AQ15"/>
  <c r="AQ14"/>
  <c r="AQ13"/>
  <c r="AQ12"/>
  <c r="AQ11"/>
  <c r="AQ10"/>
  <c r="AQ9"/>
  <c r="AQ8"/>
  <c r="H79" l="1"/>
  <c r="F9" i="7" s="1"/>
  <c r="G9" s="1"/>
  <c r="L79" i="11"/>
  <c r="F13" i="7" s="1"/>
  <c r="G13" s="1"/>
  <c r="T79" i="11"/>
  <c r="F22" i="7" s="1"/>
  <c r="G22" s="1"/>
  <c r="X79" i="11"/>
  <c r="F29" i="7" s="1"/>
  <c r="G29" s="1"/>
  <c r="AB79" i="11"/>
  <c r="F30" i="7" s="1"/>
  <c r="G30" s="1"/>
  <c r="AF79" i="11"/>
  <c r="F37" i="7" s="1"/>
  <c r="AJ79" i="11"/>
  <c r="F34" i="7" s="1"/>
  <c r="G34" s="1"/>
  <c r="AQ63" i="11"/>
  <c r="E79"/>
  <c r="F6" i="7" s="1"/>
  <c r="I79" i="11"/>
  <c r="F10" i="7" s="1"/>
  <c r="G10" s="1"/>
  <c r="M79" i="11"/>
  <c r="F14" i="7" s="1"/>
  <c r="G14" s="1"/>
  <c r="Q79" i="11"/>
  <c r="F19" i="7" s="1"/>
  <c r="G19" s="1"/>
  <c r="U79" i="11"/>
  <c r="F23" i="7" s="1"/>
  <c r="G23" s="1"/>
  <c r="Y79" i="11"/>
  <c r="F24" i="7" s="1"/>
  <c r="G24" s="1"/>
  <c r="AC79" i="11"/>
  <c r="F31" i="7" s="1"/>
  <c r="G31" s="1"/>
  <c r="AG79" i="11"/>
  <c r="F38" i="7" s="1"/>
  <c r="G38" s="1"/>
  <c r="AK79" i="11"/>
  <c r="F36" i="7" s="1"/>
  <c r="G36" s="1"/>
  <c r="AO79" i="11"/>
  <c r="F45" i="7" s="1"/>
  <c r="G79" i="11"/>
  <c r="F8" i="7" s="1"/>
  <c r="G8" s="1"/>
  <c r="K79" i="11"/>
  <c r="F12" i="7" s="1"/>
  <c r="G12" s="1"/>
  <c r="O79" i="11"/>
  <c r="F16" i="7" s="1"/>
  <c r="G16" s="1"/>
  <c r="S79" i="11"/>
  <c r="F21" i="7" s="1"/>
  <c r="G21" s="1"/>
  <c r="W79" i="11"/>
  <c r="F27" i="7" s="1"/>
  <c r="G27" s="1"/>
  <c r="AA79" i="11"/>
  <c r="F28" i="7" s="1"/>
  <c r="G28" s="1"/>
  <c r="AE79" i="11"/>
  <c r="AI79"/>
  <c r="F40" i="7" s="1"/>
  <c r="G40" s="1"/>
  <c r="AM79" i="11"/>
  <c r="F42" i="7" s="1"/>
  <c r="G42" s="1"/>
  <c r="F79" i="11"/>
  <c r="F7" i="7" s="1"/>
  <c r="G7" s="1"/>
  <c r="J79" i="11"/>
  <c r="F11" i="7" s="1"/>
  <c r="G11" s="1"/>
  <c r="N79" i="11"/>
  <c r="F15" i="7" s="1"/>
  <c r="G15" s="1"/>
  <c r="R79" i="11"/>
  <c r="F20" i="7" s="1"/>
  <c r="G20" s="1"/>
  <c r="V79" i="11"/>
  <c r="F25" i="7" s="1"/>
  <c r="G25" s="1"/>
  <c r="Z79" i="11"/>
  <c r="F26" i="7" s="1"/>
  <c r="G26" s="1"/>
  <c r="AD79" i="11"/>
  <c r="F33" i="7" s="1"/>
  <c r="AH79" i="11"/>
  <c r="F39" i="7" s="1"/>
  <c r="G39" s="1"/>
  <c r="AL79" i="11"/>
  <c r="F41" i="7" s="1"/>
  <c r="G41" s="1"/>
  <c r="AP79" i="11"/>
  <c r="F46" i="7" s="1"/>
  <c r="G46" s="1"/>
  <c r="P79" i="11"/>
  <c r="F18" i="7" s="1"/>
  <c r="AN79" i="11"/>
  <c r="F43" i="7" s="1"/>
  <c r="G43" s="1"/>
  <c r="AQ72" i="11"/>
  <c r="AQ78"/>
  <c r="F35" i="7" l="1"/>
  <c r="G35" s="1"/>
  <c r="G37"/>
  <c r="G6"/>
  <c r="G17" s="1"/>
  <c r="F17"/>
  <c r="G33"/>
  <c r="G45"/>
  <c r="G47" s="1"/>
  <c r="F47"/>
  <c r="F32"/>
  <c r="G18"/>
  <c r="G32" s="1"/>
  <c r="C11" i="8"/>
  <c r="F44" i="7" l="1"/>
  <c r="F53" s="1"/>
  <c r="G44"/>
  <c r="E70" i="6"/>
  <c r="F70" s="1"/>
  <c r="E69"/>
  <c r="F69" s="1"/>
  <c r="F68"/>
  <c r="E67"/>
  <c r="F67" s="1"/>
  <c r="E61"/>
  <c r="F61" s="1"/>
  <c r="E60"/>
  <c r="F60" s="1"/>
  <c r="E59"/>
  <c r="F59" s="1"/>
  <c r="E58"/>
  <c r="F58" s="1"/>
  <c r="E57"/>
  <c r="F57" s="1"/>
  <c r="E56"/>
  <c r="F56" s="1"/>
  <c r="E55"/>
  <c r="F55" s="1"/>
  <c r="E54"/>
  <c r="F54" s="1"/>
  <c r="E53"/>
  <c r="F53" s="1"/>
  <c r="E52"/>
  <c r="F52" s="1"/>
  <c r="E51"/>
  <c r="F51" s="1"/>
  <c r="E50"/>
  <c r="F50" s="1"/>
  <c r="E49"/>
  <c r="F49" s="1"/>
  <c r="E48"/>
  <c r="F48" s="1"/>
  <c r="E47"/>
  <c r="F47" s="1"/>
  <c r="E46"/>
  <c r="F46" s="1"/>
  <c r="E45"/>
  <c r="F45" s="1"/>
  <c r="E44"/>
  <c r="F44" s="1"/>
  <c r="E43"/>
  <c r="F43" s="1"/>
  <c r="E42"/>
  <c r="F42" s="1"/>
  <c r="E41"/>
  <c r="F41" s="1"/>
  <c r="E40"/>
  <c r="F40" s="1"/>
  <c r="E39"/>
  <c r="F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E26"/>
  <c r="F26" s="1"/>
  <c r="E25"/>
  <c r="F25" s="1"/>
  <c r="E24"/>
  <c r="F24" s="1"/>
  <c r="E23"/>
  <c r="F23" s="1"/>
  <c r="E22"/>
  <c r="F22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E13"/>
  <c r="F13" s="1"/>
  <c r="E12"/>
  <c r="F12" s="1"/>
  <c r="E11"/>
  <c r="F11" s="1"/>
  <c r="E10"/>
  <c r="F10" s="1"/>
  <c r="E9"/>
  <c r="F9" s="1"/>
  <c r="E8"/>
  <c r="F8" s="1"/>
  <c r="E7"/>
  <c r="F7" l="1"/>
  <c r="F71" s="1"/>
  <c r="E71"/>
  <c r="B14" i="9"/>
  <c r="B10"/>
  <c r="B6"/>
  <c r="B15"/>
  <c r="B11"/>
  <c r="B7"/>
  <c r="B16"/>
  <c r="B12"/>
  <c r="B8"/>
  <c r="B13"/>
  <c r="B9"/>
  <c r="B5"/>
  <c r="E11" i="8"/>
  <c r="D11"/>
  <c r="C72" i="11"/>
  <c r="G52" i="7" l="1"/>
  <c r="B72" i="11"/>
  <c r="C79"/>
  <c r="A9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G53" i="7" l="1"/>
  <c r="C10" i="9" s="1"/>
  <c r="E10" s="1"/>
  <c r="AQ79" i="11"/>
  <c r="B79"/>
  <c r="C14" i="9" l="1"/>
  <c r="E14" s="1"/>
  <c r="C15"/>
  <c r="E15" s="1"/>
  <c r="C11"/>
  <c r="E11" s="1"/>
  <c r="C6"/>
  <c r="E6" s="1"/>
  <c r="C7"/>
  <c r="E7" s="1"/>
  <c r="C12"/>
  <c r="E12" s="1"/>
  <c r="C9"/>
  <c r="E9" s="1"/>
  <c r="C5"/>
  <c r="E5" s="1"/>
  <c r="C13"/>
  <c r="E13" s="1"/>
  <c r="C8"/>
  <c r="E8" s="1"/>
  <c r="C16"/>
  <c r="C20" s="1"/>
  <c r="C19" s="1"/>
  <c r="D17"/>
  <c r="E16" l="1"/>
  <c r="E17" s="1"/>
  <c r="C17"/>
  <c r="C22" l="1"/>
  <c r="C21" s="1"/>
</calcChain>
</file>

<file path=xl/comments1.xml><?xml version="1.0" encoding="utf-8"?>
<comments xmlns="http://schemas.openxmlformats.org/spreadsheetml/2006/main">
  <authors>
    <author>임승국</author>
  </authors>
  <commentList>
    <comment ref="L7" authorId="0">
      <text>
        <r>
          <rPr>
            <b/>
            <sz val="9"/>
            <color indexed="81"/>
            <rFont val="돋움"/>
            <family val="3"/>
            <charset val="129"/>
          </rPr>
          <t>주간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당직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비번</t>
        </r>
      </text>
    </comment>
    <comment ref="O7" authorId="0">
      <text>
        <r>
          <rPr>
            <b/>
            <sz val="9"/>
            <color indexed="81"/>
            <rFont val="돋움"/>
            <family val="3"/>
            <charset val="129"/>
          </rPr>
          <t>주간 - 야간 - 비번</t>
        </r>
      </text>
    </comment>
    <comment ref="AF7" authorId="0">
      <text>
        <r>
          <rPr>
            <b/>
            <sz val="9"/>
            <color indexed="81"/>
            <rFont val="돋움"/>
            <family val="3"/>
            <charset val="129"/>
          </rPr>
          <t>주간 - 당직 - 비번</t>
        </r>
      </text>
    </comment>
    <comment ref="AG7" authorId="0">
      <text>
        <r>
          <rPr>
            <b/>
            <sz val="9"/>
            <color indexed="81"/>
            <rFont val="돋움"/>
            <family val="3"/>
            <charset val="129"/>
          </rPr>
          <t>주간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야간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비번</t>
        </r>
      </text>
    </comment>
    <comment ref="AN7" authorId="0">
      <text>
        <r>
          <rPr>
            <b/>
            <sz val="9"/>
            <color indexed="81"/>
            <rFont val="돋움"/>
            <family val="3"/>
            <charset val="129"/>
          </rPr>
          <t>협재수련원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감원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감원</t>
        </r>
      </text>
    </comment>
    <comment ref="J60" authorId="0">
      <text>
        <r>
          <rPr>
            <b/>
            <sz val="9"/>
            <color indexed="81"/>
            <rFont val="돋움"/>
            <family val="3"/>
            <charset val="129"/>
          </rPr>
          <t>화성향남으로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재배치</t>
        </r>
      </text>
    </comment>
  </commentList>
</comments>
</file>

<file path=xl/sharedStrings.xml><?xml version="1.0" encoding="utf-8"?>
<sst xmlns="http://schemas.openxmlformats.org/spreadsheetml/2006/main" count="506" uniqueCount="375">
  <si>
    <t>일근</t>
    <phoneticPr fontId="2" type="noConversion"/>
  </si>
  <si>
    <t>야간</t>
    <phoneticPr fontId="2" type="noConversion"/>
  </si>
  <si>
    <t>위탁수수료 산출내역서</t>
    <phoneticPr fontId="2" type="noConversion"/>
  </si>
  <si>
    <t>청사경비</t>
    <phoneticPr fontId="2" type="noConversion"/>
  </si>
  <si>
    <t>안내</t>
    <phoneticPr fontId="2" type="noConversion"/>
  </si>
  <si>
    <t>항목</t>
    <phoneticPr fontId="2" type="noConversion"/>
  </si>
  <si>
    <t>NO</t>
    <phoneticPr fontId="2" type="noConversion"/>
  </si>
  <si>
    <t>기사</t>
    <phoneticPr fontId="2" type="noConversion"/>
  </si>
  <si>
    <t>B</t>
    <phoneticPr fontId="2" type="noConversion"/>
  </si>
  <si>
    <t>대리</t>
    <phoneticPr fontId="2" type="noConversion"/>
  </si>
  <si>
    <t>기술</t>
    <phoneticPr fontId="2" type="noConversion"/>
  </si>
  <si>
    <t>수련원</t>
    <phoneticPr fontId="2" type="noConversion"/>
  </si>
  <si>
    <t>A</t>
    <phoneticPr fontId="2" type="noConversion"/>
  </si>
  <si>
    <t>국제우편물류센터</t>
    <phoneticPr fontId="2" type="noConversion"/>
  </si>
  <si>
    <t>협재수련원</t>
    <phoneticPr fontId="2" type="noConversion"/>
  </si>
  <si>
    <t>A</t>
  </si>
  <si>
    <t>B</t>
  </si>
  <si>
    <t xml:space="preserve">  </t>
  </si>
  <si>
    <t>부평우체국</t>
    <phoneticPr fontId="2" type="noConversion"/>
  </si>
  <si>
    <t>팀장</t>
    <phoneticPr fontId="2" type="noConversion"/>
  </si>
  <si>
    <t>청사</t>
    <phoneticPr fontId="2" type="noConversion"/>
  </si>
  <si>
    <t>2016년 경인지방우정청 월별 도급금액</t>
    <phoneticPr fontId="2" type="noConversion"/>
  </si>
  <si>
    <r>
      <t>(</t>
    </r>
    <r>
      <rPr>
        <sz val="11"/>
        <color theme="1"/>
        <rFont val="굴림"/>
        <family val="3"/>
        <charset val="129"/>
      </rPr>
      <t>단위</t>
    </r>
    <r>
      <rPr>
        <sz val="11"/>
        <color theme="1"/>
        <rFont val="Arial Narrow"/>
        <family val="2"/>
      </rPr>
      <t>:</t>
    </r>
    <r>
      <rPr>
        <sz val="11"/>
        <color theme="1"/>
        <rFont val="굴림"/>
        <family val="3"/>
        <charset val="129"/>
      </rPr>
      <t>명</t>
    </r>
    <r>
      <rPr>
        <sz val="11"/>
        <color theme="1"/>
        <rFont val="Arial Narrow"/>
        <family val="2"/>
      </rPr>
      <t xml:space="preserve">, </t>
    </r>
    <r>
      <rPr>
        <sz val="11"/>
        <color theme="1"/>
        <rFont val="굴림"/>
        <family val="3"/>
        <charset val="129"/>
      </rPr>
      <t>원</t>
    </r>
    <r>
      <rPr>
        <sz val="11"/>
        <color theme="1"/>
        <rFont val="Arial Narrow"/>
        <family val="2"/>
      </rPr>
      <t xml:space="preserve">, </t>
    </r>
    <r>
      <rPr>
        <sz val="11"/>
        <color theme="1"/>
        <rFont val="굴림"/>
        <family val="3"/>
        <charset val="129"/>
      </rPr>
      <t>부가세포함</t>
    </r>
    <r>
      <rPr>
        <sz val="11"/>
        <color theme="1"/>
        <rFont val="Arial Narrow"/>
        <family val="2"/>
      </rPr>
      <t>)</t>
    </r>
    <phoneticPr fontId="2" type="noConversion"/>
  </si>
  <si>
    <r>
      <rPr>
        <sz val="11"/>
        <color theme="1"/>
        <rFont val="굴림"/>
        <family val="3"/>
        <charset val="129"/>
      </rPr>
      <t>월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굴림"/>
        <family val="3"/>
        <charset val="129"/>
      </rPr>
      <t>계약금액</t>
    </r>
    <phoneticPr fontId="2" type="noConversion"/>
  </si>
  <si>
    <r>
      <rPr>
        <sz val="11"/>
        <color theme="1"/>
        <rFont val="굴림"/>
        <family val="3"/>
        <charset val="129"/>
      </rPr>
      <t>연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굴림"/>
        <family val="3"/>
        <charset val="129"/>
      </rPr>
      <t>계약금액</t>
    </r>
    <phoneticPr fontId="2" type="noConversion"/>
  </si>
  <si>
    <t>일근</t>
    <phoneticPr fontId="2" type="noConversion"/>
  </si>
  <si>
    <r>
      <rPr>
        <b/>
        <sz val="12"/>
        <color theme="1"/>
        <rFont val="맑은 고딕"/>
        <family val="3"/>
        <charset val="129"/>
      </rPr>
      <t>▣</t>
    </r>
    <r>
      <rPr>
        <b/>
        <sz val="12"/>
        <color theme="1"/>
        <rFont val="Arial Narrow"/>
        <family val="2"/>
      </rPr>
      <t xml:space="preserve"> 2016</t>
    </r>
    <r>
      <rPr>
        <b/>
        <sz val="12"/>
        <color theme="1"/>
        <rFont val="맑은 고딕"/>
        <family val="3"/>
        <charset val="129"/>
      </rPr>
      <t>년</t>
    </r>
    <r>
      <rPr>
        <b/>
        <sz val="12"/>
        <color theme="1"/>
        <rFont val="Arial Narrow"/>
        <family val="2"/>
      </rPr>
      <t xml:space="preserve"> 1</t>
    </r>
    <r>
      <rPr>
        <b/>
        <sz val="12"/>
        <color theme="1"/>
        <rFont val="맑은 고딕"/>
        <family val="3"/>
        <charset val="129"/>
      </rPr>
      <t>월</t>
    </r>
    <r>
      <rPr>
        <b/>
        <sz val="12"/>
        <color theme="1"/>
        <rFont val="Arial Narrow"/>
        <family val="2"/>
      </rPr>
      <t xml:space="preserve"> ~ 12</t>
    </r>
    <r>
      <rPr>
        <b/>
        <sz val="12"/>
        <color theme="1"/>
        <rFont val="맑은 고딕"/>
        <family val="3"/>
        <charset val="129"/>
      </rPr>
      <t>월</t>
    </r>
    <phoneticPr fontId="2" type="noConversion"/>
  </si>
  <si>
    <r>
      <rPr>
        <b/>
        <sz val="12"/>
        <rFont val="맑은 고딕"/>
        <family val="3"/>
        <charset val="129"/>
      </rPr>
      <t>직</t>
    </r>
    <r>
      <rPr>
        <b/>
        <sz val="12"/>
        <rFont val="Arial Narrow"/>
        <family val="2"/>
      </rPr>
      <t xml:space="preserve">  </t>
    </r>
    <r>
      <rPr>
        <b/>
        <sz val="12"/>
        <rFont val="맑은 고딕"/>
        <family val="3"/>
        <charset val="129"/>
      </rPr>
      <t>종</t>
    </r>
    <r>
      <rPr>
        <b/>
        <sz val="12"/>
        <rFont val="Arial Narrow"/>
        <family val="2"/>
      </rPr>
      <t xml:space="preserve"> / </t>
    </r>
    <r>
      <rPr>
        <b/>
        <sz val="12"/>
        <rFont val="맑은 고딕"/>
        <family val="3"/>
        <charset val="129"/>
      </rPr>
      <t>구</t>
    </r>
    <r>
      <rPr>
        <b/>
        <sz val="12"/>
        <rFont val="Arial Narrow"/>
        <family val="2"/>
      </rPr>
      <t xml:space="preserve">  </t>
    </r>
    <r>
      <rPr>
        <b/>
        <sz val="12"/>
        <rFont val="맑은 고딕"/>
        <family val="3"/>
        <charset val="129"/>
      </rPr>
      <t>분</t>
    </r>
    <phoneticPr fontId="2" type="noConversion"/>
  </si>
  <si>
    <r>
      <rPr>
        <b/>
        <sz val="12"/>
        <rFont val="맑은 고딕"/>
        <family val="3"/>
        <charset val="129"/>
      </rPr>
      <t>단</t>
    </r>
    <r>
      <rPr>
        <b/>
        <sz val="12"/>
        <rFont val="Arial Narrow"/>
        <family val="2"/>
      </rPr>
      <t xml:space="preserve">  </t>
    </r>
    <r>
      <rPr>
        <b/>
        <sz val="12"/>
        <rFont val="맑은 고딕"/>
        <family val="3"/>
        <charset val="129"/>
      </rPr>
      <t>가</t>
    </r>
    <phoneticPr fontId="2" type="noConversion"/>
  </si>
  <si>
    <r>
      <rPr>
        <b/>
        <sz val="12"/>
        <rFont val="맑은 고딕"/>
        <family val="3"/>
        <charset val="129"/>
      </rPr>
      <t>인</t>
    </r>
    <r>
      <rPr>
        <b/>
        <sz val="12"/>
        <rFont val="Arial Narrow"/>
        <family val="2"/>
      </rPr>
      <t xml:space="preserve">  </t>
    </r>
    <r>
      <rPr>
        <b/>
        <sz val="12"/>
        <rFont val="맑은 고딕"/>
        <family val="3"/>
        <charset val="129"/>
      </rPr>
      <t>원</t>
    </r>
    <phoneticPr fontId="2" type="noConversion"/>
  </si>
  <si>
    <r>
      <rPr>
        <b/>
        <sz val="12"/>
        <rFont val="맑은 고딕"/>
        <family val="3"/>
        <charset val="129"/>
      </rPr>
      <t>금</t>
    </r>
    <r>
      <rPr>
        <b/>
        <sz val="12"/>
        <rFont val="Arial Narrow"/>
        <family val="2"/>
      </rPr>
      <t xml:space="preserve">  </t>
    </r>
    <r>
      <rPr>
        <b/>
        <sz val="12"/>
        <rFont val="맑은 고딕"/>
        <family val="3"/>
        <charset val="129"/>
      </rPr>
      <t>액</t>
    </r>
    <phoneticPr fontId="2" type="noConversion"/>
  </si>
  <si>
    <r>
      <rPr>
        <b/>
        <sz val="12"/>
        <rFont val="맑은 고딕"/>
        <family val="3"/>
        <charset val="129"/>
      </rPr>
      <t>비</t>
    </r>
    <r>
      <rPr>
        <b/>
        <sz val="12"/>
        <rFont val="Arial Narrow"/>
        <family val="2"/>
      </rPr>
      <t xml:space="preserve">  </t>
    </r>
    <r>
      <rPr>
        <b/>
        <sz val="12"/>
        <rFont val="맑은 고딕"/>
        <family val="3"/>
        <charset val="129"/>
      </rPr>
      <t>고</t>
    </r>
    <phoneticPr fontId="2" type="noConversion"/>
  </si>
  <si>
    <r>
      <rPr>
        <b/>
        <sz val="12"/>
        <rFont val="맑은 고딕"/>
        <family val="3"/>
        <charset val="129"/>
      </rPr>
      <t>월간금액</t>
    </r>
    <phoneticPr fontId="2" type="noConversion"/>
  </si>
  <si>
    <r>
      <rPr>
        <b/>
        <sz val="12"/>
        <rFont val="맑은 고딕"/>
        <family val="3"/>
        <charset val="129"/>
      </rPr>
      <t>인건비</t>
    </r>
    <phoneticPr fontId="2" type="noConversion"/>
  </si>
  <si>
    <r>
      <t>2</t>
    </r>
    <r>
      <rPr>
        <sz val="12"/>
        <rFont val="맑은 고딕"/>
        <family val="3"/>
        <charset val="129"/>
      </rPr>
      <t>교대</t>
    </r>
    <phoneticPr fontId="2" type="noConversion"/>
  </si>
  <si>
    <r>
      <rPr>
        <sz val="12"/>
        <color theme="1"/>
        <rFont val="맑은 고딕"/>
        <family val="3"/>
        <charset val="129"/>
      </rPr>
      <t>안양우편물류센터</t>
    </r>
    <phoneticPr fontId="2" type="noConversion"/>
  </si>
  <si>
    <r>
      <rPr>
        <sz val="12"/>
        <rFont val="맑은 고딕"/>
        <family val="3"/>
        <charset val="129"/>
      </rPr>
      <t>일근</t>
    </r>
    <phoneticPr fontId="2" type="noConversion"/>
  </si>
  <si>
    <r>
      <t>3</t>
    </r>
    <r>
      <rPr>
        <sz val="12"/>
        <rFont val="맑은 고딕"/>
        <family val="3"/>
        <charset val="129"/>
      </rPr>
      <t>교대</t>
    </r>
    <r>
      <rPr>
        <sz val="12"/>
        <rFont val="Arial Narrow"/>
        <family val="2"/>
      </rPr>
      <t>A</t>
    </r>
    <phoneticPr fontId="2" type="noConversion"/>
  </si>
  <si>
    <r>
      <rPr>
        <sz val="12"/>
        <rFont val="맑은 고딕"/>
        <family val="3"/>
        <charset val="129"/>
      </rPr>
      <t>주간</t>
    </r>
    <r>
      <rPr>
        <sz val="12"/>
        <rFont val="Arial Narrow"/>
        <family val="2"/>
      </rPr>
      <t>-</t>
    </r>
    <r>
      <rPr>
        <sz val="12"/>
        <rFont val="맑은 고딕"/>
        <family val="3"/>
        <charset val="129"/>
      </rPr>
      <t>당직</t>
    </r>
    <r>
      <rPr>
        <sz val="12"/>
        <rFont val="Arial Narrow"/>
        <family val="2"/>
      </rPr>
      <t>-</t>
    </r>
    <r>
      <rPr>
        <sz val="12"/>
        <rFont val="맑은 고딕"/>
        <family val="3"/>
        <charset val="129"/>
      </rPr>
      <t>비번</t>
    </r>
    <phoneticPr fontId="2" type="noConversion"/>
  </si>
  <si>
    <r>
      <t>3</t>
    </r>
    <r>
      <rPr>
        <sz val="12"/>
        <rFont val="맑은 고딕"/>
        <family val="3"/>
        <charset val="129"/>
      </rPr>
      <t>교대</t>
    </r>
    <phoneticPr fontId="2" type="noConversion"/>
  </si>
  <si>
    <r>
      <rPr>
        <sz val="12"/>
        <rFont val="맑은 고딕"/>
        <family val="3"/>
        <charset val="129"/>
      </rPr>
      <t>주간</t>
    </r>
    <r>
      <rPr>
        <sz val="12"/>
        <rFont val="Arial Narrow"/>
        <family val="2"/>
      </rPr>
      <t>-</t>
    </r>
    <r>
      <rPr>
        <sz val="12"/>
        <rFont val="맑은 고딕"/>
        <family val="3"/>
        <charset val="129"/>
      </rPr>
      <t>야간</t>
    </r>
    <r>
      <rPr>
        <sz val="12"/>
        <rFont val="Arial Narrow"/>
        <family val="2"/>
      </rPr>
      <t>-</t>
    </r>
    <r>
      <rPr>
        <sz val="12"/>
        <rFont val="맑은 고딕"/>
        <family val="3"/>
        <charset val="129"/>
      </rPr>
      <t>비번</t>
    </r>
    <phoneticPr fontId="2" type="noConversion"/>
  </si>
  <si>
    <r>
      <rPr>
        <sz val="12"/>
        <rFont val="맑은 고딕"/>
        <family val="3"/>
        <charset val="129"/>
      </rPr>
      <t>소</t>
    </r>
    <r>
      <rPr>
        <sz val="12"/>
        <rFont val="Arial Narrow"/>
        <family val="2"/>
      </rPr>
      <t xml:space="preserve">  </t>
    </r>
    <r>
      <rPr>
        <sz val="12"/>
        <rFont val="맑은 고딕"/>
        <family val="3"/>
        <charset val="129"/>
      </rPr>
      <t>계</t>
    </r>
    <phoneticPr fontId="2" type="noConversion"/>
  </si>
  <si>
    <r>
      <rPr>
        <sz val="12"/>
        <rFont val="맑은 고딕"/>
        <family val="3"/>
        <charset val="129"/>
      </rPr>
      <t>미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화</t>
    </r>
    <phoneticPr fontId="2" type="noConversion"/>
  </si>
  <si>
    <r>
      <rPr>
        <sz val="12"/>
        <rFont val="맑은 고딕"/>
        <family val="3"/>
        <charset val="129"/>
      </rPr>
      <t>감독</t>
    </r>
    <phoneticPr fontId="2" type="noConversion"/>
  </si>
  <si>
    <r>
      <t>4</t>
    </r>
    <r>
      <rPr>
        <sz val="12"/>
        <rFont val="맑은 고딕"/>
        <family val="3"/>
        <charset val="129"/>
      </rPr>
      <t>시간근무자</t>
    </r>
    <phoneticPr fontId="2" type="noConversion"/>
  </si>
  <si>
    <r>
      <t>5</t>
    </r>
    <r>
      <rPr>
        <sz val="12"/>
        <rFont val="맑은 고딕"/>
        <family val="3"/>
        <charset val="129"/>
      </rPr>
      <t>시간근무자</t>
    </r>
    <phoneticPr fontId="2" type="noConversion"/>
  </si>
  <si>
    <r>
      <rPr>
        <sz val="12"/>
        <color theme="1"/>
        <rFont val="맑은 고딕"/>
        <family val="3"/>
        <charset val="129"/>
      </rPr>
      <t>화성봉담</t>
    </r>
    <r>
      <rPr>
        <sz val="12"/>
        <color theme="1"/>
        <rFont val="Arial Narrow"/>
        <family val="2"/>
      </rPr>
      <t xml:space="preserve">, </t>
    </r>
    <r>
      <rPr>
        <sz val="12"/>
        <color theme="1"/>
        <rFont val="맑은 고딕"/>
        <family val="3"/>
        <charset val="129"/>
      </rPr>
      <t>용인중앙동</t>
    </r>
    <phoneticPr fontId="2" type="noConversion"/>
  </si>
  <si>
    <r>
      <rPr>
        <sz val="12"/>
        <rFont val="맑은 고딕"/>
        <family val="3"/>
        <charset val="129"/>
      </rPr>
      <t>국제우편물류센터</t>
    </r>
    <phoneticPr fontId="2" type="noConversion"/>
  </si>
  <si>
    <r>
      <rPr>
        <sz val="12"/>
        <rFont val="맑은 고딕"/>
        <family val="3"/>
        <charset val="129"/>
      </rPr>
      <t>조경</t>
    </r>
    <phoneticPr fontId="2" type="noConversion"/>
  </si>
  <si>
    <r>
      <rPr>
        <sz val="12"/>
        <rFont val="맑은 고딕"/>
        <family val="3"/>
        <charset val="129"/>
      </rPr>
      <t>경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비</t>
    </r>
    <phoneticPr fontId="2" type="noConversion"/>
  </si>
  <si>
    <r>
      <t>3</t>
    </r>
    <r>
      <rPr>
        <sz val="12"/>
        <rFont val="맑은 고딕"/>
        <family val="3"/>
        <charset val="129"/>
      </rPr>
      <t>교대</t>
    </r>
    <r>
      <rPr>
        <sz val="12"/>
        <rFont val="Arial Narrow"/>
        <family val="2"/>
      </rPr>
      <t>B</t>
    </r>
    <phoneticPr fontId="2" type="noConversion"/>
  </si>
  <si>
    <r>
      <rPr>
        <sz val="12"/>
        <rFont val="맑은 고딕"/>
        <family val="3"/>
        <charset val="129"/>
      </rPr>
      <t>야간</t>
    </r>
    <r>
      <rPr>
        <sz val="12"/>
        <rFont val="Arial Narrow"/>
        <family val="2"/>
      </rPr>
      <t>4H</t>
    </r>
    <phoneticPr fontId="2" type="noConversion"/>
  </si>
  <si>
    <r>
      <rPr>
        <sz val="12"/>
        <rFont val="맑은 고딕"/>
        <family val="3"/>
        <charset val="129"/>
      </rPr>
      <t>야간</t>
    </r>
    <r>
      <rPr>
        <sz val="12"/>
        <rFont val="Arial Narrow"/>
        <family val="2"/>
      </rPr>
      <t>A</t>
    </r>
    <phoneticPr fontId="2" type="noConversion"/>
  </si>
  <si>
    <r>
      <rPr>
        <sz val="12"/>
        <rFont val="맑은 고딕"/>
        <family val="3"/>
        <charset val="129"/>
      </rPr>
      <t>야간</t>
    </r>
    <r>
      <rPr>
        <sz val="12"/>
        <rFont val="Arial Narrow"/>
        <family val="2"/>
      </rPr>
      <t>B</t>
    </r>
    <phoneticPr fontId="2" type="noConversion"/>
  </si>
  <si>
    <r>
      <rPr>
        <b/>
        <sz val="12"/>
        <rFont val="맑은 고딕"/>
        <family val="3"/>
        <charset val="129"/>
      </rPr>
      <t>기
타</t>
    </r>
    <phoneticPr fontId="2" type="noConversion"/>
  </si>
  <si>
    <r>
      <t xml:space="preserve"> </t>
    </r>
    <r>
      <rPr>
        <sz val="12"/>
        <rFont val="맑은 고딕"/>
        <family val="3"/>
        <charset val="129"/>
      </rPr>
      <t>②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전기시설물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면허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선임비용</t>
    </r>
    <phoneticPr fontId="2" type="noConversion"/>
  </si>
  <si>
    <r>
      <t xml:space="preserve"> </t>
    </r>
    <r>
      <rPr>
        <sz val="12"/>
        <rFont val="맑은 고딕"/>
        <family val="3"/>
        <charset val="129"/>
      </rPr>
      <t>③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건축물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안전관리자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선임비용</t>
    </r>
    <phoneticPr fontId="2" type="noConversion"/>
  </si>
  <si>
    <r>
      <t xml:space="preserve"> </t>
    </r>
    <r>
      <rPr>
        <sz val="12"/>
        <rFont val="맑은 고딕"/>
        <family val="3"/>
        <charset val="129"/>
      </rPr>
      <t>④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기타</t>
    </r>
    <phoneticPr fontId="2" type="noConversion"/>
  </si>
  <si>
    <r>
      <rPr>
        <b/>
        <sz val="12"/>
        <rFont val="맑은 고딕"/>
        <family val="3"/>
        <charset val="129"/>
      </rPr>
      <t>합</t>
    </r>
    <r>
      <rPr>
        <b/>
        <sz val="12"/>
        <rFont val="Arial Narrow"/>
        <family val="2"/>
      </rPr>
      <t xml:space="preserve">     </t>
    </r>
    <r>
      <rPr>
        <b/>
        <sz val="12"/>
        <rFont val="맑은 고딕"/>
        <family val="3"/>
        <charset val="129"/>
      </rPr>
      <t>계</t>
    </r>
    <phoneticPr fontId="2" type="noConversion"/>
  </si>
  <si>
    <r>
      <rPr>
        <b/>
        <sz val="12"/>
        <rFont val="맑은 고딕"/>
        <family val="3"/>
        <charset val="129"/>
      </rPr>
      <t>별지</t>
    </r>
    <r>
      <rPr>
        <b/>
        <sz val="12"/>
        <rFont val="Arial Narrow"/>
        <family val="2"/>
      </rPr>
      <t xml:space="preserve"> : 1) </t>
    </r>
    <r>
      <rPr>
        <b/>
        <sz val="12"/>
        <rFont val="맑은 고딕"/>
        <family val="3"/>
        <charset val="129"/>
      </rPr>
      <t>위탁관리</t>
    </r>
    <r>
      <rPr>
        <b/>
        <sz val="12"/>
        <rFont val="Arial Narrow"/>
        <family val="2"/>
      </rPr>
      <t xml:space="preserve"> </t>
    </r>
    <r>
      <rPr>
        <b/>
        <sz val="12"/>
        <rFont val="맑은 고딕"/>
        <family val="3"/>
        <charset val="129"/>
      </rPr>
      <t>대상물</t>
    </r>
    <r>
      <rPr>
        <b/>
        <sz val="12"/>
        <rFont val="Arial Narrow"/>
        <family val="2"/>
      </rPr>
      <t xml:space="preserve"> </t>
    </r>
    <r>
      <rPr>
        <b/>
        <sz val="12"/>
        <rFont val="맑은 고딕"/>
        <family val="3"/>
        <charset val="129"/>
      </rPr>
      <t>및</t>
    </r>
    <r>
      <rPr>
        <b/>
        <sz val="12"/>
        <rFont val="Arial Narrow"/>
        <family val="2"/>
      </rPr>
      <t xml:space="preserve"> </t>
    </r>
    <r>
      <rPr>
        <b/>
        <sz val="12"/>
        <rFont val="맑은 고딕"/>
        <family val="3"/>
        <charset val="129"/>
      </rPr>
      <t>해당</t>
    </r>
    <r>
      <rPr>
        <b/>
        <sz val="12"/>
        <rFont val="Arial Narrow"/>
        <family val="2"/>
      </rPr>
      <t xml:space="preserve"> </t>
    </r>
    <r>
      <rPr>
        <b/>
        <sz val="12"/>
        <rFont val="맑은 고딕"/>
        <family val="3"/>
        <charset val="129"/>
      </rPr>
      <t>업무인원</t>
    </r>
    <phoneticPr fontId="2" type="noConversion"/>
  </si>
  <si>
    <r>
      <t xml:space="preserve">              2) </t>
    </r>
    <r>
      <rPr>
        <b/>
        <sz val="12"/>
        <rFont val="맑은 고딕"/>
        <family val="3"/>
        <charset val="129"/>
      </rPr>
      <t>재료비</t>
    </r>
    <r>
      <rPr>
        <b/>
        <sz val="12"/>
        <rFont val="Arial Narrow"/>
        <family val="2"/>
      </rPr>
      <t xml:space="preserve"> </t>
    </r>
    <r>
      <rPr>
        <b/>
        <sz val="12"/>
        <rFont val="맑은 고딕"/>
        <family val="3"/>
        <charset val="129"/>
      </rPr>
      <t>산출내역</t>
    </r>
    <phoneticPr fontId="2" type="noConversion"/>
  </si>
  <si>
    <r>
      <t xml:space="preserve">              3) </t>
    </r>
    <r>
      <rPr>
        <b/>
        <sz val="12"/>
        <color theme="1"/>
        <rFont val="맑은 고딕"/>
        <family val="3"/>
        <charset val="129"/>
      </rPr>
      <t>전기시설물</t>
    </r>
    <r>
      <rPr>
        <b/>
        <sz val="12"/>
        <color theme="1"/>
        <rFont val="Arial Narrow"/>
        <family val="2"/>
      </rPr>
      <t xml:space="preserve"> </t>
    </r>
    <r>
      <rPr>
        <b/>
        <sz val="12"/>
        <color theme="1"/>
        <rFont val="맑은 고딕"/>
        <family val="3"/>
        <charset val="129"/>
      </rPr>
      <t>면허</t>
    </r>
    <r>
      <rPr>
        <b/>
        <sz val="12"/>
        <color theme="1"/>
        <rFont val="Arial Narrow"/>
        <family val="2"/>
      </rPr>
      <t xml:space="preserve"> </t>
    </r>
    <r>
      <rPr>
        <b/>
        <sz val="12"/>
        <color theme="1"/>
        <rFont val="맑은 고딕"/>
        <family val="3"/>
        <charset val="129"/>
      </rPr>
      <t>선임비용</t>
    </r>
    <phoneticPr fontId="2" type="noConversion"/>
  </si>
  <si>
    <r>
      <t xml:space="preserve">              4) </t>
    </r>
    <r>
      <rPr>
        <b/>
        <sz val="12"/>
        <color theme="1"/>
        <rFont val="맑은 고딕"/>
        <family val="3"/>
        <charset val="129"/>
      </rPr>
      <t>건축물</t>
    </r>
    <r>
      <rPr>
        <b/>
        <sz val="12"/>
        <color theme="1"/>
        <rFont val="Arial Narrow"/>
        <family val="2"/>
      </rPr>
      <t xml:space="preserve"> </t>
    </r>
    <r>
      <rPr>
        <b/>
        <sz val="12"/>
        <color theme="1"/>
        <rFont val="맑은 고딕"/>
        <family val="3"/>
        <charset val="129"/>
      </rPr>
      <t>안전관리자</t>
    </r>
    <r>
      <rPr>
        <b/>
        <sz val="12"/>
        <color theme="1"/>
        <rFont val="Arial Narrow"/>
        <family val="2"/>
      </rPr>
      <t xml:space="preserve"> </t>
    </r>
    <r>
      <rPr>
        <b/>
        <sz val="12"/>
        <color theme="1"/>
        <rFont val="맑은 고딕"/>
        <family val="3"/>
        <charset val="129"/>
      </rPr>
      <t>선임비용</t>
    </r>
    <phoneticPr fontId="2" type="noConversion"/>
  </si>
  <si>
    <r>
      <t xml:space="preserve"> </t>
    </r>
    <r>
      <rPr>
        <sz val="12"/>
        <rFont val="맑은 고딕"/>
        <family val="3"/>
        <charset val="129"/>
      </rPr>
      <t>①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재료비</t>
    </r>
    <r>
      <rPr>
        <sz val="12"/>
        <rFont val="Arial Narrow"/>
        <family val="2"/>
      </rPr>
      <t>(12</t>
    </r>
    <r>
      <rPr>
        <sz val="12"/>
        <rFont val="맑은 고딕"/>
        <family val="3"/>
        <charset val="129"/>
      </rPr>
      <t>월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분할</t>
    </r>
    <r>
      <rPr>
        <sz val="12"/>
        <rFont val="Arial Narrow"/>
        <family val="2"/>
      </rPr>
      <t xml:space="preserve"> </t>
    </r>
    <r>
      <rPr>
        <sz val="12"/>
        <rFont val="맑은 고딕"/>
        <family val="3"/>
        <charset val="129"/>
      </rPr>
      <t>금액</t>
    </r>
    <r>
      <rPr>
        <sz val="12"/>
        <rFont val="Arial Narrow"/>
        <family val="2"/>
      </rPr>
      <t>)</t>
    </r>
    <phoneticPr fontId="2" type="noConversion"/>
  </si>
  <si>
    <r>
      <rPr>
        <sz val="12"/>
        <rFont val="맑은 고딕"/>
        <family val="3"/>
        <charset val="129"/>
      </rPr>
      <t>집중국</t>
    </r>
    <r>
      <rPr>
        <sz val="12"/>
        <rFont val="Arial Narrow"/>
        <family val="2"/>
      </rPr>
      <t>/</t>
    </r>
    <r>
      <rPr>
        <sz val="12"/>
        <rFont val="맑은 고딕"/>
        <family val="3"/>
        <charset val="129"/>
      </rPr>
      <t>물류</t>
    </r>
    <phoneticPr fontId="2" type="noConversion"/>
  </si>
  <si>
    <r>
      <rPr>
        <sz val="12"/>
        <rFont val="맑은 고딕"/>
        <family val="3"/>
        <charset val="129"/>
      </rPr>
      <t>우체국</t>
    </r>
    <r>
      <rPr>
        <sz val="12"/>
        <rFont val="Arial Narrow"/>
        <family val="2"/>
      </rPr>
      <t>/</t>
    </r>
    <r>
      <rPr>
        <sz val="12"/>
        <rFont val="맑은 고딕"/>
        <family val="3"/>
        <charset val="129"/>
      </rPr>
      <t>직할</t>
    </r>
    <phoneticPr fontId="2" type="noConversion"/>
  </si>
  <si>
    <r>
      <rPr>
        <b/>
        <sz val="20"/>
        <color theme="1"/>
        <rFont val="맑은 고딕"/>
        <family val="3"/>
        <charset val="129"/>
      </rPr>
      <t>위탁관리</t>
    </r>
    <r>
      <rPr>
        <b/>
        <sz val="20"/>
        <color theme="1"/>
        <rFont val="Arial Narrow"/>
        <family val="2"/>
      </rPr>
      <t xml:space="preserve"> </t>
    </r>
    <r>
      <rPr>
        <b/>
        <sz val="20"/>
        <color theme="1"/>
        <rFont val="맑은 고딕"/>
        <family val="3"/>
        <charset val="129"/>
      </rPr>
      <t>대상물</t>
    </r>
    <r>
      <rPr>
        <b/>
        <sz val="20"/>
        <color theme="1"/>
        <rFont val="Arial Narrow"/>
        <family val="2"/>
      </rPr>
      <t xml:space="preserve"> </t>
    </r>
    <r>
      <rPr>
        <b/>
        <sz val="20"/>
        <color theme="1"/>
        <rFont val="맑은 고딕"/>
        <family val="3"/>
        <charset val="129"/>
      </rPr>
      <t>및</t>
    </r>
    <r>
      <rPr>
        <b/>
        <sz val="20"/>
        <color theme="1"/>
        <rFont val="Arial Narrow"/>
        <family val="2"/>
      </rPr>
      <t xml:space="preserve"> </t>
    </r>
    <r>
      <rPr>
        <b/>
        <sz val="20"/>
        <color theme="1"/>
        <rFont val="맑은 고딕"/>
        <family val="3"/>
        <charset val="129"/>
      </rPr>
      <t>해당</t>
    </r>
    <r>
      <rPr>
        <b/>
        <sz val="20"/>
        <color theme="1"/>
        <rFont val="Arial Narrow"/>
        <family val="2"/>
      </rPr>
      <t xml:space="preserve"> </t>
    </r>
    <r>
      <rPr>
        <b/>
        <sz val="20"/>
        <color theme="1"/>
        <rFont val="맑은 고딕"/>
        <family val="3"/>
        <charset val="129"/>
      </rPr>
      <t>업무인원</t>
    </r>
    <phoneticPr fontId="2" type="noConversion"/>
  </si>
  <si>
    <r>
      <rPr>
        <b/>
        <sz val="13"/>
        <color theme="1"/>
        <rFont val="맑은 고딕"/>
        <family val="3"/>
        <charset val="129"/>
      </rPr>
      <t>▣</t>
    </r>
    <r>
      <rPr>
        <b/>
        <sz val="13"/>
        <color theme="1"/>
        <rFont val="Arial Narrow"/>
        <family val="2"/>
      </rPr>
      <t xml:space="preserve"> 2016</t>
    </r>
    <r>
      <rPr>
        <b/>
        <sz val="13"/>
        <color theme="1"/>
        <rFont val="맑은 고딕"/>
        <family val="3"/>
        <charset val="129"/>
      </rPr>
      <t>년</t>
    </r>
    <r>
      <rPr>
        <b/>
        <sz val="13"/>
        <color theme="1"/>
        <rFont val="Arial Narrow"/>
        <family val="2"/>
      </rPr>
      <t xml:space="preserve"> 1</t>
    </r>
    <r>
      <rPr>
        <b/>
        <sz val="13"/>
        <color theme="1"/>
        <rFont val="맑은 고딕"/>
        <family val="3"/>
        <charset val="129"/>
      </rPr>
      <t>월</t>
    </r>
    <r>
      <rPr>
        <b/>
        <sz val="13"/>
        <color theme="1"/>
        <rFont val="Arial Narrow"/>
        <family val="2"/>
      </rPr>
      <t xml:space="preserve"> ~ 12</t>
    </r>
    <r>
      <rPr>
        <b/>
        <sz val="13"/>
        <color theme="1"/>
        <rFont val="맑은 고딕"/>
        <family val="3"/>
        <charset val="129"/>
      </rPr>
      <t>월</t>
    </r>
    <phoneticPr fontId="2" type="noConversion"/>
  </si>
  <si>
    <r>
      <t>(</t>
    </r>
    <r>
      <rPr>
        <sz val="10"/>
        <color theme="1"/>
        <rFont val="맑은 고딕"/>
        <family val="3"/>
        <charset val="129"/>
      </rPr>
      <t>단위</t>
    </r>
    <r>
      <rPr>
        <sz val="10"/>
        <color theme="1"/>
        <rFont val="Arial Narrow"/>
        <family val="2"/>
      </rPr>
      <t xml:space="preserve"> : </t>
    </r>
    <r>
      <rPr>
        <sz val="10"/>
        <color theme="1"/>
        <rFont val="맑은 고딕"/>
        <family val="3"/>
        <charset val="129"/>
      </rPr>
      <t>명</t>
    </r>
    <r>
      <rPr>
        <sz val="10"/>
        <color theme="1"/>
        <rFont val="Arial Narrow"/>
        <family val="2"/>
      </rPr>
      <t>)</t>
    </r>
    <phoneticPr fontId="2" type="noConversion"/>
  </si>
  <si>
    <r>
      <rPr>
        <b/>
        <sz val="10"/>
        <rFont val="맑은 고딕"/>
        <family val="3"/>
        <charset val="129"/>
      </rPr>
      <t>관서명</t>
    </r>
    <phoneticPr fontId="2" type="noConversion"/>
  </si>
  <si>
    <r>
      <rPr>
        <b/>
        <sz val="10"/>
        <rFont val="맑은 고딕"/>
        <family val="3"/>
        <charset val="129"/>
      </rPr>
      <t xml:space="preserve">위탁관리
대상물
</t>
    </r>
    <r>
      <rPr>
        <b/>
        <sz val="10"/>
        <rFont val="Arial Narrow"/>
        <family val="2"/>
      </rPr>
      <t>(</t>
    </r>
    <r>
      <rPr>
        <b/>
        <sz val="10"/>
        <rFont val="맑은 고딕"/>
        <family val="3"/>
        <charset val="129"/>
      </rPr>
      <t>연면적</t>
    </r>
    <r>
      <rPr>
        <b/>
        <sz val="10"/>
        <rFont val="Arial Narrow"/>
        <family val="2"/>
      </rPr>
      <t xml:space="preserve"> </t>
    </r>
    <r>
      <rPr>
        <b/>
        <sz val="10"/>
        <rFont val="맑은 고딕"/>
        <family val="3"/>
        <charset val="129"/>
      </rPr>
      <t>㎡</t>
    </r>
    <r>
      <rPr>
        <b/>
        <sz val="10"/>
        <rFont val="Arial Narrow"/>
        <family val="2"/>
      </rPr>
      <t>)</t>
    </r>
    <phoneticPr fontId="2" type="noConversion"/>
  </si>
  <si>
    <r>
      <rPr>
        <b/>
        <sz val="10"/>
        <color theme="1"/>
        <rFont val="맑은 고딕"/>
        <family val="3"/>
        <charset val="129"/>
      </rPr>
      <t>기술</t>
    </r>
    <phoneticPr fontId="3" type="noConversion"/>
  </si>
  <si>
    <r>
      <rPr>
        <b/>
        <sz val="10"/>
        <rFont val="맑은 고딕"/>
        <family val="3"/>
        <charset val="129"/>
      </rPr>
      <t>미화</t>
    </r>
    <phoneticPr fontId="3" type="noConversion"/>
  </si>
  <si>
    <r>
      <rPr>
        <b/>
        <sz val="10"/>
        <rFont val="맑은 고딕"/>
        <family val="3"/>
        <charset val="129"/>
      </rPr>
      <t>경비</t>
    </r>
    <phoneticPr fontId="3" type="noConversion"/>
  </si>
  <si>
    <r>
      <rPr>
        <b/>
        <sz val="10"/>
        <rFont val="맑은 고딕"/>
        <family val="3"/>
        <charset val="129"/>
      </rPr>
      <t>안내</t>
    </r>
    <phoneticPr fontId="2" type="noConversion"/>
  </si>
  <si>
    <r>
      <rPr>
        <b/>
        <sz val="10"/>
        <color theme="1"/>
        <rFont val="맑은 고딕"/>
        <family val="3"/>
        <charset val="129"/>
      </rPr>
      <t>합계</t>
    </r>
    <phoneticPr fontId="3" type="noConversion"/>
  </si>
  <si>
    <r>
      <rPr>
        <b/>
        <sz val="10"/>
        <color theme="1"/>
        <rFont val="맑은 고딕"/>
        <family val="3"/>
        <charset val="129"/>
      </rPr>
      <t>비고</t>
    </r>
    <phoneticPr fontId="3" type="noConversion"/>
  </si>
  <si>
    <r>
      <rPr>
        <b/>
        <sz val="10"/>
        <rFont val="맑은 고딕"/>
        <family val="3"/>
        <charset val="129"/>
      </rPr>
      <t>총괄국</t>
    </r>
    <phoneticPr fontId="2" type="noConversion"/>
  </si>
  <si>
    <r>
      <rPr>
        <b/>
        <sz val="10"/>
        <rFont val="맑은 고딕"/>
        <family val="3"/>
        <charset val="129"/>
      </rPr>
      <t>배치관서</t>
    </r>
    <phoneticPr fontId="2" type="noConversion"/>
  </si>
  <si>
    <r>
      <rPr>
        <b/>
        <sz val="10"/>
        <color theme="1"/>
        <rFont val="맑은 고딕"/>
        <family val="3"/>
        <charset val="129"/>
      </rPr>
      <t>우편기계</t>
    </r>
    <phoneticPr fontId="3" type="noConversion"/>
  </si>
  <si>
    <r>
      <rPr>
        <b/>
        <sz val="10"/>
        <color theme="1"/>
        <rFont val="맑은 고딕"/>
        <family val="3"/>
        <charset val="129"/>
      </rPr>
      <t>팀장</t>
    </r>
    <phoneticPr fontId="2" type="noConversion"/>
  </si>
  <si>
    <r>
      <rPr>
        <b/>
        <sz val="10"/>
        <color theme="1"/>
        <rFont val="맑은 고딕"/>
        <family val="3"/>
        <charset val="129"/>
      </rPr>
      <t>대리</t>
    </r>
    <phoneticPr fontId="2" type="noConversion"/>
  </si>
  <si>
    <r>
      <rPr>
        <b/>
        <sz val="10"/>
        <color theme="1"/>
        <rFont val="맑은 고딕"/>
        <family val="3"/>
        <charset val="129"/>
      </rPr>
      <t>기사</t>
    </r>
    <phoneticPr fontId="3" type="noConversion"/>
  </si>
  <si>
    <r>
      <rPr>
        <b/>
        <sz val="10"/>
        <color theme="1"/>
        <rFont val="맑은 고딕"/>
        <family val="3"/>
        <charset val="129"/>
      </rPr>
      <t>수련원</t>
    </r>
    <phoneticPr fontId="2" type="noConversion"/>
  </si>
  <si>
    <r>
      <rPr>
        <b/>
        <sz val="10"/>
        <rFont val="맑은 고딕"/>
        <family val="3"/>
        <charset val="129"/>
      </rPr>
      <t>우체국</t>
    </r>
    <phoneticPr fontId="2" type="noConversion"/>
  </si>
  <si>
    <r>
      <rPr>
        <b/>
        <sz val="10"/>
        <rFont val="맑은 고딕"/>
        <family val="3"/>
        <charset val="129"/>
      </rPr>
      <t>집중국</t>
    </r>
    <r>
      <rPr>
        <b/>
        <sz val="10"/>
        <rFont val="Arial Narrow"/>
        <family val="2"/>
      </rPr>
      <t>/</t>
    </r>
    <r>
      <rPr>
        <b/>
        <sz val="10"/>
        <rFont val="맑은 고딕"/>
        <family val="3"/>
        <charset val="129"/>
      </rPr>
      <t>물류</t>
    </r>
    <phoneticPr fontId="2" type="noConversion"/>
  </si>
  <si>
    <r>
      <rPr>
        <b/>
        <sz val="10"/>
        <rFont val="맑은 고딕"/>
        <family val="3"/>
        <charset val="129"/>
      </rPr>
      <t>국제우편물류</t>
    </r>
    <phoneticPr fontId="2" type="noConversion"/>
  </si>
  <si>
    <r>
      <rPr>
        <b/>
        <sz val="10"/>
        <rFont val="맑은 고딕"/>
        <family val="3"/>
        <charset val="129"/>
      </rPr>
      <t>수련원</t>
    </r>
    <phoneticPr fontId="2" type="noConversion"/>
  </si>
  <si>
    <r>
      <rPr>
        <b/>
        <sz val="10"/>
        <rFont val="맑은 고딕"/>
        <family val="3"/>
        <charset val="129"/>
      </rPr>
      <t>일근</t>
    </r>
    <phoneticPr fontId="3" type="noConversion"/>
  </si>
  <si>
    <r>
      <t>2</t>
    </r>
    <r>
      <rPr>
        <b/>
        <sz val="10"/>
        <rFont val="맑은 고딕"/>
        <family val="3"/>
        <charset val="129"/>
      </rPr>
      <t>교대</t>
    </r>
    <phoneticPr fontId="3" type="noConversion"/>
  </si>
  <si>
    <r>
      <t>3</t>
    </r>
    <r>
      <rPr>
        <b/>
        <sz val="10"/>
        <rFont val="맑은 고딕"/>
        <family val="3"/>
        <charset val="129"/>
      </rPr>
      <t>교대</t>
    </r>
    <phoneticPr fontId="4" type="noConversion"/>
  </si>
  <si>
    <r>
      <rPr>
        <b/>
        <sz val="10"/>
        <rFont val="맑은 고딕"/>
        <family val="3"/>
        <charset val="129"/>
      </rPr>
      <t xml:space="preserve">야간
</t>
    </r>
    <r>
      <rPr>
        <b/>
        <sz val="9"/>
        <rFont val="Arial Narrow"/>
        <family val="2"/>
      </rPr>
      <t>(</t>
    </r>
    <r>
      <rPr>
        <b/>
        <sz val="9"/>
        <rFont val="맑은 고딕"/>
        <family val="3"/>
        <charset val="129"/>
      </rPr>
      <t>부평</t>
    </r>
    <r>
      <rPr>
        <b/>
        <sz val="9"/>
        <rFont val="Arial Narrow"/>
        <family val="2"/>
      </rPr>
      <t>)</t>
    </r>
    <phoneticPr fontId="2" type="noConversion"/>
  </si>
  <si>
    <r>
      <rPr>
        <b/>
        <sz val="10"/>
        <rFont val="맑은 고딕"/>
        <family val="3"/>
        <charset val="129"/>
      </rPr>
      <t xml:space="preserve">야간
</t>
    </r>
    <r>
      <rPr>
        <b/>
        <sz val="10"/>
        <rFont val="Arial Narrow"/>
        <family val="2"/>
      </rPr>
      <t>4</t>
    </r>
    <r>
      <rPr>
        <b/>
        <sz val="10"/>
        <rFont val="맑은 고딕"/>
        <family val="3"/>
        <charset val="129"/>
      </rPr>
      <t>시간</t>
    </r>
    <phoneticPr fontId="2" type="noConversion"/>
  </si>
  <si>
    <r>
      <rPr>
        <b/>
        <sz val="10"/>
        <rFont val="맑은 고딕"/>
        <family val="3"/>
        <charset val="129"/>
      </rPr>
      <t>청사</t>
    </r>
    <phoneticPr fontId="2" type="noConversion"/>
  </si>
  <si>
    <r>
      <rPr>
        <b/>
        <sz val="10"/>
        <rFont val="맑은 고딕"/>
        <family val="3"/>
        <charset val="129"/>
      </rPr>
      <t>수
련
원</t>
    </r>
    <phoneticPr fontId="2" type="noConversion"/>
  </si>
  <si>
    <r>
      <t>2</t>
    </r>
    <r>
      <rPr>
        <b/>
        <sz val="10"/>
        <color theme="1"/>
        <rFont val="맑은 고딕"/>
        <family val="3"/>
        <charset val="129"/>
      </rPr>
      <t>교대</t>
    </r>
    <phoneticPr fontId="2" type="noConversion"/>
  </si>
  <si>
    <r>
      <rPr>
        <b/>
        <sz val="10"/>
        <rFont val="맑은 고딕"/>
        <family val="3"/>
        <charset val="129"/>
      </rPr>
      <t>일근</t>
    </r>
    <phoneticPr fontId="2" type="noConversion"/>
  </si>
  <si>
    <r>
      <t>2</t>
    </r>
    <r>
      <rPr>
        <b/>
        <sz val="10"/>
        <rFont val="맑은 고딕"/>
        <family val="3"/>
        <charset val="129"/>
      </rPr>
      <t>교대</t>
    </r>
    <phoneticPr fontId="2" type="noConversion"/>
  </si>
  <si>
    <r>
      <rPr>
        <b/>
        <sz val="10"/>
        <color theme="1"/>
        <rFont val="맑은 고딕"/>
        <family val="3"/>
        <charset val="129"/>
      </rPr>
      <t>일근</t>
    </r>
    <phoneticPr fontId="2" type="noConversion"/>
  </si>
  <si>
    <r>
      <t>3</t>
    </r>
    <r>
      <rPr>
        <b/>
        <sz val="10"/>
        <color theme="1"/>
        <rFont val="맑은 고딕"/>
        <family val="3"/>
        <charset val="129"/>
      </rPr>
      <t>교대</t>
    </r>
    <r>
      <rPr>
        <b/>
        <sz val="10"/>
        <color theme="1"/>
        <rFont val="Arial Narrow"/>
        <family val="2"/>
      </rPr>
      <t>A</t>
    </r>
    <phoneticPr fontId="2" type="noConversion"/>
  </si>
  <si>
    <r>
      <rPr>
        <b/>
        <sz val="10"/>
        <color theme="1"/>
        <rFont val="맑은 고딕"/>
        <family val="3"/>
        <charset val="129"/>
      </rPr>
      <t>일근</t>
    </r>
  </si>
  <si>
    <r>
      <t>2</t>
    </r>
    <r>
      <rPr>
        <b/>
        <sz val="10"/>
        <color theme="1"/>
        <rFont val="맑은 고딕"/>
        <family val="3"/>
        <charset val="129"/>
      </rPr>
      <t>교대</t>
    </r>
  </si>
  <si>
    <r>
      <t>3</t>
    </r>
    <r>
      <rPr>
        <b/>
        <sz val="10"/>
        <color theme="1"/>
        <rFont val="맑은 고딕"/>
        <family val="3"/>
        <charset val="129"/>
      </rPr>
      <t>교대</t>
    </r>
    <phoneticPr fontId="2" type="noConversion"/>
  </si>
  <si>
    <r>
      <rPr>
        <b/>
        <sz val="10"/>
        <rFont val="맑은 고딕"/>
        <family val="3"/>
        <charset val="129"/>
      </rPr>
      <t>감독</t>
    </r>
    <phoneticPr fontId="2" type="noConversion"/>
  </si>
  <si>
    <r>
      <rPr>
        <b/>
        <sz val="10"/>
        <rFont val="맑은 고딕"/>
        <family val="3"/>
        <charset val="129"/>
      </rPr>
      <t>조경</t>
    </r>
    <phoneticPr fontId="2" type="noConversion"/>
  </si>
  <si>
    <r>
      <rPr>
        <b/>
        <sz val="10"/>
        <rFont val="맑은 고딕"/>
        <family val="3"/>
        <charset val="129"/>
      </rPr>
      <t>야간</t>
    </r>
    <r>
      <rPr>
        <b/>
        <sz val="10"/>
        <rFont val="Arial Narrow"/>
        <family val="2"/>
      </rPr>
      <t>A</t>
    </r>
    <phoneticPr fontId="2" type="noConversion"/>
  </si>
  <si>
    <r>
      <rPr>
        <b/>
        <sz val="10"/>
        <rFont val="맑은 고딕"/>
        <family val="3"/>
        <charset val="129"/>
      </rPr>
      <t>야간</t>
    </r>
    <r>
      <rPr>
        <b/>
        <sz val="10"/>
        <rFont val="Arial Narrow"/>
        <family val="2"/>
      </rPr>
      <t>B</t>
    </r>
    <phoneticPr fontId="2" type="noConversion"/>
  </si>
  <si>
    <r>
      <rPr>
        <b/>
        <sz val="10"/>
        <color theme="1"/>
        <rFont val="맑은 고딕"/>
        <family val="3"/>
        <charset val="129"/>
      </rPr>
      <t>서수원우체국</t>
    </r>
  </si>
  <si>
    <r>
      <rPr>
        <b/>
        <sz val="10"/>
        <color theme="1"/>
        <rFont val="맑은 고딕"/>
        <family val="3"/>
        <charset val="129"/>
      </rPr>
      <t>인천우체국</t>
    </r>
  </si>
  <si>
    <r>
      <rPr>
        <b/>
        <sz val="10"/>
        <color theme="1"/>
        <rFont val="맑은 고딕"/>
        <family val="3"/>
        <charset val="129"/>
      </rPr>
      <t>인천중동우체국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</si>
  <si>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서인천우체국</t>
    </r>
  </si>
  <si>
    <r>
      <rPr>
        <b/>
        <sz val="10"/>
        <color theme="1"/>
        <rFont val="맑은 고딕"/>
        <family val="3"/>
        <charset val="129"/>
      </rPr>
      <t>인천계양우체국</t>
    </r>
  </si>
  <si>
    <r>
      <rPr>
        <b/>
        <sz val="10"/>
        <color theme="1"/>
        <rFont val="맑은 고딕"/>
        <family val="3"/>
        <charset val="129"/>
      </rPr>
      <t>남인천우체국</t>
    </r>
  </si>
  <si>
    <r>
      <rPr>
        <b/>
        <sz val="10"/>
        <color theme="1"/>
        <rFont val="맑은 고딕"/>
        <family val="3"/>
        <charset val="129"/>
      </rPr>
      <t>인천남동우체국</t>
    </r>
  </si>
  <si>
    <r>
      <rPr>
        <b/>
        <sz val="10"/>
        <color theme="1"/>
        <rFont val="맑은 고딕"/>
        <family val="3"/>
        <charset val="129"/>
      </rPr>
      <t>의정부우체국</t>
    </r>
  </si>
  <si>
    <r>
      <rPr>
        <b/>
        <sz val="10"/>
        <color theme="1"/>
        <rFont val="맑은 고딕"/>
        <family val="3"/>
        <charset val="129"/>
      </rPr>
      <t>의정부</t>
    </r>
    <r>
      <rPr>
        <b/>
        <sz val="10"/>
        <color theme="1"/>
        <rFont val="Arial Narrow"/>
        <family val="2"/>
      </rPr>
      <t>3</t>
    </r>
    <r>
      <rPr>
        <b/>
        <sz val="10"/>
        <color theme="1"/>
        <rFont val="맑은 고딕"/>
        <family val="3"/>
        <charset val="129"/>
      </rPr>
      <t>동우체국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</si>
  <si>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수원우체국</t>
    </r>
  </si>
  <si>
    <r>
      <rPr>
        <b/>
        <sz val="10"/>
        <color theme="1"/>
        <rFont val="맑은 고딕"/>
        <family val="3"/>
        <charset val="129"/>
      </rPr>
      <t>동수원우체국</t>
    </r>
  </si>
  <si>
    <r>
      <rPr>
        <b/>
        <sz val="10"/>
        <color theme="1"/>
        <rFont val="맑은 고딕"/>
        <family val="3"/>
        <charset val="129"/>
      </rPr>
      <t>군포우체국</t>
    </r>
  </si>
  <si>
    <r>
      <rPr>
        <b/>
        <sz val="10"/>
        <color theme="1"/>
        <rFont val="맑은 고딕"/>
        <family val="3"/>
        <charset val="129"/>
      </rPr>
      <t>안양우체국</t>
    </r>
  </si>
  <si>
    <r>
      <rPr>
        <b/>
        <sz val="10"/>
        <color theme="1"/>
        <rFont val="맑은 고딕"/>
        <family val="3"/>
        <charset val="129"/>
      </rPr>
      <t>서안양우체국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</si>
  <si>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성남우체국</t>
    </r>
  </si>
  <si>
    <r>
      <rPr>
        <b/>
        <sz val="10"/>
        <color theme="1"/>
        <rFont val="맑은 고딕"/>
        <family val="3"/>
        <charset val="129"/>
      </rPr>
      <t>성남분당우체국</t>
    </r>
  </si>
  <si>
    <r>
      <rPr>
        <b/>
        <sz val="10"/>
        <color theme="1"/>
        <rFont val="맑은 고딕"/>
        <family val="3"/>
        <charset val="129"/>
      </rPr>
      <t>부천우체국</t>
    </r>
  </si>
  <si>
    <r>
      <rPr>
        <b/>
        <sz val="10"/>
        <color theme="1"/>
        <rFont val="맑은 고딕"/>
        <family val="3"/>
        <charset val="129"/>
      </rPr>
      <t>남부천우체국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</si>
  <si>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안산우체국</t>
    </r>
  </si>
  <si>
    <r>
      <rPr>
        <b/>
        <sz val="10"/>
        <color theme="1"/>
        <rFont val="맑은 고딕"/>
        <family val="3"/>
        <charset val="129"/>
      </rPr>
      <t>고양일산우체국</t>
    </r>
  </si>
  <si>
    <r>
      <rPr>
        <b/>
        <sz val="10"/>
        <color theme="1"/>
        <rFont val="맑은 고딕"/>
        <family val="3"/>
        <charset val="129"/>
      </rPr>
      <t>고양덕양우체국</t>
    </r>
  </si>
  <si>
    <r>
      <rPr>
        <b/>
        <sz val="10"/>
        <color theme="1"/>
        <rFont val="맑은 고딕"/>
        <family val="3"/>
        <charset val="129"/>
      </rPr>
      <t>시흥우체국</t>
    </r>
  </si>
  <si>
    <r>
      <rPr>
        <b/>
        <sz val="10"/>
        <color theme="1"/>
        <rFont val="맑은 고딕"/>
        <family val="3"/>
        <charset val="129"/>
      </rPr>
      <t>시흥대야동우체국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</si>
  <si>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광명우체국</t>
    </r>
  </si>
  <si>
    <r>
      <rPr>
        <b/>
        <sz val="10"/>
        <color theme="1"/>
        <rFont val="맑은 고딕"/>
        <family val="3"/>
        <charset val="129"/>
      </rPr>
      <t>광명</t>
    </r>
    <r>
      <rPr>
        <b/>
        <sz val="10"/>
        <color theme="1"/>
        <rFont val="Arial Narrow"/>
        <family val="2"/>
      </rPr>
      <t>2</t>
    </r>
    <r>
      <rPr>
        <b/>
        <sz val="10"/>
        <color theme="1"/>
        <rFont val="맑은 고딕"/>
        <family val="3"/>
        <charset val="129"/>
      </rPr>
      <t>동우체국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</si>
  <si>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용인수지우체국</t>
    </r>
  </si>
  <si>
    <r>
      <rPr>
        <b/>
        <sz val="10"/>
        <color theme="1"/>
        <rFont val="맑은 고딕"/>
        <family val="3"/>
        <charset val="129"/>
      </rPr>
      <t>신갈우체국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</si>
  <si>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남양주우체국</t>
    </r>
  </si>
  <si>
    <r>
      <rPr>
        <b/>
        <sz val="10"/>
        <color theme="1"/>
        <rFont val="맑은 고딕"/>
        <family val="3"/>
        <charset val="129"/>
      </rPr>
      <t>남양주진접우체국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</si>
  <si>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평택우체국</t>
    </r>
  </si>
  <si>
    <r>
      <rPr>
        <b/>
        <sz val="10"/>
        <color theme="1"/>
        <rFont val="맑은 고딕"/>
        <family val="3"/>
        <charset val="129"/>
      </rPr>
      <t>안중우체국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</si>
  <si>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용인우체국</t>
    </r>
  </si>
  <si>
    <r>
      <rPr>
        <b/>
        <sz val="10"/>
        <color theme="1"/>
        <rFont val="맑은 고딕"/>
        <family val="3"/>
        <charset val="129"/>
      </rPr>
      <t>용인중앙동우체국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</si>
  <si>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화성우체국</t>
    </r>
  </si>
  <si>
    <r>
      <rPr>
        <b/>
        <sz val="10"/>
        <color theme="1"/>
        <rFont val="맑은 고딕"/>
        <family val="3"/>
        <charset val="129"/>
      </rPr>
      <t>경기남양우체국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</si>
  <si>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화성향남우체국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</si>
  <si>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봉담우체국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</si>
  <si>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포천우체국</t>
    </r>
  </si>
  <si>
    <r>
      <rPr>
        <b/>
        <sz val="10"/>
        <color theme="1"/>
        <rFont val="맑은 고딕"/>
        <family val="3"/>
        <charset val="129"/>
      </rPr>
      <t>파주우체국</t>
    </r>
  </si>
  <si>
    <r>
      <rPr>
        <b/>
        <sz val="10"/>
        <color theme="1"/>
        <rFont val="맑은 고딕"/>
        <family val="3"/>
        <charset val="129"/>
      </rPr>
      <t>문산우체국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</si>
  <si>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강화우체국</t>
    </r>
  </si>
  <si>
    <r>
      <rPr>
        <b/>
        <sz val="10"/>
        <color theme="1"/>
        <rFont val="맑은 고딕"/>
        <family val="3"/>
        <charset val="129"/>
      </rPr>
      <t>김포우체국</t>
    </r>
  </si>
  <si>
    <r>
      <rPr>
        <b/>
        <sz val="10"/>
        <color theme="1"/>
        <rFont val="맑은 고딕"/>
        <family val="3"/>
        <charset val="129"/>
      </rPr>
      <t>가평우체국</t>
    </r>
  </si>
  <si>
    <r>
      <rPr>
        <b/>
        <sz val="10"/>
        <color theme="1"/>
        <rFont val="맑은 고딕"/>
        <family val="3"/>
        <charset val="129"/>
      </rPr>
      <t>양평우체국</t>
    </r>
  </si>
  <si>
    <r>
      <rPr>
        <b/>
        <sz val="10"/>
        <color theme="1"/>
        <rFont val="맑은 고딕"/>
        <family val="3"/>
        <charset val="129"/>
      </rPr>
      <t>용문우체국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</si>
  <si>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경기광주우체국</t>
    </r>
  </si>
  <si>
    <r>
      <rPr>
        <b/>
        <sz val="10"/>
        <color theme="1"/>
        <rFont val="맑은 고딕"/>
        <family val="3"/>
        <charset val="129"/>
      </rPr>
      <t>이천우체국</t>
    </r>
  </si>
  <si>
    <r>
      <rPr>
        <b/>
        <sz val="10"/>
        <color theme="1"/>
        <rFont val="맑은 고딕"/>
        <family val="3"/>
        <charset val="129"/>
      </rPr>
      <t>여주우체국</t>
    </r>
  </si>
  <si>
    <r>
      <rPr>
        <b/>
        <sz val="10"/>
        <color theme="1"/>
        <rFont val="맑은 고딕"/>
        <family val="3"/>
        <charset val="129"/>
      </rPr>
      <t>안성우체국</t>
    </r>
  </si>
  <si>
    <r>
      <rPr>
        <b/>
        <sz val="10"/>
        <color theme="1"/>
        <rFont val="맑은 고딕"/>
        <family val="3"/>
        <charset val="129"/>
      </rPr>
      <t>동두천우체국</t>
    </r>
  </si>
  <si>
    <r>
      <rPr>
        <b/>
        <sz val="10"/>
        <color theme="1"/>
        <rFont val="맑은 고딕"/>
        <family val="3"/>
        <charset val="129"/>
      </rPr>
      <t>동두천지행동우체국</t>
    </r>
    <phoneticPr fontId="2" type="noConversion"/>
  </si>
  <si>
    <r>
      <rPr>
        <b/>
        <sz val="10"/>
        <color theme="1"/>
        <rFont val="맑은 고딕"/>
        <family val="3"/>
        <charset val="129"/>
      </rPr>
      <t>연천우체국</t>
    </r>
  </si>
  <si>
    <r>
      <rPr>
        <b/>
        <sz val="10"/>
        <color theme="1"/>
        <rFont val="맑은 고딕"/>
        <family val="3"/>
        <charset val="129"/>
      </rPr>
      <t>오산우체국</t>
    </r>
  </si>
  <si>
    <r>
      <rPr>
        <b/>
        <sz val="10"/>
        <color theme="1"/>
        <rFont val="맑은 고딕"/>
        <family val="3"/>
        <charset val="129"/>
      </rPr>
      <t>하남우체국</t>
    </r>
  </si>
  <si>
    <r>
      <rPr>
        <b/>
        <sz val="10"/>
        <color theme="1"/>
        <rFont val="맑은 고딕"/>
        <family val="3"/>
        <charset val="129"/>
      </rPr>
      <t>구리우체국</t>
    </r>
  </si>
  <si>
    <r>
      <rPr>
        <b/>
        <sz val="10"/>
        <color theme="1"/>
        <rFont val="맑은 고딕"/>
        <family val="3"/>
        <charset val="129"/>
      </rPr>
      <t>소계</t>
    </r>
    <phoneticPr fontId="2" type="noConversion"/>
  </si>
  <si>
    <r>
      <rPr>
        <b/>
        <sz val="10"/>
        <color theme="1"/>
        <rFont val="맑은 고딕"/>
        <family val="3"/>
        <charset val="129"/>
      </rPr>
      <t>수원우편집중국</t>
    </r>
  </si>
  <si>
    <r>
      <rPr>
        <b/>
        <sz val="10"/>
        <color theme="1"/>
        <rFont val="맑은 고딕"/>
        <family val="3"/>
        <charset val="129"/>
      </rPr>
      <t>부천우편집중국</t>
    </r>
  </si>
  <si>
    <r>
      <rPr>
        <b/>
        <sz val="10"/>
        <color theme="1"/>
        <rFont val="맑은 고딕"/>
        <family val="3"/>
        <charset val="129"/>
      </rPr>
      <t>고양우편집중국</t>
    </r>
  </si>
  <si>
    <r>
      <rPr>
        <b/>
        <sz val="10"/>
        <color theme="1"/>
        <rFont val="맑은 고딕"/>
        <family val="3"/>
        <charset val="129"/>
      </rPr>
      <t>성남우편집중국</t>
    </r>
  </si>
  <si>
    <r>
      <rPr>
        <b/>
        <sz val="10"/>
        <color theme="1"/>
        <rFont val="맑은 고딕"/>
        <family val="3"/>
        <charset val="129"/>
      </rPr>
      <t>안양우편집중국</t>
    </r>
  </si>
  <si>
    <r>
      <rPr>
        <b/>
        <sz val="10"/>
        <color theme="1"/>
        <rFont val="맑은 고딕"/>
        <family val="3"/>
        <charset val="129"/>
      </rPr>
      <t>의정부우편집중국</t>
    </r>
  </si>
  <si>
    <r>
      <rPr>
        <b/>
        <sz val="10"/>
        <color theme="1"/>
        <rFont val="맑은 고딕"/>
        <family val="3"/>
        <charset val="129"/>
      </rPr>
      <t>안양우편물류센터</t>
    </r>
  </si>
  <si>
    <r>
      <rPr>
        <b/>
        <sz val="10"/>
        <color theme="1"/>
        <rFont val="맑은 고딕"/>
        <family val="3"/>
        <charset val="129"/>
      </rPr>
      <t>부평우체국</t>
    </r>
  </si>
  <si>
    <r>
      <rPr>
        <b/>
        <sz val="10"/>
        <color theme="1"/>
        <rFont val="맑은 고딕"/>
        <family val="3"/>
        <charset val="129"/>
      </rPr>
      <t>통일동산수련원</t>
    </r>
  </si>
  <si>
    <r>
      <rPr>
        <b/>
        <sz val="10"/>
        <color theme="1"/>
        <rFont val="맑은 고딕"/>
        <family val="3"/>
        <charset val="129"/>
      </rPr>
      <t>가평북면수련원</t>
    </r>
  </si>
  <si>
    <r>
      <rPr>
        <b/>
        <sz val="10"/>
        <color theme="1"/>
        <rFont val="맑은 고딕"/>
        <family val="3"/>
        <charset val="129"/>
      </rPr>
      <t>소계</t>
    </r>
  </si>
  <si>
    <r>
      <rPr>
        <b/>
        <sz val="10"/>
        <color theme="0"/>
        <rFont val="맑은 고딕"/>
        <family val="3"/>
        <charset val="129"/>
      </rPr>
      <t>합계</t>
    </r>
    <phoneticPr fontId="2" type="noConversion"/>
  </si>
  <si>
    <t>B
(4H)</t>
    <phoneticPr fontId="2" type="noConversion"/>
  </si>
  <si>
    <t>B
(5H)</t>
    <phoneticPr fontId="2" type="noConversion"/>
  </si>
  <si>
    <r>
      <t>"</t>
    </r>
    <r>
      <rPr>
        <sz val="11"/>
        <color theme="1"/>
        <rFont val="맑은 고딕"/>
        <family val="3"/>
        <charset val="129"/>
      </rPr>
      <t>별첨</t>
    </r>
    <r>
      <rPr>
        <sz val="11"/>
        <color theme="1"/>
        <rFont val="Arial Narrow"/>
        <family val="2"/>
      </rPr>
      <t xml:space="preserve"> 2"</t>
    </r>
    <phoneticPr fontId="2" type="noConversion"/>
  </si>
  <si>
    <r>
      <rPr>
        <b/>
        <sz val="20"/>
        <color theme="1"/>
        <rFont val="맑은 고딕"/>
        <family val="3"/>
        <charset val="129"/>
      </rPr>
      <t>재료비</t>
    </r>
    <r>
      <rPr>
        <b/>
        <sz val="20"/>
        <color theme="1"/>
        <rFont val="Arial Narrow"/>
        <family val="2"/>
      </rPr>
      <t xml:space="preserve"> </t>
    </r>
    <r>
      <rPr>
        <b/>
        <sz val="20"/>
        <color theme="1"/>
        <rFont val="맑은 고딕"/>
        <family val="3"/>
        <charset val="129"/>
      </rPr>
      <t>산출내역</t>
    </r>
    <phoneticPr fontId="7" type="noConversion"/>
  </si>
  <si>
    <r>
      <rPr>
        <b/>
        <sz val="11"/>
        <color theme="1"/>
        <rFont val="맑은 고딕"/>
        <family val="3"/>
        <charset val="129"/>
      </rPr>
      <t>관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서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명</t>
    </r>
    <phoneticPr fontId="7" type="noConversion"/>
  </si>
  <si>
    <r>
      <rPr>
        <b/>
        <sz val="11"/>
        <color theme="1"/>
        <rFont val="맑은 고딕"/>
        <family val="3"/>
        <charset val="129"/>
      </rPr>
      <t>연면적</t>
    </r>
    <r>
      <rPr>
        <b/>
        <sz val="11"/>
        <color theme="1"/>
        <rFont val="Arial Narrow"/>
        <family val="2"/>
      </rPr>
      <t>(</t>
    </r>
    <r>
      <rPr>
        <b/>
        <sz val="11"/>
        <color theme="1"/>
        <rFont val="맑은 고딕"/>
        <family val="3"/>
        <charset val="129"/>
      </rPr>
      <t>㎡</t>
    </r>
    <r>
      <rPr>
        <b/>
        <sz val="11"/>
        <color theme="1"/>
        <rFont val="Arial Narrow"/>
        <family val="2"/>
      </rPr>
      <t>)</t>
    </r>
    <phoneticPr fontId="7" type="noConversion"/>
  </si>
  <si>
    <r>
      <rPr>
        <b/>
        <sz val="11"/>
        <color theme="1"/>
        <rFont val="맑은 고딕"/>
        <family val="3"/>
        <charset val="129"/>
      </rPr>
      <t xml:space="preserve">단가
</t>
    </r>
    <r>
      <rPr>
        <b/>
        <sz val="11"/>
        <color theme="1"/>
        <rFont val="Arial Narrow"/>
        <family val="2"/>
      </rPr>
      <t>(</t>
    </r>
    <r>
      <rPr>
        <b/>
        <sz val="11"/>
        <color theme="1"/>
        <rFont val="맑은 고딕"/>
        <family val="3"/>
        <charset val="129"/>
      </rPr>
      <t>원</t>
    </r>
    <r>
      <rPr>
        <b/>
        <sz val="11"/>
        <color theme="1"/>
        <rFont val="Arial Narrow"/>
        <family val="2"/>
      </rPr>
      <t>)</t>
    </r>
    <phoneticPr fontId="7" type="noConversion"/>
  </si>
  <si>
    <r>
      <rPr>
        <b/>
        <sz val="11"/>
        <color theme="1"/>
        <rFont val="맑은 고딕"/>
        <family val="3"/>
        <charset val="129"/>
      </rPr>
      <t>공급가액</t>
    </r>
    <phoneticPr fontId="7" type="noConversion"/>
  </si>
  <si>
    <r>
      <rPr>
        <b/>
        <sz val="11"/>
        <color theme="1"/>
        <rFont val="맑은 고딕"/>
        <family val="3"/>
        <charset val="129"/>
      </rPr>
      <t>월간</t>
    </r>
    <phoneticPr fontId="2" type="noConversion"/>
  </si>
  <si>
    <r>
      <rPr>
        <b/>
        <sz val="11"/>
        <color theme="1"/>
        <rFont val="맑은 고딕"/>
        <family val="3"/>
        <charset val="129"/>
      </rPr>
      <t>연간</t>
    </r>
    <r>
      <rPr>
        <b/>
        <sz val="11"/>
        <color theme="1"/>
        <rFont val="Arial Narrow"/>
        <family val="2"/>
      </rPr>
      <t>(12</t>
    </r>
    <r>
      <rPr>
        <b/>
        <sz val="11"/>
        <color theme="1"/>
        <rFont val="맑은 고딕"/>
        <family val="3"/>
        <charset val="129"/>
      </rPr>
      <t>월</t>
    </r>
    <r>
      <rPr>
        <b/>
        <sz val="11"/>
        <color theme="1"/>
        <rFont val="Arial Narrow"/>
        <family val="2"/>
      </rPr>
      <t>)</t>
    </r>
    <phoneticPr fontId="2" type="noConversion"/>
  </si>
  <si>
    <r>
      <rPr>
        <sz val="10"/>
        <color theme="1"/>
        <rFont val="맑은 고딕"/>
        <family val="3"/>
        <charset val="129"/>
      </rPr>
      <t>서수원우체국</t>
    </r>
  </si>
  <si>
    <r>
      <rPr>
        <sz val="10"/>
        <color theme="1"/>
        <rFont val="맑은 고딕"/>
        <family val="3"/>
        <charset val="129"/>
      </rPr>
      <t>인천우체국</t>
    </r>
  </si>
  <si>
    <r>
      <rPr>
        <sz val="10"/>
        <color theme="1"/>
        <rFont val="맑은 고딕"/>
        <family val="3"/>
        <charset val="129"/>
      </rPr>
      <t>인천중동우체국</t>
    </r>
  </si>
  <si>
    <r>
      <rPr>
        <sz val="10"/>
        <color theme="1"/>
        <rFont val="맑은 고딕"/>
        <family val="3"/>
        <charset val="129"/>
      </rPr>
      <t>서인천우체국</t>
    </r>
  </si>
  <si>
    <r>
      <rPr>
        <sz val="10"/>
        <color theme="1"/>
        <rFont val="맑은 고딕"/>
        <family val="3"/>
        <charset val="129"/>
      </rPr>
      <t>인천계양우체국</t>
    </r>
  </si>
  <si>
    <r>
      <rPr>
        <sz val="10"/>
        <color theme="1"/>
        <rFont val="맑은 고딕"/>
        <family val="3"/>
        <charset val="129"/>
      </rPr>
      <t>남인천우체국</t>
    </r>
  </si>
  <si>
    <r>
      <rPr>
        <sz val="10"/>
        <color theme="1"/>
        <rFont val="맑은 고딕"/>
        <family val="3"/>
        <charset val="129"/>
      </rPr>
      <t>인천남동우체국</t>
    </r>
  </si>
  <si>
    <r>
      <rPr>
        <sz val="10"/>
        <color theme="1"/>
        <rFont val="맑은 고딕"/>
        <family val="3"/>
        <charset val="129"/>
      </rPr>
      <t>의정부우체국</t>
    </r>
  </si>
  <si>
    <r>
      <rPr>
        <sz val="10"/>
        <color theme="1"/>
        <rFont val="맑은 고딕"/>
        <family val="3"/>
        <charset val="129"/>
      </rPr>
      <t>의정부</t>
    </r>
    <r>
      <rPr>
        <sz val="10"/>
        <color theme="1"/>
        <rFont val="Arial Narrow"/>
        <family val="2"/>
      </rPr>
      <t>3</t>
    </r>
    <r>
      <rPr>
        <sz val="10"/>
        <color theme="1"/>
        <rFont val="맑은 고딕"/>
        <family val="3"/>
        <charset val="129"/>
      </rPr>
      <t>동우체국</t>
    </r>
  </si>
  <si>
    <r>
      <rPr>
        <sz val="10"/>
        <color theme="1"/>
        <rFont val="맑은 고딕"/>
        <family val="3"/>
        <charset val="129"/>
      </rPr>
      <t>수원우체국</t>
    </r>
  </si>
  <si>
    <r>
      <rPr>
        <sz val="10"/>
        <color theme="1"/>
        <rFont val="맑은 고딕"/>
        <family val="3"/>
        <charset val="129"/>
      </rPr>
      <t>동수원우체국</t>
    </r>
  </si>
  <si>
    <r>
      <rPr>
        <sz val="10"/>
        <color theme="1"/>
        <rFont val="맑은 고딕"/>
        <family val="3"/>
        <charset val="129"/>
      </rPr>
      <t>군포우체국</t>
    </r>
  </si>
  <si>
    <r>
      <rPr>
        <sz val="10"/>
        <color theme="1"/>
        <rFont val="맑은 고딕"/>
        <family val="3"/>
        <charset val="129"/>
      </rPr>
      <t>안양우체국</t>
    </r>
  </si>
  <si>
    <r>
      <rPr>
        <sz val="10"/>
        <color theme="1"/>
        <rFont val="맑은 고딕"/>
        <family val="3"/>
        <charset val="129"/>
      </rPr>
      <t>서안양우체국</t>
    </r>
  </si>
  <si>
    <r>
      <rPr>
        <sz val="10"/>
        <color theme="1"/>
        <rFont val="맑은 고딕"/>
        <family val="3"/>
        <charset val="129"/>
      </rPr>
      <t>성남우체국</t>
    </r>
  </si>
  <si>
    <r>
      <rPr>
        <sz val="10"/>
        <color theme="1"/>
        <rFont val="맑은 고딕"/>
        <family val="3"/>
        <charset val="129"/>
      </rPr>
      <t>성남분당우체국</t>
    </r>
  </si>
  <si>
    <r>
      <rPr>
        <sz val="10"/>
        <color theme="1"/>
        <rFont val="맑은 고딕"/>
        <family val="3"/>
        <charset val="129"/>
      </rPr>
      <t>부천우체국</t>
    </r>
  </si>
  <si>
    <r>
      <rPr>
        <sz val="10"/>
        <color theme="1"/>
        <rFont val="맑은 고딕"/>
        <family val="3"/>
        <charset val="129"/>
      </rPr>
      <t>남부천우체국</t>
    </r>
  </si>
  <si>
    <r>
      <rPr>
        <sz val="10"/>
        <color theme="1"/>
        <rFont val="맑은 고딕"/>
        <family val="3"/>
        <charset val="129"/>
      </rPr>
      <t>안산우체국</t>
    </r>
  </si>
  <si>
    <r>
      <rPr>
        <sz val="10"/>
        <color theme="1"/>
        <rFont val="맑은 고딕"/>
        <family val="3"/>
        <charset val="129"/>
      </rPr>
      <t>고양일산우체국</t>
    </r>
  </si>
  <si>
    <r>
      <rPr>
        <sz val="10"/>
        <color theme="1"/>
        <rFont val="맑은 고딕"/>
        <family val="3"/>
        <charset val="129"/>
      </rPr>
      <t>고양덕양우체국</t>
    </r>
  </si>
  <si>
    <r>
      <rPr>
        <sz val="10"/>
        <color theme="1"/>
        <rFont val="맑은 고딕"/>
        <family val="3"/>
        <charset val="129"/>
      </rPr>
      <t>시흥우체국</t>
    </r>
  </si>
  <si>
    <r>
      <rPr>
        <sz val="10"/>
        <color theme="1"/>
        <rFont val="맑은 고딕"/>
        <family val="3"/>
        <charset val="129"/>
      </rPr>
      <t>시흥대야동우체국</t>
    </r>
  </si>
  <si>
    <r>
      <rPr>
        <sz val="10"/>
        <color theme="1"/>
        <rFont val="맑은 고딕"/>
        <family val="3"/>
        <charset val="129"/>
      </rPr>
      <t>광명우체국</t>
    </r>
  </si>
  <si>
    <r>
      <rPr>
        <sz val="10"/>
        <color theme="1"/>
        <rFont val="맑은 고딕"/>
        <family val="3"/>
        <charset val="129"/>
      </rPr>
      <t>광명</t>
    </r>
    <r>
      <rPr>
        <sz val="10"/>
        <color theme="1"/>
        <rFont val="Arial Narrow"/>
        <family val="2"/>
      </rPr>
      <t>2</t>
    </r>
    <r>
      <rPr>
        <sz val="10"/>
        <color theme="1"/>
        <rFont val="맑은 고딕"/>
        <family val="3"/>
        <charset val="129"/>
      </rPr>
      <t>동우체국</t>
    </r>
  </si>
  <si>
    <r>
      <rPr>
        <sz val="10"/>
        <color theme="1"/>
        <rFont val="맑은 고딕"/>
        <family val="3"/>
        <charset val="129"/>
      </rPr>
      <t>용인수지우체국</t>
    </r>
  </si>
  <si>
    <r>
      <rPr>
        <sz val="10"/>
        <color theme="1"/>
        <rFont val="맑은 고딕"/>
        <family val="3"/>
        <charset val="129"/>
      </rPr>
      <t>신갈우체국</t>
    </r>
  </si>
  <si>
    <r>
      <rPr>
        <sz val="10"/>
        <color theme="1"/>
        <rFont val="맑은 고딕"/>
        <family val="3"/>
        <charset val="129"/>
      </rPr>
      <t>남양주우체국</t>
    </r>
  </si>
  <si>
    <r>
      <rPr>
        <sz val="10"/>
        <color theme="1"/>
        <rFont val="맑은 고딕"/>
        <family val="3"/>
        <charset val="129"/>
      </rPr>
      <t>남양주진접우체국</t>
    </r>
  </si>
  <si>
    <r>
      <rPr>
        <sz val="10"/>
        <color theme="1"/>
        <rFont val="맑은 고딕"/>
        <family val="3"/>
        <charset val="129"/>
      </rPr>
      <t>평택우체국</t>
    </r>
  </si>
  <si>
    <r>
      <rPr>
        <sz val="10"/>
        <color theme="1"/>
        <rFont val="맑은 고딕"/>
        <family val="3"/>
        <charset val="129"/>
      </rPr>
      <t>안중우체국</t>
    </r>
  </si>
  <si>
    <r>
      <rPr>
        <sz val="10"/>
        <color theme="1"/>
        <rFont val="맑은 고딕"/>
        <family val="3"/>
        <charset val="129"/>
      </rPr>
      <t>용인우체국</t>
    </r>
  </si>
  <si>
    <r>
      <rPr>
        <sz val="10"/>
        <color theme="1"/>
        <rFont val="맑은 고딕"/>
        <family val="3"/>
        <charset val="129"/>
      </rPr>
      <t>용인중앙동우체국</t>
    </r>
  </si>
  <si>
    <r>
      <rPr>
        <sz val="10"/>
        <color theme="1"/>
        <rFont val="맑은 고딕"/>
        <family val="3"/>
        <charset val="129"/>
      </rPr>
      <t>화성우체국</t>
    </r>
  </si>
  <si>
    <r>
      <rPr>
        <sz val="10"/>
        <color theme="1"/>
        <rFont val="맑은 고딕"/>
        <family val="3"/>
        <charset val="129"/>
      </rPr>
      <t>경기남양우체국</t>
    </r>
  </si>
  <si>
    <r>
      <rPr>
        <sz val="10"/>
        <color theme="1"/>
        <rFont val="맑은 고딕"/>
        <family val="3"/>
        <charset val="129"/>
      </rPr>
      <t>발안</t>
    </r>
    <r>
      <rPr>
        <sz val="10"/>
        <color theme="1"/>
        <rFont val="Arial Narrow"/>
        <family val="2"/>
      </rPr>
      <t>(</t>
    </r>
    <r>
      <rPr>
        <sz val="10"/>
        <color theme="1"/>
        <rFont val="맑은 고딕"/>
        <family val="3"/>
        <charset val="129"/>
      </rPr>
      <t>화성향남</t>
    </r>
    <r>
      <rPr>
        <sz val="10"/>
        <color theme="1"/>
        <rFont val="Arial Narrow"/>
        <family val="2"/>
      </rPr>
      <t>)</t>
    </r>
  </si>
  <si>
    <r>
      <rPr>
        <sz val="10"/>
        <color theme="1"/>
        <rFont val="맑은 고딕"/>
        <family val="3"/>
        <charset val="129"/>
      </rPr>
      <t>화성봉담우체국</t>
    </r>
  </si>
  <si>
    <r>
      <rPr>
        <sz val="10"/>
        <color theme="1"/>
        <rFont val="맑은 고딕"/>
        <family val="3"/>
        <charset val="129"/>
      </rPr>
      <t>포천우체국</t>
    </r>
  </si>
  <si>
    <r>
      <rPr>
        <sz val="10"/>
        <color theme="1"/>
        <rFont val="맑은 고딕"/>
        <family val="3"/>
        <charset val="129"/>
      </rPr>
      <t>파주우체국</t>
    </r>
  </si>
  <si>
    <r>
      <rPr>
        <sz val="10"/>
        <color theme="1"/>
        <rFont val="맑은 고딕"/>
        <family val="3"/>
        <charset val="129"/>
      </rPr>
      <t>문산우체국</t>
    </r>
  </si>
  <si>
    <r>
      <rPr>
        <sz val="10"/>
        <color theme="1"/>
        <rFont val="맑은 고딕"/>
        <family val="3"/>
        <charset val="129"/>
      </rPr>
      <t>강화우체국</t>
    </r>
  </si>
  <si>
    <r>
      <rPr>
        <sz val="10"/>
        <color theme="1"/>
        <rFont val="맑은 고딕"/>
        <family val="3"/>
        <charset val="129"/>
      </rPr>
      <t>김포우체국</t>
    </r>
  </si>
  <si>
    <r>
      <rPr>
        <sz val="10"/>
        <color theme="1"/>
        <rFont val="맑은 고딕"/>
        <family val="3"/>
        <charset val="129"/>
      </rPr>
      <t>가평우체국</t>
    </r>
  </si>
  <si>
    <r>
      <rPr>
        <sz val="10"/>
        <color theme="1"/>
        <rFont val="맑은 고딕"/>
        <family val="3"/>
        <charset val="129"/>
      </rPr>
      <t>용문우체국</t>
    </r>
  </si>
  <si>
    <r>
      <rPr>
        <sz val="10"/>
        <color theme="1"/>
        <rFont val="맑은 고딕"/>
        <family val="3"/>
        <charset val="129"/>
      </rPr>
      <t>경기광주우체국</t>
    </r>
  </si>
  <si>
    <r>
      <rPr>
        <sz val="10"/>
        <color theme="1"/>
        <rFont val="맑은 고딕"/>
        <family val="3"/>
        <charset val="129"/>
      </rPr>
      <t>이천우체국</t>
    </r>
  </si>
  <si>
    <r>
      <rPr>
        <sz val="10"/>
        <color theme="1"/>
        <rFont val="맑은 고딕"/>
        <family val="3"/>
        <charset val="129"/>
      </rPr>
      <t>여주우체국</t>
    </r>
  </si>
  <si>
    <r>
      <rPr>
        <sz val="10"/>
        <color theme="1"/>
        <rFont val="맑은 고딕"/>
        <family val="3"/>
        <charset val="129"/>
      </rPr>
      <t>안성우체국</t>
    </r>
  </si>
  <si>
    <r>
      <rPr>
        <sz val="10"/>
        <color theme="1"/>
        <rFont val="맑은 고딕"/>
        <family val="3"/>
        <charset val="129"/>
      </rPr>
      <t>동두천우체국</t>
    </r>
  </si>
  <si>
    <r>
      <rPr>
        <sz val="10"/>
        <color theme="1"/>
        <rFont val="맑은 고딕"/>
        <family val="3"/>
        <charset val="129"/>
      </rPr>
      <t>동두천지행동우체국</t>
    </r>
  </si>
  <si>
    <r>
      <rPr>
        <sz val="10"/>
        <color theme="1"/>
        <rFont val="맑은 고딕"/>
        <family val="3"/>
        <charset val="129"/>
      </rPr>
      <t>연천우체국</t>
    </r>
  </si>
  <si>
    <r>
      <rPr>
        <sz val="10"/>
        <color theme="1"/>
        <rFont val="맑은 고딕"/>
        <family val="3"/>
        <charset val="129"/>
      </rPr>
      <t>오산우체국</t>
    </r>
  </si>
  <si>
    <r>
      <rPr>
        <sz val="10"/>
        <color theme="1"/>
        <rFont val="맑은 고딕"/>
        <family val="3"/>
        <charset val="129"/>
      </rPr>
      <t>하남우체국</t>
    </r>
  </si>
  <si>
    <r>
      <rPr>
        <sz val="10"/>
        <color theme="1"/>
        <rFont val="맑은 고딕"/>
        <family val="3"/>
        <charset val="129"/>
      </rPr>
      <t>구리우체국</t>
    </r>
  </si>
  <si>
    <r>
      <rPr>
        <sz val="10"/>
        <color theme="1"/>
        <rFont val="맑은 고딕"/>
        <family val="3"/>
        <charset val="129"/>
      </rPr>
      <t>수원우편집중국</t>
    </r>
  </si>
  <si>
    <r>
      <rPr>
        <sz val="10"/>
        <color theme="1"/>
        <rFont val="맑은 고딕"/>
        <family val="3"/>
        <charset val="129"/>
      </rPr>
      <t>부천우편집중국</t>
    </r>
  </si>
  <si>
    <r>
      <rPr>
        <sz val="10"/>
        <color theme="1"/>
        <rFont val="맑은 고딕"/>
        <family val="3"/>
        <charset val="129"/>
      </rPr>
      <t>고양우편집중국</t>
    </r>
  </si>
  <si>
    <r>
      <rPr>
        <sz val="10"/>
        <color theme="1"/>
        <rFont val="맑은 고딕"/>
        <family val="3"/>
        <charset val="129"/>
      </rPr>
      <t>성남우편집중국</t>
    </r>
  </si>
  <si>
    <r>
      <rPr>
        <sz val="10"/>
        <color theme="1"/>
        <rFont val="맑은 고딕"/>
        <family val="3"/>
        <charset val="129"/>
      </rPr>
      <t>안양우편집중국</t>
    </r>
  </si>
  <si>
    <r>
      <rPr>
        <sz val="10"/>
        <color theme="1"/>
        <rFont val="맑은 고딕"/>
        <family val="3"/>
        <charset val="129"/>
      </rPr>
      <t>의정부우편집중국</t>
    </r>
  </si>
  <si>
    <r>
      <rPr>
        <sz val="10"/>
        <color theme="1"/>
        <rFont val="맑은 고딕"/>
        <family val="3"/>
        <charset val="129"/>
      </rPr>
      <t>안양우편물류센터</t>
    </r>
  </si>
  <si>
    <r>
      <rPr>
        <sz val="10"/>
        <color theme="1"/>
        <rFont val="맑은 고딕"/>
        <family val="3"/>
        <charset val="129"/>
      </rPr>
      <t>부평우체국</t>
    </r>
  </si>
  <si>
    <r>
      <rPr>
        <sz val="10"/>
        <color theme="1"/>
        <rFont val="맑은 고딕"/>
        <family val="3"/>
        <charset val="129"/>
      </rPr>
      <t>통일동산수련원</t>
    </r>
  </si>
  <si>
    <r>
      <rPr>
        <sz val="10"/>
        <color theme="1"/>
        <rFont val="맑은 고딕"/>
        <family val="3"/>
        <charset val="129"/>
      </rPr>
      <t>가평북면수련원</t>
    </r>
  </si>
  <si>
    <t>"별첨 3"</t>
    <phoneticPr fontId="2" type="noConversion"/>
  </si>
  <si>
    <t>전기시설물 면허 선임비용</t>
    <phoneticPr fontId="7" type="noConversion"/>
  </si>
  <si>
    <t>▣ 2016년 1월 ~ 12월</t>
    <phoneticPr fontId="2" type="noConversion"/>
  </si>
  <si>
    <t xml:space="preserve">            (단위:원)</t>
    <phoneticPr fontId="2" type="noConversion"/>
  </si>
  <si>
    <r>
      <t>"</t>
    </r>
    <r>
      <rPr>
        <sz val="12"/>
        <color theme="1"/>
        <rFont val="맑은 고딕"/>
        <family val="3"/>
        <charset val="129"/>
      </rPr>
      <t>별첨</t>
    </r>
    <r>
      <rPr>
        <sz val="12"/>
        <color theme="1"/>
        <rFont val="Arial Narrow"/>
        <family val="2"/>
      </rPr>
      <t xml:space="preserve"> 1"</t>
    </r>
    <phoneticPr fontId="2" type="noConversion"/>
  </si>
  <si>
    <r>
      <rPr>
        <sz val="12"/>
        <color theme="1"/>
        <rFont val="맑은 고딕"/>
        <family val="3"/>
        <charset val="129"/>
      </rPr>
      <t>선임비</t>
    </r>
    <phoneticPr fontId="7" type="noConversion"/>
  </si>
  <si>
    <r>
      <rPr>
        <sz val="12"/>
        <color theme="1"/>
        <rFont val="맑은 고딕"/>
        <family val="3"/>
        <charset val="129"/>
      </rPr>
      <t>부가세</t>
    </r>
    <phoneticPr fontId="7" type="noConversion"/>
  </si>
  <si>
    <r>
      <rPr>
        <sz val="12"/>
        <color theme="1"/>
        <rFont val="맑은 고딕"/>
        <family val="3"/>
        <charset val="129"/>
      </rPr>
      <t>공급가액</t>
    </r>
    <phoneticPr fontId="7" type="noConversion"/>
  </si>
  <si>
    <r>
      <rPr>
        <sz val="12"/>
        <color theme="1"/>
        <rFont val="맑은 고딕"/>
        <family val="3"/>
        <charset val="129"/>
      </rPr>
      <t>서수원우체국</t>
    </r>
  </si>
  <si>
    <r>
      <rPr>
        <sz val="12"/>
        <color theme="1"/>
        <rFont val="맑은 고딕"/>
        <family val="3"/>
        <charset val="129"/>
      </rPr>
      <t>수원우체국</t>
    </r>
  </si>
  <si>
    <r>
      <rPr>
        <sz val="12"/>
        <color theme="1"/>
        <rFont val="맑은 고딕"/>
        <family val="3"/>
        <charset val="129"/>
      </rPr>
      <t>남양주우체국</t>
    </r>
  </si>
  <si>
    <r>
      <rPr>
        <sz val="12"/>
        <color theme="1"/>
        <rFont val="맑은 고딕"/>
        <family val="3"/>
        <charset val="129"/>
      </rPr>
      <t>화성우체국</t>
    </r>
  </si>
  <si>
    <r>
      <rPr>
        <sz val="12"/>
        <rFont val="맑은 고딕"/>
        <family val="3"/>
        <charset val="129"/>
      </rPr>
      <t>인천남동우체국</t>
    </r>
  </si>
  <si>
    <r>
      <rPr>
        <sz val="12"/>
        <color theme="1"/>
        <rFont val="맑은 고딕"/>
        <family val="3"/>
        <charset val="129"/>
      </rPr>
      <t>관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서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명</t>
    </r>
    <phoneticPr fontId="7" type="noConversion"/>
  </si>
  <si>
    <r>
      <rPr>
        <sz val="12"/>
        <color theme="1"/>
        <rFont val="맑은 고딕"/>
        <family val="3"/>
        <charset val="129"/>
      </rPr>
      <t xml:space="preserve">수전용량
</t>
    </r>
    <r>
      <rPr>
        <sz val="12"/>
        <color theme="1"/>
        <rFont val="Arial Narrow"/>
        <family val="2"/>
      </rPr>
      <t>(</t>
    </r>
    <r>
      <rPr>
        <sz val="12"/>
        <color theme="1"/>
        <rFont val="맑은 고딕"/>
        <family val="3"/>
        <charset val="129"/>
      </rPr>
      <t>㎾</t>
    </r>
    <r>
      <rPr>
        <sz val="12"/>
        <color theme="1"/>
        <rFont val="Arial Narrow"/>
        <family val="2"/>
      </rPr>
      <t>)</t>
    </r>
    <phoneticPr fontId="7" type="noConversion"/>
  </si>
  <si>
    <t>"별첨 4"</t>
    <phoneticPr fontId="2" type="noConversion"/>
  </si>
  <si>
    <t>건축물 안전관리자 선임비용</t>
    <phoneticPr fontId="7" type="noConversion"/>
  </si>
  <si>
    <r>
      <rPr>
        <b/>
        <sz val="12"/>
        <color theme="1"/>
        <rFont val="맑은 고딕"/>
        <family val="3"/>
        <charset val="129"/>
      </rPr>
      <t>관</t>
    </r>
    <r>
      <rPr>
        <b/>
        <sz val="12"/>
        <color theme="1"/>
        <rFont val="Arial Narrow"/>
        <family val="2"/>
      </rPr>
      <t xml:space="preserve"> </t>
    </r>
    <r>
      <rPr>
        <b/>
        <sz val="12"/>
        <color theme="1"/>
        <rFont val="맑은 고딕"/>
        <family val="3"/>
        <charset val="129"/>
      </rPr>
      <t>서</t>
    </r>
    <r>
      <rPr>
        <b/>
        <sz val="12"/>
        <color theme="1"/>
        <rFont val="Arial Narrow"/>
        <family val="2"/>
      </rPr>
      <t xml:space="preserve"> </t>
    </r>
    <r>
      <rPr>
        <b/>
        <sz val="12"/>
        <color theme="1"/>
        <rFont val="맑은 고딕"/>
        <family val="3"/>
        <charset val="129"/>
      </rPr>
      <t>명</t>
    </r>
  </si>
  <si>
    <r>
      <rPr>
        <b/>
        <sz val="12"/>
        <color theme="1"/>
        <rFont val="맑은 고딕"/>
        <family val="3"/>
        <charset val="129"/>
      </rPr>
      <t>선임자격</t>
    </r>
  </si>
  <si>
    <r>
      <rPr>
        <b/>
        <sz val="12"/>
        <color theme="1"/>
        <rFont val="맑은 고딕"/>
        <family val="3"/>
        <charset val="129"/>
      </rPr>
      <t>선임비</t>
    </r>
  </si>
  <si>
    <r>
      <rPr>
        <b/>
        <sz val="12"/>
        <color theme="1"/>
        <rFont val="맑은 고딕"/>
        <family val="3"/>
        <charset val="129"/>
      </rPr>
      <t>부가세</t>
    </r>
  </si>
  <si>
    <r>
      <rPr>
        <b/>
        <sz val="12"/>
        <color theme="1"/>
        <rFont val="맑은 고딕"/>
        <family val="3"/>
        <charset val="129"/>
      </rPr>
      <t>공급가액</t>
    </r>
  </si>
  <si>
    <r>
      <rPr>
        <b/>
        <sz val="12"/>
        <color theme="1"/>
        <rFont val="맑은 고딕"/>
        <family val="3"/>
        <charset val="129"/>
      </rPr>
      <t>비고</t>
    </r>
  </si>
  <si>
    <r>
      <rPr>
        <sz val="12"/>
        <color theme="1"/>
        <rFont val="맑은 고딕"/>
        <family val="3"/>
        <charset val="129"/>
      </rPr>
      <t>경기광주우체국</t>
    </r>
  </si>
  <si>
    <r>
      <rPr>
        <sz val="12"/>
        <color theme="1"/>
        <rFont val="맑은 고딕"/>
        <family val="3"/>
        <charset val="129"/>
      </rPr>
      <t>승강기</t>
    </r>
  </si>
  <si>
    <r>
      <rPr>
        <sz val="12"/>
        <color theme="1"/>
        <rFont val="맑은 고딕"/>
        <family val="3"/>
        <charset val="129"/>
      </rPr>
      <t>용인수지우체국</t>
    </r>
  </si>
  <si>
    <r>
      <rPr>
        <sz val="12"/>
        <color theme="1"/>
        <rFont val="맑은 고딕"/>
        <family val="3"/>
        <charset val="129"/>
      </rPr>
      <t>고양덕양우체국</t>
    </r>
  </si>
  <si>
    <r>
      <rPr>
        <sz val="12"/>
        <color theme="1"/>
        <rFont val="맑은 고딕"/>
        <family val="3"/>
        <charset val="129"/>
      </rPr>
      <t>성남우체국</t>
    </r>
  </si>
  <si>
    <r>
      <rPr>
        <sz val="12"/>
        <color theme="1"/>
        <rFont val="맑은 고딕"/>
        <family val="3"/>
        <charset val="129"/>
      </rPr>
      <t>가스</t>
    </r>
  </si>
  <si>
    <r>
      <rPr>
        <sz val="12"/>
        <color theme="1"/>
        <rFont val="맑은 고딕"/>
        <family val="3"/>
        <charset val="129"/>
      </rPr>
      <t>보일러</t>
    </r>
  </si>
  <si>
    <r>
      <rPr>
        <sz val="12"/>
        <color theme="1"/>
        <rFont val="맑은 고딕"/>
        <family val="3"/>
        <charset val="129"/>
      </rPr>
      <t>안성우체국</t>
    </r>
  </si>
  <si>
    <r>
      <rPr>
        <sz val="12"/>
        <color theme="1"/>
        <rFont val="맑은 고딕"/>
        <family val="3"/>
        <charset val="129"/>
      </rPr>
      <t>위험물</t>
    </r>
  </si>
  <si>
    <r>
      <rPr>
        <sz val="12"/>
        <color theme="1"/>
        <rFont val="맑은 고딕"/>
        <family val="3"/>
        <charset val="129"/>
      </rPr>
      <t>연천우체국</t>
    </r>
  </si>
  <si>
    <r>
      <rPr>
        <sz val="12"/>
        <color theme="1"/>
        <rFont val="맑은 고딕"/>
        <family val="3"/>
        <charset val="129"/>
      </rPr>
      <t>이천우체국</t>
    </r>
  </si>
  <si>
    <r>
      <rPr>
        <sz val="12"/>
        <color theme="1"/>
        <rFont val="맑은 고딕"/>
        <family val="3"/>
        <charset val="129"/>
      </rPr>
      <t>동수원우체국</t>
    </r>
  </si>
  <si>
    <r>
      <rPr>
        <sz val="12"/>
        <color theme="1"/>
        <rFont val="맑은 고딕"/>
        <family val="3"/>
        <charset val="129"/>
      </rPr>
      <t>공조냉동</t>
    </r>
  </si>
  <si>
    <r>
      <rPr>
        <sz val="12"/>
        <color theme="1"/>
        <rFont val="맑은 고딕"/>
        <family val="3"/>
        <charset val="129"/>
      </rPr>
      <t>시흥우체국</t>
    </r>
  </si>
  <si>
    <r>
      <rPr>
        <sz val="12"/>
        <color theme="1"/>
        <rFont val="맑은 고딕"/>
        <family val="3"/>
        <charset val="129"/>
      </rPr>
      <t>용인우체국</t>
    </r>
  </si>
  <si>
    <r>
      <rPr>
        <sz val="12"/>
        <color theme="1"/>
        <rFont val="맑은 고딕"/>
        <family val="3"/>
        <charset val="129"/>
      </rPr>
      <t>용인중앙동우체국</t>
    </r>
  </si>
  <si>
    <r>
      <rPr>
        <sz val="12"/>
        <color theme="1"/>
        <rFont val="맑은 고딕"/>
        <family val="3"/>
        <charset val="129"/>
      </rPr>
      <t>서인천우체국</t>
    </r>
  </si>
  <si>
    <r>
      <rPr>
        <sz val="12"/>
        <color theme="1"/>
        <rFont val="맑은 고딕"/>
        <family val="3"/>
        <charset val="129"/>
      </rPr>
      <t>서안양우체국</t>
    </r>
  </si>
  <si>
    <r>
      <rPr>
        <sz val="12"/>
        <color theme="1"/>
        <rFont val="맑은 고딕"/>
        <family val="3"/>
        <charset val="129"/>
      </rPr>
      <t>의정부우편집중국</t>
    </r>
  </si>
  <si>
    <r>
      <rPr>
        <sz val="12"/>
        <color theme="1"/>
        <rFont val="맑은 고딕"/>
        <family val="3"/>
        <charset val="129"/>
      </rPr>
      <t>안양우편물류센터</t>
    </r>
  </si>
  <si>
    <r>
      <rPr>
        <sz val="12"/>
        <color theme="1"/>
        <rFont val="맑은 고딕"/>
        <family val="3"/>
        <charset val="129"/>
      </rPr>
      <t>하남우체국</t>
    </r>
  </si>
  <si>
    <r>
      <rPr>
        <sz val="12"/>
        <color theme="1"/>
        <rFont val="맑은 고딕"/>
        <family val="3"/>
        <charset val="129"/>
      </rPr>
      <t>문산우체국</t>
    </r>
  </si>
  <si>
    <r>
      <rPr>
        <sz val="12"/>
        <color theme="1"/>
        <rFont val="맑은 고딕"/>
        <family val="3"/>
        <charset val="129"/>
      </rPr>
      <t>남부천우체국</t>
    </r>
  </si>
  <si>
    <r>
      <rPr>
        <sz val="12"/>
        <color theme="1"/>
        <rFont val="맑은 고딕"/>
        <family val="3"/>
        <charset val="129"/>
      </rPr>
      <t>통일동산우정교육센터</t>
    </r>
  </si>
  <si>
    <t>승강기</t>
    <phoneticPr fontId="2" type="noConversion"/>
  </si>
  <si>
    <t>신갈우체국</t>
    <phoneticPr fontId="2" type="noConversion"/>
  </si>
  <si>
    <r>
      <rPr>
        <sz val="12"/>
        <rFont val="맑은 고딕"/>
        <family val="3"/>
        <charset val="129"/>
      </rPr>
      <t>가스</t>
    </r>
  </si>
  <si>
    <r>
      <rPr>
        <sz val="12"/>
        <rFont val="맑은 고딕"/>
        <family val="3"/>
        <charset val="129"/>
      </rPr>
      <t>승강기</t>
    </r>
  </si>
  <si>
    <r>
      <rPr>
        <sz val="12"/>
        <rFont val="맑은 고딕"/>
        <family val="3"/>
        <charset val="129"/>
      </rPr>
      <t>파주우체국</t>
    </r>
  </si>
  <si>
    <r>
      <rPr>
        <b/>
        <sz val="12"/>
        <color theme="1"/>
        <rFont val="맑은 고딕"/>
        <family val="3"/>
        <charset val="129"/>
      </rPr>
      <t>합</t>
    </r>
    <r>
      <rPr>
        <b/>
        <sz val="12"/>
        <color theme="1"/>
        <rFont val="Arial Narrow"/>
        <family val="2"/>
      </rPr>
      <t xml:space="preserve">  </t>
    </r>
    <r>
      <rPr>
        <b/>
        <sz val="12"/>
        <color theme="1"/>
        <rFont val="맑은 고딕"/>
        <family val="3"/>
        <charset val="129"/>
      </rPr>
      <t>계</t>
    </r>
    <phoneticPr fontId="2" type="noConversion"/>
  </si>
  <si>
    <r>
      <rPr>
        <sz val="12"/>
        <color theme="1"/>
        <rFont val="맑은 고딕"/>
        <family val="3"/>
        <charset val="129"/>
      </rPr>
      <t>합</t>
    </r>
    <r>
      <rPr>
        <sz val="12"/>
        <color theme="1"/>
        <rFont val="Arial Narrow"/>
        <family val="2"/>
      </rPr>
      <t xml:space="preserve">  </t>
    </r>
    <r>
      <rPr>
        <sz val="12"/>
        <color theme="1"/>
        <rFont val="맑은 고딕"/>
        <family val="3"/>
        <charset val="129"/>
      </rPr>
      <t>계</t>
    </r>
    <phoneticPr fontId="7" type="noConversion"/>
  </si>
  <si>
    <r>
      <rPr>
        <sz val="12"/>
        <color theme="1"/>
        <rFont val="맑은 고딕"/>
        <family val="3"/>
        <charset val="129"/>
      </rPr>
      <t>비</t>
    </r>
    <r>
      <rPr>
        <sz val="12"/>
        <color theme="1"/>
        <rFont val="Arial Narrow"/>
        <family val="2"/>
      </rPr>
      <t xml:space="preserve">  </t>
    </r>
    <r>
      <rPr>
        <sz val="12"/>
        <color theme="1"/>
        <rFont val="맑은 고딕"/>
        <family val="3"/>
        <charset val="129"/>
      </rPr>
      <t>고</t>
    </r>
    <phoneticPr fontId="7" type="noConversion"/>
  </si>
  <si>
    <t>합  계</t>
    <phoneticPr fontId="2" type="noConversion"/>
  </si>
  <si>
    <r>
      <rPr>
        <b/>
        <sz val="11"/>
        <color theme="1"/>
        <rFont val="맑은 고딕"/>
        <family val="3"/>
        <charset val="129"/>
      </rPr>
      <t>비</t>
    </r>
    <r>
      <rPr>
        <b/>
        <sz val="11"/>
        <color theme="1"/>
        <rFont val="Arial Narrow"/>
        <family val="2"/>
      </rPr>
      <t xml:space="preserve">  </t>
    </r>
    <r>
      <rPr>
        <b/>
        <sz val="11"/>
        <color theme="1"/>
        <rFont val="맑은 고딕"/>
        <family val="3"/>
        <charset val="129"/>
      </rPr>
      <t>고</t>
    </r>
    <phoneticPr fontId="7" type="noConversion"/>
  </si>
  <si>
    <t>2016년도 부동산 관리·운영 위탁수수료 표준단가</t>
    <phoneticPr fontId="7" type="noConversion"/>
  </si>
  <si>
    <r>
      <rPr>
        <b/>
        <sz val="12"/>
        <color rgb="FF000000"/>
        <rFont val="맑은 고딕"/>
        <family val="3"/>
        <charset val="129"/>
      </rPr>
      <t>구분</t>
    </r>
  </si>
  <si>
    <r>
      <rPr>
        <b/>
        <sz val="12"/>
        <color rgb="FF000000"/>
        <rFont val="맑은 고딕"/>
        <family val="3"/>
        <charset val="129"/>
      </rPr>
      <t>직종</t>
    </r>
  </si>
  <si>
    <r>
      <rPr>
        <b/>
        <sz val="12"/>
        <color rgb="FF000000"/>
        <rFont val="맑은 고딕"/>
        <family val="3"/>
        <charset val="129"/>
      </rPr>
      <t>비고</t>
    </r>
  </si>
  <si>
    <r>
      <rPr>
        <sz val="12"/>
        <color rgb="FF000000"/>
        <rFont val="맑은 고딕"/>
        <family val="3"/>
        <charset val="129"/>
      </rPr>
      <t>기술</t>
    </r>
  </si>
  <si>
    <r>
      <rPr>
        <sz val="12"/>
        <color rgb="FF000000"/>
        <rFont val="맑은 고딕"/>
        <family val="3"/>
        <charset val="129"/>
      </rPr>
      <t>팀장</t>
    </r>
  </si>
  <si>
    <r>
      <rPr>
        <sz val="12"/>
        <color rgb="FF000000"/>
        <rFont val="맑은 고딕"/>
        <family val="3"/>
        <charset val="129"/>
      </rPr>
      <t>일근</t>
    </r>
  </si>
  <si>
    <r>
      <t>2</t>
    </r>
    <r>
      <rPr>
        <sz val="12"/>
        <color rgb="FF000000"/>
        <rFont val="맑은 고딕"/>
        <family val="3"/>
        <charset val="129"/>
      </rPr>
      <t>교대</t>
    </r>
  </si>
  <si>
    <r>
      <rPr>
        <sz val="12"/>
        <color rgb="FF000000"/>
        <rFont val="맑은 고딕"/>
        <family val="3"/>
        <charset val="129"/>
      </rPr>
      <t>우편기계</t>
    </r>
  </si>
  <si>
    <r>
      <rPr>
        <sz val="12"/>
        <color rgb="FF000000"/>
        <rFont val="맑은 고딕"/>
        <family val="3"/>
        <charset val="129"/>
      </rPr>
      <t>대리</t>
    </r>
  </si>
  <si>
    <r>
      <rPr>
        <sz val="12"/>
        <color rgb="FF000000"/>
        <rFont val="맑은 고딕"/>
        <family val="3"/>
        <charset val="129"/>
      </rPr>
      <t>기사</t>
    </r>
  </si>
  <si>
    <r>
      <rPr>
        <sz val="12"/>
        <color rgb="FF000000"/>
        <rFont val="맑은 고딕"/>
        <family val="3"/>
        <charset val="129"/>
      </rPr>
      <t>주간ㆍ당직ㆍ비번</t>
    </r>
  </si>
  <si>
    <r>
      <rPr>
        <sz val="12"/>
        <color rgb="FF000000"/>
        <rFont val="맑은 고딕"/>
        <family val="3"/>
        <charset val="129"/>
      </rPr>
      <t>수련원</t>
    </r>
  </si>
  <si>
    <r>
      <t>3</t>
    </r>
    <r>
      <rPr>
        <sz val="12"/>
        <color rgb="FF000000"/>
        <rFont val="맑은 고딕"/>
        <family val="3"/>
        <charset val="129"/>
      </rPr>
      <t>교대</t>
    </r>
  </si>
  <si>
    <r>
      <rPr>
        <sz val="12"/>
        <color rgb="FF000000"/>
        <rFont val="맑은 고딕"/>
        <family val="3"/>
        <charset val="129"/>
      </rPr>
      <t>미화</t>
    </r>
  </si>
  <si>
    <r>
      <rPr>
        <sz val="12"/>
        <color rgb="FF000000"/>
        <rFont val="맑은 고딕"/>
        <family val="3"/>
        <charset val="129"/>
      </rPr>
      <t>우체국</t>
    </r>
  </si>
  <si>
    <r>
      <rPr>
        <sz val="12"/>
        <color rgb="FF000000"/>
        <rFont val="맑은 고딕"/>
        <family val="3"/>
        <charset val="129"/>
      </rPr>
      <t>감독</t>
    </r>
  </si>
  <si>
    <r>
      <t>4</t>
    </r>
    <r>
      <rPr>
        <sz val="12"/>
        <color rgb="FF000000"/>
        <rFont val="맑은 고딕"/>
        <family val="3"/>
        <charset val="129"/>
      </rPr>
      <t>시간</t>
    </r>
  </si>
  <si>
    <r>
      <t>5</t>
    </r>
    <r>
      <rPr>
        <sz val="12"/>
        <color rgb="FF000000"/>
        <rFont val="맑은 고딕"/>
        <family val="3"/>
        <charset val="129"/>
      </rPr>
      <t>시간</t>
    </r>
  </si>
  <si>
    <r>
      <rPr>
        <sz val="12"/>
        <color rgb="FF000000"/>
        <rFont val="맑은 고딕"/>
        <family val="3"/>
        <charset val="129"/>
      </rPr>
      <t>집중국</t>
    </r>
  </si>
  <si>
    <r>
      <rPr>
        <sz val="12"/>
        <color rgb="FF000000"/>
        <rFont val="맑은 고딕"/>
        <family val="3"/>
        <charset val="129"/>
      </rPr>
      <t>국제우편물류센터</t>
    </r>
  </si>
  <si>
    <r>
      <rPr>
        <sz val="12"/>
        <color rgb="FF000000"/>
        <rFont val="맑은 고딕"/>
        <family val="3"/>
        <charset val="129"/>
      </rPr>
      <t>조경</t>
    </r>
  </si>
  <si>
    <r>
      <rPr>
        <sz val="12"/>
        <color rgb="FF000000"/>
        <rFont val="맑은 고딕"/>
        <family val="3"/>
        <charset val="129"/>
      </rPr>
      <t>경비</t>
    </r>
  </si>
  <si>
    <r>
      <rPr>
        <sz val="12"/>
        <color rgb="FF000000"/>
        <rFont val="맑은 고딕"/>
        <family val="3"/>
        <charset val="129"/>
      </rPr>
      <t>청사경비</t>
    </r>
  </si>
  <si>
    <r>
      <rPr>
        <sz val="12"/>
        <color rgb="FF000000"/>
        <rFont val="맑은 고딕"/>
        <family val="3"/>
        <charset val="129"/>
      </rPr>
      <t>주간ㆍ야간ㆍ비번</t>
    </r>
  </si>
  <si>
    <r>
      <rPr>
        <sz val="12"/>
        <color rgb="FF000000"/>
        <rFont val="맑은 고딕"/>
        <family val="3"/>
        <charset val="129"/>
      </rPr>
      <t>야간</t>
    </r>
  </si>
  <si>
    <r>
      <rPr>
        <sz val="12"/>
        <color rgb="FF000000"/>
        <rFont val="맑은 고딕"/>
        <family val="3"/>
        <charset val="129"/>
      </rPr>
      <t>보안검색</t>
    </r>
  </si>
  <si>
    <r>
      <rPr>
        <sz val="12"/>
        <color rgb="FF000000"/>
        <rFont val="맑은 고딕"/>
        <family val="3"/>
        <charset val="129"/>
      </rPr>
      <t>주간</t>
    </r>
  </si>
  <si>
    <r>
      <rPr>
        <sz val="12"/>
        <color rgb="FF000000"/>
        <rFont val="맑은 고딕"/>
        <family val="3"/>
        <charset val="129"/>
      </rPr>
      <t>우정사업정보센터</t>
    </r>
  </si>
  <si>
    <r>
      <rPr>
        <sz val="12"/>
        <color rgb="FF000000"/>
        <rFont val="맑은 고딕"/>
        <family val="3"/>
        <charset val="129"/>
      </rPr>
      <t>안내</t>
    </r>
  </si>
  <si>
    <r>
      <rPr>
        <sz val="12"/>
        <color rgb="FF000000"/>
        <rFont val="맑은 고딕"/>
        <family val="3"/>
        <charset val="129"/>
      </rPr>
      <t>청사</t>
    </r>
  </si>
  <si>
    <r>
      <t>3</t>
    </r>
    <r>
      <rPr>
        <sz val="12"/>
        <color rgb="FF000000"/>
        <rFont val="맑은 고딕"/>
        <family val="3"/>
        <charset val="129"/>
      </rPr>
      <t>교대</t>
    </r>
    <r>
      <rPr>
        <sz val="12"/>
        <color rgb="FF000000"/>
        <rFont val="Arial Narrow"/>
        <family val="2"/>
      </rPr>
      <t>A</t>
    </r>
  </si>
  <si>
    <r>
      <t>3</t>
    </r>
    <r>
      <rPr>
        <sz val="12"/>
        <color rgb="FF000000"/>
        <rFont val="맑은 고딕"/>
        <family val="3"/>
        <charset val="129"/>
      </rPr>
      <t>교대</t>
    </r>
    <r>
      <rPr>
        <sz val="12"/>
        <color rgb="FF000000"/>
        <rFont val="Arial Narrow"/>
        <family val="2"/>
      </rPr>
      <t>B</t>
    </r>
  </si>
  <si>
    <r>
      <rPr>
        <sz val="12"/>
        <color rgb="FF000000"/>
        <rFont val="맑은 고딕"/>
        <family val="3"/>
        <charset val="129"/>
      </rPr>
      <t>야간</t>
    </r>
    <r>
      <rPr>
        <sz val="12"/>
        <color rgb="FF000000"/>
        <rFont val="Arial Narrow"/>
        <family val="2"/>
      </rPr>
      <t>4</t>
    </r>
    <r>
      <rPr>
        <sz val="12"/>
        <color rgb="FF000000"/>
        <rFont val="맑은 고딕"/>
        <family val="3"/>
        <charset val="129"/>
      </rPr>
      <t>시간</t>
    </r>
  </si>
  <si>
    <r>
      <rPr>
        <sz val="12"/>
        <color rgb="FF000000"/>
        <rFont val="맑은 고딕"/>
        <family val="3"/>
        <charset val="129"/>
      </rPr>
      <t>야간</t>
    </r>
    <r>
      <rPr>
        <sz val="12"/>
        <color rgb="FF000000"/>
        <rFont val="Arial Narrow"/>
        <family val="2"/>
      </rPr>
      <t>A</t>
    </r>
  </si>
  <si>
    <r>
      <rPr>
        <sz val="12"/>
        <color rgb="FF000000"/>
        <rFont val="맑은 고딕"/>
        <family val="3"/>
        <charset val="129"/>
      </rPr>
      <t>야간</t>
    </r>
    <r>
      <rPr>
        <sz val="12"/>
        <color rgb="FF000000"/>
        <rFont val="Arial Narrow"/>
        <family val="2"/>
      </rPr>
      <t>B</t>
    </r>
  </si>
  <si>
    <r>
      <rPr>
        <sz val="12"/>
        <color rgb="FF000000"/>
        <rFont val="맑은 고딕"/>
        <family val="3"/>
        <charset val="129"/>
      </rPr>
      <t>협재</t>
    </r>
    <r>
      <rPr>
        <sz val="12"/>
        <color rgb="FF000000"/>
        <rFont val="Arial Narrow"/>
        <family val="2"/>
      </rPr>
      <t>(</t>
    </r>
    <r>
      <rPr>
        <sz val="12"/>
        <color rgb="FF000000"/>
        <rFont val="맑은 고딕"/>
        <family val="3"/>
        <charset val="129"/>
      </rPr>
      <t>수</t>
    </r>
    <r>
      <rPr>
        <sz val="12"/>
        <color rgb="FF000000"/>
        <rFont val="Arial Narrow"/>
        <family val="2"/>
      </rPr>
      <t>)</t>
    </r>
  </si>
  <si>
    <r>
      <rPr>
        <b/>
        <sz val="12"/>
        <color rgb="FF000000"/>
        <rFont val="맑은 고딕"/>
        <family val="3"/>
        <charset val="129"/>
      </rPr>
      <t>근무형태</t>
    </r>
    <phoneticPr fontId="2" type="noConversion"/>
  </si>
  <si>
    <r>
      <rPr>
        <b/>
        <sz val="12"/>
        <color rgb="FF000000"/>
        <rFont val="맑은 고딕"/>
        <family val="3"/>
        <charset val="129"/>
      </rPr>
      <t>단가</t>
    </r>
    <phoneticPr fontId="2" type="noConversion"/>
  </si>
  <si>
    <r>
      <rPr>
        <sz val="12"/>
        <color rgb="FF000000"/>
        <rFont val="맑은 고딕"/>
        <family val="3"/>
        <charset val="129"/>
      </rPr>
      <t>부평우체국</t>
    </r>
    <phoneticPr fontId="2" type="noConversion"/>
  </si>
  <si>
    <t>우편기계팀장</t>
    <phoneticPr fontId="2" type="noConversion"/>
  </si>
  <si>
    <t>우편기계기사</t>
    <phoneticPr fontId="2" type="noConversion"/>
  </si>
  <si>
    <r>
      <t>(</t>
    </r>
    <r>
      <rPr>
        <sz val="12"/>
        <color theme="1"/>
        <rFont val="돋움"/>
        <family val="3"/>
        <charset val="129"/>
      </rPr>
      <t>단위</t>
    </r>
    <r>
      <rPr>
        <sz val="12"/>
        <color theme="1"/>
        <rFont val="Arial Narrow"/>
        <family val="2"/>
      </rPr>
      <t xml:space="preserve"> : </t>
    </r>
    <r>
      <rPr>
        <sz val="12"/>
        <color theme="1"/>
        <rFont val="돋움"/>
        <family val="3"/>
        <charset val="129"/>
      </rPr>
      <t>원</t>
    </r>
    <r>
      <rPr>
        <sz val="12"/>
        <color theme="1"/>
        <rFont val="Arial Narrow"/>
        <family val="2"/>
      </rPr>
      <t xml:space="preserve">, </t>
    </r>
    <r>
      <rPr>
        <sz val="12"/>
        <color theme="1"/>
        <rFont val="돋움"/>
        <family val="3"/>
        <charset val="129"/>
      </rPr>
      <t>부가세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돋움"/>
        <family val="3"/>
        <charset val="129"/>
      </rPr>
      <t>포함</t>
    </r>
    <r>
      <rPr>
        <sz val="12"/>
        <color theme="1"/>
        <rFont val="Arial Narrow"/>
        <family val="2"/>
      </rPr>
      <t>)</t>
    </r>
    <phoneticPr fontId="2" type="noConversion"/>
  </si>
  <si>
    <t>"붙임 1"</t>
    <phoneticPr fontId="2" type="noConversion"/>
  </si>
  <si>
    <t>▣ 2016년 1월 ~ 12월</t>
    <phoneticPr fontId="2" type="noConversion"/>
  </si>
  <si>
    <r>
      <t>2016</t>
    </r>
    <r>
      <rPr>
        <sz val="12"/>
        <color theme="1"/>
        <rFont val="맑은 고딕"/>
        <family val="3"/>
        <charset val="129"/>
      </rPr>
      <t>년</t>
    </r>
    <r>
      <rPr>
        <sz val="12"/>
        <color theme="1"/>
        <rFont val="Arial Narrow"/>
        <family val="2"/>
      </rPr>
      <t>1</t>
    </r>
    <r>
      <rPr>
        <sz val="12"/>
        <color theme="1"/>
        <rFont val="맑은 고딕"/>
        <family val="3"/>
        <charset val="129"/>
      </rPr>
      <t>월</t>
    </r>
    <r>
      <rPr>
        <sz val="12"/>
        <color theme="1"/>
        <rFont val="Arial Narrow"/>
        <family val="2"/>
      </rPr>
      <t xml:space="preserve"> </t>
    </r>
    <r>
      <rPr>
        <sz val="12"/>
        <color theme="1"/>
        <rFont val="맑은 고딕"/>
        <family val="3"/>
        <charset val="129"/>
      </rPr>
      <t>선임</t>
    </r>
    <phoneticPr fontId="2" type="noConversion"/>
  </si>
  <si>
    <t>우편기계</t>
    <phoneticPr fontId="2" type="noConversion"/>
  </si>
  <si>
    <t>기술원</t>
    <phoneticPr fontId="2" type="noConversion"/>
  </si>
  <si>
    <t>미화원</t>
    <phoneticPr fontId="2" type="noConversion"/>
  </si>
  <si>
    <t>경비</t>
    <phoneticPr fontId="2" type="noConversion"/>
  </si>
  <si>
    <t>인원</t>
  </si>
  <si>
    <t>계약금액</t>
    <phoneticPr fontId="2" type="noConversion"/>
  </si>
  <si>
    <t>증감액</t>
    <phoneticPr fontId="2" type="noConversion"/>
  </si>
  <si>
    <t>합계금액</t>
    <phoneticPr fontId="2" type="noConversion"/>
  </si>
  <si>
    <t>비 고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</si>
  <si>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</si>
  <si>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</si>
  <si>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</si>
  <si>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</si>
  <si>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</si>
  <si>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</si>
  <si>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</si>
  <si>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</si>
  <si>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</si>
  <si>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</si>
  <si>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</si>
  <si>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</si>
  <si>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</si>
  <si>
    <r>
      <rPr>
        <sz val="11"/>
        <rFont val="맑은 고딕"/>
        <family val="3"/>
        <charset val="129"/>
        <scheme val="minor"/>
      </rPr>
      <t>월별</t>
    </r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</si>
</sst>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&quot;관&quot;&quot;서&quot;"/>
    <numFmt numFmtId="178" formatCode="#,##0_ ;[Red]\-#,##0\ "/>
    <numFmt numFmtId="179" formatCode="0_);[Red]\(0\)"/>
    <numFmt numFmtId="180" formatCode="_-* #,##0.0_-;\-* #,##0.0_-;_-* &quot;-&quot;?_-;_-@_-"/>
  </numFmts>
  <fonts count="56">
    <font>
      <sz val="11"/>
      <color theme="1"/>
      <name val="굴림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HY견명조"/>
      <family val="1"/>
      <charset val="129"/>
    </font>
    <font>
      <b/>
      <u/>
      <sz val="24"/>
      <name val="HY견명조"/>
      <family val="1"/>
      <charset val="129"/>
    </font>
    <font>
      <b/>
      <sz val="11"/>
      <color theme="1"/>
      <name val="Arial Narrow"/>
      <family val="2"/>
    </font>
    <font>
      <b/>
      <sz val="11"/>
      <color theme="1"/>
      <name val="맑은 고딕"/>
      <family val="3"/>
      <charset val="129"/>
    </font>
    <font>
      <sz val="22"/>
      <color theme="1"/>
      <name val="HY견고딕"/>
      <family val="1"/>
      <charset val="129"/>
    </font>
    <font>
      <sz val="10"/>
      <color theme="1"/>
      <name val="Arial Narrow"/>
      <family val="2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Arial Narrow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Arial Narrow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b/>
      <sz val="11"/>
      <color rgb="FF0070C0"/>
      <name val="Arial Narrow"/>
      <family val="2"/>
    </font>
    <font>
      <b/>
      <sz val="13"/>
      <color theme="1"/>
      <name val="Arial Narrow"/>
      <family val="2"/>
    </font>
    <font>
      <b/>
      <sz val="9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b/>
      <sz val="9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b/>
      <sz val="20"/>
      <color theme="1"/>
      <name val="Arial Narrow"/>
      <family val="2"/>
    </font>
    <font>
      <sz val="16"/>
      <color theme="1"/>
      <name val="Arial Narrow"/>
      <family val="2"/>
    </font>
    <font>
      <sz val="10"/>
      <color rgb="FFFF0000"/>
      <name val="Arial Narrow"/>
      <family val="2"/>
    </font>
    <font>
      <sz val="10"/>
      <color rgb="FF0070C0"/>
      <name val="Arial Narrow"/>
      <family val="2"/>
    </font>
    <font>
      <b/>
      <sz val="10"/>
      <color theme="0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2"/>
      <color theme="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</fills>
  <borders count="2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double">
        <color indexed="64"/>
      </top>
      <bottom style="medium">
        <color auto="1"/>
      </bottom>
      <diagonal/>
    </border>
    <border>
      <left/>
      <right/>
      <top style="double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 style="double">
        <color indexed="64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indexed="64"/>
      </left>
      <right style="double">
        <color auto="1"/>
      </right>
      <top style="double">
        <color indexed="64"/>
      </top>
      <bottom/>
      <diagonal/>
    </border>
    <border>
      <left style="double">
        <color auto="1"/>
      </left>
      <right style="thin">
        <color auto="1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5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02">
    <xf numFmtId="0" fontId="0" fillId="0" borderId="0" xfId="0">
      <alignment vertical="center"/>
    </xf>
    <xf numFmtId="0" fontId="15" fillId="0" borderId="0" xfId="0" applyFont="1">
      <alignment vertical="center"/>
    </xf>
    <xf numFmtId="41" fontId="6" fillId="0" borderId="0" xfId="5" applyFont="1" applyAlignment="1">
      <alignment vertical="center"/>
    </xf>
    <xf numFmtId="0" fontId="0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0" xfId="5" applyNumberFormat="1" applyFont="1">
      <alignment vertical="center"/>
    </xf>
    <xf numFmtId="176" fontId="12" fillId="2" borderId="4" xfId="0" applyNumberFormat="1" applyFont="1" applyFill="1" applyBorder="1" applyAlignment="1">
      <alignment horizontal="center" vertical="center"/>
    </xf>
    <xf numFmtId="176" fontId="12" fillId="2" borderId="201" xfId="0" applyNumberFormat="1" applyFont="1" applyFill="1" applyBorder="1" applyAlignment="1">
      <alignment horizontal="center" vertical="center"/>
    </xf>
    <xf numFmtId="176" fontId="12" fillId="2" borderId="210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9" fillId="0" borderId="0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176" fontId="24" fillId="0" borderId="0" xfId="0" applyNumberFormat="1" applyFont="1">
      <alignment vertical="center"/>
    </xf>
    <xf numFmtId="0" fontId="24" fillId="0" borderId="0" xfId="0" applyFont="1" applyAlignment="1">
      <alignment horizontal="right" vertical="center"/>
    </xf>
    <xf numFmtId="176" fontId="24" fillId="0" borderId="63" xfId="0" applyNumberFormat="1" applyFont="1" applyBorder="1">
      <alignment vertical="center"/>
    </xf>
    <xf numFmtId="176" fontId="24" fillId="0" borderId="63" xfId="5" applyNumberFormat="1" applyFont="1" applyBorder="1">
      <alignment vertical="center"/>
    </xf>
    <xf numFmtId="176" fontId="27" fillId="0" borderId="63" xfId="0" applyNumberFormat="1" applyFont="1" applyBorder="1">
      <alignment vertical="center"/>
    </xf>
    <xf numFmtId="176" fontId="27" fillId="0" borderId="64" xfId="0" applyNumberFormat="1" applyFont="1" applyBorder="1" applyAlignment="1">
      <alignment vertical="center" shrinkToFit="1"/>
    </xf>
    <xf numFmtId="176" fontId="27" fillId="0" borderId="64" xfId="0" applyNumberFormat="1" applyFont="1" applyBorder="1">
      <alignment vertical="center"/>
    </xf>
    <xf numFmtId="176" fontId="27" fillId="0" borderId="64" xfId="5" applyNumberFormat="1" applyFont="1" applyBorder="1" applyAlignment="1">
      <alignment vertical="center" shrinkToFit="1"/>
    </xf>
    <xf numFmtId="0" fontId="28" fillId="0" borderId="0" xfId="0" applyFont="1" applyBorder="1" applyAlignment="1">
      <alignment horizontal="left" vertical="center"/>
    </xf>
    <xf numFmtId="0" fontId="24" fillId="0" borderId="0" xfId="0" applyFont="1" applyFill="1">
      <alignment vertical="center"/>
    </xf>
    <xf numFmtId="176" fontId="15" fillId="0" borderId="10" xfId="5" applyNumberFormat="1" applyFont="1" applyBorder="1" applyAlignment="1">
      <alignment horizontal="center" vertical="center"/>
    </xf>
    <xf numFmtId="41" fontId="24" fillId="0" borderId="0" xfId="0" applyNumberFormat="1" applyFont="1">
      <alignment vertical="center"/>
    </xf>
    <xf numFmtId="0" fontId="30" fillId="0" borderId="0" xfId="0" applyFont="1" applyBorder="1" applyAlignment="1">
      <alignment horizontal="left" vertical="center"/>
    </xf>
    <xf numFmtId="0" fontId="31" fillId="0" borderId="0" xfId="0" applyFont="1">
      <alignment vertical="center"/>
    </xf>
    <xf numFmtId="41" fontId="31" fillId="0" borderId="0" xfId="5" applyFont="1" applyAlignment="1">
      <alignment vertical="center"/>
    </xf>
    <xf numFmtId="41" fontId="32" fillId="3" borderId="71" xfId="5" applyFont="1" applyFill="1" applyBorder="1" applyAlignment="1">
      <alignment horizontal="center" vertical="center"/>
    </xf>
    <xf numFmtId="41" fontId="32" fillId="3" borderId="84" xfId="5" applyFont="1" applyFill="1" applyBorder="1" applyAlignment="1">
      <alignment horizontal="center" vertical="center"/>
    </xf>
    <xf numFmtId="41" fontId="33" fillId="0" borderId="52" xfId="5" applyFont="1" applyFill="1" applyBorder="1" applyAlignment="1">
      <alignment horizontal="center" vertical="center"/>
    </xf>
    <xf numFmtId="41" fontId="33" fillId="0" borderId="157" xfId="5" applyFont="1" applyFill="1" applyBorder="1" applyAlignment="1">
      <alignment horizontal="center" vertical="center"/>
    </xf>
    <xf numFmtId="41" fontId="33" fillId="0" borderId="53" xfId="5" applyFont="1" applyFill="1" applyBorder="1" applyAlignment="1">
      <alignment horizontal="center" vertical="center"/>
    </xf>
    <xf numFmtId="41" fontId="33" fillId="0" borderId="94" xfId="5" applyFont="1" applyFill="1" applyBorder="1" applyAlignment="1">
      <alignment horizontal="center" vertical="center"/>
    </xf>
    <xf numFmtId="0" fontId="31" fillId="0" borderId="0" xfId="0" applyFont="1" applyFill="1">
      <alignment vertical="center"/>
    </xf>
    <xf numFmtId="41" fontId="33" fillId="0" borderId="5" xfId="5" applyFont="1" applyFill="1" applyBorder="1" applyAlignment="1">
      <alignment horizontal="center" vertical="center"/>
    </xf>
    <xf numFmtId="41" fontId="33" fillId="0" borderId="159" xfId="5" applyFont="1" applyFill="1" applyBorder="1" applyAlignment="1">
      <alignment horizontal="center" vertical="center"/>
    </xf>
    <xf numFmtId="41" fontId="33" fillId="0" borderId="77" xfId="5" applyFont="1" applyFill="1" applyBorder="1" applyAlignment="1">
      <alignment horizontal="center" vertical="center"/>
    </xf>
    <xf numFmtId="41" fontId="33" fillId="0" borderId="2" xfId="5" applyFont="1" applyFill="1" applyBorder="1" applyAlignment="1">
      <alignment horizontal="center" vertical="center"/>
    </xf>
    <xf numFmtId="41" fontId="33" fillId="0" borderId="36" xfId="5" applyFont="1" applyFill="1" applyBorder="1" applyAlignment="1">
      <alignment horizontal="center" vertical="center"/>
    </xf>
    <xf numFmtId="41" fontId="33" fillId="0" borderId="40" xfId="5" applyFont="1" applyFill="1" applyBorder="1" applyAlignment="1">
      <alignment horizontal="center" vertical="center"/>
    </xf>
    <xf numFmtId="41" fontId="33" fillId="0" borderId="133" xfId="5" applyFont="1" applyFill="1" applyBorder="1" applyAlignment="1">
      <alignment horizontal="center" vertical="center"/>
    </xf>
    <xf numFmtId="41" fontId="33" fillId="0" borderId="41" xfId="5" applyFont="1" applyFill="1" applyBorder="1" applyAlignment="1">
      <alignment horizontal="center" vertical="center"/>
    </xf>
    <xf numFmtId="41" fontId="33" fillId="0" borderId="135" xfId="5" applyFont="1" applyFill="1" applyBorder="1" applyAlignment="1">
      <alignment horizontal="center" vertical="center"/>
    </xf>
    <xf numFmtId="41" fontId="33" fillId="0" borderId="39" xfId="5" applyFont="1" applyBorder="1" applyAlignment="1">
      <alignment horizontal="center" vertical="center"/>
    </xf>
    <xf numFmtId="41" fontId="33" fillId="0" borderId="128" xfId="5" applyFont="1" applyFill="1" applyBorder="1" applyAlignment="1">
      <alignment horizontal="center" vertical="center"/>
    </xf>
    <xf numFmtId="41" fontId="33" fillId="0" borderId="10" xfId="5" applyFont="1" applyFill="1" applyBorder="1" applyAlignment="1">
      <alignment horizontal="center" vertical="center"/>
    </xf>
    <xf numFmtId="41" fontId="33" fillId="0" borderId="11" xfId="5" applyFont="1" applyFill="1" applyBorder="1" applyAlignment="1">
      <alignment horizontal="center" vertical="center"/>
    </xf>
    <xf numFmtId="41" fontId="33" fillId="0" borderId="32" xfId="5" applyFont="1" applyFill="1" applyBorder="1" applyAlignment="1">
      <alignment horizontal="center" vertical="center"/>
    </xf>
    <xf numFmtId="41" fontId="33" fillId="0" borderId="128" xfId="5" applyFont="1" applyBorder="1" applyAlignment="1">
      <alignment vertical="center"/>
    </xf>
    <xf numFmtId="41" fontId="33" fillId="0" borderId="10" xfId="5" applyFont="1" applyBorder="1" applyAlignment="1">
      <alignment horizontal="center" vertical="center" wrapText="1"/>
    </xf>
    <xf numFmtId="41" fontId="33" fillId="0" borderId="11" xfId="5" applyFont="1" applyBorder="1" applyAlignment="1">
      <alignment horizontal="center" vertical="center"/>
    </xf>
    <xf numFmtId="41" fontId="33" fillId="0" borderId="32" xfId="5" applyFont="1" applyBorder="1" applyAlignment="1">
      <alignment horizontal="center" vertical="center" wrapText="1"/>
    </xf>
    <xf numFmtId="178" fontId="31" fillId="0" borderId="0" xfId="0" applyNumberFormat="1" applyFont="1">
      <alignment vertical="center"/>
    </xf>
    <xf numFmtId="41" fontId="33" fillId="0" borderId="10" xfId="5" applyFont="1" applyFill="1" applyBorder="1" applyAlignment="1">
      <alignment horizontal="center" vertical="center" wrapText="1"/>
    </xf>
    <xf numFmtId="41" fontId="33" fillId="0" borderId="32" xfId="5" applyFont="1" applyFill="1" applyBorder="1" applyAlignment="1">
      <alignment horizontal="center" vertical="center" wrapText="1"/>
    </xf>
    <xf numFmtId="41" fontId="33" fillId="0" borderId="45" xfId="5" applyFont="1" applyBorder="1" applyAlignment="1">
      <alignment horizontal="center" vertical="center"/>
    </xf>
    <xf numFmtId="41" fontId="33" fillId="0" borderId="141" xfId="5" applyFont="1" applyFill="1" applyBorder="1" applyAlignment="1">
      <alignment horizontal="center" vertical="center"/>
    </xf>
    <xf numFmtId="41" fontId="33" fillId="0" borderId="79" xfId="5" applyFont="1" applyFill="1" applyBorder="1" applyAlignment="1">
      <alignment horizontal="center" vertical="center" wrapText="1"/>
    </xf>
    <xf numFmtId="41" fontId="33" fillId="0" borderId="81" xfId="5" applyFont="1" applyFill="1" applyBorder="1" applyAlignment="1">
      <alignment horizontal="center" vertical="center"/>
    </xf>
    <xf numFmtId="41" fontId="33" fillId="0" borderId="91" xfId="5" applyFont="1" applyFill="1" applyBorder="1" applyAlignment="1">
      <alignment horizontal="center" vertical="center" wrapText="1"/>
    </xf>
    <xf numFmtId="41" fontId="33" fillId="6" borderId="130" xfId="5" applyFont="1" applyFill="1" applyBorder="1" applyAlignment="1">
      <alignment vertical="center"/>
    </xf>
    <xf numFmtId="41" fontId="33" fillId="6" borderId="13" xfId="5" applyFont="1" applyFill="1" applyBorder="1" applyAlignment="1">
      <alignment horizontal="center" vertical="center"/>
    </xf>
    <xf numFmtId="41" fontId="33" fillId="6" borderId="12" xfId="5" applyFont="1" applyFill="1" applyBorder="1" applyAlignment="1">
      <alignment horizontal="center" vertical="center"/>
    </xf>
    <xf numFmtId="41" fontId="33" fillId="6" borderId="140" xfId="5" applyFont="1" applyFill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/>
    </xf>
    <xf numFmtId="41" fontId="33" fillId="0" borderId="127" xfId="5" applyFont="1" applyBorder="1" applyAlignment="1">
      <alignment vertical="center"/>
    </xf>
    <xf numFmtId="41" fontId="33" fillId="0" borderId="30" xfId="5" applyFont="1" applyBorder="1" applyAlignment="1">
      <alignment horizontal="center" vertical="center" wrapText="1"/>
    </xf>
    <xf numFmtId="41" fontId="33" fillId="0" borderId="43" xfId="5" applyFont="1" applyBorder="1" applyAlignment="1">
      <alignment horizontal="center" vertical="center"/>
    </xf>
    <xf numFmtId="41" fontId="33" fillId="0" borderId="34" xfId="5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/>
    </xf>
    <xf numFmtId="0" fontId="33" fillId="0" borderId="45" xfId="0" applyFont="1" applyBorder="1" applyAlignment="1">
      <alignment horizontal="center" vertical="center"/>
    </xf>
    <xf numFmtId="41" fontId="33" fillId="0" borderId="129" xfId="5" applyFont="1" applyBorder="1" applyAlignment="1">
      <alignment vertical="center"/>
    </xf>
    <xf numFmtId="41" fontId="33" fillId="0" borderId="44" xfId="5" applyFont="1" applyBorder="1" applyAlignment="1">
      <alignment horizontal="center" vertical="center" wrapText="1"/>
    </xf>
    <xf numFmtId="41" fontId="33" fillId="0" borderId="46" xfId="5" applyFont="1" applyBorder="1" applyAlignment="1">
      <alignment horizontal="center" vertical="center"/>
    </xf>
    <xf numFmtId="41" fontId="33" fillId="0" borderId="61" xfId="5" applyFont="1" applyBorder="1" applyAlignment="1">
      <alignment horizontal="center" vertical="center" wrapText="1"/>
    </xf>
    <xf numFmtId="41" fontId="33" fillId="6" borderId="2" xfId="5" applyFont="1" applyFill="1" applyBorder="1" applyAlignment="1">
      <alignment horizontal="center" vertical="center" wrapText="1"/>
    </xf>
    <xf numFmtId="41" fontId="33" fillId="0" borderId="133" xfId="5" applyFont="1" applyBorder="1" applyAlignment="1">
      <alignment vertical="center"/>
    </xf>
    <xf numFmtId="41" fontId="33" fillId="0" borderId="36" xfId="5" applyFont="1" applyBorder="1" applyAlignment="1">
      <alignment horizontal="center" vertical="center" wrapText="1"/>
    </xf>
    <xf numFmtId="41" fontId="31" fillId="0" borderId="0" xfId="0" applyNumberFormat="1" applyFont="1">
      <alignment vertical="center"/>
    </xf>
    <xf numFmtId="41" fontId="33" fillId="6" borderId="5" xfId="5" applyFont="1" applyFill="1" applyBorder="1" applyAlignment="1">
      <alignment horizontal="center" vertical="center"/>
    </xf>
    <xf numFmtId="41" fontId="33" fillId="6" borderId="77" xfId="5" applyFont="1" applyFill="1" applyBorder="1" applyAlignment="1">
      <alignment horizontal="center" vertical="center"/>
    </xf>
    <xf numFmtId="41" fontId="33" fillId="6" borderId="131" xfId="5" applyFont="1" applyFill="1" applyBorder="1" applyAlignment="1">
      <alignment vertical="center"/>
    </xf>
    <xf numFmtId="41" fontId="33" fillId="6" borderId="37" xfId="5" applyFont="1" applyFill="1" applyBorder="1" applyAlignment="1">
      <alignment horizontal="center" vertical="center" wrapText="1"/>
    </xf>
    <xf numFmtId="41" fontId="33" fillId="6" borderId="84" xfId="5" applyFont="1" applyFill="1" applyBorder="1" applyAlignment="1">
      <alignment horizontal="center" vertical="center"/>
    </xf>
    <xf numFmtId="41" fontId="33" fillId="6" borderId="142" xfId="5" applyFont="1" applyFill="1" applyBorder="1" applyAlignment="1">
      <alignment horizontal="center" vertical="center" wrapText="1"/>
    </xf>
    <xf numFmtId="41" fontId="32" fillId="5" borderId="132" xfId="5" applyFont="1" applyFill="1" applyBorder="1" applyAlignment="1">
      <alignment vertical="center"/>
    </xf>
    <xf numFmtId="41" fontId="32" fillId="5" borderId="4" xfId="5" applyFont="1" applyFill="1" applyBorder="1" applyAlignment="1">
      <alignment horizontal="center" vertical="center" wrapText="1"/>
    </xf>
    <xf numFmtId="41" fontId="32" fillId="5" borderId="3" xfId="5" applyFont="1" applyFill="1" applyBorder="1" applyAlignment="1">
      <alignment horizontal="center" vertical="center"/>
    </xf>
    <xf numFmtId="41" fontId="32" fillId="5" borderId="95" xfId="5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41" fontId="32" fillId="0" borderId="0" xfId="5" applyFont="1" applyAlignment="1">
      <alignment horizontal="left" vertical="center"/>
    </xf>
    <xf numFmtId="0" fontId="30" fillId="0" borderId="0" xfId="0" applyFont="1">
      <alignment vertical="center"/>
    </xf>
    <xf numFmtId="41" fontId="37" fillId="0" borderId="52" xfId="5" applyFont="1" applyFill="1" applyBorder="1" applyAlignment="1">
      <alignment horizontal="center" vertical="center"/>
    </xf>
    <xf numFmtId="41" fontId="37" fillId="0" borderId="5" xfId="5" applyFont="1" applyFill="1" applyBorder="1" applyAlignment="1">
      <alignment horizontal="center" vertical="center"/>
    </xf>
    <xf numFmtId="41" fontId="37" fillId="0" borderId="36" xfId="5" applyFont="1" applyFill="1" applyBorder="1" applyAlignment="1">
      <alignment horizontal="center" vertical="center"/>
    </xf>
    <xf numFmtId="41" fontId="37" fillId="0" borderId="39" xfId="5" applyFont="1" applyBorder="1" applyAlignment="1">
      <alignment horizontal="center" vertical="center"/>
    </xf>
    <xf numFmtId="41" fontId="37" fillId="0" borderId="32" xfId="5" applyFont="1" applyBorder="1" applyAlignment="1">
      <alignment horizontal="center" vertical="center" wrapText="1"/>
    </xf>
    <xf numFmtId="41" fontId="37" fillId="0" borderId="45" xfId="5" applyFont="1" applyBorder="1" applyAlignment="1">
      <alignment horizontal="center" vertical="center"/>
    </xf>
    <xf numFmtId="41" fontId="37" fillId="0" borderId="30" xfId="5" applyFont="1" applyBorder="1" applyAlignment="1">
      <alignment horizontal="center" vertical="center" wrapText="1"/>
    </xf>
    <xf numFmtId="41" fontId="37" fillId="0" borderId="44" xfId="5" applyFont="1" applyBorder="1" applyAlignment="1">
      <alignment horizontal="center" vertical="center" wrapText="1"/>
    </xf>
    <xf numFmtId="41" fontId="37" fillId="0" borderId="61" xfId="5" applyFont="1" applyBorder="1" applyAlignment="1">
      <alignment horizontal="center" vertical="center" wrapText="1"/>
    </xf>
    <xf numFmtId="41" fontId="37" fillId="0" borderId="42" xfId="5" applyFont="1" applyBorder="1" applyAlignment="1">
      <alignment horizontal="center" vertical="center"/>
    </xf>
    <xf numFmtId="0" fontId="9" fillId="0" borderId="0" xfId="3" applyFont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24" fillId="0" borderId="0" xfId="3" applyFont="1" applyAlignment="1">
      <alignment vertical="center"/>
    </xf>
    <xf numFmtId="0" fontId="15" fillId="0" borderId="0" xfId="3" applyFont="1" applyAlignment="1">
      <alignment horizontal="left" vertical="center" shrinkToFit="1"/>
    </xf>
    <xf numFmtId="0" fontId="15" fillId="0" borderId="0" xfId="3" applyFont="1" applyAlignment="1">
      <alignment horizontal="center" vertical="center"/>
    </xf>
    <xf numFmtId="0" fontId="15" fillId="0" borderId="0" xfId="3" applyFont="1">
      <alignment vertical="center"/>
    </xf>
    <xf numFmtId="0" fontId="15" fillId="0" borderId="0" xfId="3" applyFont="1" applyAlignment="1">
      <alignment horizontal="left" vertical="center"/>
    </xf>
    <xf numFmtId="41" fontId="15" fillId="0" borderId="0" xfId="5" applyFont="1">
      <alignment vertical="center"/>
    </xf>
    <xf numFmtId="179" fontId="15" fillId="0" borderId="0" xfId="3" applyNumberFormat="1" applyFont="1">
      <alignment vertical="center"/>
    </xf>
    <xf numFmtId="0" fontId="41" fillId="0" borderId="0" xfId="3" applyFont="1" applyAlignment="1">
      <alignment vertical="center"/>
    </xf>
    <xf numFmtId="0" fontId="41" fillId="0" borderId="0" xfId="3" applyFont="1" applyAlignment="1">
      <alignment horizontal="center" vertical="center"/>
    </xf>
    <xf numFmtId="0" fontId="42" fillId="0" borderId="0" xfId="3" applyFont="1" applyAlignment="1">
      <alignment horizontal="center" vertical="center"/>
    </xf>
    <xf numFmtId="0" fontId="42" fillId="0" borderId="0" xfId="3" applyFont="1" applyAlignment="1">
      <alignment vertical="center" shrinkToFit="1"/>
    </xf>
    <xf numFmtId="0" fontId="42" fillId="0" borderId="0" xfId="3" applyFont="1" applyAlignment="1">
      <alignment vertical="center"/>
    </xf>
    <xf numFmtId="179" fontId="42" fillId="0" borderId="0" xfId="3" applyNumberFormat="1" applyFont="1">
      <alignment vertical="center"/>
    </xf>
    <xf numFmtId="179" fontId="18" fillId="0" borderId="0" xfId="3" applyNumberFormat="1" applyFont="1">
      <alignment vertical="center"/>
    </xf>
    <xf numFmtId="0" fontId="18" fillId="0" borderId="0" xfId="3" applyFont="1">
      <alignment vertical="center"/>
    </xf>
    <xf numFmtId="0" fontId="18" fillId="2" borderId="29" xfId="3" applyFont="1" applyFill="1" applyBorder="1" applyAlignment="1">
      <alignment horizontal="center" vertical="center" wrapText="1"/>
    </xf>
    <xf numFmtId="179" fontId="18" fillId="0" borderId="0" xfId="3" applyNumberFormat="1" applyFont="1" applyAlignment="1">
      <alignment horizontal="center" vertical="center"/>
    </xf>
    <xf numFmtId="0" fontId="18" fillId="0" borderId="0" xfId="3" applyFont="1" applyAlignment="1">
      <alignment horizontal="center" vertical="center"/>
    </xf>
    <xf numFmtId="49" fontId="18" fillId="2" borderId="120" xfId="3" applyNumberFormat="1" applyFont="1" applyFill="1" applyBorder="1" applyAlignment="1">
      <alignment horizontal="center" vertical="center"/>
    </xf>
    <xf numFmtId="49" fontId="18" fillId="2" borderId="116" xfId="3" applyNumberFormat="1" applyFont="1" applyFill="1" applyBorder="1" applyAlignment="1">
      <alignment horizontal="center" vertical="center" shrinkToFit="1"/>
    </xf>
    <xf numFmtId="49" fontId="23" fillId="2" borderId="68" xfId="1" applyNumberFormat="1" applyFont="1" applyFill="1" applyBorder="1" applyAlignment="1">
      <alignment horizontal="center" vertical="center" wrapText="1"/>
    </xf>
    <xf numFmtId="49" fontId="23" fillId="2" borderId="120" xfId="1" applyNumberFormat="1" applyFont="1" applyFill="1" applyBorder="1" applyAlignment="1">
      <alignment horizontal="center" vertical="center" wrapText="1"/>
    </xf>
    <xf numFmtId="49" fontId="23" fillId="2" borderId="120" xfId="1" applyNumberFormat="1" applyFont="1" applyFill="1" applyBorder="1" applyAlignment="1">
      <alignment horizontal="center" vertical="center" shrinkToFit="1"/>
    </xf>
    <xf numFmtId="49" fontId="18" fillId="2" borderId="120" xfId="3" applyNumberFormat="1" applyFont="1" applyFill="1" applyBorder="1" applyAlignment="1">
      <alignment horizontal="center" vertical="center" shrinkToFit="1"/>
    </xf>
    <xf numFmtId="49" fontId="18" fillId="2" borderId="161" xfId="3" applyNumberFormat="1" applyFont="1" applyFill="1" applyBorder="1" applyAlignment="1">
      <alignment horizontal="center" vertical="center" shrinkToFit="1"/>
    </xf>
    <xf numFmtId="49" fontId="23" fillId="2" borderId="168" xfId="1" applyNumberFormat="1" applyFont="1" applyFill="1" applyBorder="1" applyAlignment="1">
      <alignment horizontal="center" vertical="center"/>
    </xf>
    <xf numFmtId="49" fontId="23" fillId="2" borderId="134" xfId="1" applyNumberFormat="1" applyFont="1" applyFill="1" applyBorder="1" applyAlignment="1">
      <alignment horizontal="center" vertical="center"/>
    </xf>
    <xf numFmtId="49" fontId="23" fillId="2" borderId="134" xfId="1" applyNumberFormat="1" applyFont="1" applyFill="1" applyBorder="1" applyAlignment="1">
      <alignment horizontal="center" vertical="center" wrapText="1"/>
    </xf>
    <xf numFmtId="49" fontId="23" fillId="2" borderId="120" xfId="1" applyNumberFormat="1" applyFont="1" applyFill="1" applyBorder="1" applyAlignment="1">
      <alignment horizontal="center" vertical="center"/>
    </xf>
    <xf numFmtId="49" fontId="23" fillId="2" borderId="170" xfId="1" applyNumberFormat="1" applyFont="1" applyFill="1" applyBorder="1" applyAlignment="1">
      <alignment horizontal="center" vertical="center"/>
    </xf>
    <xf numFmtId="49" fontId="23" fillId="2" borderId="120" xfId="3" applyNumberFormat="1" applyFont="1" applyFill="1" applyBorder="1" applyAlignment="1">
      <alignment horizontal="center" vertical="center" shrinkToFit="1"/>
    </xf>
    <xf numFmtId="49" fontId="23" fillId="2" borderId="116" xfId="1" applyNumberFormat="1" applyFont="1" applyFill="1" applyBorder="1" applyAlignment="1">
      <alignment horizontal="center" vertical="center"/>
    </xf>
    <xf numFmtId="0" fontId="15" fillId="0" borderId="51" xfId="3" applyFont="1" applyFill="1" applyBorder="1" applyAlignment="1">
      <alignment horizontal="center" vertical="center" shrinkToFit="1"/>
    </xf>
    <xf numFmtId="0" fontId="18" fillId="0" borderId="52" xfId="0" applyFont="1" applyFill="1" applyBorder="1" applyAlignment="1">
      <alignment horizontal="left" vertical="center"/>
    </xf>
    <xf numFmtId="0" fontId="18" fillId="0" borderId="52" xfId="0" applyFont="1" applyFill="1" applyBorder="1" applyAlignment="1">
      <alignment horizontal="left" vertical="center" shrinkToFit="1"/>
    </xf>
    <xf numFmtId="176" fontId="15" fillId="0" borderId="53" xfId="5" applyNumberFormat="1" applyFont="1" applyFill="1" applyBorder="1" applyAlignment="1">
      <alignment horizontal="right" vertical="center"/>
    </xf>
    <xf numFmtId="176" fontId="15" fillId="0" borderId="121" xfId="5" applyNumberFormat="1" applyFont="1" applyFill="1" applyBorder="1" applyAlignment="1">
      <alignment horizontal="center" vertical="center" wrapText="1"/>
    </xf>
    <xf numFmtId="176" fontId="15" fillId="0" borderId="118" xfId="5" applyNumberFormat="1" applyFont="1" applyFill="1" applyBorder="1" applyAlignment="1">
      <alignment horizontal="center" vertical="center" wrapText="1"/>
    </xf>
    <xf numFmtId="176" fontId="15" fillId="0" borderId="117" xfId="5" applyNumberFormat="1" applyFont="1" applyFill="1" applyBorder="1" applyAlignment="1">
      <alignment horizontal="center" vertical="center" wrapText="1"/>
    </xf>
    <xf numFmtId="176" fontId="15" fillId="0" borderId="162" xfId="5" applyNumberFormat="1" applyFont="1" applyFill="1" applyBorder="1" applyAlignment="1">
      <alignment horizontal="center" vertical="center" wrapText="1"/>
    </xf>
    <xf numFmtId="176" fontId="15" fillId="0" borderId="177" xfId="5" applyNumberFormat="1" applyFont="1" applyFill="1" applyBorder="1" applyAlignment="1">
      <alignment horizontal="center" vertical="center" wrapText="1"/>
    </xf>
    <xf numFmtId="176" fontId="18" fillId="0" borderId="93" xfId="5" applyNumberFormat="1" applyFont="1" applyFill="1" applyBorder="1" applyAlignment="1">
      <alignment horizontal="center" vertical="center" wrapText="1"/>
    </xf>
    <xf numFmtId="176" fontId="15" fillId="0" borderId="94" xfId="5" applyNumberFormat="1" applyFont="1" applyFill="1" applyBorder="1" applyAlignment="1">
      <alignment horizontal="left" vertical="center" shrinkToFit="1"/>
    </xf>
    <xf numFmtId="179" fontId="15" fillId="0" borderId="0" xfId="5" applyNumberFormat="1" applyFont="1" applyFill="1">
      <alignment vertical="center"/>
    </xf>
    <xf numFmtId="0" fontId="15" fillId="0" borderId="0" xfId="3" applyFont="1" applyFill="1">
      <alignment vertical="center"/>
    </xf>
    <xf numFmtId="0" fontId="15" fillId="0" borderId="9" xfId="3" applyFont="1" applyFill="1" applyBorder="1" applyAlignment="1">
      <alignment horizontal="center" vertical="center" shrinkToFit="1"/>
    </xf>
    <xf numFmtId="0" fontId="18" fillId="0" borderId="1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 vertical="center" shrinkToFit="1"/>
    </xf>
    <xf numFmtId="176" fontId="15" fillId="0" borderId="11" xfId="5" applyNumberFormat="1" applyFont="1" applyFill="1" applyBorder="1" applyAlignment="1">
      <alignment horizontal="right" vertical="center"/>
    </xf>
    <xf numFmtId="176" fontId="15" fillId="0" borderId="96" xfId="5" applyNumberFormat="1" applyFont="1" applyFill="1" applyBorder="1" applyAlignment="1">
      <alignment horizontal="center" vertical="center" wrapText="1"/>
    </xf>
    <xf numFmtId="176" fontId="15" fillId="0" borderId="101" xfId="5" applyNumberFormat="1" applyFont="1" applyFill="1" applyBorder="1" applyAlignment="1">
      <alignment horizontal="center" vertical="center" wrapText="1"/>
    </xf>
    <xf numFmtId="176" fontId="15" fillId="0" borderId="20" xfId="5" applyNumberFormat="1" applyFont="1" applyFill="1" applyBorder="1" applyAlignment="1">
      <alignment horizontal="center" vertical="center" wrapText="1"/>
    </xf>
    <xf numFmtId="176" fontId="15" fillId="0" borderId="163" xfId="5" applyNumberFormat="1" applyFont="1" applyFill="1" applyBorder="1" applyAlignment="1">
      <alignment horizontal="center" vertical="center" wrapText="1"/>
    </xf>
    <xf numFmtId="176" fontId="15" fillId="0" borderId="178" xfId="5" applyNumberFormat="1" applyFont="1" applyFill="1" applyBorder="1" applyAlignment="1">
      <alignment horizontal="center" vertical="center" wrapText="1"/>
    </xf>
    <xf numFmtId="176" fontId="18" fillId="0" borderId="69" xfId="5" applyNumberFormat="1" applyFont="1" applyFill="1" applyBorder="1" applyAlignment="1">
      <alignment horizontal="center" vertical="center" wrapText="1"/>
    </xf>
    <xf numFmtId="176" fontId="15" fillId="0" borderId="32" xfId="5" applyNumberFormat="1" applyFont="1" applyFill="1" applyBorder="1" applyAlignment="1">
      <alignment horizontal="left" vertical="center" shrinkToFit="1"/>
    </xf>
    <xf numFmtId="176" fontId="22" fillId="0" borderId="96" xfId="5" applyNumberFormat="1" applyFont="1" applyFill="1" applyBorder="1" applyAlignment="1">
      <alignment horizontal="center" vertical="center" wrapText="1"/>
    </xf>
    <xf numFmtId="176" fontId="22" fillId="0" borderId="101" xfId="5" applyNumberFormat="1" applyFont="1" applyFill="1" applyBorder="1" applyAlignment="1">
      <alignment horizontal="center" vertical="center" wrapText="1"/>
    </xf>
    <xf numFmtId="176" fontId="22" fillId="0" borderId="20" xfId="5" applyNumberFormat="1" applyFont="1" applyFill="1" applyBorder="1" applyAlignment="1">
      <alignment horizontal="center" vertical="center" wrapText="1"/>
    </xf>
    <xf numFmtId="176" fontId="22" fillId="0" borderId="163" xfId="5" applyNumberFormat="1" applyFont="1" applyFill="1" applyBorder="1" applyAlignment="1">
      <alignment horizontal="center" vertical="center" wrapText="1"/>
    </xf>
    <xf numFmtId="176" fontId="22" fillId="0" borderId="178" xfId="5" applyNumberFormat="1" applyFont="1" applyFill="1" applyBorder="1" applyAlignment="1">
      <alignment horizontal="center" vertical="center" wrapText="1"/>
    </xf>
    <xf numFmtId="176" fontId="23" fillId="0" borderId="69" xfId="5" applyNumberFormat="1" applyFont="1" applyFill="1" applyBorder="1" applyAlignment="1">
      <alignment horizontal="center" vertical="center" wrapText="1"/>
    </xf>
    <xf numFmtId="176" fontId="43" fillId="0" borderId="32" xfId="5" applyNumberFormat="1" applyFont="1" applyFill="1" applyBorder="1" applyAlignment="1">
      <alignment horizontal="left" vertical="center" shrinkToFit="1"/>
    </xf>
    <xf numFmtId="176" fontId="22" fillId="0" borderId="32" xfId="5" applyNumberFormat="1" applyFont="1" applyFill="1" applyBorder="1" applyAlignment="1">
      <alignment horizontal="left" vertical="center" shrinkToFit="1"/>
    </xf>
    <xf numFmtId="176" fontId="15" fillId="0" borderId="11" xfId="3" applyNumberFormat="1" applyFont="1" applyFill="1" applyBorder="1" applyAlignment="1">
      <alignment horizontal="right" vertical="center"/>
    </xf>
    <xf numFmtId="176" fontId="44" fillId="0" borderId="32" xfId="5" applyNumberFormat="1" applyFont="1" applyFill="1" applyBorder="1" applyAlignment="1">
      <alignment horizontal="left" vertical="center" shrinkToFit="1"/>
    </xf>
    <xf numFmtId="0" fontId="15" fillId="0" borderId="78" xfId="3" applyFont="1" applyFill="1" applyBorder="1" applyAlignment="1">
      <alignment horizontal="center" vertical="center" shrinkToFit="1"/>
    </xf>
    <xf numFmtId="0" fontId="18" fillId="0" borderId="79" xfId="0" applyFont="1" applyFill="1" applyBorder="1" applyAlignment="1">
      <alignment horizontal="left" vertical="center"/>
    </xf>
    <xf numFmtId="0" fontId="18" fillId="0" borderId="79" xfId="0" applyFont="1" applyFill="1" applyBorder="1" applyAlignment="1">
      <alignment horizontal="left" vertical="center" shrinkToFit="1"/>
    </xf>
    <xf numFmtId="176" fontId="15" fillId="0" borderId="81" xfId="5" applyNumberFormat="1" applyFont="1" applyFill="1" applyBorder="1" applyAlignment="1">
      <alignment horizontal="right" vertical="center"/>
    </xf>
    <xf numFmtId="176" fontId="15" fillId="0" borderId="17" xfId="5" applyNumberFormat="1" applyFont="1" applyFill="1" applyBorder="1" applyAlignment="1">
      <alignment horizontal="center" vertical="center" wrapText="1"/>
    </xf>
    <xf numFmtId="176" fontId="15" fillId="0" borderId="102" xfId="5" applyNumberFormat="1" applyFont="1" applyFill="1" applyBorder="1" applyAlignment="1">
      <alignment horizontal="center" vertical="center" wrapText="1"/>
    </xf>
    <xf numFmtId="176" fontId="15" fillId="0" borderId="15" xfId="5" applyNumberFormat="1" applyFont="1" applyFill="1" applyBorder="1" applyAlignment="1">
      <alignment horizontal="center" vertical="center" wrapText="1"/>
    </xf>
    <xf numFmtId="176" fontId="15" fillId="0" borderId="166" xfId="5" applyNumberFormat="1" applyFont="1" applyFill="1" applyBorder="1" applyAlignment="1">
      <alignment horizontal="center" vertical="center" wrapText="1"/>
    </xf>
    <xf numFmtId="176" fontId="15" fillId="0" borderId="181" xfId="5" applyNumberFormat="1" applyFont="1" applyFill="1" applyBorder="1" applyAlignment="1">
      <alignment horizontal="center" vertical="center" wrapText="1"/>
    </xf>
    <xf numFmtId="176" fontId="18" fillId="0" borderId="90" xfId="5" applyNumberFormat="1" applyFont="1" applyFill="1" applyBorder="1" applyAlignment="1">
      <alignment horizontal="center" vertical="center" wrapText="1"/>
    </xf>
    <xf numFmtId="176" fontId="22" fillId="0" borderId="91" xfId="5" applyNumberFormat="1" applyFont="1" applyFill="1" applyBorder="1" applyAlignment="1">
      <alignment horizontal="left" vertical="center" shrinkToFit="1"/>
    </xf>
    <xf numFmtId="0" fontId="18" fillId="2" borderId="137" xfId="3" applyFont="1" applyFill="1" applyBorder="1" applyAlignment="1">
      <alignment horizontal="center" vertical="center" shrinkToFit="1"/>
    </xf>
    <xf numFmtId="177" fontId="18" fillId="2" borderId="138" xfId="3" applyNumberFormat="1" applyFont="1" applyFill="1" applyBorder="1" applyAlignment="1">
      <alignment horizontal="center" vertical="center" shrinkToFit="1"/>
    </xf>
    <xf numFmtId="176" fontId="18" fillId="2" borderId="139" xfId="5" applyNumberFormat="1" applyFont="1" applyFill="1" applyBorder="1" applyAlignment="1">
      <alignment horizontal="right" vertical="center"/>
    </xf>
    <xf numFmtId="176" fontId="18" fillId="2" borderId="171" xfId="5" applyNumberFormat="1" applyFont="1" applyFill="1" applyBorder="1" applyAlignment="1">
      <alignment horizontal="center" vertical="center" wrapText="1"/>
    </xf>
    <xf numFmtId="176" fontId="18" fillId="2" borderId="172" xfId="5" applyNumberFormat="1" applyFont="1" applyFill="1" applyBorder="1" applyAlignment="1">
      <alignment horizontal="center" vertical="center" wrapText="1"/>
    </xf>
    <xf numFmtId="176" fontId="18" fillId="2" borderId="173" xfId="5" applyNumberFormat="1" applyFont="1" applyFill="1" applyBorder="1" applyAlignment="1">
      <alignment horizontal="center" vertical="center" wrapText="1"/>
    </xf>
    <xf numFmtId="176" fontId="18" fillId="2" borderId="174" xfId="5" applyNumberFormat="1" applyFont="1" applyFill="1" applyBorder="1" applyAlignment="1">
      <alignment horizontal="center" vertical="center" wrapText="1"/>
    </xf>
    <xf numFmtId="176" fontId="18" fillId="2" borderId="182" xfId="5" applyNumberFormat="1" applyFont="1" applyFill="1" applyBorder="1" applyAlignment="1">
      <alignment horizontal="center" vertical="center" wrapText="1"/>
    </xf>
    <xf numFmtId="176" fontId="18" fillId="2" borderId="143" xfId="5" applyNumberFormat="1" applyFont="1" applyFill="1" applyBorder="1" applyAlignment="1">
      <alignment horizontal="center" vertical="center" wrapText="1"/>
    </xf>
    <xf numFmtId="176" fontId="23" fillId="2" borderId="175" xfId="5" applyNumberFormat="1" applyFont="1" applyFill="1" applyBorder="1" applyAlignment="1">
      <alignment horizontal="left" vertical="center" shrinkToFit="1"/>
    </xf>
    <xf numFmtId="179" fontId="15" fillId="0" borderId="0" xfId="5" applyNumberFormat="1" applyFont="1">
      <alignment vertical="center"/>
    </xf>
    <xf numFmtId="0" fontId="15" fillId="0" borderId="66" xfId="3" applyFont="1" applyFill="1" applyBorder="1" applyAlignment="1">
      <alignment horizontal="center" vertical="center" shrinkToFit="1"/>
    </xf>
    <xf numFmtId="0" fontId="18" fillId="0" borderId="60" xfId="0" applyFont="1" applyFill="1" applyBorder="1" applyAlignment="1">
      <alignment horizontal="left" vertical="center"/>
    </xf>
    <xf numFmtId="0" fontId="18" fillId="0" borderId="60" xfId="3" applyFont="1" applyFill="1" applyBorder="1" applyAlignment="1">
      <alignment horizontal="left" vertical="center" shrinkToFit="1"/>
    </xf>
    <xf numFmtId="176" fontId="15" fillId="0" borderId="112" xfId="3" applyNumberFormat="1" applyFont="1" applyFill="1" applyBorder="1" applyAlignment="1">
      <alignment horizontal="right" vertical="center"/>
    </xf>
    <xf numFmtId="176" fontId="15" fillId="0" borderId="98" xfId="5" applyNumberFormat="1" applyFont="1" applyFill="1" applyBorder="1" applyAlignment="1">
      <alignment horizontal="center" vertical="center" wrapText="1"/>
    </xf>
    <xf numFmtId="176" fontId="15" fillId="0" borderId="99" xfId="5" applyNumberFormat="1" applyFont="1" applyFill="1" applyBorder="1" applyAlignment="1">
      <alignment horizontal="center" vertical="center" wrapText="1"/>
    </xf>
    <xf numFmtId="176" fontId="15" fillId="0" borderId="97" xfId="5" applyNumberFormat="1" applyFont="1" applyFill="1" applyBorder="1" applyAlignment="1">
      <alignment horizontal="center" vertical="center" wrapText="1"/>
    </xf>
    <xf numFmtId="176" fontId="15" fillId="0" borderId="165" xfId="5" applyNumberFormat="1" applyFont="1" applyFill="1" applyBorder="1" applyAlignment="1">
      <alignment horizontal="center" vertical="center" wrapText="1"/>
    </xf>
    <xf numFmtId="176" fontId="15" fillId="0" borderId="180" xfId="5" applyNumberFormat="1" applyFont="1" applyFill="1" applyBorder="1" applyAlignment="1">
      <alignment horizontal="center" vertical="center" wrapText="1"/>
    </xf>
    <xf numFmtId="176" fontId="18" fillId="0" borderId="92" xfId="5" applyNumberFormat="1" applyFont="1" applyFill="1" applyBorder="1" applyAlignment="1">
      <alignment horizontal="center" vertical="center" wrapText="1"/>
    </xf>
    <xf numFmtId="176" fontId="22" fillId="0" borderId="31" xfId="5" applyNumberFormat="1" applyFont="1" applyFill="1" applyBorder="1" applyAlignment="1">
      <alignment horizontal="left" vertical="center" shrinkToFit="1"/>
    </xf>
    <xf numFmtId="0" fontId="18" fillId="0" borderId="10" xfId="3" applyFont="1" applyFill="1" applyBorder="1" applyAlignment="1">
      <alignment horizontal="left" vertical="center" shrinkToFit="1"/>
    </xf>
    <xf numFmtId="0" fontId="18" fillId="0" borderId="79" xfId="3" applyFont="1" applyFill="1" applyBorder="1" applyAlignment="1">
      <alignment horizontal="left" vertical="center" shrinkToFit="1"/>
    </xf>
    <xf numFmtId="176" fontId="15" fillId="0" borderId="81" xfId="3" applyNumberFormat="1" applyFont="1" applyFill="1" applyBorder="1" applyAlignment="1">
      <alignment horizontal="right" vertical="center"/>
    </xf>
    <xf numFmtId="176" fontId="18" fillId="2" borderId="175" xfId="5" applyNumberFormat="1" applyFont="1" applyFill="1" applyBorder="1" applyAlignment="1">
      <alignment horizontal="left" vertical="center" shrinkToFit="1"/>
    </xf>
    <xf numFmtId="177" fontId="18" fillId="0" borderId="60" xfId="3" applyNumberFormat="1" applyFont="1" applyFill="1" applyBorder="1" applyAlignment="1">
      <alignment horizontal="left" vertical="center" shrinkToFit="1"/>
    </xf>
    <xf numFmtId="176" fontId="15" fillId="0" borderId="112" xfId="5" applyNumberFormat="1" applyFont="1" applyFill="1" applyBorder="1" applyAlignment="1">
      <alignment horizontal="right" vertical="center"/>
    </xf>
    <xf numFmtId="176" fontId="15" fillId="0" borderId="92" xfId="5" applyNumberFormat="1" applyFont="1" applyFill="1" applyBorder="1" applyAlignment="1">
      <alignment horizontal="center" vertical="center" wrapText="1"/>
    </xf>
    <xf numFmtId="176" fontId="15" fillId="0" borderId="31" xfId="5" applyNumberFormat="1" applyFont="1" applyFill="1" applyBorder="1" applyAlignment="1">
      <alignment horizontal="left" vertical="center" shrinkToFit="1"/>
    </xf>
    <xf numFmtId="177" fontId="18" fillId="0" borderId="10" xfId="3" applyNumberFormat="1" applyFont="1" applyFill="1" applyBorder="1" applyAlignment="1">
      <alignment horizontal="left" vertical="center" shrinkToFit="1"/>
    </xf>
    <xf numFmtId="176" fontId="15" fillId="0" borderId="69" xfId="5" applyNumberFormat="1" applyFont="1" applyFill="1" applyBorder="1" applyAlignment="1">
      <alignment horizontal="center" vertical="center" wrapText="1"/>
    </xf>
    <xf numFmtId="0" fontId="15" fillId="0" borderId="82" xfId="3" applyFont="1" applyFill="1" applyBorder="1" applyAlignment="1">
      <alignment horizontal="center" vertical="center" shrinkToFit="1"/>
    </xf>
    <xf numFmtId="177" fontId="18" fillId="0" borderId="83" xfId="3" applyNumberFormat="1" applyFont="1" applyFill="1" applyBorder="1" applyAlignment="1">
      <alignment horizontal="left" vertical="center" shrinkToFit="1"/>
    </xf>
    <xf numFmtId="176" fontId="15" fillId="0" borderId="108" xfId="5" applyNumberFormat="1" applyFont="1" applyFill="1" applyBorder="1" applyAlignment="1">
      <alignment horizontal="right" vertical="center"/>
    </xf>
    <xf numFmtId="176" fontId="15" fillId="0" borderId="104" xfId="5" applyNumberFormat="1" applyFont="1" applyFill="1" applyBorder="1" applyAlignment="1">
      <alignment horizontal="center" vertical="center" wrapText="1"/>
    </xf>
    <xf numFmtId="176" fontId="15" fillId="0" borderId="105" xfId="5" applyNumberFormat="1" applyFont="1" applyFill="1" applyBorder="1" applyAlignment="1">
      <alignment horizontal="center" vertical="center" wrapText="1"/>
    </xf>
    <xf numFmtId="176" fontId="15" fillId="0" borderId="103" xfId="5" applyNumberFormat="1" applyFont="1" applyFill="1" applyBorder="1" applyAlignment="1">
      <alignment horizontal="center" vertical="center" wrapText="1"/>
    </xf>
    <xf numFmtId="176" fontId="15" fillId="0" borderId="164" xfId="5" applyNumberFormat="1" applyFont="1" applyFill="1" applyBorder="1" applyAlignment="1">
      <alignment horizontal="center" vertical="center" wrapText="1"/>
    </xf>
    <xf numFmtId="176" fontId="15" fillId="0" borderId="179" xfId="5" applyNumberFormat="1" applyFont="1" applyFill="1" applyBorder="1" applyAlignment="1">
      <alignment horizontal="center" vertical="center" wrapText="1"/>
    </xf>
    <xf numFmtId="176" fontId="15" fillId="0" borderId="106" xfId="5" applyNumberFormat="1" applyFont="1" applyFill="1" applyBorder="1" applyAlignment="1">
      <alignment horizontal="center" vertical="center" wrapText="1"/>
    </xf>
    <xf numFmtId="176" fontId="15" fillId="0" borderId="111" xfId="5" applyNumberFormat="1" applyFont="1" applyFill="1" applyBorder="1" applyAlignment="1">
      <alignment horizontal="left" vertical="center" shrinkToFit="1"/>
    </xf>
    <xf numFmtId="0" fontId="45" fillId="8" borderId="113" xfId="3" applyFont="1" applyFill="1" applyBorder="1" applyAlignment="1">
      <alignment horizontal="center" vertical="center" shrinkToFit="1"/>
    </xf>
    <xf numFmtId="177" fontId="45" fillId="8" borderId="114" xfId="3" applyNumberFormat="1" applyFont="1" applyFill="1" applyBorder="1" applyAlignment="1">
      <alignment horizontal="center" vertical="center" shrinkToFit="1"/>
    </xf>
    <xf numFmtId="176" fontId="45" fillId="8" borderId="115" xfId="3" applyNumberFormat="1" applyFont="1" applyFill="1" applyBorder="1" applyAlignment="1">
      <alignment horizontal="right" vertical="center"/>
    </xf>
    <xf numFmtId="176" fontId="45" fillId="8" borderId="122" xfId="5" applyNumberFormat="1" applyFont="1" applyFill="1" applyBorder="1" applyAlignment="1">
      <alignment horizontal="center" vertical="center" wrapText="1"/>
    </xf>
    <xf numFmtId="176" fontId="45" fillId="8" borderId="100" xfId="5" applyNumberFormat="1" applyFont="1" applyFill="1" applyBorder="1" applyAlignment="1">
      <alignment horizontal="center" vertical="center" wrapText="1"/>
    </xf>
    <xf numFmtId="176" fontId="45" fillId="8" borderId="119" xfId="5" applyNumberFormat="1" applyFont="1" applyFill="1" applyBorder="1" applyAlignment="1">
      <alignment horizontal="center" vertical="center" wrapText="1"/>
    </xf>
    <xf numFmtId="176" fontId="45" fillId="8" borderId="167" xfId="5" applyNumberFormat="1" applyFont="1" applyFill="1" applyBorder="1" applyAlignment="1">
      <alignment horizontal="center" vertical="center" wrapText="1"/>
    </xf>
    <xf numFmtId="176" fontId="45" fillId="8" borderId="122" xfId="5" applyNumberFormat="1" applyFont="1" applyFill="1" applyBorder="1" applyAlignment="1">
      <alignment horizontal="center" vertical="center" shrinkToFit="1"/>
    </xf>
    <xf numFmtId="176" fontId="45" fillId="8" borderId="100" xfId="5" applyNumberFormat="1" applyFont="1" applyFill="1" applyBorder="1" applyAlignment="1">
      <alignment horizontal="center" vertical="center" shrinkToFit="1"/>
    </xf>
    <xf numFmtId="176" fontId="45" fillId="8" borderId="183" xfId="5" applyNumberFormat="1" applyFont="1" applyFill="1" applyBorder="1" applyAlignment="1">
      <alignment horizontal="center" vertical="center" wrapText="1"/>
    </xf>
    <xf numFmtId="176" fontId="45" fillId="8" borderId="110" xfId="5" applyNumberFormat="1" applyFont="1" applyFill="1" applyBorder="1" applyAlignment="1">
      <alignment horizontal="center" vertical="center" wrapText="1"/>
    </xf>
    <xf numFmtId="176" fontId="45" fillId="8" borderId="76" xfId="5" applyNumberFormat="1" applyFont="1" applyFill="1" applyBorder="1" applyAlignment="1">
      <alignment horizontal="left" vertical="center" shrinkToFit="1"/>
    </xf>
    <xf numFmtId="43" fontId="15" fillId="0" borderId="0" xfId="3" applyNumberFormat="1" applyFont="1" applyAlignment="1">
      <alignment horizontal="center" vertical="center"/>
    </xf>
    <xf numFmtId="0" fontId="18" fillId="2" borderId="214" xfId="3" applyFont="1" applyFill="1" applyBorder="1" applyAlignment="1">
      <alignment horizontal="center" vertical="center" shrinkToFit="1"/>
    </xf>
    <xf numFmtId="177" fontId="18" fillId="2" borderId="47" xfId="3" applyNumberFormat="1" applyFont="1" applyFill="1" applyBorder="1" applyAlignment="1">
      <alignment horizontal="center" vertical="center" shrinkToFit="1"/>
    </xf>
    <xf numFmtId="176" fontId="18" fillId="2" borderId="49" xfId="5" applyNumberFormat="1" applyFont="1" applyFill="1" applyBorder="1" applyAlignment="1">
      <alignment horizontal="right" vertical="center"/>
    </xf>
    <xf numFmtId="176" fontId="18" fillId="2" borderId="219" xfId="5" applyNumberFormat="1" applyFont="1" applyFill="1" applyBorder="1" applyAlignment="1">
      <alignment horizontal="center" vertical="center" wrapText="1"/>
    </xf>
    <xf numFmtId="176" fontId="18" fillId="2" borderId="220" xfId="5" applyNumberFormat="1" applyFont="1" applyFill="1" applyBorder="1" applyAlignment="1">
      <alignment horizontal="center" vertical="center" wrapText="1"/>
    </xf>
    <xf numFmtId="176" fontId="18" fillId="2" borderId="221" xfId="5" applyNumberFormat="1" applyFont="1" applyFill="1" applyBorder="1" applyAlignment="1">
      <alignment horizontal="center" vertical="center" wrapText="1"/>
    </xf>
    <xf numFmtId="176" fontId="18" fillId="2" borderId="222" xfId="5" applyNumberFormat="1" applyFont="1" applyFill="1" applyBorder="1" applyAlignment="1">
      <alignment horizontal="center" vertical="center" wrapText="1"/>
    </xf>
    <xf numFmtId="176" fontId="18" fillId="2" borderId="223" xfId="5" applyNumberFormat="1" applyFont="1" applyFill="1" applyBorder="1" applyAlignment="1">
      <alignment horizontal="center" vertical="center" wrapText="1"/>
    </xf>
    <xf numFmtId="176" fontId="18" fillId="2" borderId="218" xfId="5" applyNumberFormat="1" applyFont="1" applyFill="1" applyBorder="1" applyAlignment="1">
      <alignment horizontal="center" vertical="center" wrapText="1"/>
    </xf>
    <xf numFmtId="176" fontId="18" fillId="2" borderId="215" xfId="5" applyNumberFormat="1" applyFont="1" applyFill="1" applyBorder="1" applyAlignment="1">
      <alignment horizontal="left" vertical="center" shrinkToFit="1"/>
    </xf>
    <xf numFmtId="41" fontId="9" fillId="0" borderId="0" xfId="0" applyNumberFormat="1" applyFont="1">
      <alignment vertical="center"/>
    </xf>
    <xf numFmtId="0" fontId="46" fillId="0" borderId="0" xfId="0" applyFont="1" applyAlignment="1">
      <alignment horizontal="left" vertical="center"/>
    </xf>
    <xf numFmtId="0" fontId="12" fillId="2" borderId="68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 shrinkToFit="1"/>
    </xf>
    <xf numFmtId="0" fontId="15" fillId="0" borderId="51" xfId="0" applyFont="1" applyBorder="1" applyAlignment="1">
      <alignment horizontal="center" vertical="center"/>
    </xf>
    <xf numFmtId="0" fontId="15" fillId="4" borderId="36" xfId="0" applyFont="1" applyFill="1" applyBorder="1" applyAlignment="1">
      <alignment horizontal="left" vertical="center"/>
    </xf>
    <xf numFmtId="176" fontId="15" fillId="4" borderId="207" xfId="5" applyNumberFormat="1" applyFont="1" applyFill="1" applyBorder="1" applyAlignment="1">
      <alignment horizontal="center" vertical="center"/>
    </xf>
    <xf numFmtId="176" fontId="15" fillId="0" borderId="197" xfId="5" applyNumberFormat="1" applyFont="1" applyBorder="1" applyAlignment="1">
      <alignment horizontal="center" vertical="center"/>
    </xf>
    <xf numFmtId="176" fontId="15" fillId="0" borderId="36" xfId="5" applyNumberFormat="1" applyFont="1" applyBorder="1" applyAlignment="1">
      <alignment horizontal="center" vertical="center"/>
    </xf>
    <xf numFmtId="41" fontId="46" fillId="0" borderId="41" xfId="5" applyFont="1" applyBorder="1" applyAlignment="1">
      <alignment horizontal="left" vertical="center"/>
    </xf>
    <xf numFmtId="0" fontId="15" fillId="0" borderId="22" xfId="0" applyFont="1" applyBorder="1" applyAlignment="1">
      <alignment horizontal="center" vertical="center"/>
    </xf>
    <xf numFmtId="0" fontId="15" fillId="4" borderId="10" xfId="0" applyFont="1" applyFill="1" applyBorder="1" applyAlignment="1">
      <alignment horizontal="left" vertical="center"/>
    </xf>
    <xf numFmtId="176" fontId="15" fillId="4" borderId="208" xfId="5" applyNumberFormat="1" applyFont="1" applyFill="1" applyBorder="1" applyAlignment="1">
      <alignment horizontal="center" vertical="center"/>
    </xf>
    <xf numFmtId="176" fontId="15" fillId="0" borderId="198" xfId="5" applyNumberFormat="1" applyFont="1" applyBorder="1" applyAlignment="1">
      <alignment horizontal="center" vertical="center"/>
    </xf>
    <xf numFmtId="41" fontId="46" fillId="0" borderId="11" xfId="5" applyFont="1" applyBorder="1" applyAlignment="1">
      <alignment horizontal="left" vertical="center"/>
    </xf>
    <xf numFmtId="0" fontId="15" fillId="0" borderId="9" xfId="0" applyFont="1" applyBorder="1" applyAlignment="1">
      <alignment horizontal="center" vertical="center"/>
    </xf>
    <xf numFmtId="176" fontId="15" fillId="0" borderId="198" xfId="5" applyNumberFormat="1" applyFont="1" applyFill="1" applyBorder="1" applyAlignment="1">
      <alignment horizontal="center" vertical="center"/>
    </xf>
    <xf numFmtId="176" fontId="15" fillId="0" borderId="10" xfId="5" applyNumberFormat="1" applyFont="1" applyFill="1" applyBorder="1" applyAlignment="1">
      <alignment horizontal="center" vertical="center"/>
    </xf>
    <xf numFmtId="41" fontId="46" fillId="0" borderId="11" xfId="5" applyFont="1" applyFill="1" applyBorder="1" applyAlignment="1">
      <alignment horizontal="left" vertical="center"/>
    </xf>
    <xf numFmtId="176" fontId="15" fillId="4" borderId="208" xfId="3" applyNumberFormat="1" applyFont="1" applyFill="1" applyBorder="1" applyAlignment="1">
      <alignment horizontal="center" vertical="center"/>
    </xf>
    <xf numFmtId="176" fontId="15" fillId="0" borderId="199" xfId="5" applyNumberFormat="1" applyFont="1" applyBorder="1" applyAlignment="1">
      <alignment horizontal="center" vertical="center"/>
    </xf>
    <xf numFmtId="0" fontId="15" fillId="4" borderId="83" xfId="0" applyFont="1" applyFill="1" applyBorder="1" applyAlignment="1">
      <alignment horizontal="left" vertical="center"/>
    </xf>
    <xf numFmtId="176" fontId="15" fillId="4" borderId="209" xfId="3" applyNumberFormat="1" applyFont="1" applyFill="1" applyBorder="1" applyAlignment="1">
      <alignment horizontal="center" vertical="center"/>
    </xf>
    <xf numFmtId="176" fontId="15" fillId="0" borderId="204" xfId="5" applyNumberFormat="1" applyFont="1" applyBorder="1" applyAlignment="1">
      <alignment horizontal="center" vertical="center"/>
    </xf>
    <xf numFmtId="176" fontId="15" fillId="0" borderId="83" xfId="5" applyNumberFormat="1" applyFont="1" applyBorder="1" applyAlignment="1">
      <alignment horizontal="center" vertical="center"/>
    </xf>
    <xf numFmtId="41" fontId="46" fillId="0" borderId="108" xfId="5" applyFont="1" applyBorder="1" applyAlignment="1">
      <alignment horizontal="left" vertical="center"/>
    </xf>
    <xf numFmtId="41" fontId="47" fillId="2" borderId="139" xfId="5" applyFont="1" applyFill="1" applyBorder="1" applyAlignment="1">
      <alignment horizontal="left" vertical="center"/>
    </xf>
    <xf numFmtId="180" fontId="9" fillId="0" borderId="0" xfId="0" applyNumberFormat="1" applyFont="1">
      <alignment vertical="center"/>
    </xf>
    <xf numFmtId="41" fontId="17" fillId="0" borderId="0" xfId="5" applyFont="1" applyAlignment="1">
      <alignment horizontal="center" vertical="center"/>
    </xf>
    <xf numFmtId="0" fontId="31" fillId="0" borderId="0" xfId="3" applyFont="1" applyAlignment="1">
      <alignment vertical="center"/>
    </xf>
    <xf numFmtId="0" fontId="31" fillId="0" borderId="0" xfId="3" applyFont="1" applyAlignment="1">
      <alignment horizontal="center" vertical="center"/>
    </xf>
    <xf numFmtId="0" fontId="31" fillId="0" borderId="0" xfId="3" applyFont="1" applyAlignment="1">
      <alignment horizontal="left" vertical="center" shrinkToFit="1"/>
    </xf>
    <xf numFmtId="0" fontId="31" fillId="0" borderId="0" xfId="3" applyFont="1">
      <alignment vertical="center"/>
    </xf>
    <xf numFmtId="0" fontId="31" fillId="0" borderId="0" xfId="3" applyFont="1" applyAlignment="1">
      <alignment horizontal="left" vertical="center"/>
    </xf>
    <xf numFmtId="41" fontId="31" fillId="0" borderId="0" xfId="5" applyFont="1">
      <alignment vertical="center"/>
    </xf>
    <xf numFmtId="179" fontId="31" fillId="0" borderId="0" xfId="3" applyNumberFormat="1" applyFont="1">
      <alignment vertical="center"/>
    </xf>
    <xf numFmtId="0" fontId="31" fillId="2" borderId="196" xfId="0" applyFont="1" applyFill="1" applyBorder="1" applyAlignment="1">
      <alignment horizontal="center" vertical="center"/>
    </xf>
    <xf numFmtId="0" fontId="31" fillId="2" borderId="195" xfId="0" applyFont="1" applyFill="1" applyBorder="1" applyAlignment="1">
      <alignment horizontal="center" vertical="center" wrapText="1"/>
    </xf>
    <xf numFmtId="0" fontId="31" fillId="2" borderId="47" xfId="0" applyFont="1" applyFill="1" applyBorder="1" applyAlignment="1">
      <alignment horizontal="center" vertical="center"/>
    </xf>
    <xf numFmtId="0" fontId="31" fillId="2" borderId="49" xfId="0" applyFont="1" applyFill="1" applyBorder="1" applyAlignment="1">
      <alignment horizontal="center" vertical="center"/>
    </xf>
    <xf numFmtId="41" fontId="31" fillId="0" borderId="0" xfId="5" applyFont="1" applyAlignment="1">
      <alignment horizontal="center" vertical="center"/>
    </xf>
    <xf numFmtId="41" fontId="31" fillId="0" borderId="51" xfId="5" applyFont="1" applyBorder="1" applyAlignment="1">
      <alignment horizontal="left" vertical="center"/>
    </xf>
    <xf numFmtId="176" fontId="31" fillId="0" borderId="52" xfId="5" applyNumberFormat="1" applyFont="1" applyBorder="1" applyAlignment="1">
      <alignment horizontal="right" vertical="center"/>
    </xf>
    <xf numFmtId="176" fontId="31" fillId="0" borderId="52" xfId="0" applyNumberFormat="1" applyFont="1" applyBorder="1" applyAlignment="1">
      <alignment horizontal="right" vertical="center" shrinkToFit="1"/>
    </xf>
    <xf numFmtId="176" fontId="31" fillId="0" borderId="52" xfId="0" applyNumberFormat="1" applyFont="1" applyBorder="1" applyAlignment="1">
      <alignment horizontal="right" vertical="center"/>
    </xf>
    <xf numFmtId="176" fontId="31" fillId="0" borderId="53" xfId="0" applyNumberFormat="1" applyFont="1" applyBorder="1" applyAlignment="1">
      <alignment horizontal="center" vertical="center" wrapText="1"/>
    </xf>
    <xf numFmtId="41" fontId="31" fillId="0" borderId="22" xfId="5" applyFont="1" applyBorder="1" applyAlignment="1">
      <alignment horizontal="left" vertical="center"/>
    </xf>
    <xf numFmtId="176" fontId="31" fillId="0" borderId="36" xfId="5" applyNumberFormat="1" applyFont="1" applyBorder="1" applyAlignment="1">
      <alignment horizontal="right" vertical="center"/>
    </xf>
    <xf numFmtId="176" fontId="31" fillId="0" borderId="36" xfId="0" applyNumberFormat="1" applyFont="1" applyBorder="1" applyAlignment="1">
      <alignment horizontal="right" vertical="center" shrinkToFit="1"/>
    </xf>
    <xf numFmtId="176" fontId="31" fillId="0" borderId="36" xfId="0" applyNumberFormat="1" applyFont="1" applyBorder="1" applyAlignment="1">
      <alignment horizontal="right" vertical="center"/>
    </xf>
    <xf numFmtId="176" fontId="31" fillId="0" borderId="41" xfId="0" applyNumberFormat="1" applyFont="1" applyBorder="1" applyAlignment="1">
      <alignment horizontal="center" vertical="center"/>
    </xf>
    <xf numFmtId="41" fontId="31" fillId="0" borderId="9" xfId="5" applyFont="1" applyBorder="1" applyAlignment="1">
      <alignment horizontal="left" vertical="center" wrapText="1"/>
    </xf>
    <xf numFmtId="176" fontId="31" fillId="0" borderId="10" xfId="0" applyNumberFormat="1" applyFont="1" applyBorder="1" applyAlignment="1">
      <alignment horizontal="right" vertical="center"/>
    </xf>
    <xf numFmtId="176" fontId="31" fillId="0" borderId="11" xfId="0" applyNumberFormat="1" applyFont="1" applyBorder="1" applyAlignment="1">
      <alignment horizontal="center" vertical="center"/>
    </xf>
    <xf numFmtId="41" fontId="31" fillId="0" borderId="78" xfId="5" applyFont="1" applyBorder="1" applyAlignment="1">
      <alignment horizontal="left" vertical="center" wrapText="1"/>
    </xf>
    <xf numFmtId="176" fontId="31" fillId="0" borderId="79" xfId="0" applyNumberFormat="1" applyFont="1" applyBorder="1" applyAlignment="1">
      <alignment horizontal="right" vertical="center"/>
    </xf>
    <xf numFmtId="176" fontId="31" fillId="0" borderId="81" xfId="0" applyNumberFormat="1" applyFont="1" applyBorder="1" applyAlignment="1">
      <alignment horizontal="center" vertical="center"/>
    </xf>
    <xf numFmtId="41" fontId="33" fillId="0" borderId="23" xfId="5" applyFont="1" applyFill="1" applyBorder="1" applyAlignment="1">
      <alignment horizontal="left" vertical="center"/>
    </xf>
    <xf numFmtId="176" fontId="33" fillId="0" borderId="24" xfId="0" applyNumberFormat="1" applyFont="1" applyFill="1" applyBorder="1" applyAlignment="1">
      <alignment horizontal="right" vertical="center"/>
    </xf>
    <xf numFmtId="176" fontId="31" fillId="0" borderId="24" xfId="0" applyNumberFormat="1" applyFont="1" applyFill="1" applyBorder="1" applyAlignment="1">
      <alignment horizontal="right" vertical="center"/>
    </xf>
    <xf numFmtId="176" fontId="31" fillId="0" borderId="25" xfId="0" applyNumberFormat="1" applyFont="1" applyFill="1" applyBorder="1" applyAlignment="1">
      <alignment horizontal="center" vertical="center"/>
    </xf>
    <xf numFmtId="41" fontId="31" fillId="0" borderId="0" xfId="5" applyFont="1" applyFill="1" applyAlignment="1">
      <alignment horizontal="center" vertical="center"/>
    </xf>
    <xf numFmtId="0" fontId="31" fillId="2" borderId="202" xfId="0" applyFont="1" applyFill="1" applyBorder="1" applyAlignment="1">
      <alignment horizontal="center" vertical="center"/>
    </xf>
    <xf numFmtId="176" fontId="31" fillId="2" borderId="201" xfId="0" applyNumberFormat="1" applyFont="1" applyFill="1" applyBorder="1" applyAlignment="1">
      <alignment horizontal="right" vertical="center"/>
    </xf>
    <xf numFmtId="176" fontId="31" fillId="2" borderId="4" xfId="0" applyNumberFormat="1" applyFont="1" applyFill="1" applyBorder="1" applyAlignment="1">
      <alignment horizontal="right" vertical="center"/>
    </xf>
    <xf numFmtId="176" fontId="31" fillId="2" borderId="3" xfId="0" applyNumberFormat="1" applyFont="1" applyFill="1" applyBorder="1" applyAlignment="1">
      <alignment horizontal="center" vertical="center"/>
    </xf>
    <xf numFmtId="0" fontId="30" fillId="9" borderId="214" xfId="0" applyFont="1" applyFill="1" applyBorder="1" applyAlignment="1">
      <alignment horizontal="center" vertical="center"/>
    </xf>
    <xf numFmtId="0" fontId="30" fillId="9" borderId="47" xfId="0" applyFont="1" applyFill="1" applyBorder="1" applyAlignment="1">
      <alignment horizontal="center" vertical="center" wrapText="1"/>
    </xf>
    <xf numFmtId="0" fontId="30" fillId="9" borderId="47" xfId="0" applyFont="1" applyFill="1" applyBorder="1" applyAlignment="1">
      <alignment horizontal="center" vertical="center"/>
    </xf>
    <xf numFmtId="0" fontId="30" fillId="9" borderId="48" xfId="0" applyFont="1" applyFill="1" applyBorder="1" applyAlignment="1">
      <alignment horizontal="center" vertical="center"/>
    </xf>
    <xf numFmtId="0" fontId="30" fillId="9" borderId="49" xfId="0" applyFont="1" applyFill="1" applyBorder="1" applyAlignment="1">
      <alignment horizontal="center" vertical="center"/>
    </xf>
    <xf numFmtId="0" fontId="31" fillId="0" borderId="21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176" fontId="31" fillId="0" borderId="13" xfId="0" applyNumberFormat="1" applyFont="1" applyBorder="1" applyAlignment="1">
      <alignment horizontal="right" vertical="center"/>
    </xf>
    <xf numFmtId="176" fontId="31" fillId="0" borderId="191" xfId="0" applyNumberFormat="1" applyFont="1" applyBorder="1" applyAlignment="1">
      <alignment horizontal="right" vertical="center"/>
    </xf>
    <xf numFmtId="176" fontId="31" fillId="0" borderId="12" xfId="0" applyNumberFormat="1" applyFont="1" applyBorder="1" applyAlignment="1">
      <alignment horizontal="center" vertical="center"/>
    </xf>
    <xf numFmtId="0" fontId="31" fillId="4" borderId="30" xfId="0" applyFont="1" applyFill="1" applyBorder="1" applyAlignment="1">
      <alignment horizontal="center" vertical="center" wrapText="1"/>
    </xf>
    <xf numFmtId="176" fontId="31" fillId="4" borderId="30" xfId="0" applyNumberFormat="1" applyFont="1" applyFill="1" applyBorder="1" applyAlignment="1">
      <alignment horizontal="right" vertical="center"/>
    </xf>
    <xf numFmtId="176" fontId="31" fillId="0" borderId="30" xfId="0" applyNumberFormat="1" applyFont="1" applyBorder="1" applyAlignment="1">
      <alignment horizontal="right" vertical="center"/>
    </xf>
    <xf numFmtId="176" fontId="31" fillId="4" borderId="42" xfId="0" applyNumberFormat="1" applyFont="1" applyFill="1" applyBorder="1" applyAlignment="1">
      <alignment horizontal="right" vertical="center"/>
    </xf>
    <xf numFmtId="0" fontId="31" fillId="4" borderId="41" xfId="0" applyFont="1" applyFill="1" applyBorder="1" applyAlignment="1">
      <alignment horizontal="center" vertical="center"/>
    </xf>
    <xf numFmtId="0" fontId="31" fillId="4" borderId="44" xfId="0" applyFont="1" applyFill="1" applyBorder="1" applyAlignment="1">
      <alignment horizontal="center" vertical="center" wrapText="1"/>
    </xf>
    <xf numFmtId="176" fontId="31" fillId="4" borderId="44" xfId="0" applyNumberFormat="1" applyFont="1" applyFill="1" applyBorder="1" applyAlignment="1">
      <alignment horizontal="right" vertical="center"/>
    </xf>
    <xf numFmtId="176" fontId="31" fillId="0" borderId="44" xfId="0" applyNumberFormat="1" applyFont="1" applyBorder="1" applyAlignment="1">
      <alignment horizontal="right" vertical="center"/>
    </xf>
    <xf numFmtId="176" fontId="31" fillId="4" borderId="45" xfId="0" applyNumberFormat="1" applyFont="1" applyFill="1" applyBorder="1" applyAlignment="1">
      <alignment horizontal="right" vertical="center"/>
    </xf>
    <xf numFmtId="0" fontId="31" fillId="4" borderId="46" xfId="0" applyFont="1" applyFill="1" applyBorder="1" applyAlignment="1">
      <alignment horizontal="center" vertical="center"/>
    </xf>
    <xf numFmtId="0" fontId="31" fillId="4" borderId="43" xfId="0" applyFont="1" applyFill="1" applyBorder="1" applyAlignment="1">
      <alignment horizontal="center" vertical="center"/>
    </xf>
    <xf numFmtId="0" fontId="31" fillId="4" borderId="10" xfId="0" applyFont="1" applyFill="1" applyBorder="1" applyAlignment="1">
      <alignment horizontal="center" vertical="center" wrapText="1"/>
    </xf>
    <xf numFmtId="176" fontId="31" fillId="4" borderId="10" xfId="0" applyNumberFormat="1" applyFont="1" applyFill="1" applyBorder="1" applyAlignment="1">
      <alignment horizontal="right" vertical="center"/>
    </xf>
    <xf numFmtId="176" fontId="31" fillId="4" borderId="39" xfId="0" applyNumberFormat="1" applyFont="1" applyFill="1" applyBorder="1" applyAlignment="1">
      <alignment horizontal="right" vertical="center"/>
    </xf>
    <xf numFmtId="0" fontId="31" fillId="4" borderId="11" xfId="0" applyFont="1" applyFill="1" applyBorder="1" applyAlignment="1">
      <alignment horizontal="center" vertical="center"/>
    </xf>
    <xf numFmtId="0" fontId="31" fillId="0" borderId="30" xfId="0" applyFont="1" applyFill="1" applyBorder="1" applyAlignment="1">
      <alignment horizontal="center" vertical="center"/>
    </xf>
    <xf numFmtId="176" fontId="31" fillId="0" borderId="30" xfId="0" applyNumberFormat="1" applyFont="1" applyFill="1" applyBorder="1" applyAlignment="1">
      <alignment horizontal="right" vertical="center"/>
    </xf>
    <xf numFmtId="176" fontId="31" fillId="0" borderId="42" xfId="0" applyNumberFormat="1" applyFont="1" applyFill="1" applyBorder="1" applyAlignment="1">
      <alignment horizontal="right" vertical="center"/>
    </xf>
    <xf numFmtId="176" fontId="31" fillId="0" borderId="43" xfId="0" applyNumberFormat="1" applyFont="1" applyFill="1" applyBorder="1" applyAlignment="1">
      <alignment horizontal="center" vertical="center"/>
    </xf>
    <xf numFmtId="0" fontId="31" fillId="0" borderId="44" xfId="0" applyFont="1" applyFill="1" applyBorder="1" applyAlignment="1">
      <alignment horizontal="center" vertical="center"/>
    </xf>
    <xf numFmtId="176" fontId="31" fillId="0" borderId="44" xfId="0" applyNumberFormat="1" applyFont="1" applyFill="1" applyBorder="1" applyAlignment="1">
      <alignment horizontal="right" vertical="center"/>
    </xf>
    <xf numFmtId="176" fontId="31" fillId="0" borderId="45" xfId="0" applyNumberFormat="1" applyFont="1" applyFill="1" applyBorder="1" applyAlignment="1">
      <alignment horizontal="right" vertical="center"/>
    </xf>
    <xf numFmtId="176" fontId="31" fillId="0" borderId="46" xfId="0" applyNumberFormat="1" applyFont="1" applyFill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176" fontId="31" fillId="0" borderId="42" xfId="0" applyNumberFormat="1" applyFont="1" applyBorder="1" applyAlignment="1">
      <alignment horizontal="right" vertical="center"/>
    </xf>
    <xf numFmtId="176" fontId="31" fillId="0" borderId="43" xfId="0" applyNumberFormat="1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176" fontId="31" fillId="0" borderId="39" xfId="0" applyNumberFormat="1" applyFont="1" applyBorder="1" applyAlignment="1">
      <alignment horizontal="right" vertical="center"/>
    </xf>
    <xf numFmtId="0" fontId="31" fillId="0" borderId="44" xfId="0" applyFont="1" applyBorder="1" applyAlignment="1">
      <alignment horizontal="center" vertical="center"/>
    </xf>
    <xf numFmtId="176" fontId="31" fillId="0" borderId="45" xfId="0" applyNumberFormat="1" applyFont="1" applyBorder="1" applyAlignment="1">
      <alignment horizontal="right" vertical="center"/>
    </xf>
    <xf numFmtId="176" fontId="31" fillId="0" borderId="46" xfId="0" applyNumberFormat="1" applyFont="1" applyBorder="1" applyAlignment="1">
      <alignment horizontal="center" vertical="center"/>
    </xf>
    <xf numFmtId="0" fontId="31" fillId="0" borderId="30" xfId="0" applyFont="1" applyFill="1" applyBorder="1" applyAlignment="1">
      <alignment horizontal="center" vertical="center" wrapText="1"/>
    </xf>
    <xf numFmtId="0" fontId="31" fillId="0" borderId="43" xfId="0" applyFont="1" applyFill="1" applyBorder="1" applyAlignment="1">
      <alignment horizontal="center" vertical="center"/>
    </xf>
    <xf numFmtId="0" fontId="31" fillId="0" borderId="44" xfId="0" applyFont="1" applyFill="1" applyBorder="1" applyAlignment="1">
      <alignment horizontal="center" vertical="center" wrapText="1"/>
    </xf>
    <xf numFmtId="0" fontId="31" fillId="0" borderId="46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176" fontId="31" fillId="0" borderId="10" xfId="0" applyNumberFormat="1" applyFont="1" applyFill="1" applyBorder="1" applyAlignment="1">
      <alignment horizontal="right" vertical="center"/>
    </xf>
    <xf numFmtId="176" fontId="31" fillId="0" borderId="39" xfId="0" applyNumberFormat="1" applyFont="1" applyFill="1" applyBorder="1" applyAlignment="1">
      <alignment horizontal="right" vertical="center"/>
    </xf>
    <xf numFmtId="176" fontId="31" fillId="0" borderId="11" xfId="0" applyNumberFormat="1" applyFont="1" applyFill="1" applyBorder="1" applyAlignment="1">
      <alignment horizontal="center" vertical="center"/>
    </xf>
    <xf numFmtId="0" fontId="31" fillId="0" borderId="212" xfId="0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/>
    </xf>
    <xf numFmtId="176" fontId="31" fillId="0" borderId="13" xfId="0" applyNumberFormat="1" applyFont="1" applyFill="1" applyBorder="1" applyAlignment="1">
      <alignment horizontal="right" vertical="center"/>
    </xf>
    <xf numFmtId="176" fontId="31" fillId="0" borderId="191" xfId="0" applyNumberFormat="1" applyFont="1" applyFill="1" applyBorder="1" applyAlignment="1">
      <alignment horizontal="right" vertical="center"/>
    </xf>
    <xf numFmtId="176" fontId="31" fillId="0" borderId="12" xfId="0" applyNumberFormat="1" applyFont="1" applyFill="1" applyBorder="1" applyAlignment="1">
      <alignment horizontal="center" vertical="center"/>
    </xf>
    <xf numFmtId="0" fontId="31" fillId="0" borderId="36" xfId="0" applyFont="1" applyFill="1" applyBorder="1" applyAlignment="1">
      <alignment horizontal="center" vertical="center"/>
    </xf>
    <xf numFmtId="176" fontId="31" fillId="0" borderId="36" xfId="0" applyNumberFormat="1" applyFont="1" applyFill="1" applyBorder="1" applyAlignment="1">
      <alignment horizontal="right" vertical="center"/>
    </xf>
    <xf numFmtId="176" fontId="31" fillId="0" borderId="40" xfId="0" applyNumberFormat="1" applyFont="1" applyFill="1" applyBorder="1" applyAlignment="1">
      <alignment horizontal="right" vertical="center"/>
    </xf>
    <xf numFmtId="176" fontId="31" fillId="0" borderId="43" xfId="0" applyNumberFormat="1" applyFont="1" applyFill="1" applyBorder="1" applyAlignment="1">
      <alignment vertical="center" wrapText="1"/>
    </xf>
    <xf numFmtId="176" fontId="31" fillId="0" borderId="46" xfId="0" applyNumberFormat="1" applyFont="1" applyFill="1" applyBorder="1" applyAlignment="1">
      <alignment vertical="center" wrapText="1"/>
    </xf>
    <xf numFmtId="0" fontId="31" fillId="0" borderId="24" xfId="0" applyFont="1" applyBorder="1" applyAlignment="1">
      <alignment horizontal="center" vertical="center"/>
    </xf>
    <xf numFmtId="176" fontId="31" fillId="0" borderId="25" xfId="0" applyNumberFormat="1" applyFont="1" applyFill="1" applyBorder="1" applyAlignment="1">
      <alignment vertical="center" wrapText="1"/>
    </xf>
    <xf numFmtId="0" fontId="30" fillId="10" borderId="113" xfId="0" applyFont="1" applyFill="1" applyBorder="1" applyAlignment="1">
      <alignment horizontal="center" vertical="center"/>
    </xf>
    <xf numFmtId="0" fontId="30" fillId="10" borderId="114" xfId="0" applyFont="1" applyFill="1" applyBorder="1">
      <alignment vertical="center"/>
    </xf>
    <xf numFmtId="176" fontId="30" fillId="10" borderId="114" xfId="0" applyNumberFormat="1" applyFont="1" applyFill="1" applyBorder="1" applyAlignment="1">
      <alignment horizontal="right" vertical="center"/>
    </xf>
    <xf numFmtId="0" fontId="30" fillId="10" borderId="115" xfId="0" applyFont="1" applyFill="1" applyBorder="1">
      <alignment vertical="center"/>
    </xf>
    <xf numFmtId="0" fontId="35" fillId="0" borderId="13" xfId="0" applyFont="1" applyBorder="1" applyAlignment="1">
      <alignment horizontal="center" vertical="center"/>
    </xf>
    <xf numFmtId="0" fontId="35" fillId="0" borderId="212" xfId="0" applyFont="1" applyBorder="1" applyAlignment="1">
      <alignment horizontal="center" vertical="center"/>
    </xf>
    <xf numFmtId="0" fontId="33" fillId="0" borderId="36" xfId="0" applyFont="1" applyFill="1" applyBorder="1" applyAlignment="1">
      <alignment horizontal="center" vertical="center"/>
    </xf>
    <xf numFmtId="176" fontId="33" fillId="0" borderId="36" xfId="0" applyNumberFormat="1" applyFont="1" applyFill="1" applyBorder="1" applyAlignment="1">
      <alignment horizontal="right" vertical="center"/>
    </xf>
    <xf numFmtId="176" fontId="33" fillId="0" borderId="40" xfId="0" applyNumberFormat="1" applyFont="1" applyFill="1" applyBorder="1" applyAlignment="1">
      <alignment horizontal="right" vertical="center"/>
    </xf>
    <xf numFmtId="176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Font="1" applyFill="1" applyBorder="1" applyAlignment="1">
      <alignment horizontal="center" vertical="center"/>
    </xf>
    <xf numFmtId="176" fontId="33" fillId="0" borderId="44" xfId="0" applyNumberFormat="1" applyFont="1" applyFill="1" applyBorder="1" applyAlignment="1">
      <alignment horizontal="right" vertical="center"/>
    </xf>
    <xf numFmtId="176" fontId="33" fillId="0" borderId="45" xfId="0" applyNumberFormat="1" applyFont="1" applyFill="1" applyBorder="1" applyAlignment="1">
      <alignment horizontal="right" vertical="center"/>
    </xf>
    <xf numFmtId="176" fontId="33" fillId="0" borderId="46" xfId="0" applyNumberFormat="1" applyFont="1" applyFill="1" applyBorder="1" applyAlignment="1">
      <alignment horizontal="center" vertical="center" wrapText="1"/>
    </xf>
    <xf numFmtId="0" fontId="33" fillId="0" borderId="5" xfId="0" applyFont="1" applyFill="1" applyBorder="1" applyAlignment="1">
      <alignment horizontal="center" vertical="center"/>
    </xf>
    <xf numFmtId="176" fontId="33" fillId="0" borderId="13" xfId="0" applyNumberFormat="1" applyFont="1" applyFill="1" applyBorder="1" applyAlignment="1">
      <alignment horizontal="right" vertical="center"/>
    </xf>
    <xf numFmtId="176" fontId="33" fillId="0" borderId="191" xfId="0" applyNumberFormat="1" applyFont="1" applyFill="1" applyBorder="1" applyAlignment="1">
      <alignment horizontal="right" vertical="center"/>
    </xf>
    <xf numFmtId="0" fontId="25" fillId="7" borderId="152" xfId="0" applyFont="1" applyFill="1" applyBorder="1" applyAlignment="1">
      <alignment horizontal="center" vertical="center" wrapText="1"/>
    </xf>
    <xf numFmtId="0" fontId="25" fillId="7" borderId="153" xfId="0" applyFont="1" applyFill="1" applyBorder="1" applyAlignment="1">
      <alignment horizontal="center" vertical="center" wrapText="1"/>
    </xf>
    <xf numFmtId="0" fontId="25" fillId="7" borderId="154" xfId="0" applyFont="1" applyFill="1" applyBorder="1" applyAlignment="1">
      <alignment horizontal="center" vertical="center" wrapText="1"/>
    </xf>
    <xf numFmtId="0" fontId="26" fillId="0" borderId="146" xfId="0" applyFont="1" applyBorder="1" applyAlignment="1">
      <alignment horizontal="center" vertical="center" wrapText="1"/>
    </xf>
    <xf numFmtId="3" fontId="31" fillId="0" borderId="146" xfId="0" applyNumberFormat="1" applyFont="1" applyBorder="1" applyAlignment="1">
      <alignment horizontal="right" vertical="center" wrapText="1"/>
    </xf>
    <xf numFmtId="0" fontId="26" fillId="0" borderId="147" xfId="0" applyFont="1" applyBorder="1" applyAlignment="1">
      <alignment horizontal="center" vertical="center" wrapText="1"/>
    </xf>
    <xf numFmtId="0" fontId="26" fillId="0" borderId="149" xfId="0" applyFont="1" applyBorder="1" applyAlignment="1">
      <alignment horizontal="center" vertical="center" wrapText="1"/>
    </xf>
    <xf numFmtId="3" fontId="31" fillId="0" borderId="149" xfId="0" applyNumberFormat="1" applyFont="1" applyBorder="1" applyAlignment="1">
      <alignment horizontal="right" vertical="center" wrapText="1"/>
    </xf>
    <xf numFmtId="0" fontId="26" fillId="0" borderId="150" xfId="0" applyFont="1" applyBorder="1" applyAlignment="1">
      <alignment horizontal="center" vertical="center" wrapText="1"/>
    </xf>
    <xf numFmtId="176" fontId="15" fillId="11" borderId="96" xfId="5" applyNumberFormat="1" applyFont="1" applyFill="1" applyBorder="1" applyAlignment="1">
      <alignment horizontal="center" vertical="center" wrapText="1"/>
    </xf>
    <xf numFmtId="176" fontId="15" fillId="12" borderId="96" xfId="5" applyNumberFormat="1" applyFont="1" applyFill="1" applyBorder="1" applyAlignment="1">
      <alignment horizontal="center" vertical="center" wrapText="1"/>
    </xf>
    <xf numFmtId="0" fontId="31" fillId="11" borderId="5" xfId="0" applyFont="1" applyFill="1" applyBorder="1" applyAlignment="1">
      <alignment horizontal="center" vertical="center"/>
    </xf>
    <xf numFmtId="176" fontId="31" fillId="11" borderId="13" xfId="0" applyNumberFormat="1" applyFont="1" applyFill="1" applyBorder="1" applyAlignment="1">
      <alignment horizontal="right" vertical="center"/>
    </xf>
    <xf numFmtId="176" fontId="31" fillId="11" borderId="191" xfId="0" applyNumberFormat="1" applyFont="1" applyFill="1" applyBorder="1" applyAlignment="1">
      <alignment horizontal="right" vertical="center"/>
    </xf>
    <xf numFmtId="176" fontId="31" fillId="11" borderId="217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4" fillId="0" borderId="65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3" fillId="0" borderId="80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40" xfId="0" applyFont="1" applyBorder="1" applyAlignment="1">
      <alignment horizontal="center" vertical="center"/>
    </xf>
    <xf numFmtId="41" fontId="32" fillId="3" borderId="123" xfId="5" applyFont="1" applyFill="1" applyBorder="1" applyAlignment="1">
      <alignment horizontal="center" vertical="center"/>
    </xf>
    <xf numFmtId="41" fontId="32" fillId="3" borderId="124" xfId="5" applyFont="1" applyFill="1" applyBorder="1" applyAlignment="1">
      <alignment horizontal="center" vertical="center"/>
    </xf>
    <xf numFmtId="41" fontId="37" fillId="0" borderId="79" xfId="5" applyFont="1" applyFill="1" applyBorder="1" applyAlignment="1">
      <alignment horizontal="center" vertical="center"/>
    </xf>
    <xf numFmtId="41" fontId="33" fillId="0" borderId="36" xfId="5" applyFont="1" applyFill="1" applyBorder="1" applyAlignment="1">
      <alignment horizontal="center" vertical="center"/>
    </xf>
    <xf numFmtId="0" fontId="31" fillId="0" borderId="57" xfId="0" applyFont="1" applyBorder="1">
      <alignment vertical="center"/>
    </xf>
    <xf numFmtId="0" fontId="31" fillId="0" borderId="5" xfId="0" applyFont="1" applyBorder="1">
      <alignment vertical="center"/>
    </xf>
    <xf numFmtId="41" fontId="32" fillId="3" borderId="60" xfId="5" applyFont="1" applyFill="1" applyBorder="1" applyAlignment="1">
      <alignment horizontal="center" vertical="center"/>
    </xf>
    <xf numFmtId="41" fontId="32" fillId="3" borderId="24" xfId="5" applyFont="1" applyFill="1" applyBorder="1" applyAlignment="1">
      <alignment horizontal="center" vertical="center"/>
    </xf>
    <xf numFmtId="41" fontId="37" fillId="0" borderId="62" xfId="5" applyFont="1" applyFill="1" applyBorder="1" applyAlignment="1">
      <alignment horizontal="center" vertical="center"/>
    </xf>
    <xf numFmtId="41" fontId="33" fillId="0" borderId="8" xfId="5" applyFont="1" applyFill="1" applyBorder="1" applyAlignment="1">
      <alignment horizontal="center" vertical="center"/>
    </xf>
    <xf numFmtId="41" fontId="33" fillId="0" borderId="6" xfId="5" applyFont="1" applyFill="1" applyBorder="1" applyAlignment="1">
      <alignment horizontal="center" vertical="center"/>
    </xf>
    <xf numFmtId="41" fontId="32" fillId="3" borderId="70" xfId="5" applyFont="1" applyFill="1" applyBorder="1" applyAlignment="1">
      <alignment horizontal="center" vertical="center"/>
    </xf>
    <xf numFmtId="41" fontId="32" fillId="3" borderId="1" xfId="5" applyFont="1" applyFill="1" applyBorder="1" applyAlignment="1">
      <alignment horizontal="center" vertical="center"/>
    </xf>
    <xf numFmtId="41" fontId="32" fillId="3" borderId="19" xfId="5" applyFont="1" applyFill="1" applyBorder="1" applyAlignment="1">
      <alignment horizontal="center" vertical="center"/>
    </xf>
    <xf numFmtId="41" fontId="32" fillId="3" borderId="14" xfId="5" applyFont="1" applyFill="1" applyBorder="1" applyAlignment="1">
      <alignment horizontal="center" vertical="center"/>
    </xf>
    <xf numFmtId="41" fontId="32" fillId="3" borderId="125" xfId="5" applyFont="1" applyFill="1" applyBorder="1" applyAlignment="1">
      <alignment horizontal="center" vertical="center"/>
    </xf>
    <xf numFmtId="41" fontId="32" fillId="3" borderId="126" xfId="5" applyFont="1" applyFill="1" applyBorder="1" applyAlignment="1">
      <alignment horizontal="center" vertical="center"/>
    </xf>
    <xf numFmtId="41" fontId="37" fillId="0" borderId="79" xfId="5" applyFont="1" applyBorder="1" applyAlignment="1">
      <alignment horizontal="center" vertical="center"/>
    </xf>
    <xf numFmtId="41" fontId="33" fillId="0" borderId="57" xfId="5" applyFont="1" applyBorder="1" applyAlignment="1">
      <alignment horizontal="center" vertical="center"/>
    </xf>
    <xf numFmtId="41" fontId="33" fillId="0" borderId="36" xfId="5" applyFont="1" applyBorder="1" applyAlignment="1">
      <alignment horizontal="center" vertical="center"/>
    </xf>
    <xf numFmtId="41" fontId="33" fillId="6" borderId="54" xfId="5" applyFont="1" applyFill="1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41" fontId="37" fillId="0" borderId="10" xfId="5" applyFont="1" applyBorder="1" applyAlignment="1">
      <alignment horizontal="center" vertical="center"/>
    </xf>
    <xf numFmtId="41" fontId="33" fillId="0" borderId="44" xfId="5" applyFont="1" applyBorder="1" applyAlignment="1">
      <alignment horizontal="center" vertical="center"/>
    </xf>
    <xf numFmtId="41" fontId="33" fillId="0" borderId="59" xfId="5" applyFont="1" applyBorder="1" applyAlignment="1">
      <alignment horizontal="center" vertical="center"/>
    </xf>
    <xf numFmtId="41" fontId="33" fillId="0" borderId="16" xfId="5" applyFont="1" applyBorder="1" applyAlignment="1">
      <alignment horizontal="center" vertical="center"/>
    </xf>
    <xf numFmtId="41" fontId="33" fillId="0" borderId="87" xfId="5" applyFont="1" applyBorder="1" applyAlignment="1">
      <alignment horizontal="center" vertical="center"/>
    </xf>
    <xf numFmtId="41" fontId="33" fillId="0" borderId="21" xfId="5" applyFont="1" applyBorder="1" applyAlignment="1">
      <alignment horizontal="center" vertical="center"/>
    </xf>
    <xf numFmtId="41" fontId="33" fillId="0" borderId="10" xfId="5" applyFont="1" applyBorder="1" applyAlignment="1">
      <alignment horizontal="center" vertical="center" wrapText="1"/>
    </xf>
    <xf numFmtId="41" fontId="33" fillId="0" borderId="10" xfId="5" applyFont="1" applyBorder="1" applyAlignment="1">
      <alignment horizontal="center" vertical="center"/>
    </xf>
    <xf numFmtId="41" fontId="33" fillId="0" borderId="56" xfId="5" applyFont="1" applyBorder="1" applyAlignment="1">
      <alignment horizontal="center" vertical="center" wrapText="1"/>
    </xf>
    <xf numFmtId="41" fontId="32" fillId="5" borderId="73" xfId="5" applyFont="1" applyFill="1" applyBorder="1" applyAlignment="1">
      <alignment horizontal="center" vertical="center"/>
    </xf>
    <xf numFmtId="41" fontId="32" fillId="5" borderId="74" xfId="5" applyFont="1" applyFill="1" applyBorder="1" applyAlignment="1">
      <alignment horizontal="center" vertical="center"/>
    </xf>
    <xf numFmtId="41" fontId="32" fillId="0" borderId="7" xfId="5" applyFont="1" applyFill="1" applyBorder="1" applyAlignment="1">
      <alignment horizontal="center" vertical="center" textRotation="255"/>
    </xf>
    <xf numFmtId="41" fontId="32" fillId="0" borderId="72" xfId="5" applyFont="1" applyFill="1" applyBorder="1" applyAlignment="1">
      <alignment horizontal="center" vertical="center" textRotation="255"/>
    </xf>
    <xf numFmtId="41" fontId="37" fillId="0" borderId="62" xfId="5" applyFont="1" applyBorder="1" applyAlignment="1">
      <alignment horizontal="center" vertical="center"/>
    </xf>
    <xf numFmtId="41" fontId="33" fillId="0" borderId="40" xfId="5" applyFont="1" applyBorder="1" applyAlignment="1">
      <alignment horizontal="center" vertical="center"/>
    </xf>
    <xf numFmtId="41" fontId="33" fillId="0" borderId="80" xfId="5" applyFont="1" applyBorder="1" applyAlignment="1">
      <alignment horizontal="center" vertical="center"/>
    </xf>
    <xf numFmtId="41" fontId="33" fillId="0" borderId="156" xfId="5" applyFont="1" applyFill="1" applyBorder="1" applyAlignment="1">
      <alignment horizontal="center" vertical="center"/>
    </xf>
    <xf numFmtId="41" fontId="33" fillId="0" borderId="158" xfId="5" applyFont="1" applyFill="1" applyBorder="1" applyAlignment="1">
      <alignment horizontal="center" vertical="center"/>
    </xf>
    <xf numFmtId="41" fontId="37" fillId="0" borderId="30" xfId="5" applyFont="1" applyBorder="1" applyAlignment="1">
      <alignment horizontal="center" vertical="center"/>
    </xf>
    <xf numFmtId="0" fontId="32" fillId="0" borderId="28" xfId="0" applyFont="1" applyBorder="1" applyAlignment="1">
      <alignment horizontal="center" vertical="center" wrapText="1"/>
    </xf>
    <xf numFmtId="0" fontId="32" fillId="0" borderId="26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41" fontId="37" fillId="0" borderId="59" xfId="5" applyFont="1" applyBorder="1" applyAlignment="1">
      <alignment horizontal="center" vertical="center"/>
    </xf>
    <xf numFmtId="41" fontId="33" fillId="0" borderId="0" xfId="5" applyFont="1" applyBorder="1" applyAlignment="1">
      <alignment horizontal="center" vertical="center"/>
    </xf>
    <xf numFmtId="0" fontId="37" fillId="0" borderId="56" xfId="0" applyFont="1" applyBorder="1" applyAlignment="1">
      <alignment horizontal="center" vertical="center"/>
    </xf>
    <xf numFmtId="0" fontId="33" fillId="0" borderId="57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49" fontId="33" fillId="0" borderId="42" xfId="5" applyNumberFormat="1" applyFont="1" applyBorder="1" applyAlignment="1">
      <alignment horizontal="left" vertical="center"/>
    </xf>
    <xf numFmtId="49" fontId="33" fillId="0" borderId="18" xfId="5" applyNumberFormat="1" applyFont="1" applyBorder="1" applyAlignment="1">
      <alignment horizontal="left" vertical="center"/>
    </xf>
    <xf numFmtId="49" fontId="33" fillId="0" borderId="39" xfId="5" applyNumberFormat="1" applyFont="1" applyBorder="1" applyAlignment="1">
      <alignment horizontal="left" vertical="center"/>
    </xf>
    <xf numFmtId="49" fontId="33" fillId="0" borderId="16" xfId="5" applyNumberFormat="1" applyFont="1" applyBorder="1" applyAlignment="1">
      <alignment horizontal="left" vertical="center"/>
    </xf>
    <xf numFmtId="49" fontId="33" fillId="0" borderId="45" xfId="5" applyNumberFormat="1" applyFont="1" applyBorder="1" applyAlignment="1">
      <alignment horizontal="left" vertical="center"/>
    </xf>
    <xf numFmtId="49" fontId="33" fillId="0" borderId="21" xfId="5" applyNumberFormat="1" applyFont="1" applyBorder="1" applyAlignment="1">
      <alignment horizontal="left" vertical="center"/>
    </xf>
    <xf numFmtId="41" fontId="33" fillId="6" borderId="55" xfId="5" applyFont="1" applyFill="1" applyBorder="1" applyAlignment="1">
      <alignment horizontal="center" vertical="center"/>
    </xf>
    <xf numFmtId="49" fontId="23" fillId="2" borderId="85" xfId="1" applyNumberFormat="1" applyFont="1" applyFill="1" applyBorder="1" applyAlignment="1">
      <alignment horizontal="center" vertical="center"/>
    </xf>
    <xf numFmtId="49" fontId="23" fillId="2" borderId="86" xfId="1" applyNumberFormat="1" applyFont="1" applyFill="1" applyBorder="1" applyAlignment="1">
      <alignment horizontal="center" vertical="center"/>
    </xf>
    <xf numFmtId="49" fontId="23" fillId="2" borderId="56" xfId="1" applyNumberFormat="1" applyFont="1" applyFill="1" applyBorder="1" applyAlignment="1">
      <alignment horizontal="center" vertical="center"/>
    </xf>
    <xf numFmtId="49" fontId="23" fillId="2" borderId="186" xfId="1" applyNumberFormat="1" applyFont="1" applyFill="1" applyBorder="1" applyAlignment="1">
      <alignment horizontal="center" vertical="center"/>
    </xf>
    <xf numFmtId="49" fontId="23" fillId="2" borderId="56" xfId="1" applyNumberFormat="1" applyFont="1" applyFill="1" applyBorder="1" applyAlignment="1">
      <alignment horizontal="center" vertical="center" shrinkToFit="1"/>
    </xf>
    <xf numFmtId="49" fontId="23" fillId="2" borderId="186" xfId="1" applyNumberFormat="1" applyFont="1" applyFill="1" applyBorder="1" applyAlignment="1">
      <alignment horizontal="center" vertical="center" shrinkToFit="1"/>
    </xf>
    <xf numFmtId="0" fontId="15" fillId="0" borderId="38" xfId="3" applyFont="1" applyBorder="1" applyAlignment="1">
      <alignment horizontal="right" vertical="center" shrinkToFit="1"/>
    </xf>
    <xf numFmtId="49" fontId="23" fillId="2" borderId="75" xfId="1" applyNumberFormat="1" applyFont="1" applyFill="1" applyBorder="1" applyAlignment="1">
      <alignment horizontal="center" vertical="center"/>
    </xf>
    <xf numFmtId="49" fontId="23" fillId="2" borderId="176" xfId="1" applyNumberFormat="1" applyFont="1" applyFill="1" applyBorder="1" applyAlignment="1">
      <alignment horizontal="center" vertical="center"/>
    </xf>
    <xf numFmtId="49" fontId="23" fillId="2" borderId="168" xfId="1" applyNumberFormat="1" applyFont="1" applyFill="1" applyBorder="1" applyAlignment="1">
      <alignment horizontal="center" vertical="center"/>
    </xf>
    <xf numFmtId="49" fontId="23" fillId="2" borderId="169" xfId="1" applyNumberFormat="1" applyFont="1" applyFill="1" applyBorder="1" applyAlignment="1">
      <alignment horizontal="center" vertical="center"/>
    </xf>
    <xf numFmtId="49" fontId="23" fillId="2" borderId="134" xfId="1" applyNumberFormat="1" applyFont="1" applyFill="1" applyBorder="1" applyAlignment="1">
      <alignment horizontal="center" vertical="center"/>
    </xf>
    <xf numFmtId="49" fontId="23" fillId="2" borderId="192" xfId="1" applyNumberFormat="1" applyFont="1" applyFill="1" applyBorder="1" applyAlignment="1">
      <alignment horizontal="center" vertical="center"/>
    </xf>
    <xf numFmtId="49" fontId="23" fillId="2" borderId="50" xfId="1" applyNumberFormat="1" applyFont="1" applyFill="1" applyBorder="1" applyAlignment="1">
      <alignment horizontal="center" vertical="center" shrinkToFit="1"/>
    </xf>
    <xf numFmtId="49" fontId="23" fillId="2" borderId="54" xfId="1" applyNumberFormat="1" applyFont="1" applyFill="1" applyBorder="1" applyAlignment="1">
      <alignment horizontal="center" vertical="center" shrinkToFit="1"/>
    </xf>
    <xf numFmtId="49" fontId="23" fillId="2" borderId="109" xfId="1" applyNumberFormat="1" applyFont="1" applyFill="1" applyBorder="1" applyAlignment="1">
      <alignment horizontal="center" vertical="center" shrinkToFit="1"/>
    </xf>
    <xf numFmtId="49" fontId="23" fillId="2" borderId="184" xfId="1" applyNumberFormat="1" applyFont="1" applyFill="1" applyBorder="1" applyAlignment="1">
      <alignment horizontal="center" vertical="center" wrapText="1"/>
    </xf>
    <xf numFmtId="49" fontId="23" fillId="2" borderId="185" xfId="1" applyNumberFormat="1" applyFont="1" applyFill="1" applyBorder="1" applyAlignment="1">
      <alignment horizontal="center" vertical="center" wrapText="1"/>
    </xf>
    <xf numFmtId="49" fontId="18" fillId="2" borderId="31" xfId="1" applyNumberFormat="1" applyFont="1" applyFill="1" applyBorder="1" applyAlignment="1">
      <alignment horizontal="center" vertical="center" shrinkToFit="1"/>
    </xf>
    <xf numFmtId="49" fontId="18" fillId="2" borderId="32" xfId="1" applyNumberFormat="1" applyFont="1" applyFill="1" applyBorder="1" applyAlignment="1">
      <alignment horizontal="center" vertical="center" shrinkToFit="1"/>
    </xf>
    <xf numFmtId="49" fontId="18" fillId="2" borderId="33" xfId="1" applyNumberFormat="1" applyFont="1" applyFill="1" applyBorder="1" applyAlignment="1">
      <alignment horizontal="center" vertical="center" shrinkToFit="1"/>
    </xf>
    <xf numFmtId="0" fontId="18" fillId="2" borderId="187" xfId="3" applyFont="1" applyFill="1" applyBorder="1" applyAlignment="1">
      <alignment horizontal="center" vertical="center"/>
    </xf>
    <xf numFmtId="0" fontId="18" fillId="2" borderId="7" xfId="3" applyFont="1" applyFill="1" applyBorder="1" applyAlignment="1">
      <alignment horizontal="center" vertical="center"/>
    </xf>
    <xf numFmtId="0" fontId="18" fillId="2" borderId="188" xfId="3" applyFont="1" applyFill="1" applyBorder="1" applyAlignment="1">
      <alignment horizontal="center" vertical="center"/>
    </xf>
    <xf numFmtId="49" fontId="23" fillId="2" borderId="136" xfId="1" applyNumberFormat="1" applyFont="1" applyFill="1" applyBorder="1" applyAlignment="1">
      <alignment horizontal="center" vertical="center" wrapText="1"/>
    </xf>
    <xf numFmtId="49" fontId="23" fillId="2" borderId="89" xfId="1" applyNumberFormat="1" applyFont="1" applyFill="1" applyBorder="1" applyAlignment="1">
      <alignment horizontal="center" vertical="center" wrapText="1"/>
    </xf>
    <xf numFmtId="49" fontId="23" fillId="2" borderId="88" xfId="1" applyNumberFormat="1" applyFont="1" applyFill="1" applyBorder="1" applyAlignment="1">
      <alignment horizontal="center" vertical="center" wrapText="1"/>
    </xf>
    <xf numFmtId="41" fontId="18" fillId="2" borderId="193" xfId="5" applyFont="1" applyFill="1" applyBorder="1" applyAlignment="1">
      <alignment horizontal="center" vertical="center"/>
    </xf>
    <xf numFmtId="41" fontId="18" fillId="2" borderId="107" xfId="5" applyFont="1" applyFill="1" applyBorder="1" applyAlignment="1">
      <alignment horizontal="center" vertical="center"/>
    </xf>
    <xf numFmtId="41" fontId="18" fillId="2" borderId="194" xfId="5" applyFont="1" applyFill="1" applyBorder="1" applyAlignment="1">
      <alignment horizontal="center" vertical="center"/>
    </xf>
    <xf numFmtId="49" fontId="23" fillId="2" borderId="50" xfId="1" applyNumberFormat="1" applyFont="1" applyFill="1" applyBorder="1" applyAlignment="1">
      <alignment horizontal="center" vertical="center"/>
    </xf>
    <xf numFmtId="49" fontId="23" fillId="2" borderId="190" xfId="1" applyNumberFormat="1" applyFont="1" applyFill="1" applyBorder="1" applyAlignment="1">
      <alignment horizontal="center" vertical="center"/>
    </xf>
    <xf numFmtId="49" fontId="23" fillId="2" borderId="134" xfId="1" applyNumberFormat="1" applyFont="1" applyFill="1" applyBorder="1" applyAlignment="1">
      <alignment horizontal="center" vertical="center" wrapText="1"/>
    </xf>
    <xf numFmtId="49" fontId="23" fillId="2" borderId="192" xfId="1" applyNumberFormat="1" applyFont="1" applyFill="1" applyBorder="1" applyAlignment="1">
      <alignment horizontal="center" vertical="center" wrapText="1"/>
    </xf>
    <xf numFmtId="0" fontId="18" fillId="2" borderId="50" xfId="3" applyFont="1" applyFill="1" applyBorder="1" applyAlignment="1">
      <alignment horizontal="center" vertical="center" wrapText="1"/>
    </xf>
    <xf numFmtId="0" fontId="18" fillId="2" borderId="190" xfId="3" applyFont="1" applyFill="1" applyBorder="1" applyAlignment="1">
      <alignment horizontal="center" vertical="center" wrapText="1"/>
    </xf>
    <xf numFmtId="49" fontId="18" fillId="2" borderId="50" xfId="1" applyNumberFormat="1" applyFont="1" applyFill="1" applyBorder="1" applyAlignment="1">
      <alignment horizontal="center" vertical="center"/>
    </xf>
    <xf numFmtId="49" fontId="18" fillId="2" borderId="54" xfId="1" applyNumberFormat="1" applyFont="1" applyFill="1" applyBorder="1" applyAlignment="1">
      <alignment horizontal="center" vertical="center"/>
    </xf>
    <xf numFmtId="49" fontId="18" fillId="2" borderId="190" xfId="1" applyNumberFormat="1" applyFont="1" applyFill="1" applyBorder="1" applyAlignment="1">
      <alignment horizontal="center" vertical="center"/>
    </xf>
    <xf numFmtId="49" fontId="23" fillId="2" borderId="190" xfId="1" applyNumberFormat="1" applyFont="1" applyFill="1" applyBorder="1" applyAlignment="1">
      <alignment horizontal="center" vertical="center" shrinkToFit="1"/>
    </xf>
    <xf numFmtId="49" fontId="23" fillId="2" borderId="54" xfId="1" applyNumberFormat="1" applyFont="1" applyFill="1" applyBorder="1" applyAlignment="1">
      <alignment horizontal="center" vertical="center"/>
    </xf>
    <xf numFmtId="49" fontId="23" fillId="2" borderId="109" xfId="1" applyNumberFormat="1" applyFont="1" applyFill="1" applyBorder="1" applyAlignment="1">
      <alignment horizontal="center" vertical="center"/>
    </xf>
    <xf numFmtId="49" fontId="18" fillId="2" borderId="189" xfId="1" applyNumberFormat="1" applyFont="1" applyFill="1" applyBorder="1" applyAlignment="1">
      <alignment horizontal="center" vertical="center"/>
    </xf>
    <xf numFmtId="49" fontId="18" fillId="2" borderId="109" xfId="1" applyNumberFormat="1" applyFont="1" applyFill="1" applyBorder="1" applyAlignment="1">
      <alignment horizontal="center" vertical="center"/>
    </xf>
    <xf numFmtId="49" fontId="18" fillId="2" borderId="160" xfId="1" applyNumberFormat="1" applyFont="1" applyFill="1" applyBorder="1" applyAlignment="1">
      <alignment horizontal="center" vertical="center"/>
    </xf>
    <xf numFmtId="49" fontId="18" fillId="2" borderId="75" xfId="1" applyNumberFormat="1" applyFont="1" applyFill="1" applyBorder="1" applyAlignment="1">
      <alignment horizontal="center" vertical="center"/>
    </xf>
    <xf numFmtId="49" fontId="18" fillId="2" borderId="86" xfId="1" applyNumberFormat="1" applyFont="1" applyFill="1" applyBorder="1" applyAlignment="1">
      <alignment horizontal="center" vertical="center"/>
    </xf>
    <xf numFmtId="49" fontId="23" fillId="2" borderId="191" xfId="1" applyNumberFormat="1" applyFont="1" applyFill="1" applyBorder="1" applyAlignment="1">
      <alignment horizontal="center" vertical="center"/>
    </xf>
    <xf numFmtId="0" fontId="13" fillId="2" borderId="137" xfId="0" applyFont="1" applyFill="1" applyBorder="1" applyAlignment="1">
      <alignment horizontal="center" vertical="center"/>
    </xf>
    <xf numFmtId="0" fontId="12" fillId="2" borderId="138" xfId="0" applyFont="1" applyFill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12" fillId="2" borderId="6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36" xfId="0" applyFont="1" applyFill="1" applyBorder="1" applyAlignment="1">
      <alignment horizontal="center" vertical="center"/>
    </xf>
    <xf numFmtId="0" fontId="12" fillId="2" borderId="88" xfId="0" applyFont="1" applyFill="1" applyBorder="1" applyAlignment="1">
      <alignment horizontal="center" vertical="center"/>
    </xf>
    <xf numFmtId="0" fontId="12" fillId="2" borderId="66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12" fillId="2" borderId="60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2" fillId="2" borderId="205" xfId="0" applyFont="1" applyFill="1" applyBorder="1" applyAlignment="1">
      <alignment horizontal="center" vertical="center" wrapText="1"/>
    </xf>
    <xf numFmtId="0" fontId="12" fillId="2" borderId="206" xfId="0" applyFont="1" applyFill="1" applyBorder="1" applyAlignment="1">
      <alignment horizontal="center" vertical="center" wrapText="1"/>
    </xf>
    <xf numFmtId="0" fontId="12" fillId="2" borderId="203" xfId="0" applyFont="1" applyFill="1" applyBorder="1" applyAlignment="1">
      <alignment horizontal="center" vertical="center" wrapText="1"/>
    </xf>
    <xf numFmtId="0" fontId="12" fillId="2" borderId="20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1" fillId="4" borderId="211" xfId="0" applyFont="1" applyFill="1" applyBorder="1" applyAlignment="1">
      <alignment horizontal="center" vertical="center"/>
    </xf>
    <xf numFmtId="0" fontId="31" fillId="4" borderId="213" xfId="0" applyFont="1" applyFill="1" applyBorder="1" applyAlignment="1">
      <alignment horizontal="center" vertical="center"/>
    </xf>
    <xf numFmtId="0" fontId="31" fillId="4" borderId="7" xfId="0" applyFont="1" applyFill="1" applyBorder="1" applyAlignment="1">
      <alignment horizontal="center" vertical="center"/>
    </xf>
    <xf numFmtId="0" fontId="31" fillId="0" borderId="211" xfId="0" applyFont="1" applyFill="1" applyBorder="1" applyAlignment="1">
      <alignment horizontal="center" vertical="center"/>
    </xf>
    <xf numFmtId="0" fontId="31" fillId="0" borderId="213" xfId="0" applyFont="1" applyFill="1" applyBorder="1" applyAlignment="1">
      <alignment horizontal="center" vertical="center"/>
    </xf>
    <xf numFmtId="0" fontId="31" fillId="0" borderId="211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213" xfId="0" applyFont="1" applyBorder="1" applyAlignment="1">
      <alignment horizontal="center" vertical="center"/>
    </xf>
    <xf numFmtId="0" fontId="31" fillId="0" borderId="22" xfId="0" applyFont="1" applyFill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3" fillId="0" borderId="22" xfId="0" applyFont="1" applyFill="1" applyBorder="1" applyAlignment="1">
      <alignment horizontal="center" vertical="center"/>
    </xf>
    <xf numFmtId="0" fontId="33" fillId="0" borderId="213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0" fontId="33" fillId="0" borderId="216" xfId="0" applyFont="1" applyFill="1" applyBorder="1" applyAlignment="1">
      <alignment horizontal="center" vertical="center"/>
    </xf>
    <xf numFmtId="0" fontId="33" fillId="0" borderId="72" xfId="0" applyFont="1" applyFill="1" applyBorder="1" applyAlignment="1">
      <alignment horizontal="center" vertical="center"/>
    </xf>
    <xf numFmtId="0" fontId="26" fillId="0" borderId="146" xfId="0" applyFont="1" applyBorder="1" applyAlignment="1">
      <alignment horizontal="center" vertical="center" wrapText="1"/>
    </xf>
    <xf numFmtId="0" fontId="26" fillId="0" borderId="155" xfId="0" applyFont="1" applyBorder="1" applyAlignment="1">
      <alignment horizontal="center" vertical="center" wrapText="1"/>
    </xf>
    <xf numFmtId="0" fontId="26" fillId="0" borderId="144" xfId="0" applyFont="1" applyBorder="1" applyAlignment="1">
      <alignment horizontal="center" vertical="center" wrapText="1"/>
    </xf>
    <xf numFmtId="0" fontId="26" fillId="0" borderId="151" xfId="0" applyFont="1" applyBorder="1" applyAlignment="1">
      <alignment horizontal="center" vertical="center" wrapText="1"/>
    </xf>
    <xf numFmtId="0" fontId="25" fillId="7" borderId="153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26" fillId="0" borderId="145" xfId="0" applyFont="1" applyBorder="1" applyAlignment="1">
      <alignment horizontal="center" vertical="center" wrapText="1"/>
    </xf>
    <xf numFmtId="0" fontId="26" fillId="0" borderId="147" xfId="0" applyFont="1" applyBorder="1" applyAlignment="1">
      <alignment horizontal="center" vertical="center" wrapText="1"/>
    </xf>
    <xf numFmtId="0" fontId="26" fillId="0" borderId="148" xfId="0" applyFont="1" applyBorder="1" applyAlignment="1">
      <alignment horizontal="center" vertical="center" wrapText="1"/>
    </xf>
    <xf numFmtId="0" fontId="26" fillId="0" borderId="149" xfId="0" applyFont="1" applyBorder="1" applyAlignment="1">
      <alignment horizontal="center" vertical="center" wrapText="1"/>
    </xf>
    <xf numFmtId="0" fontId="51" fillId="0" borderId="0" xfId="0" applyFont="1">
      <alignment vertical="center"/>
    </xf>
    <xf numFmtId="3" fontId="31" fillId="0" borderId="0" xfId="0" applyNumberFormat="1" applyFont="1">
      <alignment vertical="center"/>
    </xf>
    <xf numFmtId="0" fontId="51" fillId="0" borderId="0" xfId="0" applyFont="1" applyFill="1">
      <alignment vertical="center"/>
    </xf>
    <xf numFmtId="41" fontId="31" fillId="0" borderId="0" xfId="0" applyNumberFormat="1" applyFont="1" applyFill="1">
      <alignment vertical="center"/>
    </xf>
    <xf numFmtId="41" fontId="54" fillId="0" borderId="13" xfId="5" applyFont="1" applyFill="1" applyBorder="1" applyAlignment="1">
      <alignment horizontal="right" vertical="center"/>
    </xf>
    <xf numFmtId="176" fontId="54" fillId="0" borderId="13" xfId="5" applyNumberFormat="1" applyFont="1" applyFill="1" applyBorder="1" applyAlignment="1">
      <alignment horizontal="right" vertical="center"/>
    </xf>
    <xf numFmtId="176" fontId="54" fillId="0" borderId="13" xfId="5" applyNumberFormat="1" applyFont="1" applyFill="1" applyBorder="1" applyAlignment="1">
      <alignment horizontal="right" vertical="center" wrapText="1"/>
    </xf>
    <xf numFmtId="41" fontId="52" fillId="0" borderId="13" xfId="5" applyFont="1" applyFill="1" applyBorder="1" applyAlignment="1">
      <alignment horizontal="right" vertical="center"/>
    </xf>
    <xf numFmtId="176" fontId="52" fillId="0" borderId="13" xfId="5" applyNumberFormat="1" applyFont="1" applyFill="1" applyBorder="1" applyAlignment="1">
      <alignment horizontal="right" vertical="center"/>
    </xf>
    <xf numFmtId="0" fontId="54" fillId="0" borderId="212" xfId="0" applyFont="1" applyFill="1" applyBorder="1" applyAlignment="1">
      <alignment horizontal="center" vertical="center" wrapText="1"/>
    </xf>
    <xf numFmtId="41" fontId="55" fillId="0" borderId="12" xfId="5" applyFont="1" applyFill="1" applyBorder="1" applyAlignment="1">
      <alignment horizontal="left" vertical="center" wrapText="1"/>
    </xf>
    <xf numFmtId="41" fontId="54" fillId="0" borderId="12" xfId="5" applyFont="1" applyFill="1" applyBorder="1" applyAlignment="1">
      <alignment horizontal="left" vertical="center" wrapText="1"/>
    </xf>
    <xf numFmtId="41" fontId="52" fillId="0" borderId="12" xfId="5" applyFont="1" applyFill="1" applyBorder="1" applyAlignment="1">
      <alignment horizontal="left" vertical="center" wrapText="1"/>
    </xf>
    <xf numFmtId="0" fontId="52" fillId="0" borderId="12" xfId="5" applyNumberFormat="1" applyFont="1" applyFill="1" applyBorder="1" applyAlignment="1">
      <alignment horizontal="left" vertical="center" wrapText="1"/>
    </xf>
    <xf numFmtId="0" fontId="55" fillId="0" borderId="12" xfId="5" applyNumberFormat="1" applyFont="1" applyFill="1" applyBorder="1" applyAlignment="1">
      <alignment vertical="top" wrapText="1"/>
    </xf>
    <xf numFmtId="0" fontId="52" fillId="0" borderId="12" xfId="5" applyNumberFormat="1" applyFont="1" applyFill="1" applyBorder="1" applyAlignment="1">
      <alignment vertical="center" wrapText="1"/>
    </xf>
    <xf numFmtId="0" fontId="53" fillId="0" borderId="12" xfId="5" applyNumberFormat="1" applyFont="1" applyFill="1" applyBorder="1" applyAlignment="1">
      <alignment vertical="top" wrapText="1"/>
    </xf>
    <xf numFmtId="0" fontId="52" fillId="0" borderId="212" xfId="0" applyFont="1" applyFill="1" applyBorder="1" applyAlignment="1">
      <alignment horizontal="center" vertical="center" wrapText="1"/>
    </xf>
    <xf numFmtId="0" fontId="24" fillId="0" borderId="224" xfId="0" applyFont="1" applyBorder="1">
      <alignment vertical="center"/>
    </xf>
    <xf numFmtId="0" fontId="24" fillId="0" borderId="0" xfId="0" applyFont="1" applyBorder="1">
      <alignment vertical="center"/>
    </xf>
    <xf numFmtId="176" fontId="24" fillId="0" borderId="0" xfId="0" applyNumberFormat="1" applyFont="1" applyBorder="1">
      <alignment vertical="center"/>
    </xf>
    <xf numFmtId="0" fontId="24" fillId="0" borderId="225" xfId="0" applyFont="1" applyBorder="1">
      <alignment vertical="center"/>
    </xf>
    <xf numFmtId="0" fontId="24" fillId="0" borderId="227" xfId="0" applyFont="1" applyBorder="1" applyAlignment="1">
      <alignment horizontal="center" vertical="center"/>
    </xf>
    <xf numFmtId="41" fontId="24" fillId="0" borderId="228" xfId="5" applyFont="1" applyBorder="1">
      <alignment vertical="center"/>
    </xf>
    <xf numFmtId="0" fontId="24" fillId="0" borderId="229" xfId="0" applyFont="1" applyBorder="1" applyAlignment="1">
      <alignment horizontal="center" vertical="center"/>
    </xf>
    <xf numFmtId="0" fontId="24" fillId="0" borderId="2" xfId="0" applyFont="1" applyBorder="1">
      <alignment vertical="center"/>
    </xf>
    <xf numFmtId="0" fontId="24" fillId="0" borderId="228" xfId="0" applyFont="1" applyBorder="1">
      <alignment vertical="center"/>
    </xf>
    <xf numFmtId="0" fontId="24" fillId="0" borderId="226" xfId="0" applyFont="1" applyBorder="1" applyAlignment="1">
      <alignment horizontal="center" vertical="center"/>
    </xf>
    <xf numFmtId="0" fontId="24" fillId="0" borderId="230" xfId="0" applyFont="1" applyBorder="1" applyAlignment="1">
      <alignment horizontal="center" vertical="center"/>
    </xf>
    <xf numFmtId="176" fontId="27" fillId="0" borderId="38" xfId="0" applyNumberFormat="1" applyFont="1" applyBorder="1" applyAlignment="1">
      <alignment vertical="center" shrinkToFit="1"/>
    </xf>
    <xf numFmtId="176" fontId="27" fillId="0" borderId="38" xfId="0" applyNumberFormat="1" applyFont="1" applyBorder="1">
      <alignment vertical="center"/>
    </xf>
    <xf numFmtId="176" fontId="27" fillId="0" borderId="38" xfId="5" applyNumberFormat="1" applyFont="1" applyBorder="1" applyAlignment="1">
      <alignment vertical="center" shrinkToFit="1"/>
    </xf>
    <xf numFmtId="0" fontId="24" fillId="0" borderId="95" xfId="0" applyFont="1" applyBorder="1">
      <alignment vertical="center"/>
    </xf>
    <xf numFmtId="0" fontId="54" fillId="0" borderId="72" xfId="0" applyFont="1" applyFill="1" applyBorder="1" applyAlignment="1">
      <alignment horizontal="center" vertical="center" wrapText="1"/>
    </xf>
    <xf numFmtId="41" fontId="54" fillId="0" borderId="5" xfId="5" applyFont="1" applyFill="1" applyBorder="1" applyAlignment="1">
      <alignment horizontal="right" vertical="center"/>
    </xf>
    <xf numFmtId="176" fontId="54" fillId="0" borderId="5" xfId="5" applyNumberFormat="1" applyFont="1" applyFill="1" applyBorder="1" applyAlignment="1">
      <alignment horizontal="right" vertical="center"/>
    </xf>
    <xf numFmtId="41" fontId="55" fillId="0" borderId="77" xfId="5" applyFont="1" applyFill="1" applyBorder="1" applyAlignment="1">
      <alignment horizontal="left" vertical="center" wrapText="1"/>
    </xf>
    <xf numFmtId="0" fontId="52" fillId="13" borderId="214" xfId="0" applyFont="1" applyFill="1" applyBorder="1" applyAlignment="1">
      <alignment horizontal="center" vertical="center" wrapText="1"/>
    </xf>
    <xf numFmtId="0" fontId="52" fillId="13" borderId="47" xfId="0" applyFont="1" applyFill="1" applyBorder="1" applyAlignment="1">
      <alignment horizontal="center" vertical="center" wrapText="1"/>
    </xf>
    <xf numFmtId="176" fontId="52" fillId="13" borderId="47" xfId="0" applyNumberFormat="1" applyFont="1" applyFill="1" applyBorder="1" applyAlignment="1">
      <alignment horizontal="center" vertical="center" wrapText="1"/>
    </xf>
    <xf numFmtId="0" fontId="52" fillId="13" borderId="49" xfId="0" applyFont="1" applyFill="1" applyBorder="1" applyAlignment="1">
      <alignment horizontal="center" vertical="center" wrapText="1"/>
    </xf>
  </cellXfs>
  <cellStyles count="6">
    <cellStyle name="쉼표 [0]" xfId="5" builtinId="6"/>
    <cellStyle name="쉼표 [0] 2" xfId="1"/>
    <cellStyle name="쉼표 [0] 2 2" xfId="2"/>
    <cellStyle name="표준" xfId="0" builtinId="0"/>
    <cellStyle name="표준 2" xfId="3"/>
    <cellStyle name="표준 4" xfId="4"/>
  </cellStyles>
  <dxfs count="0"/>
  <tableStyles count="0" defaultTableStyle="TableStyleMedium9" defaultPivotStyle="PivotStyleLight16"/>
  <colors>
    <mruColors>
      <color rgb="FFFFFFCC"/>
      <color rgb="FFFFFF99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F29"/>
  <sheetViews>
    <sheetView tabSelected="1" zoomScale="85" zoomScaleNormal="85" zoomScaleSheetLayoutView="85" workbookViewId="0">
      <selection activeCell="D7" sqref="D7"/>
    </sheetView>
  </sheetViews>
  <sheetFormatPr defaultRowHeight="13.5"/>
  <cols>
    <col min="1" max="1" width="7.5" customWidth="1"/>
    <col min="2" max="2" width="7.375" bestFit="1" customWidth="1"/>
    <col min="3" max="5" width="22.125" style="4" customWidth="1"/>
    <col min="6" max="6" width="26.625" customWidth="1"/>
    <col min="7" max="7" width="9" customWidth="1"/>
  </cols>
  <sheetData>
    <row r="1" spans="1:6" ht="33.75" customHeight="1">
      <c r="A1" s="409" t="s">
        <v>21</v>
      </c>
      <c r="B1" s="409"/>
      <c r="C1" s="409"/>
      <c r="D1" s="409"/>
      <c r="E1" s="409"/>
      <c r="F1" s="409"/>
    </row>
    <row r="3" spans="1:6" s="13" customFormat="1" ht="17.25" thickBot="1">
      <c r="C3" s="14"/>
      <c r="D3" s="14"/>
      <c r="E3" s="14"/>
      <c r="F3" s="15" t="s">
        <v>22</v>
      </c>
    </row>
    <row r="4" spans="1:6" s="13" customFormat="1" ht="37.5" customHeight="1" thickBot="1">
      <c r="A4" s="598" t="s">
        <v>374</v>
      </c>
      <c r="B4" s="599" t="s">
        <v>356</v>
      </c>
      <c r="C4" s="600" t="s">
        <v>357</v>
      </c>
      <c r="D4" s="600" t="s">
        <v>358</v>
      </c>
      <c r="E4" s="600" t="s">
        <v>359</v>
      </c>
      <c r="F4" s="601" t="s">
        <v>360</v>
      </c>
    </row>
    <row r="5" spans="1:6" s="13" customFormat="1" ht="42" customHeight="1" thickTop="1">
      <c r="A5" s="594" t="s">
        <v>361</v>
      </c>
      <c r="B5" s="595">
        <f>산출내역!$F$53</f>
        <v>295</v>
      </c>
      <c r="C5" s="596">
        <f>산출내역!$G$53</f>
        <v>848628950</v>
      </c>
      <c r="D5" s="596"/>
      <c r="E5" s="596">
        <f>D5+C5</f>
        <v>848628950</v>
      </c>
      <c r="F5" s="597"/>
    </row>
    <row r="6" spans="1:6" s="13" customFormat="1" ht="42" customHeight="1">
      <c r="A6" s="570" t="s">
        <v>362</v>
      </c>
      <c r="B6" s="565">
        <f>산출내역!$F$53</f>
        <v>295</v>
      </c>
      <c r="C6" s="566">
        <f>산출내역!$G$53</f>
        <v>848628950</v>
      </c>
      <c r="D6" s="566"/>
      <c r="E6" s="566">
        <f t="shared" ref="E6:E16" si="0">D6+C6</f>
        <v>848628950</v>
      </c>
      <c r="F6" s="572"/>
    </row>
    <row r="7" spans="1:6" s="13" customFormat="1" ht="42" customHeight="1">
      <c r="A7" s="570" t="s">
        <v>363</v>
      </c>
      <c r="B7" s="565">
        <f>산출내역!$F$53</f>
        <v>295</v>
      </c>
      <c r="C7" s="566">
        <f>산출내역!$G$53</f>
        <v>848628950</v>
      </c>
      <c r="D7" s="566"/>
      <c r="E7" s="566">
        <f t="shared" si="0"/>
        <v>848628950</v>
      </c>
      <c r="F7" s="572"/>
    </row>
    <row r="8" spans="1:6" s="13" customFormat="1" ht="42" customHeight="1">
      <c r="A8" s="570" t="s">
        <v>364</v>
      </c>
      <c r="B8" s="565">
        <f>산출내역!$F$53</f>
        <v>295</v>
      </c>
      <c r="C8" s="566">
        <f>산출내역!$G$53</f>
        <v>848628950</v>
      </c>
      <c r="D8" s="567"/>
      <c r="E8" s="566">
        <f t="shared" si="0"/>
        <v>848628950</v>
      </c>
      <c r="F8" s="573"/>
    </row>
    <row r="9" spans="1:6" s="13" customFormat="1" ht="42" customHeight="1">
      <c r="A9" s="570" t="s">
        <v>365</v>
      </c>
      <c r="B9" s="565">
        <f>산출내역!$F$53</f>
        <v>295</v>
      </c>
      <c r="C9" s="566">
        <f>산출내역!$G$53</f>
        <v>848628950</v>
      </c>
      <c r="D9" s="567"/>
      <c r="E9" s="566">
        <f t="shared" si="0"/>
        <v>848628950</v>
      </c>
      <c r="F9" s="573"/>
    </row>
    <row r="10" spans="1:6" s="13" customFormat="1" ht="42" customHeight="1">
      <c r="A10" s="570" t="s">
        <v>366</v>
      </c>
      <c r="B10" s="565">
        <f>산출내역!$F$53</f>
        <v>295</v>
      </c>
      <c r="C10" s="566">
        <f>산출내역!$G$53</f>
        <v>848628950</v>
      </c>
      <c r="D10" s="567"/>
      <c r="E10" s="566">
        <f t="shared" si="0"/>
        <v>848628950</v>
      </c>
      <c r="F10" s="573"/>
    </row>
    <row r="11" spans="1:6" s="13" customFormat="1" ht="42" customHeight="1">
      <c r="A11" s="570" t="s">
        <v>367</v>
      </c>
      <c r="B11" s="565">
        <f>산출내역!$F$53</f>
        <v>295</v>
      </c>
      <c r="C11" s="566">
        <f>산출내역!$G$53</f>
        <v>848628950</v>
      </c>
      <c r="D11" s="567"/>
      <c r="E11" s="566">
        <f t="shared" si="0"/>
        <v>848628950</v>
      </c>
      <c r="F11" s="573"/>
    </row>
    <row r="12" spans="1:6" s="13" customFormat="1" ht="51.75" customHeight="1">
      <c r="A12" s="570" t="s">
        <v>368</v>
      </c>
      <c r="B12" s="565">
        <f>산출내역!$F$53</f>
        <v>295</v>
      </c>
      <c r="C12" s="566">
        <f>산출내역!$G$53</f>
        <v>848628950</v>
      </c>
      <c r="D12" s="567"/>
      <c r="E12" s="566">
        <f t="shared" si="0"/>
        <v>848628950</v>
      </c>
      <c r="F12" s="574"/>
    </row>
    <row r="13" spans="1:6" s="13" customFormat="1" ht="51.75" customHeight="1">
      <c r="A13" s="570" t="s">
        <v>369</v>
      </c>
      <c r="B13" s="565">
        <f>산출내역!$F$53</f>
        <v>295</v>
      </c>
      <c r="C13" s="566">
        <f>산출내역!$G$53</f>
        <v>848628950</v>
      </c>
      <c r="D13" s="567"/>
      <c r="E13" s="566">
        <f t="shared" si="0"/>
        <v>848628950</v>
      </c>
      <c r="F13" s="575"/>
    </row>
    <row r="14" spans="1:6" s="13" customFormat="1" ht="51.75" customHeight="1">
      <c r="A14" s="570" t="s">
        <v>370</v>
      </c>
      <c r="B14" s="565">
        <f>산출내역!$F$53</f>
        <v>295</v>
      </c>
      <c r="C14" s="566">
        <f>산출내역!$G$53</f>
        <v>848628950</v>
      </c>
      <c r="D14" s="567"/>
      <c r="E14" s="566">
        <f t="shared" si="0"/>
        <v>848628950</v>
      </c>
      <c r="F14" s="576"/>
    </row>
    <row r="15" spans="1:6" s="13" customFormat="1" ht="51.75" customHeight="1">
      <c r="A15" s="570" t="s">
        <v>371</v>
      </c>
      <c r="B15" s="565">
        <f>산출내역!$F$53</f>
        <v>295</v>
      </c>
      <c r="C15" s="566">
        <f>산출내역!$G$53</f>
        <v>848628950</v>
      </c>
      <c r="D15" s="567"/>
      <c r="E15" s="566">
        <f t="shared" si="0"/>
        <v>848628950</v>
      </c>
      <c r="F15" s="577"/>
    </row>
    <row r="16" spans="1:6" s="13" customFormat="1" ht="51.75" customHeight="1">
      <c r="A16" s="570" t="s">
        <v>372</v>
      </c>
      <c r="B16" s="565">
        <f>산출내역!$F$53</f>
        <v>295</v>
      </c>
      <c r="C16" s="566">
        <f>산출내역!$G$53</f>
        <v>848628950</v>
      </c>
      <c r="D16" s="567"/>
      <c r="E16" s="566">
        <f t="shared" si="0"/>
        <v>848628950</v>
      </c>
      <c r="F16" s="577"/>
    </row>
    <row r="17" spans="1:6" s="13" customFormat="1" ht="37.5" customHeight="1">
      <c r="A17" s="578" t="s">
        <v>373</v>
      </c>
      <c r="B17" s="568"/>
      <c r="C17" s="569">
        <f>SUM(C5:C16)</f>
        <v>10183547400</v>
      </c>
      <c r="D17" s="569">
        <f>SUM(D5:D16)</f>
        <v>0</v>
      </c>
      <c r="E17" s="569">
        <f>SUM(E5:E16)</f>
        <v>10183547400</v>
      </c>
      <c r="F17" s="571"/>
    </row>
    <row r="18" spans="1:6" s="13" customFormat="1" ht="16.5">
      <c r="A18" s="579"/>
      <c r="B18" s="580"/>
      <c r="C18" s="581"/>
      <c r="D18" s="581"/>
      <c r="E18" s="581"/>
      <c r="F18" s="582"/>
    </row>
    <row r="19" spans="1:6" s="13" customFormat="1" ht="27" customHeight="1">
      <c r="A19" s="583" t="s">
        <v>23</v>
      </c>
      <c r="B19" s="410"/>
      <c r="C19" s="16" t="str">
        <f>NUMBERSTRING(C20,1)</f>
        <v>팔억사천팔백육십이만팔천구백오십</v>
      </c>
      <c r="D19" s="17"/>
      <c r="E19" s="18"/>
      <c r="F19" s="584"/>
    </row>
    <row r="20" spans="1:6" s="13" customFormat="1" ht="27" customHeight="1">
      <c r="A20" s="585"/>
      <c r="B20" s="411"/>
      <c r="C20" s="19">
        <f>C16</f>
        <v>848628950</v>
      </c>
      <c r="D20" s="20"/>
      <c r="E20" s="21"/>
      <c r="F20" s="586"/>
    </row>
    <row r="21" spans="1:6" s="13" customFormat="1" ht="27" customHeight="1">
      <c r="A21" s="583" t="s">
        <v>24</v>
      </c>
      <c r="B21" s="410"/>
      <c r="C21" s="16" t="str">
        <f>NUMBERSTRING(C22,1)</f>
        <v>일백일억팔천삼백오십사만칠천사백</v>
      </c>
      <c r="D21" s="17"/>
      <c r="E21" s="18"/>
      <c r="F21" s="587"/>
    </row>
    <row r="22" spans="1:6" s="13" customFormat="1" ht="27" customHeight="1" thickBot="1">
      <c r="A22" s="588"/>
      <c r="B22" s="589"/>
      <c r="C22" s="590">
        <f>E17</f>
        <v>10183547400</v>
      </c>
      <c r="D22" s="591"/>
      <c r="E22" s="592"/>
      <c r="F22" s="593"/>
    </row>
    <row r="23" spans="1:6" s="13" customFormat="1" ht="16.5">
      <c r="A23" s="408"/>
      <c r="B23" s="408"/>
      <c r="C23" s="14"/>
      <c r="D23" s="14"/>
      <c r="E23" s="14"/>
    </row>
    <row r="24" spans="1:6">
      <c r="C24" s="5"/>
      <c r="D24" s="5"/>
    </row>
    <row r="25" spans="1:6">
      <c r="C25" s="5"/>
      <c r="D25" s="5"/>
    </row>
    <row r="26" spans="1:6">
      <c r="C26" s="5"/>
      <c r="D26" s="5"/>
    </row>
    <row r="27" spans="1:6">
      <c r="D27" s="5"/>
    </row>
    <row r="28" spans="1:6">
      <c r="D28" s="5"/>
    </row>
    <row r="29" spans="1:6">
      <c r="D29" s="5"/>
    </row>
  </sheetData>
  <mergeCells count="6">
    <mergeCell ref="A23:B23"/>
    <mergeCell ref="A1:F1"/>
    <mergeCell ref="A19:B19"/>
    <mergeCell ref="A20:B20"/>
    <mergeCell ref="A21:B21"/>
    <mergeCell ref="A22:B22"/>
  </mergeCells>
  <phoneticPr fontId="2" type="noConversion"/>
  <printOptions horizontalCentered="1"/>
  <pageMargins left="0.19685039370078741" right="0.19685039370078741" top="0.59055118110236227" bottom="0.39370078740157483" header="0.19685039370078741" footer="0.19685039370078741"/>
  <pageSetup paperSize="9" scale="82" orientation="portrait" r:id="rId1"/>
  <ignoredErrors>
    <ignoredError sqref="C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N58"/>
  <sheetViews>
    <sheetView workbookViewId="0">
      <selection activeCell="F6" sqref="F6"/>
    </sheetView>
  </sheetViews>
  <sheetFormatPr defaultRowHeight="13.5"/>
  <cols>
    <col min="1" max="2" width="8.625" customWidth="1"/>
    <col min="3" max="4" width="16.625" customWidth="1"/>
    <col min="5" max="5" width="16.625" style="2" customWidth="1"/>
    <col min="6" max="6" width="8.625" customWidth="1"/>
    <col min="7" max="7" width="20.625" style="2" customWidth="1"/>
    <col min="8" max="8" width="20.625" style="3" customWidth="1"/>
    <col min="9" max="9" width="2.5" style="1" customWidth="1"/>
    <col min="13" max="13" width="13" bestFit="1" customWidth="1"/>
    <col min="14" max="14" width="11.5" bestFit="1" customWidth="1"/>
  </cols>
  <sheetData>
    <row r="1" spans="1:14" ht="20.100000000000001" customHeight="1">
      <c r="A1" s="10" t="s">
        <v>349</v>
      </c>
    </row>
    <row r="2" spans="1:14" ht="33" customHeight="1">
      <c r="A2" s="412" t="s">
        <v>2</v>
      </c>
      <c r="B2" s="412"/>
      <c r="C2" s="412"/>
      <c r="D2" s="412"/>
      <c r="E2" s="412"/>
      <c r="F2" s="412"/>
      <c r="G2" s="412"/>
      <c r="H2" s="412"/>
    </row>
    <row r="3" spans="1:14" s="27" customFormat="1" ht="20.100000000000001" customHeight="1" thickBot="1">
      <c r="A3" s="26" t="s">
        <v>26</v>
      </c>
      <c r="B3" s="26"/>
      <c r="E3" s="28"/>
      <c r="G3" s="28"/>
      <c r="H3" s="27" t="s">
        <v>348</v>
      </c>
    </row>
    <row r="4" spans="1:14" s="27" customFormat="1" ht="20.100000000000001" customHeight="1">
      <c r="A4" s="427" t="s">
        <v>27</v>
      </c>
      <c r="B4" s="428"/>
      <c r="C4" s="428"/>
      <c r="D4" s="428"/>
      <c r="E4" s="431" t="s">
        <v>28</v>
      </c>
      <c r="F4" s="422" t="s">
        <v>29</v>
      </c>
      <c r="G4" s="29" t="s">
        <v>30</v>
      </c>
      <c r="H4" s="416" t="s">
        <v>31</v>
      </c>
    </row>
    <row r="5" spans="1:14" s="27" customFormat="1" ht="20.100000000000001" customHeight="1" thickBot="1">
      <c r="A5" s="429"/>
      <c r="B5" s="430"/>
      <c r="C5" s="430"/>
      <c r="D5" s="430"/>
      <c r="E5" s="432"/>
      <c r="F5" s="423"/>
      <c r="G5" s="30" t="s">
        <v>32</v>
      </c>
      <c r="H5" s="417"/>
    </row>
    <row r="6" spans="1:14" s="35" customFormat="1" ht="20.100000000000001" customHeight="1" thickTop="1">
      <c r="A6" s="449" t="s">
        <v>33</v>
      </c>
      <c r="B6" s="424" t="s">
        <v>10</v>
      </c>
      <c r="C6" s="95" t="s">
        <v>346</v>
      </c>
      <c r="D6" s="454" t="s">
        <v>34</v>
      </c>
      <c r="E6" s="32">
        <f>참조!E6</f>
        <v>4604160</v>
      </c>
      <c r="F6" s="31">
        <f>'업무인원-별첨1'!E79</f>
        <v>1</v>
      </c>
      <c r="G6" s="33">
        <f>E6*F6</f>
        <v>4604160</v>
      </c>
      <c r="H6" s="34"/>
      <c r="J6" s="35" t="s">
        <v>35</v>
      </c>
      <c r="L6" s="563" t="s">
        <v>353</v>
      </c>
      <c r="M6" s="564">
        <f>AVERAGE(E11,E12,E15)</f>
        <v>3672973.3333333335</v>
      </c>
      <c r="N6" s="564">
        <f>M6*12</f>
        <v>44075680</v>
      </c>
    </row>
    <row r="7" spans="1:14" s="35" customFormat="1" ht="20.100000000000001" customHeight="1">
      <c r="A7" s="449"/>
      <c r="B7" s="425"/>
      <c r="C7" s="96" t="s">
        <v>347</v>
      </c>
      <c r="D7" s="455"/>
      <c r="E7" s="37">
        <f>참조!E11</f>
        <v>4063070</v>
      </c>
      <c r="F7" s="36">
        <f>'업무인원-별첨1'!F79</f>
        <v>5</v>
      </c>
      <c r="G7" s="38">
        <f t="shared" ref="G7:G16" si="0">E7*F7</f>
        <v>20315350</v>
      </c>
      <c r="H7" s="39"/>
      <c r="L7" s="563" t="s">
        <v>352</v>
      </c>
      <c r="M7" s="564">
        <f>AVERAGE(E6:E7)</f>
        <v>4333615</v>
      </c>
      <c r="N7" s="564">
        <f>M7*12</f>
        <v>52003380</v>
      </c>
    </row>
    <row r="8" spans="1:14" s="35" customFormat="1" ht="20.100000000000001" customHeight="1">
      <c r="A8" s="449"/>
      <c r="B8" s="425"/>
      <c r="C8" s="97" t="s">
        <v>19</v>
      </c>
      <c r="D8" s="41" t="s">
        <v>36</v>
      </c>
      <c r="E8" s="42">
        <f>참조!E5</f>
        <v>3962860</v>
      </c>
      <c r="F8" s="40">
        <f>'업무인원-별첨1'!G79</f>
        <v>0</v>
      </c>
      <c r="G8" s="43">
        <f t="shared" si="0"/>
        <v>0</v>
      </c>
      <c r="H8" s="44"/>
      <c r="L8" s="563" t="s">
        <v>354</v>
      </c>
      <c r="M8" s="564">
        <f>AVERAGE(E19,E20,E22,E23,E25,E27,E30,E31)</f>
        <v>2503297.5</v>
      </c>
      <c r="N8" s="564">
        <f>M8*12</f>
        <v>30039570</v>
      </c>
    </row>
    <row r="9" spans="1:14" s="35" customFormat="1" ht="20.100000000000001" customHeight="1">
      <c r="A9" s="449"/>
      <c r="B9" s="425"/>
      <c r="C9" s="418" t="s">
        <v>9</v>
      </c>
      <c r="D9" s="98" t="s">
        <v>0</v>
      </c>
      <c r="E9" s="46">
        <f>참조!E7</f>
        <v>3857040</v>
      </c>
      <c r="F9" s="47">
        <f>'업무인원-별첨1'!H79</f>
        <v>0</v>
      </c>
      <c r="G9" s="48">
        <f t="shared" si="0"/>
        <v>0</v>
      </c>
      <c r="H9" s="49"/>
      <c r="L9" s="563" t="s">
        <v>355</v>
      </c>
      <c r="M9" s="564">
        <f>AVERAGE(E33,E35,E39,E40,E41)</f>
        <v>2719706</v>
      </c>
      <c r="N9" s="564">
        <f>M9*12</f>
        <v>32636472</v>
      </c>
    </row>
    <row r="10" spans="1:14" s="35" customFormat="1" ht="20.100000000000001" customHeight="1">
      <c r="A10" s="449"/>
      <c r="B10" s="425"/>
      <c r="C10" s="419"/>
      <c r="D10" s="45" t="s">
        <v>34</v>
      </c>
      <c r="E10" s="46">
        <f>참조!E8</f>
        <v>4109490</v>
      </c>
      <c r="F10" s="47">
        <f>'업무인원-별첨1'!I79</f>
        <v>0</v>
      </c>
      <c r="G10" s="48">
        <f t="shared" si="0"/>
        <v>0</v>
      </c>
      <c r="H10" s="49"/>
    </row>
    <row r="11" spans="1:14" s="27" customFormat="1" ht="20.100000000000001" customHeight="1">
      <c r="A11" s="449"/>
      <c r="B11" s="425"/>
      <c r="C11" s="433" t="s">
        <v>7</v>
      </c>
      <c r="D11" s="45" t="s">
        <v>36</v>
      </c>
      <c r="E11" s="50">
        <f>참조!E9</f>
        <v>3558940</v>
      </c>
      <c r="F11" s="51">
        <f>'업무인원-별첨1'!J79</f>
        <v>30</v>
      </c>
      <c r="G11" s="52">
        <f t="shared" si="0"/>
        <v>106768200</v>
      </c>
      <c r="H11" s="53"/>
      <c r="I11" s="54"/>
    </row>
    <row r="12" spans="1:14" s="27" customFormat="1" ht="20.100000000000001" customHeight="1">
      <c r="A12" s="449"/>
      <c r="B12" s="425"/>
      <c r="C12" s="434"/>
      <c r="D12" s="45" t="s">
        <v>34</v>
      </c>
      <c r="E12" s="50">
        <f>참조!E10</f>
        <v>3794450</v>
      </c>
      <c r="F12" s="51">
        <f>'업무인원-별첨1'!K79</f>
        <v>19</v>
      </c>
      <c r="G12" s="52">
        <f t="shared" si="0"/>
        <v>72094550</v>
      </c>
      <c r="H12" s="53"/>
      <c r="I12" s="54"/>
    </row>
    <row r="13" spans="1:14" s="27" customFormat="1" ht="20.100000000000001" customHeight="1">
      <c r="A13" s="449"/>
      <c r="B13" s="425"/>
      <c r="C13" s="435"/>
      <c r="D13" s="45" t="s">
        <v>37</v>
      </c>
      <c r="E13" s="50">
        <f>참조!E12</f>
        <v>3457080</v>
      </c>
      <c r="F13" s="51">
        <f>'업무인원-별첨1'!L79</f>
        <v>0</v>
      </c>
      <c r="G13" s="52">
        <f t="shared" si="0"/>
        <v>0</v>
      </c>
      <c r="H13" s="53" t="s">
        <v>38</v>
      </c>
      <c r="I13" s="54"/>
    </row>
    <row r="14" spans="1:14" s="27" customFormat="1" ht="20.100000000000001" customHeight="1">
      <c r="A14" s="449"/>
      <c r="B14" s="425"/>
      <c r="C14" s="418" t="s">
        <v>11</v>
      </c>
      <c r="D14" s="45" t="s">
        <v>36</v>
      </c>
      <c r="E14" s="46">
        <f>참조!E13</f>
        <v>3621750</v>
      </c>
      <c r="F14" s="55">
        <f>'업무인원-별첨1'!M79</f>
        <v>0</v>
      </c>
      <c r="G14" s="48">
        <f t="shared" si="0"/>
        <v>0</v>
      </c>
      <c r="H14" s="56"/>
      <c r="I14" s="54"/>
    </row>
    <row r="15" spans="1:14" s="27" customFormat="1" ht="20.100000000000001" customHeight="1">
      <c r="A15" s="449"/>
      <c r="B15" s="425"/>
      <c r="C15" s="420"/>
      <c r="D15" s="45" t="s">
        <v>34</v>
      </c>
      <c r="E15" s="46">
        <f>참조!E14</f>
        <v>3665530</v>
      </c>
      <c r="F15" s="55">
        <f>'업무인원-별첨1'!N79</f>
        <v>3</v>
      </c>
      <c r="G15" s="48">
        <f t="shared" si="0"/>
        <v>10996590</v>
      </c>
      <c r="H15" s="56"/>
      <c r="I15" s="54"/>
    </row>
    <row r="16" spans="1:14" s="27" customFormat="1" ht="20.100000000000001" customHeight="1">
      <c r="A16" s="449"/>
      <c r="B16" s="425"/>
      <c r="C16" s="421"/>
      <c r="D16" s="57" t="s">
        <v>39</v>
      </c>
      <c r="E16" s="58">
        <f>참조!E15</f>
        <v>3977820</v>
      </c>
      <c r="F16" s="59">
        <f>'업무인원-별첨1'!O79</f>
        <v>0</v>
      </c>
      <c r="G16" s="60">
        <f t="shared" si="0"/>
        <v>0</v>
      </c>
      <c r="H16" s="61" t="s">
        <v>40</v>
      </c>
      <c r="I16" s="54"/>
    </row>
    <row r="17" spans="1:10" s="27" customFormat="1" ht="20.100000000000001" customHeight="1">
      <c r="A17" s="449"/>
      <c r="B17" s="426"/>
      <c r="C17" s="436" t="s">
        <v>41</v>
      </c>
      <c r="D17" s="436"/>
      <c r="E17" s="62"/>
      <c r="F17" s="63">
        <f>SUM(F6:F16)</f>
        <v>58</v>
      </c>
      <c r="G17" s="64">
        <f>SUM(G6:G16)</f>
        <v>214778850</v>
      </c>
      <c r="H17" s="65"/>
    </row>
    <row r="18" spans="1:10" s="27" customFormat="1" ht="20.100000000000001" customHeight="1">
      <c r="A18" s="449"/>
      <c r="B18" s="440" t="s">
        <v>42</v>
      </c>
      <c r="C18" s="446" t="s">
        <v>65</v>
      </c>
      <c r="D18" s="66" t="s">
        <v>43</v>
      </c>
      <c r="E18" s="67">
        <f>참조!E16</f>
        <v>3402850</v>
      </c>
      <c r="F18" s="68">
        <f>'업무인원-별첨1'!P79</f>
        <v>0</v>
      </c>
      <c r="G18" s="69">
        <f t="shared" ref="G18:G31" si="1">E18*F18</f>
        <v>0</v>
      </c>
      <c r="H18" s="70"/>
      <c r="I18" s="54"/>
    </row>
    <row r="19" spans="1:10" s="27" customFormat="1" ht="20.100000000000001" customHeight="1">
      <c r="A19" s="449"/>
      <c r="B19" s="441"/>
      <c r="C19" s="434"/>
      <c r="D19" s="71" t="s">
        <v>12</v>
      </c>
      <c r="E19" s="50">
        <f>참조!E17</f>
        <v>2339920</v>
      </c>
      <c r="F19" s="51">
        <f>'업무인원-별첨1'!Q79</f>
        <v>8</v>
      </c>
      <c r="G19" s="52">
        <f t="shared" si="1"/>
        <v>18719360</v>
      </c>
      <c r="H19" s="53"/>
      <c r="I19" s="54"/>
    </row>
    <row r="20" spans="1:10" s="27" customFormat="1" ht="20.100000000000001" customHeight="1">
      <c r="A20" s="449"/>
      <c r="B20" s="441"/>
      <c r="C20" s="434"/>
      <c r="D20" s="413" t="s">
        <v>8</v>
      </c>
      <c r="E20" s="50">
        <f>참조!E18</f>
        <v>2265230</v>
      </c>
      <c r="F20" s="51">
        <f>'업무인원-별첨1'!R79</f>
        <v>77</v>
      </c>
      <c r="G20" s="52">
        <f t="shared" si="1"/>
        <v>174422710</v>
      </c>
      <c r="H20" s="53"/>
      <c r="I20" s="54"/>
    </row>
    <row r="21" spans="1:10" s="27" customFormat="1" ht="20.100000000000001" customHeight="1">
      <c r="A21" s="449"/>
      <c r="B21" s="441"/>
      <c r="C21" s="434"/>
      <c r="D21" s="414"/>
      <c r="E21" s="50">
        <f>참조!E19</f>
        <v>1264010</v>
      </c>
      <c r="F21" s="51">
        <f>'업무인원-별첨1'!S79</f>
        <v>0</v>
      </c>
      <c r="G21" s="52">
        <f t="shared" si="1"/>
        <v>0</v>
      </c>
      <c r="H21" s="53" t="s">
        <v>44</v>
      </c>
      <c r="I21" s="54"/>
    </row>
    <row r="22" spans="1:10" s="27" customFormat="1" ht="20.100000000000001" customHeight="1">
      <c r="A22" s="449"/>
      <c r="B22" s="441"/>
      <c r="C22" s="434"/>
      <c r="D22" s="415"/>
      <c r="E22" s="50">
        <f>참조!E20</f>
        <v>1489290</v>
      </c>
      <c r="F22" s="51">
        <f>'업무인원-별첨1'!T79</f>
        <v>2</v>
      </c>
      <c r="G22" s="52">
        <f t="shared" si="1"/>
        <v>2978580</v>
      </c>
      <c r="H22" s="53" t="s">
        <v>45</v>
      </c>
      <c r="I22" s="54"/>
      <c r="J22" s="27" t="s">
        <v>46</v>
      </c>
    </row>
    <row r="23" spans="1:10" s="27" customFormat="1" ht="20.100000000000001" customHeight="1">
      <c r="A23" s="449"/>
      <c r="B23" s="441"/>
      <c r="C23" s="444" t="s">
        <v>64</v>
      </c>
      <c r="D23" s="413" t="s">
        <v>43</v>
      </c>
      <c r="E23" s="50">
        <f>참조!E21</f>
        <v>3594580</v>
      </c>
      <c r="F23" s="51">
        <f>'업무인원-별첨1'!U79</f>
        <v>7</v>
      </c>
      <c r="G23" s="52">
        <f t="shared" si="1"/>
        <v>25162060</v>
      </c>
      <c r="H23" s="53"/>
      <c r="I23" s="54"/>
    </row>
    <row r="24" spans="1:10" s="27" customFormat="1" ht="20.100000000000001" customHeight="1">
      <c r="A24" s="449"/>
      <c r="B24" s="441"/>
      <c r="C24" s="445"/>
      <c r="D24" s="415"/>
      <c r="E24" s="50">
        <f>참조!E22</f>
        <v>3682910</v>
      </c>
      <c r="F24" s="51">
        <f>'업무인원-별첨1'!Y79</f>
        <v>0</v>
      </c>
      <c r="G24" s="52">
        <f t="shared" si="1"/>
        <v>0</v>
      </c>
      <c r="H24" s="53" t="s">
        <v>47</v>
      </c>
      <c r="I24" s="54"/>
    </row>
    <row r="25" spans="1:10" s="27" customFormat="1" ht="20.100000000000001" customHeight="1">
      <c r="A25" s="449"/>
      <c r="B25" s="441"/>
      <c r="C25" s="445"/>
      <c r="D25" s="413" t="s">
        <v>12</v>
      </c>
      <c r="E25" s="50">
        <f>참조!E23</f>
        <v>2469170</v>
      </c>
      <c r="F25" s="51">
        <f>'업무인원-별첨1'!V79</f>
        <v>9</v>
      </c>
      <c r="G25" s="52">
        <f t="shared" si="1"/>
        <v>22222530</v>
      </c>
      <c r="H25" s="53"/>
      <c r="I25" s="54"/>
    </row>
    <row r="26" spans="1:10" s="27" customFormat="1" ht="20.100000000000001" customHeight="1">
      <c r="A26" s="449"/>
      <c r="B26" s="441"/>
      <c r="C26" s="445"/>
      <c r="D26" s="415"/>
      <c r="E26" s="50">
        <f>참조!E24</f>
        <v>2558380</v>
      </c>
      <c r="F26" s="51">
        <f>'업무인원-별첨1'!Z79</f>
        <v>0</v>
      </c>
      <c r="G26" s="52">
        <f t="shared" si="1"/>
        <v>0</v>
      </c>
      <c r="H26" s="53" t="s">
        <v>47</v>
      </c>
      <c r="I26" s="54"/>
    </row>
    <row r="27" spans="1:10" s="27" customFormat="1" ht="20.100000000000001" customHeight="1">
      <c r="A27" s="449"/>
      <c r="B27" s="441"/>
      <c r="C27" s="445"/>
      <c r="D27" s="413" t="s">
        <v>8</v>
      </c>
      <c r="E27" s="50">
        <f>참조!E26</f>
        <v>2389860</v>
      </c>
      <c r="F27" s="51">
        <f>'업무인원-별첨1'!W79</f>
        <v>61</v>
      </c>
      <c r="G27" s="52">
        <f t="shared" si="1"/>
        <v>145781460</v>
      </c>
      <c r="H27" s="53"/>
      <c r="I27" s="54"/>
    </row>
    <row r="28" spans="1:10" s="27" customFormat="1" ht="20.100000000000001" customHeight="1">
      <c r="A28" s="449"/>
      <c r="B28" s="441"/>
      <c r="C28" s="445"/>
      <c r="D28" s="415"/>
      <c r="E28" s="50">
        <f>참조!E27</f>
        <v>2479180</v>
      </c>
      <c r="F28" s="51">
        <f>'업무인원-별첨1'!AA79</f>
        <v>0</v>
      </c>
      <c r="G28" s="52">
        <f t="shared" si="1"/>
        <v>0</v>
      </c>
      <c r="H28" s="53" t="s">
        <v>47</v>
      </c>
      <c r="I28" s="54"/>
    </row>
    <row r="29" spans="1:10" s="27" customFormat="1" ht="20.100000000000001" customHeight="1">
      <c r="A29" s="449"/>
      <c r="B29" s="441"/>
      <c r="C29" s="445"/>
      <c r="D29" s="71" t="s">
        <v>48</v>
      </c>
      <c r="E29" s="50">
        <f>참조!E25</f>
        <v>2645940</v>
      </c>
      <c r="F29" s="51">
        <f>'업무인원-별첨1'!X79</f>
        <v>0</v>
      </c>
      <c r="G29" s="52">
        <f t="shared" si="1"/>
        <v>0</v>
      </c>
      <c r="H29" s="53"/>
      <c r="I29" s="54"/>
    </row>
    <row r="30" spans="1:10" s="27" customFormat="1" ht="20.100000000000001" customHeight="1">
      <c r="A30" s="449"/>
      <c r="B30" s="442"/>
      <c r="C30" s="438" t="s">
        <v>11</v>
      </c>
      <c r="D30" s="71" t="s">
        <v>12</v>
      </c>
      <c r="E30" s="50">
        <f>참조!E28</f>
        <v>2783660</v>
      </c>
      <c r="F30" s="51">
        <f>'업무인원-별첨1'!AB79</f>
        <v>1</v>
      </c>
      <c r="G30" s="52">
        <f t="shared" si="1"/>
        <v>2783660</v>
      </c>
      <c r="H30" s="53"/>
      <c r="I30" s="54"/>
    </row>
    <row r="31" spans="1:10" s="27" customFormat="1" ht="20.100000000000001" customHeight="1">
      <c r="A31" s="449"/>
      <c r="B31" s="442"/>
      <c r="C31" s="439"/>
      <c r="D31" s="72" t="s">
        <v>8</v>
      </c>
      <c r="E31" s="73">
        <f>참조!E29</f>
        <v>2694670</v>
      </c>
      <c r="F31" s="74">
        <f>'업무인원-별첨1'!AC79</f>
        <v>6</v>
      </c>
      <c r="G31" s="75">
        <f t="shared" si="1"/>
        <v>16168020</v>
      </c>
      <c r="H31" s="76"/>
      <c r="I31" s="54"/>
    </row>
    <row r="32" spans="1:10" s="27" customFormat="1" ht="20.100000000000001" customHeight="1">
      <c r="A32" s="449"/>
      <c r="B32" s="443"/>
      <c r="C32" s="436" t="s">
        <v>41</v>
      </c>
      <c r="D32" s="436"/>
      <c r="E32" s="62"/>
      <c r="F32" s="63">
        <f>SUM(F18:F31)</f>
        <v>171</v>
      </c>
      <c r="G32" s="64">
        <f>SUM(G18:G31)</f>
        <v>408238380</v>
      </c>
      <c r="H32" s="77"/>
    </row>
    <row r="33" spans="1:9" s="27" customFormat="1" ht="20.100000000000001" customHeight="1">
      <c r="A33" s="449"/>
      <c r="B33" s="440" t="s">
        <v>49</v>
      </c>
      <c r="C33" s="456" t="s">
        <v>3</v>
      </c>
      <c r="D33" s="451" t="s">
        <v>25</v>
      </c>
      <c r="E33" s="67">
        <f>참조!E30</f>
        <v>2648910</v>
      </c>
      <c r="F33" s="68">
        <f>'업무인원-별첨1'!AD79</f>
        <v>21</v>
      </c>
      <c r="G33" s="69">
        <f t="shared" ref="G33:G43" si="2">E33*F33</f>
        <v>55627110</v>
      </c>
      <c r="H33" s="70"/>
      <c r="I33" s="54"/>
    </row>
    <row r="34" spans="1:9" s="27" customFormat="1" ht="20.100000000000001" customHeight="1">
      <c r="A34" s="449"/>
      <c r="B34" s="440"/>
      <c r="C34" s="435"/>
      <c r="D34" s="452"/>
      <c r="E34" s="78">
        <f>참조!E31</f>
        <v>2738010</v>
      </c>
      <c r="F34" s="79">
        <f>'업무인원-별첨1'!AJ79</f>
        <v>0</v>
      </c>
      <c r="G34" s="52">
        <f t="shared" si="2"/>
        <v>0</v>
      </c>
      <c r="H34" s="53" t="s">
        <v>47</v>
      </c>
      <c r="I34" s="54"/>
    </row>
    <row r="35" spans="1:9" s="27" customFormat="1" ht="20.100000000000001" customHeight="1">
      <c r="A35" s="449"/>
      <c r="B35" s="441"/>
      <c r="C35" s="445"/>
      <c r="D35" s="453" t="s">
        <v>34</v>
      </c>
      <c r="E35" s="78">
        <f>참조!E32</f>
        <v>3134230</v>
      </c>
      <c r="F35" s="51">
        <f>'업무인원-별첨1'!AE79</f>
        <v>39</v>
      </c>
      <c r="G35" s="52">
        <f t="shared" si="2"/>
        <v>122234970</v>
      </c>
      <c r="H35" s="53"/>
      <c r="I35" s="80"/>
    </row>
    <row r="36" spans="1:9" s="27" customFormat="1" ht="20.100000000000001" customHeight="1">
      <c r="A36" s="449"/>
      <c r="B36" s="441"/>
      <c r="C36" s="445"/>
      <c r="D36" s="452"/>
      <c r="E36" s="78">
        <f>참조!E33</f>
        <v>3223000</v>
      </c>
      <c r="F36" s="51">
        <f>'업무인원-별첨1'!AK79</f>
        <v>0</v>
      </c>
      <c r="G36" s="52">
        <f t="shared" si="2"/>
        <v>0</v>
      </c>
      <c r="H36" s="99" t="s">
        <v>13</v>
      </c>
      <c r="I36" s="80"/>
    </row>
    <row r="37" spans="1:9" s="27" customFormat="1" ht="20.100000000000001" customHeight="1">
      <c r="A37" s="449"/>
      <c r="B37" s="441"/>
      <c r="C37" s="445"/>
      <c r="D37" s="45" t="s">
        <v>37</v>
      </c>
      <c r="E37" s="78">
        <f>참조!E34</f>
        <v>2937880</v>
      </c>
      <c r="F37" s="51">
        <f>'업무인원-별첨1'!AF79</f>
        <v>0</v>
      </c>
      <c r="G37" s="52">
        <f t="shared" si="2"/>
        <v>0</v>
      </c>
      <c r="H37" s="53" t="s">
        <v>38</v>
      </c>
      <c r="I37" s="54"/>
    </row>
    <row r="38" spans="1:9" s="27" customFormat="1" ht="20.100000000000001" customHeight="1">
      <c r="A38" s="449"/>
      <c r="B38" s="441"/>
      <c r="C38" s="445"/>
      <c r="D38" s="45" t="s">
        <v>50</v>
      </c>
      <c r="E38" s="78">
        <f>참조!E35</f>
        <v>2731740</v>
      </c>
      <c r="F38" s="51">
        <f>'업무인원-별첨1'!AG79</f>
        <v>0</v>
      </c>
      <c r="G38" s="52">
        <f t="shared" si="2"/>
        <v>0</v>
      </c>
      <c r="H38" s="53" t="s">
        <v>40</v>
      </c>
      <c r="I38" s="54"/>
    </row>
    <row r="39" spans="1:9" s="27" customFormat="1" ht="20.100000000000001" customHeight="1">
      <c r="A39" s="449"/>
      <c r="B39" s="441"/>
      <c r="C39" s="445"/>
      <c r="D39" s="98" t="s">
        <v>1</v>
      </c>
      <c r="E39" s="78">
        <f>참조!E36</f>
        <v>3242250</v>
      </c>
      <c r="F39" s="51">
        <f>'업무인원-별첨1'!AH79</f>
        <v>1</v>
      </c>
      <c r="G39" s="52">
        <f t="shared" si="2"/>
        <v>3242250</v>
      </c>
      <c r="H39" s="99" t="s">
        <v>18</v>
      </c>
      <c r="I39" s="54"/>
    </row>
    <row r="40" spans="1:9" s="27" customFormat="1" ht="20.100000000000001" customHeight="1">
      <c r="A40" s="449"/>
      <c r="B40" s="441"/>
      <c r="C40" s="445"/>
      <c r="D40" s="45" t="s">
        <v>51</v>
      </c>
      <c r="E40" s="78">
        <f>참조!E37</f>
        <v>1541760</v>
      </c>
      <c r="F40" s="51">
        <f>'업무인원-별첨1'!AI79</f>
        <v>2</v>
      </c>
      <c r="G40" s="52">
        <f t="shared" si="2"/>
        <v>3083520</v>
      </c>
      <c r="H40" s="53"/>
    </row>
    <row r="41" spans="1:9" s="27" customFormat="1" ht="20.100000000000001" customHeight="1">
      <c r="A41" s="449"/>
      <c r="B41" s="442"/>
      <c r="C41" s="438" t="s">
        <v>11</v>
      </c>
      <c r="D41" s="45" t="s">
        <v>34</v>
      </c>
      <c r="E41" s="78">
        <f>참조!E38</f>
        <v>3031380</v>
      </c>
      <c r="F41" s="51">
        <f>'업무인원-별첨1'!AL79</f>
        <v>3</v>
      </c>
      <c r="G41" s="52">
        <f t="shared" si="2"/>
        <v>9094140</v>
      </c>
      <c r="H41" s="53"/>
    </row>
    <row r="42" spans="1:9" s="27" customFormat="1" ht="20.100000000000001" customHeight="1">
      <c r="A42" s="449"/>
      <c r="B42" s="442"/>
      <c r="C42" s="445"/>
      <c r="D42" s="45" t="s">
        <v>52</v>
      </c>
      <c r="E42" s="78">
        <f>참조!E39</f>
        <v>3268430</v>
      </c>
      <c r="F42" s="51">
        <f>'업무인원-별첨1'!AM79</f>
        <v>0</v>
      </c>
      <c r="G42" s="52">
        <f t="shared" si="2"/>
        <v>0</v>
      </c>
      <c r="H42" s="53"/>
    </row>
    <row r="43" spans="1:9" s="27" customFormat="1" ht="20.100000000000001" customHeight="1">
      <c r="A43" s="449"/>
      <c r="B43" s="442"/>
      <c r="C43" s="439"/>
      <c r="D43" s="57" t="s">
        <v>53</v>
      </c>
      <c r="E43" s="73">
        <f>참조!E40</f>
        <v>3460710</v>
      </c>
      <c r="F43" s="74">
        <f>'업무인원-별첨1'!AN79</f>
        <v>0</v>
      </c>
      <c r="G43" s="75">
        <f t="shared" si="2"/>
        <v>0</v>
      </c>
      <c r="H43" s="103" t="s">
        <v>14</v>
      </c>
    </row>
    <row r="44" spans="1:9" s="27" customFormat="1" ht="20.100000000000001" customHeight="1">
      <c r="A44" s="449"/>
      <c r="B44" s="443"/>
      <c r="C44" s="436" t="s">
        <v>41</v>
      </c>
      <c r="D44" s="436"/>
      <c r="E44" s="62"/>
      <c r="F44" s="63">
        <f>SUM(F33:F43)</f>
        <v>66</v>
      </c>
      <c r="G44" s="64">
        <f>SUM(G33:G43)</f>
        <v>193281990</v>
      </c>
      <c r="H44" s="65"/>
    </row>
    <row r="45" spans="1:9" s="27" customFormat="1" ht="20.100000000000001" customHeight="1">
      <c r="A45" s="449"/>
      <c r="B45" s="460" t="s">
        <v>4</v>
      </c>
      <c r="C45" s="101" t="s">
        <v>20</v>
      </c>
      <c r="D45" s="104" t="s">
        <v>0</v>
      </c>
      <c r="E45" s="67">
        <f>참조!E43</f>
        <v>3048650</v>
      </c>
      <c r="F45" s="68">
        <f>'업무인원-별첨1'!AO79</f>
        <v>0</v>
      </c>
      <c r="G45" s="69">
        <f t="shared" ref="G45:G46" si="3">E45*F45</f>
        <v>0</v>
      </c>
      <c r="H45" s="70"/>
      <c r="I45" s="54"/>
    </row>
    <row r="46" spans="1:9" s="27" customFormat="1" ht="20.100000000000001" customHeight="1">
      <c r="A46" s="449"/>
      <c r="B46" s="461"/>
      <c r="C46" s="102" t="s">
        <v>11</v>
      </c>
      <c r="D46" s="100" t="s">
        <v>0</v>
      </c>
      <c r="E46" s="73">
        <f>참조!E44</f>
        <v>2975720</v>
      </c>
      <c r="F46" s="74">
        <f>'업무인원-별첨1'!AP79</f>
        <v>0</v>
      </c>
      <c r="G46" s="75">
        <f t="shared" si="3"/>
        <v>0</v>
      </c>
      <c r="H46" s="76"/>
      <c r="I46" s="54"/>
    </row>
    <row r="47" spans="1:9" s="27" customFormat="1" ht="20.100000000000001" customHeight="1">
      <c r="A47" s="450"/>
      <c r="B47" s="443"/>
      <c r="C47" s="436" t="s">
        <v>41</v>
      </c>
      <c r="D47" s="436"/>
      <c r="E47" s="62"/>
      <c r="F47" s="81">
        <f>SUM(F45:F46)</f>
        <v>0</v>
      </c>
      <c r="G47" s="82">
        <f>SUM(G45:G46)</f>
        <v>0</v>
      </c>
      <c r="H47" s="77"/>
    </row>
    <row r="48" spans="1:9" s="27" customFormat="1" ht="20.100000000000001" customHeight="1">
      <c r="A48" s="457" t="s">
        <v>54</v>
      </c>
      <c r="B48" s="462" t="s">
        <v>5</v>
      </c>
      <c r="C48" s="465" t="s">
        <v>63</v>
      </c>
      <c r="D48" s="466"/>
      <c r="E48" s="67"/>
      <c r="F48" s="68"/>
      <c r="G48" s="69">
        <f>+재료비_별첨2!E71</f>
        <v>25756240</v>
      </c>
      <c r="H48" s="70"/>
    </row>
    <row r="49" spans="1:8" s="27" customFormat="1" ht="20.100000000000001" customHeight="1">
      <c r="A49" s="458"/>
      <c r="B49" s="463"/>
      <c r="C49" s="467" t="s">
        <v>55</v>
      </c>
      <c r="D49" s="468"/>
      <c r="E49" s="50"/>
      <c r="F49" s="51"/>
      <c r="G49" s="52">
        <f>+전기선임비용_별첨3!E11</f>
        <v>4791490</v>
      </c>
      <c r="H49" s="53"/>
    </row>
    <row r="50" spans="1:8" s="27" customFormat="1" ht="20.100000000000001" customHeight="1">
      <c r="A50" s="458"/>
      <c r="B50" s="463"/>
      <c r="C50" s="467" t="s">
        <v>56</v>
      </c>
      <c r="D50" s="468"/>
      <c r="E50" s="50"/>
      <c r="F50" s="51"/>
      <c r="G50" s="52">
        <f>+건축물선임비용_별첨4!E59</f>
        <v>1782000</v>
      </c>
      <c r="H50" s="53"/>
    </row>
    <row r="51" spans="1:8" s="27" customFormat="1" ht="20.100000000000001" customHeight="1">
      <c r="A51" s="458"/>
      <c r="B51" s="463"/>
      <c r="C51" s="469" t="s">
        <v>57</v>
      </c>
      <c r="D51" s="470"/>
      <c r="E51" s="73"/>
      <c r="F51" s="74"/>
      <c r="G51" s="75">
        <f t="shared" ref="G51" si="4">E51*F51</f>
        <v>0</v>
      </c>
      <c r="H51" s="76"/>
    </row>
    <row r="52" spans="1:8" s="27" customFormat="1" ht="20.100000000000001" customHeight="1" thickBot="1">
      <c r="A52" s="459"/>
      <c r="B52" s="464"/>
      <c r="C52" s="471" t="s">
        <v>41</v>
      </c>
      <c r="D52" s="471"/>
      <c r="E52" s="83"/>
      <c r="F52" s="84"/>
      <c r="G52" s="85">
        <f>SUM(G48:G51)</f>
        <v>32329730</v>
      </c>
      <c r="H52" s="86"/>
    </row>
    <row r="53" spans="1:8" s="27" customFormat="1" ht="20.100000000000001" customHeight="1" thickTop="1" thickBot="1">
      <c r="A53" s="447" t="s">
        <v>58</v>
      </c>
      <c r="B53" s="448"/>
      <c r="C53" s="448"/>
      <c r="D53" s="448"/>
      <c r="E53" s="87"/>
      <c r="F53" s="88">
        <f>SUM(F47,F44,F32,F17)</f>
        <v>295</v>
      </c>
      <c r="G53" s="89">
        <f>SUM(G52,G47,G44,G32,G17)</f>
        <v>848628950</v>
      </c>
      <c r="H53" s="90"/>
    </row>
    <row r="54" spans="1:8" s="27" customFormat="1" ht="20.100000000000001" customHeight="1">
      <c r="A54" s="437"/>
      <c r="B54" s="437"/>
      <c r="C54" s="437"/>
      <c r="D54" s="437"/>
      <c r="E54" s="437"/>
      <c r="F54" s="437"/>
      <c r="G54" s="437"/>
      <c r="H54" s="91"/>
    </row>
    <row r="55" spans="1:8" s="27" customFormat="1" ht="20.100000000000001" customHeight="1">
      <c r="A55" s="92" t="s">
        <v>59</v>
      </c>
      <c r="B55" s="92"/>
      <c r="C55" s="92"/>
      <c r="D55" s="92"/>
      <c r="E55" s="92"/>
      <c r="F55" s="92"/>
      <c r="G55" s="92"/>
      <c r="H55" s="91"/>
    </row>
    <row r="56" spans="1:8" s="27" customFormat="1" ht="20.100000000000001" customHeight="1">
      <c r="A56" s="91" t="s">
        <v>60</v>
      </c>
      <c r="B56" s="91"/>
      <c r="C56" s="91"/>
      <c r="D56" s="91"/>
      <c r="E56" s="93"/>
      <c r="F56" s="91"/>
      <c r="G56" s="28"/>
      <c r="H56" s="91"/>
    </row>
    <row r="57" spans="1:8" s="27" customFormat="1" ht="20.100000000000001" customHeight="1">
      <c r="A57" s="94" t="s">
        <v>61</v>
      </c>
      <c r="E57" s="28"/>
      <c r="G57" s="28"/>
    </row>
    <row r="58" spans="1:8" s="27" customFormat="1" ht="20.100000000000001" customHeight="1">
      <c r="A58" s="94" t="s">
        <v>62</v>
      </c>
      <c r="E58" s="28"/>
      <c r="G58" s="93"/>
    </row>
  </sheetData>
  <mergeCells count="38">
    <mergeCell ref="C47:D47"/>
    <mergeCell ref="C44:D44"/>
    <mergeCell ref="B33:B44"/>
    <mergeCell ref="B48:B52"/>
    <mergeCell ref="C48:D48"/>
    <mergeCell ref="C49:D49"/>
    <mergeCell ref="C50:D50"/>
    <mergeCell ref="C51:D51"/>
    <mergeCell ref="C52:D52"/>
    <mergeCell ref="A54:G54"/>
    <mergeCell ref="C30:C31"/>
    <mergeCell ref="B18:B32"/>
    <mergeCell ref="C32:D32"/>
    <mergeCell ref="C23:C29"/>
    <mergeCell ref="D27:D28"/>
    <mergeCell ref="C18:C22"/>
    <mergeCell ref="A53:D53"/>
    <mergeCell ref="A6:A47"/>
    <mergeCell ref="C41:C43"/>
    <mergeCell ref="D33:D34"/>
    <mergeCell ref="D35:D36"/>
    <mergeCell ref="D6:D7"/>
    <mergeCell ref="C33:C40"/>
    <mergeCell ref="A48:A52"/>
    <mergeCell ref="B45:B47"/>
    <mergeCell ref="A2:H2"/>
    <mergeCell ref="D20:D22"/>
    <mergeCell ref="D23:D24"/>
    <mergeCell ref="D25:D26"/>
    <mergeCell ref="H4:H5"/>
    <mergeCell ref="C9:C10"/>
    <mergeCell ref="C14:C16"/>
    <mergeCell ref="F4:F5"/>
    <mergeCell ref="B6:B17"/>
    <mergeCell ref="A4:D5"/>
    <mergeCell ref="E4:E5"/>
    <mergeCell ref="C11:C13"/>
    <mergeCell ref="C17:D17"/>
  </mergeCells>
  <phoneticPr fontId="2" type="noConversion"/>
  <printOptions horizontalCentered="1"/>
  <pageMargins left="0.19685039370078741" right="0.19685039370078741" top="0.59055118110236227" bottom="0.39370078740157483" header="0.19685039370078741" footer="0.19685039370078741"/>
  <pageSetup paperSize="9" scale="65" orientation="portrait" r:id="rId1"/>
  <ignoredErrors>
    <ignoredError sqref="D52 B47 B44 B32 A49:A53 B23 B35:D35 D11 D18 B19 B22 B29:C29 B25:C25 B40:C40 B37:C37 B38:C38 D2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S81"/>
  <sheetViews>
    <sheetView zoomScaleSheetLayoutView="100" workbookViewId="0">
      <pane xSplit="4" ySplit="7" topLeftCell="E8" activePane="bottomRight" state="frozen"/>
      <selection pane="topRight" activeCell="E1" sqref="E1"/>
      <selection pane="bottomLeft" activeCell="A7" sqref="A7"/>
      <selection pane="bottomRight" activeCell="AQ79" sqref="AQ79"/>
    </sheetView>
  </sheetViews>
  <sheetFormatPr defaultRowHeight="12.75"/>
  <cols>
    <col min="1" max="1" width="4.625" style="109" customWidth="1"/>
    <col min="2" max="2" width="14.625" style="109" customWidth="1"/>
    <col min="3" max="3" width="14.625" style="108" customWidth="1"/>
    <col min="4" max="4" width="8.625" style="109" customWidth="1"/>
    <col min="5" max="6" width="5.125" style="110" customWidth="1"/>
    <col min="7" max="9" width="5.125" style="111" hidden="1" customWidth="1"/>
    <col min="10" max="11" width="5.125" style="110" customWidth="1"/>
    <col min="12" max="13" width="5.125" style="110" hidden="1" customWidth="1"/>
    <col min="14" max="14" width="5.125" style="110" customWidth="1"/>
    <col min="15" max="16" width="5.125" style="110" hidden="1" customWidth="1"/>
    <col min="17" max="18" width="5.125" style="110" customWidth="1"/>
    <col min="19" max="19" width="5.125" style="110" hidden="1" customWidth="1"/>
    <col min="20" max="23" width="5.125" style="110" customWidth="1"/>
    <col min="24" max="27" width="5.125" style="110" hidden="1" customWidth="1"/>
    <col min="28" max="31" width="5.125" style="110" customWidth="1"/>
    <col min="32" max="33" width="5.125" style="110" hidden="1" customWidth="1"/>
    <col min="34" max="35" width="5.125" style="110" customWidth="1"/>
    <col min="36" max="37" width="5.125" style="110" hidden="1" customWidth="1"/>
    <col min="38" max="38" width="5.125" style="110" customWidth="1"/>
    <col min="39" max="42" width="5.125" style="110" hidden="1" customWidth="1"/>
    <col min="43" max="43" width="5.125" style="112" customWidth="1"/>
    <col min="44" max="44" width="12.625" style="110" customWidth="1"/>
    <col min="45" max="45" width="6.625" style="113" bestFit="1" customWidth="1"/>
    <col min="46" max="16384" width="9" style="110"/>
  </cols>
  <sheetData>
    <row r="1" spans="1:45" s="281" customFormat="1" ht="20.100000000000001" customHeight="1">
      <c r="A1" s="278" t="s">
        <v>253</v>
      </c>
      <c r="B1" s="279"/>
      <c r="C1" s="280"/>
      <c r="D1" s="279"/>
      <c r="G1" s="282"/>
      <c r="H1" s="282"/>
      <c r="I1" s="282"/>
      <c r="AQ1" s="283"/>
      <c r="AS1" s="284"/>
    </row>
    <row r="2" spans="1:45" ht="33" customHeight="1">
      <c r="A2" s="114" t="s">
        <v>66</v>
      </c>
      <c r="B2" s="114"/>
      <c r="C2" s="114"/>
      <c r="D2" s="114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</row>
    <row r="3" spans="1:45" ht="20.100000000000001" customHeight="1">
      <c r="A3" s="22" t="s">
        <v>67</v>
      </c>
      <c r="B3" s="116"/>
      <c r="C3" s="117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9"/>
    </row>
    <row r="4" spans="1:45" ht="15" customHeight="1" thickBot="1">
      <c r="A4" s="478" t="s">
        <v>68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8"/>
      <c r="S4" s="478"/>
      <c r="T4" s="478"/>
      <c r="U4" s="478"/>
      <c r="V4" s="478"/>
      <c r="W4" s="478"/>
      <c r="X4" s="478"/>
      <c r="Y4" s="478"/>
      <c r="Z4" s="478"/>
      <c r="AA4" s="478"/>
      <c r="AB4" s="478"/>
      <c r="AC4" s="478"/>
      <c r="AD4" s="478"/>
      <c r="AE4" s="478"/>
      <c r="AF4" s="478"/>
      <c r="AG4" s="478"/>
      <c r="AH4" s="478"/>
      <c r="AI4" s="478"/>
      <c r="AJ4" s="478"/>
      <c r="AK4" s="478"/>
      <c r="AL4" s="478"/>
      <c r="AM4" s="478"/>
      <c r="AN4" s="478"/>
      <c r="AO4" s="478"/>
      <c r="AP4" s="478"/>
      <c r="AQ4" s="478"/>
      <c r="AR4" s="478"/>
    </row>
    <row r="5" spans="1:45" s="121" customFormat="1" ht="24.95" customHeight="1">
      <c r="A5" s="493" t="s">
        <v>6</v>
      </c>
      <c r="B5" s="472" t="s">
        <v>69</v>
      </c>
      <c r="C5" s="473"/>
      <c r="D5" s="496" t="s">
        <v>70</v>
      </c>
      <c r="E5" s="516" t="s">
        <v>71</v>
      </c>
      <c r="F5" s="517"/>
      <c r="G5" s="517"/>
      <c r="H5" s="517"/>
      <c r="I5" s="517"/>
      <c r="J5" s="517"/>
      <c r="K5" s="517"/>
      <c r="L5" s="517"/>
      <c r="M5" s="517"/>
      <c r="N5" s="517"/>
      <c r="O5" s="518"/>
      <c r="P5" s="472" t="s">
        <v>72</v>
      </c>
      <c r="Q5" s="479"/>
      <c r="R5" s="479"/>
      <c r="S5" s="479"/>
      <c r="T5" s="479"/>
      <c r="U5" s="479"/>
      <c r="V5" s="479"/>
      <c r="W5" s="479"/>
      <c r="X5" s="479"/>
      <c r="Y5" s="479"/>
      <c r="Z5" s="479"/>
      <c r="AA5" s="479"/>
      <c r="AB5" s="479"/>
      <c r="AC5" s="473"/>
      <c r="AD5" s="472" t="s">
        <v>73</v>
      </c>
      <c r="AE5" s="479"/>
      <c r="AF5" s="479"/>
      <c r="AG5" s="479"/>
      <c r="AH5" s="479"/>
      <c r="AI5" s="479"/>
      <c r="AJ5" s="479"/>
      <c r="AK5" s="479"/>
      <c r="AL5" s="479"/>
      <c r="AM5" s="479"/>
      <c r="AN5" s="473"/>
      <c r="AO5" s="472" t="s">
        <v>74</v>
      </c>
      <c r="AP5" s="480"/>
      <c r="AQ5" s="499" t="s">
        <v>75</v>
      </c>
      <c r="AR5" s="490" t="s">
        <v>76</v>
      </c>
      <c r="AS5" s="120"/>
    </row>
    <row r="6" spans="1:45" s="124" customFormat="1" ht="24.95" customHeight="1">
      <c r="A6" s="494"/>
      <c r="B6" s="474" t="s">
        <v>77</v>
      </c>
      <c r="C6" s="476" t="s">
        <v>78</v>
      </c>
      <c r="D6" s="497"/>
      <c r="E6" s="514" t="s">
        <v>79</v>
      </c>
      <c r="F6" s="515"/>
      <c r="G6" s="122" t="s">
        <v>80</v>
      </c>
      <c r="H6" s="506" t="s">
        <v>81</v>
      </c>
      <c r="I6" s="507"/>
      <c r="J6" s="508" t="s">
        <v>82</v>
      </c>
      <c r="K6" s="509"/>
      <c r="L6" s="510"/>
      <c r="M6" s="508" t="s">
        <v>83</v>
      </c>
      <c r="N6" s="509"/>
      <c r="O6" s="515"/>
      <c r="P6" s="519" t="s">
        <v>84</v>
      </c>
      <c r="Q6" s="512"/>
      <c r="R6" s="512"/>
      <c r="S6" s="512"/>
      <c r="T6" s="503"/>
      <c r="U6" s="502" t="s">
        <v>85</v>
      </c>
      <c r="V6" s="512"/>
      <c r="W6" s="512"/>
      <c r="X6" s="503"/>
      <c r="Y6" s="502" t="s">
        <v>86</v>
      </c>
      <c r="Z6" s="512"/>
      <c r="AA6" s="503"/>
      <c r="AB6" s="502" t="s">
        <v>87</v>
      </c>
      <c r="AC6" s="513"/>
      <c r="AD6" s="481" t="s">
        <v>88</v>
      </c>
      <c r="AE6" s="483" t="s">
        <v>89</v>
      </c>
      <c r="AF6" s="502" t="s">
        <v>90</v>
      </c>
      <c r="AG6" s="503"/>
      <c r="AH6" s="504" t="s">
        <v>91</v>
      </c>
      <c r="AI6" s="504" t="s">
        <v>92</v>
      </c>
      <c r="AJ6" s="485" t="s">
        <v>86</v>
      </c>
      <c r="AK6" s="511"/>
      <c r="AL6" s="485" t="s">
        <v>87</v>
      </c>
      <c r="AM6" s="486"/>
      <c r="AN6" s="487"/>
      <c r="AO6" s="481" t="s">
        <v>93</v>
      </c>
      <c r="AP6" s="488" t="s">
        <v>94</v>
      </c>
      <c r="AQ6" s="500"/>
      <c r="AR6" s="491"/>
      <c r="AS6" s="123"/>
    </row>
    <row r="7" spans="1:45" s="124" customFormat="1" ht="24.95" customHeight="1" thickBot="1">
      <c r="A7" s="495"/>
      <c r="B7" s="475"/>
      <c r="C7" s="477"/>
      <c r="D7" s="498"/>
      <c r="E7" s="125" t="s">
        <v>80</v>
      </c>
      <c r="F7" s="126" t="s">
        <v>95</v>
      </c>
      <c r="G7" s="127" t="s">
        <v>96</v>
      </c>
      <c r="H7" s="128" t="s">
        <v>96</v>
      </c>
      <c r="I7" s="129" t="s">
        <v>97</v>
      </c>
      <c r="J7" s="125" t="s">
        <v>98</v>
      </c>
      <c r="K7" s="125" t="s">
        <v>95</v>
      </c>
      <c r="L7" s="130" t="s">
        <v>99</v>
      </c>
      <c r="M7" s="131" t="s">
        <v>100</v>
      </c>
      <c r="N7" s="131" t="s">
        <v>101</v>
      </c>
      <c r="O7" s="131" t="s">
        <v>102</v>
      </c>
      <c r="P7" s="132" t="s">
        <v>103</v>
      </c>
      <c r="Q7" s="133" t="s">
        <v>12</v>
      </c>
      <c r="R7" s="133" t="s">
        <v>8</v>
      </c>
      <c r="S7" s="134" t="s">
        <v>175</v>
      </c>
      <c r="T7" s="134" t="s">
        <v>176</v>
      </c>
      <c r="U7" s="133" t="s">
        <v>103</v>
      </c>
      <c r="V7" s="133" t="s">
        <v>12</v>
      </c>
      <c r="W7" s="133" t="s">
        <v>8</v>
      </c>
      <c r="X7" s="133" t="s">
        <v>104</v>
      </c>
      <c r="Y7" s="135" t="s">
        <v>103</v>
      </c>
      <c r="Z7" s="135" t="s">
        <v>12</v>
      </c>
      <c r="AA7" s="135" t="s">
        <v>8</v>
      </c>
      <c r="AB7" s="133" t="s">
        <v>12</v>
      </c>
      <c r="AC7" s="136" t="s">
        <v>8</v>
      </c>
      <c r="AD7" s="482"/>
      <c r="AE7" s="484"/>
      <c r="AF7" s="129" t="s">
        <v>12</v>
      </c>
      <c r="AG7" s="137" t="s">
        <v>8</v>
      </c>
      <c r="AH7" s="505"/>
      <c r="AI7" s="505"/>
      <c r="AJ7" s="135" t="s">
        <v>96</v>
      </c>
      <c r="AK7" s="135" t="s">
        <v>97</v>
      </c>
      <c r="AL7" s="135" t="s">
        <v>97</v>
      </c>
      <c r="AM7" s="135" t="s">
        <v>105</v>
      </c>
      <c r="AN7" s="138" t="s">
        <v>106</v>
      </c>
      <c r="AO7" s="482"/>
      <c r="AP7" s="489"/>
      <c r="AQ7" s="501"/>
      <c r="AR7" s="492"/>
      <c r="AS7" s="123"/>
    </row>
    <row r="8" spans="1:45" s="151" customFormat="1" ht="15" customHeight="1" thickTop="1">
      <c r="A8" s="139">
        <v>1</v>
      </c>
      <c r="B8" s="140" t="s">
        <v>107</v>
      </c>
      <c r="C8" s="141"/>
      <c r="D8" s="142">
        <v>14464</v>
      </c>
      <c r="E8" s="143"/>
      <c r="F8" s="144"/>
      <c r="G8" s="145"/>
      <c r="H8" s="143"/>
      <c r="I8" s="143"/>
      <c r="J8" s="143">
        <v>1</v>
      </c>
      <c r="K8" s="143">
        <v>2</v>
      </c>
      <c r="L8" s="143"/>
      <c r="M8" s="146"/>
      <c r="N8" s="146"/>
      <c r="O8" s="146"/>
      <c r="P8" s="145"/>
      <c r="Q8" s="143">
        <v>1</v>
      </c>
      <c r="R8" s="143">
        <v>4</v>
      </c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4"/>
      <c r="AD8" s="145"/>
      <c r="AE8" s="143">
        <v>2</v>
      </c>
      <c r="AF8" s="143"/>
      <c r="AG8" s="143"/>
      <c r="AH8" s="143"/>
      <c r="AI8" s="143"/>
      <c r="AJ8" s="143"/>
      <c r="AK8" s="143"/>
      <c r="AL8" s="143"/>
      <c r="AM8" s="143"/>
      <c r="AN8" s="144"/>
      <c r="AO8" s="145"/>
      <c r="AP8" s="147"/>
      <c r="AQ8" s="148">
        <f>SUM(E8:AP8)</f>
        <v>10</v>
      </c>
      <c r="AR8" s="149"/>
      <c r="AS8" s="150"/>
    </row>
    <row r="9" spans="1:45" s="151" customFormat="1" ht="15" customHeight="1">
      <c r="A9" s="152">
        <f>A8+1</f>
        <v>2</v>
      </c>
      <c r="B9" s="153" t="s">
        <v>108</v>
      </c>
      <c r="C9" s="154"/>
      <c r="D9" s="155">
        <v>5288</v>
      </c>
      <c r="E9" s="156"/>
      <c r="F9" s="157"/>
      <c r="G9" s="158"/>
      <c r="H9" s="156"/>
      <c r="I9" s="156"/>
      <c r="J9" s="156"/>
      <c r="K9" s="156"/>
      <c r="L9" s="156"/>
      <c r="M9" s="159"/>
      <c r="N9" s="159"/>
      <c r="O9" s="159"/>
      <c r="P9" s="158"/>
      <c r="Q9" s="156"/>
      <c r="R9" s="156">
        <v>2</v>
      </c>
      <c r="S9" s="156"/>
      <c r="T9" s="156"/>
      <c r="U9" s="156"/>
      <c r="V9" s="156"/>
      <c r="W9" s="156"/>
      <c r="X9" s="156"/>
      <c r="Y9" s="156"/>
      <c r="Z9" s="156"/>
      <c r="AA9" s="156"/>
      <c r="AB9" s="156"/>
      <c r="AC9" s="157"/>
      <c r="AD9" s="158">
        <v>1</v>
      </c>
      <c r="AE9" s="156"/>
      <c r="AF9" s="156"/>
      <c r="AG9" s="156"/>
      <c r="AH9" s="156"/>
      <c r="AI9" s="156"/>
      <c r="AJ9" s="156"/>
      <c r="AK9" s="156"/>
      <c r="AL9" s="156"/>
      <c r="AM9" s="156"/>
      <c r="AN9" s="157"/>
      <c r="AO9" s="158"/>
      <c r="AP9" s="160"/>
      <c r="AQ9" s="161">
        <f t="shared" ref="AQ9:AQ67" si="0">SUM(E9:AP9)</f>
        <v>3</v>
      </c>
      <c r="AR9" s="162"/>
      <c r="AS9" s="150"/>
    </row>
    <row r="10" spans="1:45" s="151" customFormat="1" ht="15" customHeight="1">
      <c r="A10" s="152">
        <f t="shared" ref="A10:A62" si="1">A9+1</f>
        <v>3</v>
      </c>
      <c r="B10" s="153"/>
      <c r="C10" s="154" t="s">
        <v>109</v>
      </c>
      <c r="D10" s="155">
        <v>1786</v>
      </c>
      <c r="E10" s="156"/>
      <c r="F10" s="157"/>
      <c r="G10" s="158"/>
      <c r="H10" s="156"/>
      <c r="I10" s="156"/>
      <c r="J10" s="156"/>
      <c r="K10" s="156"/>
      <c r="L10" s="156"/>
      <c r="M10" s="159"/>
      <c r="N10" s="159"/>
      <c r="O10" s="159"/>
      <c r="P10" s="158"/>
      <c r="Q10" s="156"/>
      <c r="R10" s="156">
        <v>1</v>
      </c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7"/>
      <c r="AD10" s="158">
        <v>1</v>
      </c>
      <c r="AE10" s="156"/>
      <c r="AF10" s="156"/>
      <c r="AG10" s="156"/>
      <c r="AH10" s="156"/>
      <c r="AI10" s="156"/>
      <c r="AJ10" s="156"/>
      <c r="AK10" s="156"/>
      <c r="AL10" s="156"/>
      <c r="AM10" s="156"/>
      <c r="AN10" s="157"/>
      <c r="AO10" s="158"/>
      <c r="AP10" s="160"/>
      <c r="AQ10" s="161">
        <f t="shared" si="0"/>
        <v>2</v>
      </c>
      <c r="AR10" s="162"/>
      <c r="AS10" s="150"/>
    </row>
    <row r="11" spans="1:45" s="151" customFormat="1" ht="15" customHeight="1">
      <c r="A11" s="152">
        <f t="shared" si="1"/>
        <v>4</v>
      </c>
      <c r="B11" s="153" t="s">
        <v>110</v>
      </c>
      <c r="C11" s="154"/>
      <c r="D11" s="155">
        <v>6412</v>
      </c>
      <c r="E11" s="156"/>
      <c r="F11" s="157"/>
      <c r="G11" s="158"/>
      <c r="H11" s="156"/>
      <c r="I11" s="156"/>
      <c r="J11" s="156">
        <v>2</v>
      </c>
      <c r="K11" s="156"/>
      <c r="L11" s="156"/>
      <c r="M11" s="159"/>
      <c r="N11" s="159"/>
      <c r="O11" s="159"/>
      <c r="P11" s="158"/>
      <c r="Q11" s="156"/>
      <c r="R11" s="156">
        <v>2</v>
      </c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7"/>
      <c r="AD11" s="158">
        <v>1</v>
      </c>
      <c r="AE11" s="156"/>
      <c r="AF11" s="156"/>
      <c r="AG11" s="156"/>
      <c r="AH11" s="156"/>
      <c r="AI11" s="156"/>
      <c r="AJ11" s="156"/>
      <c r="AK11" s="156"/>
      <c r="AL11" s="156"/>
      <c r="AM11" s="156"/>
      <c r="AN11" s="157"/>
      <c r="AO11" s="158"/>
      <c r="AP11" s="160"/>
      <c r="AQ11" s="161">
        <f t="shared" si="0"/>
        <v>5</v>
      </c>
      <c r="AR11" s="162"/>
      <c r="AS11" s="150"/>
    </row>
    <row r="12" spans="1:45" s="151" customFormat="1" ht="15" customHeight="1">
      <c r="A12" s="152">
        <f t="shared" si="1"/>
        <v>5</v>
      </c>
      <c r="B12" s="153" t="s">
        <v>111</v>
      </c>
      <c r="C12" s="154"/>
      <c r="D12" s="155">
        <v>6118</v>
      </c>
      <c r="E12" s="156"/>
      <c r="F12" s="157"/>
      <c r="G12" s="158"/>
      <c r="H12" s="156"/>
      <c r="I12" s="156"/>
      <c r="J12" s="156">
        <v>1</v>
      </c>
      <c r="K12" s="156"/>
      <c r="L12" s="156"/>
      <c r="M12" s="159"/>
      <c r="N12" s="159"/>
      <c r="O12" s="159"/>
      <c r="P12" s="158"/>
      <c r="Q12" s="156"/>
      <c r="R12" s="156">
        <v>2</v>
      </c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7"/>
      <c r="AD12" s="158"/>
      <c r="AE12" s="156"/>
      <c r="AF12" s="156"/>
      <c r="AG12" s="156"/>
      <c r="AH12" s="156"/>
      <c r="AI12" s="156"/>
      <c r="AJ12" s="156"/>
      <c r="AK12" s="156"/>
      <c r="AL12" s="156"/>
      <c r="AM12" s="156"/>
      <c r="AN12" s="157"/>
      <c r="AO12" s="158"/>
      <c r="AP12" s="160"/>
      <c r="AQ12" s="161">
        <f t="shared" si="0"/>
        <v>3</v>
      </c>
      <c r="AR12" s="162"/>
      <c r="AS12" s="150"/>
    </row>
    <row r="13" spans="1:45" s="151" customFormat="1" ht="15" customHeight="1">
      <c r="A13" s="152">
        <f t="shared" si="1"/>
        <v>6</v>
      </c>
      <c r="B13" s="153" t="s">
        <v>112</v>
      </c>
      <c r="C13" s="154"/>
      <c r="D13" s="155">
        <v>4924</v>
      </c>
      <c r="E13" s="156"/>
      <c r="F13" s="157"/>
      <c r="G13" s="158"/>
      <c r="H13" s="156"/>
      <c r="I13" s="156"/>
      <c r="J13" s="156"/>
      <c r="K13" s="156"/>
      <c r="L13" s="156"/>
      <c r="M13" s="159"/>
      <c r="N13" s="159"/>
      <c r="O13" s="159"/>
      <c r="P13" s="158"/>
      <c r="Q13" s="156"/>
      <c r="R13" s="156">
        <v>2</v>
      </c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7"/>
      <c r="AD13" s="158">
        <v>1</v>
      </c>
      <c r="AE13" s="156"/>
      <c r="AF13" s="156"/>
      <c r="AG13" s="156"/>
      <c r="AH13" s="156"/>
      <c r="AI13" s="156"/>
      <c r="AJ13" s="156"/>
      <c r="AK13" s="156"/>
      <c r="AL13" s="156"/>
      <c r="AM13" s="156"/>
      <c r="AN13" s="157"/>
      <c r="AO13" s="158"/>
      <c r="AP13" s="160"/>
      <c r="AQ13" s="161">
        <f t="shared" si="0"/>
        <v>3</v>
      </c>
      <c r="AR13" s="162"/>
      <c r="AS13" s="150"/>
    </row>
    <row r="14" spans="1:45" s="151" customFormat="1" ht="15" customHeight="1">
      <c r="A14" s="152">
        <f t="shared" si="1"/>
        <v>7</v>
      </c>
      <c r="B14" s="153" t="s">
        <v>113</v>
      </c>
      <c r="C14" s="154"/>
      <c r="D14" s="155">
        <v>14934</v>
      </c>
      <c r="E14" s="156"/>
      <c r="F14" s="157"/>
      <c r="G14" s="158"/>
      <c r="H14" s="156"/>
      <c r="I14" s="156"/>
      <c r="J14" s="156">
        <v>2</v>
      </c>
      <c r="K14" s="156"/>
      <c r="L14" s="156"/>
      <c r="M14" s="159"/>
      <c r="N14" s="159"/>
      <c r="O14" s="159"/>
      <c r="P14" s="158"/>
      <c r="Q14" s="156">
        <v>1</v>
      </c>
      <c r="R14" s="156">
        <v>4</v>
      </c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7"/>
      <c r="AD14" s="158">
        <v>2</v>
      </c>
      <c r="AE14" s="156"/>
      <c r="AF14" s="156"/>
      <c r="AG14" s="156"/>
      <c r="AH14" s="156"/>
      <c r="AI14" s="156"/>
      <c r="AJ14" s="156"/>
      <c r="AK14" s="156"/>
      <c r="AL14" s="156"/>
      <c r="AM14" s="156"/>
      <c r="AN14" s="157"/>
      <c r="AO14" s="158"/>
      <c r="AP14" s="160"/>
      <c r="AQ14" s="161">
        <f t="shared" si="0"/>
        <v>9</v>
      </c>
      <c r="AR14" s="162"/>
      <c r="AS14" s="150"/>
    </row>
    <row r="15" spans="1:45" s="151" customFormat="1" ht="15" customHeight="1">
      <c r="A15" s="152">
        <f t="shared" si="1"/>
        <v>8</v>
      </c>
      <c r="B15" s="153" t="s">
        <v>114</v>
      </c>
      <c r="C15" s="154"/>
      <c r="D15" s="155">
        <v>8953</v>
      </c>
      <c r="E15" s="156"/>
      <c r="F15" s="157"/>
      <c r="G15" s="158"/>
      <c r="H15" s="156"/>
      <c r="I15" s="156"/>
      <c r="J15" s="156"/>
      <c r="K15" s="156"/>
      <c r="L15" s="156"/>
      <c r="M15" s="159"/>
      <c r="N15" s="159"/>
      <c r="O15" s="159"/>
      <c r="P15" s="158"/>
      <c r="Q15" s="156">
        <v>1</v>
      </c>
      <c r="R15" s="156">
        <v>2</v>
      </c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7"/>
      <c r="AD15" s="158">
        <v>1</v>
      </c>
      <c r="AE15" s="156"/>
      <c r="AF15" s="156"/>
      <c r="AG15" s="156"/>
      <c r="AH15" s="156"/>
      <c r="AI15" s="156"/>
      <c r="AJ15" s="156"/>
      <c r="AK15" s="156"/>
      <c r="AL15" s="156"/>
      <c r="AM15" s="156"/>
      <c r="AN15" s="157"/>
      <c r="AO15" s="158"/>
      <c r="AP15" s="160"/>
      <c r="AQ15" s="161">
        <f t="shared" si="0"/>
        <v>4</v>
      </c>
      <c r="AR15" s="162"/>
      <c r="AS15" s="150"/>
    </row>
    <row r="16" spans="1:45" s="151" customFormat="1" ht="15" customHeight="1">
      <c r="A16" s="152">
        <f t="shared" si="1"/>
        <v>9</v>
      </c>
      <c r="B16" s="153"/>
      <c r="C16" s="154" t="s">
        <v>115</v>
      </c>
      <c r="D16" s="155">
        <v>2378</v>
      </c>
      <c r="E16" s="163"/>
      <c r="F16" s="164"/>
      <c r="G16" s="165"/>
      <c r="H16" s="163"/>
      <c r="I16" s="163"/>
      <c r="J16" s="163"/>
      <c r="K16" s="163"/>
      <c r="L16" s="163"/>
      <c r="M16" s="166"/>
      <c r="N16" s="166"/>
      <c r="O16" s="166"/>
      <c r="P16" s="165"/>
      <c r="Q16" s="163">
        <v>1</v>
      </c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4"/>
      <c r="AD16" s="165"/>
      <c r="AE16" s="163"/>
      <c r="AF16" s="163"/>
      <c r="AG16" s="163"/>
      <c r="AH16" s="163"/>
      <c r="AI16" s="163"/>
      <c r="AJ16" s="163"/>
      <c r="AK16" s="163"/>
      <c r="AL16" s="163"/>
      <c r="AM16" s="163"/>
      <c r="AN16" s="164"/>
      <c r="AO16" s="165"/>
      <c r="AP16" s="167"/>
      <c r="AQ16" s="168">
        <f t="shared" si="0"/>
        <v>1</v>
      </c>
      <c r="AR16" s="169"/>
      <c r="AS16" s="150"/>
    </row>
    <row r="17" spans="1:45" s="151" customFormat="1" ht="15" customHeight="1">
      <c r="A17" s="152">
        <f t="shared" si="1"/>
        <v>10</v>
      </c>
      <c r="B17" s="153" t="s">
        <v>116</v>
      </c>
      <c r="C17" s="154"/>
      <c r="D17" s="155">
        <v>11237</v>
      </c>
      <c r="E17" s="163"/>
      <c r="F17" s="164"/>
      <c r="G17" s="165"/>
      <c r="H17" s="163"/>
      <c r="I17" s="163"/>
      <c r="J17" s="163">
        <v>2</v>
      </c>
      <c r="K17" s="163"/>
      <c r="L17" s="163"/>
      <c r="M17" s="166"/>
      <c r="N17" s="166"/>
      <c r="O17" s="166"/>
      <c r="P17" s="165"/>
      <c r="Q17" s="163">
        <v>1</v>
      </c>
      <c r="R17" s="163">
        <v>2</v>
      </c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4"/>
      <c r="AD17" s="165"/>
      <c r="AE17" s="163"/>
      <c r="AF17" s="163"/>
      <c r="AG17" s="163"/>
      <c r="AH17" s="163"/>
      <c r="AI17" s="163"/>
      <c r="AJ17" s="163"/>
      <c r="AK17" s="163"/>
      <c r="AL17" s="163"/>
      <c r="AM17" s="163"/>
      <c r="AN17" s="164"/>
      <c r="AO17" s="165"/>
      <c r="AP17" s="167"/>
      <c r="AQ17" s="168">
        <f t="shared" si="0"/>
        <v>5</v>
      </c>
      <c r="AR17" s="169"/>
      <c r="AS17" s="150"/>
    </row>
    <row r="18" spans="1:45" s="151" customFormat="1" ht="15" customHeight="1">
      <c r="A18" s="152">
        <f t="shared" si="1"/>
        <v>11</v>
      </c>
      <c r="B18" s="153" t="s">
        <v>117</v>
      </c>
      <c r="C18" s="154"/>
      <c r="D18" s="155">
        <v>4912</v>
      </c>
      <c r="E18" s="156"/>
      <c r="F18" s="157"/>
      <c r="G18" s="158"/>
      <c r="H18" s="156"/>
      <c r="I18" s="156"/>
      <c r="J18" s="156">
        <v>1</v>
      </c>
      <c r="K18" s="156"/>
      <c r="L18" s="156"/>
      <c r="M18" s="159"/>
      <c r="N18" s="159"/>
      <c r="O18" s="159"/>
      <c r="P18" s="158"/>
      <c r="Q18" s="156"/>
      <c r="R18" s="156">
        <v>1</v>
      </c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7"/>
      <c r="AD18" s="158"/>
      <c r="AE18" s="156"/>
      <c r="AF18" s="156"/>
      <c r="AG18" s="156"/>
      <c r="AH18" s="156"/>
      <c r="AI18" s="156"/>
      <c r="AJ18" s="156"/>
      <c r="AK18" s="156"/>
      <c r="AL18" s="156"/>
      <c r="AM18" s="156"/>
      <c r="AN18" s="157"/>
      <c r="AO18" s="158"/>
      <c r="AP18" s="160"/>
      <c r="AQ18" s="161">
        <f t="shared" si="0"/>
        <v>2</v>
      </c>
      <c r="AR18" s="162"/>
      <c r="AS18" s="150"/>
    </row>
    <row r="19" spans="1:45" s="151" customFormat="1" ht="15" customHeight="1">
      <c r="A19" s="152">
        <f t="shared" si="1"/>
        <v>12</v>
      </c>
      <c r="B19" s="153" t="s">
        <v>118</v>
      </c>
      <c r="C19" s="154"/>
      <c r="D19" s="155">
        <v>7668</v>
      </c>
      <c r="E19" s="156"/>
      <c r="F19" s="157"/>
      <c r="G19" s="158"/>
      <c r="H19" s="156"/>
      <c r="I19" s="156"/>
      <c r="J19" s="156"/>
      <c r="K19" s="156"/>
      <c r="L19" s="156"/>
      <c r="M19" s="159"/>
      <c r="N19" s="159"/>
      <c r="O19" s="159"/>
      <c r="P19" s="158"/>
      <c r="Q19" s="156"/>
      <c r="R19" s="156">
        <v>2</v>
      </c>
      <c r="S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7"/>
      <c r="AD19" s="158"/>
      <c r="AE19" s="156"/>
      <c r="AF19" s="156"/>
      <c r="AG19" s="156"/>
      <c r="AH19" s="156"/>
      <c r="AI19" s="156"/>
      <c r="AJ19" s="156"/>
      <c r="AK19" s="156"/>
      <c r="AL19" s="156"/>
      <c r="AM19" s="156"/>
      <c r="AN19" s="157"/>
      <c r="AO19" s="158"/>
      <c r="AP19" s="160"/>
      <c r="AQ19" s="161">
        <f t="shared" si="0"/>
        <v>2</v>
      </c>
      <c r="AR19" s="162"/>
      <c r="AS19" s="150"/>
    </row>
    <row r="20" spans="1:45" s="151" customFormat="1" ht="15" customHeight="1">
      <c r="A20" s="152">
        <f t="shared" si="1"/>
        <v>13</v>
      </c>
      <c r="B20" s="153" t="s">
        <v>119</v>
      </c>
      <c r="C20" s="154"/>
      <c r="D20" s="155">
        <v>7545</v>
      </c>
      <c r="E20" s="156"/>
      <c r="F20" s="157"/>
      <c r="G20" s="158"/>
      <c r="H20" s="156"/>
      <c r="I20" s="156"/>
      <c r="J20" s="156"/>
      <c r="K20" s="156"/>
      <c r="L20" s="156"/>
      <c r="M20" s="159"/>
      <c r="N20" s="159"/>
      <c r="O20" s="159"/>
      <c r="P20" s="158"/>
      <c r="Q20" s="156">
        <v>1</v>
      </c>
      <c r="R20" s="156">
        <v>1</v>
      </c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7"/>
      <c r="AD20" s="158">
        <v>1</v>
      </c>
      <c r="AE20" s="156"/>
      <c r="AF20" s="156"/>
      <c r="AG20" s="156"/>
      <c r="AH20" s="156"/>
      <c r="AI20" s="156"/>
      <c r="AJ20" s="156"/>
      <c r="AK20" s="156"/>
      <c r="AL20" s="156"/>
      <c r="AM20" s="156"/>
      <c r="AN20" s="157"/>
      <c r="AO20" s="158"/>
      <c r="AP20" s="160"/>
      <c r="AQ20" s="161">
        <f t="shared" si="0"/>
        <v>3</v>
      </c>
      <c r="AR20" s="162"/>
      <c r="AS20" s="150"/>
    </row>
    <row r="21" spans="1:45" s="151" customFormat="1" ht="15" customHeight="1">
      <c r="A21" s="152">
        <f t="shared" si="1"/>
        <v>14</v>
      </c>
      <c r="B21" s="153"/>
      <c r="C21" s="154" t="s">
        <v>120</v>
      </c>
      <c r="D21" s="155">
        <v>4396</v>
      </c>
      <c r="E21" s="156"/>
      <c r="F21" s="157"/>
      <c r="G21" s="158"/>
      <c r="H21" s="156"/>
      <c r="I21" s="156"/>
      <c r="J21" s="156">
        <v>1</v>
      </c>
      <c r="K21" s="156"/>
      <c r="L21" s="156"/>
      <c r="M21" s="159"/>
      <c r="N21" s="159"/>
      <c r="O21" s="159"/>
      <c r="P21" s="158"/>
      <c r="Q21" s="156">
        <v>1</v>
      </c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AB21" s="156"/>
      <c r="AC21" s="157"/>
      <c r="AD21" s="158"/>
      <c r="AE21" s="156"/>
      <c r="AF21" s="156"/>
      <c r="AG21" s="156"/>
      <c r="AH21" s="156"/>
      <c r="AI21" s="156"/>
      <c r="AJ21" s="156"/>
      <c r="AK21" s="156"/>
      <c r="AL21" s="156"/>
      <c r="AM21" s="156"/>
      <c r="AN21" s="157"/>
      <c r="AO21" s="158"/>
      <c r="AP21" s="160"/>
      <c r="AQ21" s="161">
        <f t="shared" si="0"/>
        <v>2</v>
      </c>
      <c r="AR21" s="162"/>
      <c r="AS21" s="150"/>
    </row>
    <row r="22" spans="1:45" s="151" customFormat="1" ht="15" customHeight="1">
      <c r="A22" s="152">
        <f t="shared" si="1"/>
        <v>15</v>
      </c>
      <c r="B22" s="153" t="s">
        <v>121</v>
      </c>
      <c r="C22" s="154"/>
      <c r="D22" s="155">
        <v>7108</v>
      </c>
      <c r="E22" s="156"/>
      <c r="F22" s="157"/>
      <c r="G22" s="158"/>
      <c r="H22" s="156"/>
      <c r="I22" s="156"/>
      <c r="J22" s="156">
        <v>1</v>
      </c>
      <c r="K22" s="156"/>
      <c r="L22" s="156"/>
      <c r="M22" s="159"/>
      <c r="N22" s="159"/>
      <c r="O22" s="159"/>
      <c r="P22" s="158"/>
      <c r="Q22" s="156"/>
      <c r="R22" s="156">
        <v>2</v>
      </c>
      <c r="S22" s="156"/>
      <c r="T22" s="156"/>
      <c r="U22" s="156"/>
      <c r="V22" s="156"/>
      <c r="W22" s="156"/>
      <c r="X22" s="156"/>
      <c r="Y22" s="156"/>
      <c r="Z22" s="156"/>
      <c r="AA22" s="156"/>
      <c r="AB22" s="156"/>
      <c r="AC22" s="157"/>
      <c r="AD22" s="158"/>
      <c r="AE22" s="156">
        <v>1</v>
      </c>
      <c r="AF22" s="156"/>
      <c r="AG22" s="156"/>
      <c r="AH22" s="156"/>
      <c r="AI22" s="156"/>
      <c r="AJ22" s="156"/>
      <c r="AK22" s="156"/>
      <c r="AL22" s="156"/>
      <c r="AM22" s="156"/>
      <c r="AN22" s="157"/>
      <c r="AO22" s="158"/>
      <c r="AP22" s="160"/>
      <c r="AQ22" s="161">
        <f t="shared" si="0"/>
        <v>4</v>
      </c>
      <c r="AR22" s="162"/>
      <c r="AS22" s="150"/>
    </row>
    <row r="23" spans="1:45" s="151" customFormat="1" ht="15" customHeight="1">
      <c r="A23" s="152">
        <f t="shared" si="1"/>
        <v>16</v>
      </c>
      <c r="B23" s="153" t="s">
        <v>122</v>
      </c>
      <c r="C23" s="154"/>
      <c r="D23" s="155">
        <v>5485</v>
      </c>
      <c r="E23" s="156"/>
      <c r="F23" s="157"/>
      <c r="G23" s="158"/>
      <c r="H23" s="156"/>
      <c r="I23" s="156"/>
      <c r="J23" s="156"/>
      <c r="K23" s="156"/>
      <c r="L23" s="156"/>
      <c r="M23" s="159"/>
      <c r="N23" s="159"/>
      <c r="O23" s="159"/>
      <c r="P23" s="158"/>
      <c r="Q23" s="156"/>
      <c r="R23" s="156">
        <v>2</v>
      </c>
      <c r="S23" s="156"/>
      <c r="T23" s="156"/>
      <c r="U23" s="156"/>
      <c r="V23" s="156"/>
      <c r="W23" s="156"/>
      <c r="X23" s="156"/>
      <c r="Y23" s="156"/>
      <c r="Z23" s="156"/>
      <c r="AA23" s="156"/>
      <c r="AB23" s="156"/>
      <c r="AC23" s="157"/>
      <c r="AD23" s="158"/>
      <c r="AE23" s="156"/>
      <c r="AF23" s="156"/>
      <c r="AG23" s="156"/>
      <c r="AH23" s="156"/>
      <c r="AI23" s="156"/>
      <c r="AJ23" s="156"/>
      <c r="AK23" s="156"/>
      <c r="AL23" s="156"/>
      <c r="AM23" s="156"/>
      <c r="AN23" s="157"/>
      <c r="AO23" s="158"/>
      <c r="AP23" s="160"/>
      <c r="AQ23" s="161">
        <f t="shared" si="0"/>
        <v>2</v>
      </c>
      <c r="AR23" s="162"/>
      <c r="AS23" s="150"/>
    </row>
    <row r="24" spans="1:45" s="151" customFormat="1" ht="15" customHeight="1">
      <c r="A24" s="152">
        <f t="shared" si="1"/>
        <v>17</v>
      </c>
      <c r="B24" s="153" t="s">
        <v>123</v>
      </c>
      <c r="C24" s="154"/>
      <c r="D24" s="155">
        <v>4565</v>
      </c>
      <c r="E24" s="156"/>
      <c r="F24" s="157"/>
      <c r="G24" s="158"/>
      <c r="H24" s="156"/>
      <c r="I24" s="156"/>
      <c r="J24" s="156">
        <v>1</v>
      </c>
      <c r="K24" s="156"/>
      <c r="L24" s="156"/>
      <c r="M24" s="159"/>
      <c r="N24" s="159"/>
      <c r="O24" s="159"/>
      <c r="P24" s="158"/>
      <c r="Q24" s="156"/>
      <c r="R24" s="156">
        <v>2</v>
      </c>
      <c r="S24" s="156"/>
      <c r="T24" s="156"/>
      <c r="U24" s="156"/>
      <c r="V24" s="156"/>
      <c r="W24" s="156"/>
      <c r="X24" s="156"/>
      <c r="Y24" s="156"/>
      <c r="Z24" s="156"/>
      <c r="AA24" s="156"/>
      <c r="AB24" s="156"/>
      <c r="AC24" s="157"/>
      <c r="AD24" s="158">
        <v>1</v>
      </c>
      <c r="AE24" s="156"/>
      <c r="AF24" s="156"/>
      <c r="AG24" s="156"/>
      <c r="AH24" s="156"/>
      <c r="AI24" s="156"/>
      <c r="AJ24" s="156"/>
      <c r="AK24" s="156"/>
      <c r="AL24" s="156"/>
      <c r="AM24" s="156"/>
      <c r="AN24" s="157"/>
      <c r="AO24" s="158"/>
      <c r="AP24" s="160"/>
      <c r="AQ24" s="161">
        <f t="shared" si="0"/>
        <v>4</v>
      </c>
      <c r="AR24" s="162"/>
      <c r="AS24" s="150"/>
    </row>
    <row r="25" spans="1:45" s="151" customFormat="1" ht="15" customHeight="1">
      <c r="A25" s="152">
        <f t="shared" si="1"/>
        <v>18</v>
      </c>
      <c r="B25" s="153"/>
      <c r="C25" s="154" t="s">
        <v>124</v>
      </c>
      <c r="D25" s="155">
        <v>3274</v>
      </c>
      <c r="E25" s="156"/>
      <c r="F25" s="157"/>
      <c r="G25" s="158"/>
      <c r="H25" s="156"/>
      <c r="I25" s="156"/>
      <c r="J25" s="156">
        <v>1</v>
      </c>
      <c r="K25" s="156"/>
      <c r="L25" s="156"/>
      <c r="M25" s="159"/>
      <c r="N25" s="159"/>
      <c r="O25" s="159"/>
      <c r="P25" s="158"/>
      <c r="Q25" s="156"/>
      <c r="R25" s="156">
        <v>1</v>
      </c>
      <c r="S25" s="156"/>
      <c r="T25" s="156"/>
      <c r="U25" s="156"/>
      <c r="V25" s="156"/>
      <c r="W25" s="156"/>
      <c r="X25" s="156"/>
      <c r="Y25" s="156"/>
      <c r="Z25" s="156"/>
      <c r="AA25" s="156"/>
      <c r="AB25" s="156"/>
      <c r="AC25" s="157"/>
      <c r="AD25" s="158"/>
      <c r="AE25" s="156"/>
      <c r="AF25" s="156"/>
      <c r="AG25" s="156"/>
      <c r="AH25" s="156"/>
      <c r="AI25" s="156"/>
      <c r="AJ25" s="156"/>
      <c r="AK25" s="156"/>
      <c r="AL25" s="156"/>
      <c r="AM25" s="156"/>
      <c r="AN25" s="157"/>
      <c r="AO25" s="158"/>
      <c r="AP25" s="160"/>
      <c r="AQ25" s="161">
        <f t="shared" si="0"/>
        <v>2</v>
      </c>
      <c r="AR25" s="162"/>
      <c r="AS25" s="150"/>
    </row>
    <row r="26" spans="1:45" s="151" customFormat="1" ht="15" customHeight="1">
      <c r="A26" s="152">
        <f t="shared" si="1"/>
        <v>19</v>
      </c>
      <c r="B26" s="153" t="s">
        <v>125</v>
      </c>
      <c r="C26" s="154"/>
      <c r="D26" s="155">
        <v>5987</v>
      </c>
      <c r="E26" s="156"/>
      <c r="F26" s="157"/>
      <c r="G26" s="158"/>
      <c r="H26" s="156"/>
      <c r="I26" s="156"/>
      <c r="J26" s="156"/>
      <c r="K26" s="156"/>
      <c r="L26" s="156"/>
      <c r="M26" s="159"/>
      <c r="N26" s="159"/>
      <c r="O26" s="159"/>
      <c r="P26" s="158"/>
      <c r="Q26" s="156"/>
      <c r="R26" s="156">
        <v>2</v>
      </c>
      <c r="S26" s="156"/>
      <c r="T26" s="156"/>
      <c r="U26" s="156"/>
      <c r="V26" s="156"/>
      <c r="W26" s="156"/>
      <c r="X26" s="156"/>
      <c r="Y26" s="156"/>
      <c r="Z26" s="156"/>
      <c r="AA26" s="156"/>
      <c r="AB26" s="156"/>
      <c r="AC26" s="157"/>
      <c r="AD26" s="158">
        <v>1</v>
      </c>
      <c r="AE26" s="156"/>
      <c r="AF26" s="156"/>
      <c r="AG26" s="156"/>
      <c r="AH26" s="156"/>
      <c r="AI26" s="156"/>
      <c r="AJ26" s="156"/>
      <c r="AK26" s="156"/>
      <c r="AL26" s="156"/>
      <c r="AM26" s="156"/>
      <c r="AN26" s="157"/>
      <c r="AO26" s="158"/>
      <c r="AP26" s="160"/>
      <c r="AQ26" s="161">
        <f t="shared" si="0"/>
        <v>3</v>
      </c>
      <c r="AR26" s="162"/>
      <c r="AS26" s="150"/>
    </row>
    <row r="27" spans="1:45" s="151" customFormat="1" ht="15" customHeight="1">
      <c r="A27" s="152">
        <f t="shared" si="1"/>
        <v>20</v>
      </c>
      <c r="B27" s="153" t="s">
        <v>126</v>
      </c>
      <c r="C27" s="154"/>
      <c r="D27" s="155">
        <v>5572</v>
      </c>
      <c r="E27" s="156"/>
      <c r="F27" s="157"/>
      <c r="G27" s="158"/>
      <c r="H27" s="156"/>
      <c r="I27" s="156"/>
      <c r="J27" s="156"/>
      <c r="K27" s="156"/>
      <c r="L27" s="156"/>
      <c r="M27" s="159"/>
      <c r="N27" s="159"/>
      <c r="O27" s="159"/>
      <c r="P27" s="158"/>
      <c r="Q27" s="156"/>
      <c r="R27" s="156">
        <v>2</v>
      </c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7"/>
      <c r="AD27" s="158">
        <v>1</v>
      </c>
      <c r="AE27" s="156"/>
      <c r="AF27" s="156"/>
      <c r="AG27" s="156"/>
      <c r="AH27" s="156"/>
      <c r="AI27" s="156"/>
      <c r="AJ27" s="156"/>
      <c r="AK27" s="156"/>
      <c r="AL27" s="156"/>
      <c r="AM27" s="156"/>
      <c r="AN27" s="157"/>
      <c r="AO27" s="158"/>
      <c r="AP27" s="160"/>
      <c r="AQ27" s="161">
        <f t="shared" si="0"/>
        <v>3</v>
      </c>
      <c r="AR27" s="162"/>
      <c r="AS27" s="150"/>
    </row>
    <row r="28" spans="1:45" s="151" customFormat="1" ht="15" customHeight="1">
      <c r="A28" s="152">
        <f t="shared" si="1"/>
        <v>21</v>
      </c>
      <c r="B28" s="153" t="s">
        <v>127</v>
      </c>
      <c r="C28" s="154"/>
      <c r="D28" s="155">
        <v>4514</v>
      </c>
      <c r="E28" s="156"/>
      <c r="F28" s="157"/>
      <c r="G28" s="158"/>
      <c r="H28" s="156"/>
      <c r="I28" s="156"/>
      <c r="J28" s="156">
        <v>1</v>
      </c>
      <c r="K28" s="156"/>
      <c r="L28" s="156"/>
      <c r="M28" s="159"/>
      <c r="N28" s="159"/>
      <c r="O28" s="159"/>
      <c r="P28" s="158"/>
      <c r="Q28" s="156"/>
      <c r="R28" s="156">
        <v>2</v>
      </c>
      <c r="S28" s="156"/>
      <c r="T28" s="156"/>
      <c r="U28" s="156"/>
      <c r="V28" s="156"/>
      <c r="W28" s="156"/>
      <c r="X28" s="156"/>
      <c r="Y28" s="156"/>
      <c r="Z28" s="156"/>
      <c r="AA28" s="156"/>
      <c r="AB28" s="156"/>
      <c r="AC28" s="157"/>
      <c r="AD28" s="158"/>
      <c r="AE28" s="156"/>
      <c r="AF28" s="156"/>
      <c r="AG28" s="156"/>
      <c r="AH28" s="156"/>
      <c r="AI28" s="156"/>
      <c r="AJ28" s="156"/>
      <c r="AK28" s="156"/>
      <c r="AL28" s="156"/>
      <c r="AM28" s="156"/>
      <c r="AN28" s="157"/>
      <c r="AO28" s="158"/>
      <c r="AP28" s="160"/>
      <c r="AQ28" s="161">
        <f t="shared" si="0"/>
        <v>3</v>
      </c>
      <c r="AR28" s="162"/>
      <c r="AS28" s="150"/>
    </row>
    <row r="29" spans="1:45" s="151" customFormat="1" ht="15" customHeight="1">
      <c r="A29" s="152">
        <f t="shared" si="1"/>
        <v>22</v>
      </c>
      <c r="B29" s="153" t="s">
        <v>128</v>
      </c>
      <c r="C29" s="154"/>
      <c r="D29" s="155">
        <v>4467</v>
      </c>
      <c r="E29" s="156"/>
      <c r="F29" s="157"/>
      <c r="G29" s="158"/>
      <c r="H29" s="156"/>
      <c r="I29" s="156"/>
      <c r="J29" s="402">
        <v>1</v>
      </c>
      <c r="K29" s="156"/>
      <c r="L29" s="156"/>
      <c r="M29" s="159"/>
      <c r="N29" s="159"/>
      <c r="O29" s="159"/>
      <c r="P29" s="158"/>
      <c r="Q29" s="156"/>
      <c r="R29" s="156">
        <v>2</v>
      </c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7"/>
      <c r="AD29" s="158">
        <v>1</v>
      </c>
      <c r="AE29" s="156"/>
      <c r="AF29" s="156"/>
      <c r="AG29" s="156"/>
      <c r="AH29" s="156"/>
      <c r="AI29" s="156"/>
      <c r="AJ29" s="156"/>
      <c r="AK29" s="156"/>
      <c r="AL29" s="156"/>
      <c r="AM29" s="156"/>
      <c r="AN29" s="157"/>
      <c r="AO29" s="158"/>
      <c r="AP29" s="160"/>
      <c r="AQ29" s="161">
        <f t="shared" si="0"/>
        <v>4</v>
      </c>
      <c r="AR29" s="162"/>
      <c r="AS29" s="150"/>
    </row>
    <row r="30" spans="1:45" s="151" customFormat="1" ht="15" customHeight="1">
      <c r="A30" s="152">
        <f t="shared" si="1"/>
        <v>23</v>
      </c>
      <c r="B30" s="153"/>
      <c r="C30" s="154" t="s">
        <v>129</v>
      </c>
      <c r="D30" s="155">
        <v>1478</v>
      </c>
      <c r="E30" s="156"/>
      <c r="F30" s="157"/>
      <c r="G30" s="158"/>
      <c r="H30" s="156"/>
      <c r="I30" s="156"/>
      <c r="J30" s="156"/>
      <c r="K30" s="156"/>
      <c r="L30" s="156"/>
      <c r="M30" s="159"/>
      <c r="N30" s="159"/>
      <c r="O30" s="159"/>
      <c r="P30" s="158"/>
      <c r="Q30" s="156"/>
      <c r="R30" s="156">
        <v>1</v>
      </c>
      <c r="S30" s="156"/>
      <c r="T30" s="156"/>
      <c r="U30" s="156"/>
      <c r="V30" s="156"/>
      <c r="W30" s="156"/>
      <c r="X30" s="156"/>
      <c r="Y30" s="156"/>
      <c r="Z30" s="156"/>
      <c r="AA30" s="156"/>
      <c r="AB30" s="156"/>
      <c r="AC30" s="157"/>
      <c r="AD30" s="158"/>
      <c r="AE30" s="156"/>
      <c r="AF30" s="156"/>
      <c r="AG30" s="156"/>
      <c r="AH30" s="156"/>
      <c r="AI30" s="156"/>
      <c r="AJ30" s="156"/>
      <c r="AK30" s="156"/>
      <c r="AL30" s="156"/>
      <c r="AM30" s="156"/>
      <c r="AN30" s="157"/>
      <c r="AO30" s="158"/>
      <c r="AP30" s="160"/>
      <c r="AQ30" s="161">
        <f t="shared" si="0"/>
        <v>1</v>
      </c>
      <c r="AR30" s="162"/>
      <c r="AS30" s="150"/>
    </row>
    <row r="31" spans="1:45" s="151" customFormat="1" ht="15" customHeight="1">
      <c r="A31" s="152">
        <f t="shared" si="1"/>
        <v>24</v>
      </c>
      <c r="B31" s="153" t="s">
        <v>130</v>
      </c>
      <c r="C31" s="154"/>
      <c r="D31" s="155">
        <v>5383</v>
      </c>
      <c r="E31" s="156"/>
      <c r="F31" s="157"/>
      <c r="G31" s="158"/>
      <c r="H31" s="156"/>
      <c r="I31" s="156"/>
      <c r="J31" s="156"/>
      <c r="K31" s="156"/>
      <c r="L31" s="156"/>
      <c r="M31" s="159"/>
      <c r="N31" s="159"/>
      <c r="O31" s="159"/>
      <c r="P31" s="158"/>
      <c r="Q31" s="156"/>
      <c r="R31" s="156">
        <v>2</v>
      </c>
      <c r="S31" s="156"/>
      <c r="T31" s="156"/>
      <c r="U31" s="156"/>
      <c r="V31" s="156"/>
      <c r="W31" s="156"/>
      <c r="X31" s="156"/>
      <c r="Y31" s="156"/>
      <c r="Z31" s="156"/>
      <c r="AA31" s="156"/>
      <c r="AB31" s="156"/>
      <c r="AC31" s="157"/>
      <c r="AD31" s="158">
        <v>1</v>
      </c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8"/>
      <c r="AP31" s="160"/>
      <c r="AQ31" s="161">
        <f t="shared" si="0"/>
        <v>3</v>
      </c>
      <c r="AR31" s="162"/>
      <c r="AS31" s="150"/>
    </row>
    <row r="32" spans="1:45" s="151" customFormat="1" ht="15" customHeight="1">
      <c r="A32" s="152">
        <f t="shared" si="1"/>
        <v>25</v>
      </c>
      <c r="B32" s="153"/>
      <c r="C32" s="154" t="s">
        <v>131</v>
      </c>
      <c r="D32" s="155">
        <v>2634</v>
      </c>
      <c r="E32" s="156"/>
      <c r="F32" s="157"/>
      <c r="G32" s="158"/>
      <c r="H32" s="156"/>
      <c r="I32" s="156"/>
      <c r="J32" s="156"/>
      <c r="K32" s="156"/>
      <c r="L32" s="156"/>
      <c r="M32" s="159"/>
      <c r="N32" s="159"/>
      <c r="O32" s="159"/>
      <c r="P32" s="158"/>
      <c r="Q32" s="156"/>
      <c r="R32" s="156">
        <v>1</v>
      </c>
      <c r="S32" s="156"/>
      <c r="T32" s="156"/>
      <c r="U32" s="156"/>
      <c r="V32" s="156"/>
      <c r="W32" s="156"/>
      <c r="X32" s="156"/>
      <c r="Y32" s="156"/>
      <c r="Z32" s="156"/>
      <c r="AA32" s="156"/>
      <c r="AB32" s="156"/>
      <c r="AC32" s="157"/>
      <c r="AD32" s="158">
        <v>1</v>
      </c>
      <c r="AE32" s="156"/>
      <c r="AF32" s="156"/>
      <c r="AG32" s="156"/>
      <c r="AH32" s="156"/>
      <c r="AI32" s="156"/>
      <c r="AJ32" s="156"/>
      <c r="AK32" s="156"/>
      <c r="AL32" s="156"/>
      <c r="AM32" s="156"/>
      <c r="AN32" s="157"/>
      <c r="AO32" s="158"/>
      <c r="AP32" s="160"/>
      <c r="AQ32" s="161">
        <f t="shared" si="0"/>
        <v>2</v>
      </c>
      <c r="AR32" s="162"/>
      <c r="AS32" s="150"/>
    </row>
    <row r="33" spans="1:45" s="151" customFormat="1" ht="15" customHeight="1">
      <c r="A33" s="152">
        <f t="shared" si="1"/>
        <v>26</v>
      </c>
      <c r="B33" s="153" t="s">
        <v>132</v>
      </c>
      <c r="C33" s="154"/>
      <c r="D33" s="155">
        <v>2996</v>
      </c>
      <c r="E33" s="156"/>
      <c r="F33" s="157"/>
      <c r="G33" s="158"/>
      <c r="H33" s="156"/>
      <c r="I33" s="156"/>
      <c r="J33" s="156">
        <v>1</v>
      </c>
      <c r="K33" s="156"/>
      <c r="L33" s="156"/>
      <c r="M33" s="159"/>
      <c r="N33" s="159"/>
      <c r="O33" s="159"/>
      <c r="P33" s="158"/>
      <c r="Q33" s="156"/>
      <c r="R33" s="156">
        <v>2</v>
      </c>
      <c r="S33" s="156"/>
      <c r="T33" s="156"/>
      <c r="U33" s="156"/>
      <c r="V33" s="156"/>
      <c r="W33" s="156"/>
      <c r="X33" s="156"/>
      <c r="Y33" s="156"/>
      <c r="Z33" s="156"/>
      <c r="AA33" s="156"/>
      <c r="AB33" s="156"/>
      <c r="AC33" s="157"/>
      <c r="AD33" s="158">
        <v>1</v>
      </c>
      <c r="AE33" s="156"/>
      <c r="AF33" s="156"/>
      <c r="AG33" s="156"/>
      <c r="AH33" s="156"/>
      <c r="AI33" s="156"/>
      <c r="AJ33" s="156"/>
      <c r="AK33" s="156"/>
      <c r="AL33" s="156"/>
      <c r="AM33" s="156"/>
      <c r="AN33" s="157"/>
      <c r="AO33" s="158"/>
      <c r="AP33" s="160"/>
      <c r="AQ33" s="161">
        <f t="shared" si="0"/>
        <v>4</v>
      </c>
      <c r="AR33" s="162"/>
      <c r="AS33" s="150"/>
    </row>
    <row r="34" spans="1:45" s="151" customFormat="1" ht="15" customHeight="1">
      <c r="A34" s="152">
        <f t="shared" si="1"/>
        <v>27</v>
      </c>
      <c r="B34" s="153"/>
      <c r="C34" s="154" t="s">
        <v>133</v>
      </c>
      <c r="D34" s="155">
        <v>2418</v>
      </c>
      <c r="E34" s="156"/>
      <c r="F34" s="157"/>
      <c r="G34" s="158"/>
      <c r="H34" s="156"/>
      <c r="I34" s="156"/>
      <c r="J34" s="156">
        <v>1</v>
      </c>
      <c r="K34" s="156"/>
      <c r="L34" s="156"/>
      <c r="M34" s="159"/>
      <c r="N34" s="159"/>
      <c r="O34" s="159"/>
      <c r="P34" s="158"/>
      <c r="Q34" s="156"/>
      <c r="R34" s="156">
        <v>1</v>
      </c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7"/>
      <c r="AD34" s="158">
        <v>1</v>
      </c>
      <c r="AE34" s="156"/>
      <c r="AF34" s="156"/>
      <c r="AG34" s="156"/>
      <c r="AH34" s="156"/>
      <c r="AI34" s="156"/>
      <c r="AJ34" s="156"/>
      <c r="AK34" s="156"/>
      <c r="AL34" s="156"/>
      <c r="AM34" s="156"/>
      <c r="AN34" s="157"/>
      <c r="AO34" s="158"/>
      <c r="AP34" s="160"/>
      <c r="AQ34" s="161">
        <f t="shared" si="0"/>
        <v>3</v>
      </c>
      <c r="AR34" s="170"/>
      <c r="AS34" s="150"/>
    </row>
    <row r="35" spans="1:45" s="151" customFormat="1" ht="15" customHeight="1">
      <c r="A35" s="152">
        <f t="shared" si="1"/>
        <v>28</v>
      </c>
      <c r="B35" s="153" t="s">
        <v>134</v>
      </c>
      <c r="C35" s="154"/>
      <c r="D35" s="155">
        <v>11166</v>
      </c>
      <c r="E35" s="156"/>
      <c r="F35" s="157"/>
      <c r="G35" s="158"/>
      <c r="H35" s="156"/>
      <c r="I35" s="156"/>
      <c r="J35" s="156">
        <v>1</v>
      </c>
      <c r="K35" s="156">
        <v>2</v>
      </c>
      <c r="L35" s="156"/>
      <c r="M35" s="159"/>
      <c r="N35" s="159"/>
      <c r="O35" s="159"/>
      <c r="P35" s="158"/>
      <c r="Q35" s="156">
        <v>1</v>
      </c>
      <c r="R35" s="156">
        <v>2</v>
      </c>
      <c r="S35" s="156"/>
      <c r="T35" s="156"/>
      <c r="U35" s="156"/>
      <c r="V35" s="156"/>
      <c r="W35" s="156"/>
      <c r="X35" s="156"/>
      <c r="Y35" s="156"/>
      <c r="Z35" s="156"/>
      <c r="AA35" s="156"/>
      <c r="AB35" s="156"/>
      <c r="AC35" s="157"/>
      <c r="AD35" s="158"/>
      <c r="AE35" s="156">
        <v>2</v>
      </c>
      <c r="AF35" s="156"/>
      <c r="AG35" s="156"/>
      <c r="AH35" s="156"/>
      <c r="AI35" s="156"/>
      <c r="AJ35" s="156"/>
      <c r="AK35" s="156"/>
      <c r="AL35" s="156"/>
      <c r="AM35" s="156"/>
      <c r="AN35" s="157"/>
      <c r="AO35" s="158"/>
      <c r="AP35" s="160"/>
      <c r="AQ35" s="161">
        <f t="shared" si="0"/>
        <v>8</v>
      </c>
      <c r="AR35" s="170"/>
      <c r="AS35" s="150"/>
    </row>
    <row r="36" spans="1:45" s="151" customFormat="1" ht="15" customHeight="1">
      <c r="A36" s="152">
        <f t="shared" si="1"/>
        <v>29</v>
      </c>
      <c r="B36" s="153"/>
      <c r="C36" s="154" t="s">
        <v>135</v>
      </c>
      <c r="D36" s="155">
        <v>1506</v>
      </c>
      <c r="E36" s="156"/>
      <c r="F36" s="157"/>
      <c r="G36" s="158"/>
      <c r="H36" s="156"/>
      <c r="I36" s="156"/>
      <c r="J36" s="156"/>
      <c r="K36" s="156"/>
      <c r="L36" s="156"/>
      <c r="M36" s="159"/>
      <c r="N36" s="159"/>
      <c r="O36" s="159"/>
      <c r="P36" s="158"/>
      <c r="Q36" s="156"/>
      <c r="R36" s="156">
        <v>1</v>
      </c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7"/>
      <c r="AD36" s="158"/>
      <c r="AE36" s="156"/>
      <c r="AF36" s="156"/>
      <c r="AG36" s="156"/>
      <c r="AH36" s="156"/>
      <c r="AI36" s="156"/>
      <c r="AJ36" s="156"/>
      <c r="AK36" s="156"/>
      <c r="AL36" s="156"/>
      <c r="AM36" s="156"/>
      <c r="AN36" s="157"/>
      <c r="AO36" s="158"/>
      <c r="AP36" s="160"/>
      <c r="AQ36" s="161">
        <f t="shared" si="0"/>
        <v>1</v>
      </c>
      <c r="AR36" s="170"/>
      <c r="AS36" s="150"/>
    </row>
    <row r="37" spans="1:45" s="151" customFormat="1" ht="15" customHeight="1">
      <c r="A37" s="152">
        <f t="shared" si="1"/>
        <v>30</v>
      </c>
      <c r="B37" s="153" t="s">
        <v>136</v>
      </c>
      <c r="C37" s="154"/>
      <c r="D37" s="171">
        <v>2519</v>
      </c>
      <c r="E37" s="156"/>
      <c r="F37" s="157"/>
      <c r="G37" s="158"/>
      <c r="H37" s="156"/>
      <c r="I37" s="156"/>
      <c r="J37" s="156"/>
      <c r="K37" s="156"/>
      <c r="L37" s="156"/>
      <c r="M37" s="159"/>
      <c r="N37" s="159"/>
      <c r="O37" s="159"/>
      <c r="P37" s="158"/>
      <c r="Q37" s="156"/>
      <c r="R37" s="156">
        <v>1</v>
      </c>
      <c r="S37" s="156"/>
      <c r="T37" s="156"/>
      <c r="U37" s="156"/>
      <c r="V37" s="156"/>
      <c r="W37" s="156"/>
      <c r="X37" s="156"/>
      <c r="Y37" s="156"/>
      <c r="Z37" s="156"/>
      <c r="AA37" s="156"/>
      <c r="AB37" s="156"/>
      <c r="AC37" s="157"/>
      <c r="AD37" s="158"/>
      <c r="AE37" s="156"/>
      <c r="AF37" s="156"/>
      <c r="AG37" s="156"/>
      <c r="AH37" s="156"/>
      <c r="AI37" s="156"/>
      <c r="AJ37" s="156"/>
      <c r="AK37" s="156"/>
      <c r="AL37" s="156"/>
      <c r="AM37" s="156"/>
      <c r="AN37" s="157"/>
      <c r="AO37" s="158"/>
      <c r="AP37" s="160"/>
      <c r="AQ37" s="161">
        <f t="shared" si="0"/>
        <v>1</v>
      </c>
      <c r="AR37" s="170"/>
      <c r="AS37" s="150"/>
    </row>
    <row r="38" spans="1:45" s="151" customFormat="1" ht="15" customHeight="1">
      <c r="A38" s="152">
        <f t="shared" si="1"/>
        <v>31</v>
      </c>
      <c r="B38" s="153"/>
      <c r="C38" s="154" t="s">
        <v>137</v>
      </c>
      <c r="D38" s="155">
        <v>1920</v>
      </c>
      <c r="E38" s="156"/>
      <c r="F38" s="157"/>
      <c r="G38" s="158"/>
      <c r="H38" s="156"/>
      <c r="I38" s="156"/>
      <c r="J38" s="156"/>
      <c r="K38" s="156"/>
      <c r="L38" s="156"/>
      <c r="M38" s="159"/>
      <c r="N38" s="159"/>
      <c r="O38" s="159"/>
      <c r="P38" s="158"/>
      <c r="Q38" s="156"/>
      <c r="R38" s="156">
        <v>1</v>
      </c>
      <c r="S38" s="156"/>
      <c r="T38" s="156"/>
      <c r="U38" s="156"/>
      <c r="V38" s="156"/>
      <c r="W38" s="156"/>
      <c r="X38" s="156"/>
      <c r="Y38" s="156"/>
      <c r="Z38" s="156"/>
      <c r="AA38" s="156"/>
      <c r="AB38" s="156"/>
      <c r="AC38" s="157"/>
      <c r="AD38" s="158"/>
      <c r="AE38" s="156"/>
      <c r="AF38" s="156"/>
      <c r="AG38" s="156"/>
      <c r="AH38" s="156"/>
      <c r="AI38" s="156"/>
      <c r="AJ38" s="156"/>
      <c r="AK38" s="156"/>
      <c r="AL38" s="156"/>
      <c r="AM38" s="156"/>
      <c r="AN38" s="157"/>
      <c r="AO38" s="158"/>
      <c r="AP38" s="160"/>
      <c r="AQ38" s="161">
        <f t="shared" si="0"/>
        <v>1</v>
      </c>
      <c r="AR38" s="169"/>
      <c r="AS38" s="150"/>
    </row>
    <row r="39" spans="1:45" s="151" customFormat="1" ht="15" customHeight="1">
      <c r="A39" s="152">
        <f t="shared" si="1"/>
        <v>32</v>
      </c>
      <c r="B39" s="153" t="s">
        <v>138</v>
      </c>
      <c r="C39" s="154"/>
      <c r="D39" s="155">
        <v>7116</v>
      </c>
      <c r="E39" s="156"/>
      <c r="F39" s="157"/>
      <c r="G39" s="158"/>
      <c r="H39" s="156"/>
      <c r="I39" s="156"/>
      <c r="J39" s="156">
        <v>1</v>
      </c>
      <c r="K39" s="156"/>
      <c r="L39" s="156"/>
      <c r="M39" s="159"/>
      <c r="N39" s="159"/>
      <c r="O39" s="159"/>
      <c r="P39" s="158"/>
      <c r="Q39" s="156"/>
      <c r="R39" s="156">
        <v>2</v>
      </c>
      <c r="S39" s="156"/>
      <c r="T39" s="156"/>
      <c r="U39" s="156"/>
      <c r="V39" s="156"/>
      <c r="W39" s="156"/>
      <c r="X39" s="156"/>
      <c r="Y39" s="156"/>
      <c r="Z39" s="156"/>
      <c r="AA39" s="156"/>
      <c r="AB39" s="156"/>
      <c r="AC39" s="157"/>
      <c r="AD39" s="158"/>
      <c r="AE39" s="156"/>
      <c r="AF39" s="156"/>
      <c r="AG39" s="156"/>
      <c r="AH39" s="156"/>
      <c r="AI39" s="156"/>
      <c r="AJ39" s="156"/>
      <c r="AK39" s="156"/>
      <c r="AL39" s="156"/>
      <c r="AM39" s="156"/>
      <c r="AN39" s="157"/>
      <c r="AO39" s="158"/>
      <c r="AP39" s="160"/>
      <c r="AQ39" s="161">
        <f t="shared" si="0"/>
        <v>3</v>
      </c>
      <c r="AR39" s="169"/>
      <c r="AS39" s="150"/>
    </row>
    <row r="40" spans="1:45" s="151" customFormat="1" ht="15" customHeight="1">
      <c r="A40" s="152">
        <f t="shared" si="1"/>
        <v>33</v>
      </c>
      <c r="B40" s="153"/>
      <c r="C40" s="154" t="s">
        <v>139</v>
      </c>
      <c r="D40" s="155">
        <v>2966</v>
      </c>
      <c r="E40" s="156"/>
      <c r="F40" s="157"/>
      <c r="G40" s="158"/>
      <c r="H40" s="156"/>
      <c r="I40" s="156"/>
      <c r="J40" s="156">
        <v>1</v>
      </c>
      <c r="K40" s="156"/>
      <c r="L40" s="156"/>
      <c r="M40" s="159"/>
      <c r="N40" s="159"/>
      <c r="O40" s="159"/>
      <c r="P40" s="158"/>
      <c r="Q40" s="156"/>
      <c r="R40" s="156"/>
      <c r="S40" s="156"/>
      <c r="T40" s="156">
        <v>1</v>
      </c>
      <c r="U40" s="156"/>
      <c r="V40" s="156"/>
      <c r="W40" s="156"/>
      <c r="X40" s="156"/>
      <c r="Y40" s="156"/>
      <c r="Z40" s="156"/>
      <c r="AA40" s="156"/>
      <c r="AB40" s="156"/>
      <c r="AC40" s="157"/>
      <c r="AD40" s="158"/>
      <c r="AE40" s="156"/>
      <c r="AF40" s="156"/>
      <c r="AG40" s="156"/>
      <c r="AH40" s="156"/>
      <c r="AI40" s="156"/>
      <c r="AJ40" s="156"/>
      <c r="AK40" s="156"/>
      <c r="AL40" s="156"/>
      <c r="AM40" s="156"/>
      <c r="AN40" s="157"/>
      <c r="AO40" s="158"/>
      <c r="AP40" s="160"/>
      <c r="AQ40" s="161">
        <f t="shared" si="0"/>
        <v>2</v>
      </c>
      <c r="AR40" s="170"/>
      <c r="AS40" s="150"/>
    </row>
    <row r="41" spans="1:45" s="151" customFormat="1" ht="15" customHeight="1">
      <c r="A41" s="152">
        <f t="shared" si="1"/>
        <v>34</v>
      </c>
      <c r="B41" s="153" t="s">
        <v>140</v>
      </c>
      <c r="C41" s="154"/>
      <c r="D41" s="155">
        <v>6778</v>
      </c>
      <c r="E41" s="156"/>
      <c r="F41" s="157"/>
      <c r="G41" s="158"/>
      <c r="H41" s="156"/>
      <c r="I41" s="156"/>
      <c r="J41" s="402">
        <v>1</v>
      </c>
      <c r="K41" s="156"/>
      <c r="L41" s="156"/>
      <c r="M41" s="159"/>
      <c r="N41" s="159"/>
      <c r="O41" s="159"/>
      <c r="P41" s="158"/>
      <c r="Q41" s="156"/>
      <c r="R41" s="156">
        <v>2</v>
      </c>
      <c r="S41" s="156"/>
      <c r="T41" s="156"/>
      <c r="U41" s="156"/>
      <c r="V41" s="156"/>
      <c r="W41" s="156"/>
      <c r="X41" s="156"/>
      <c r="Y41" s="156"/>
      <c r="Z41" s="156"/>
      <c r="AA41" s="156"/>
      <c r="AB41" s="156"/>
      <c r="AC41" s="157"/>
      <c r="AD41" s="158"/>
      <c r="AE41" s="156">
        <v>2</v>
      </c>
      <c r="AF41" s="156"/>
      <c r="AG41" s="156"/>
      <c r="AH41" s="156"/>
      <c r="AI41" s="156"/>
      <c r="AJ41" s="156"/>
      <c r="AK41" s="156"/>
      <c r="AL41" s="156"/>
      <c r="AM41" s="156"/>
      <c r="AN41" s="157"/>
      <c r="AO41" s="158"/>
      <c r="AP41" s="160"/>
      <c r="AQ41" s="161">
        <f t="shared" si="0"/>
        <v>5</v>
      </c>
      <c r="AR41" s="170"/>
      <c r="AS41" s="150"/>
    </row>
    <row r="42" spans="1:45" s="151" customFormat="1" ht="15" customHeight="1">
      <c r="A42" s="152">
        <f t="shared" si="1"/>
        <v>35</v>
      </c>
      <c r="B42" s="153"/>
      <c r="C42" s="154" t="s">
        <v>141</v>
      </c>
      <c r="D42" s="155">
        <v>863</v>
      </c>
      <c r="E42" s="156"/>
      <c r="F42" s="157"/>
      <c r="G42" s="158"/>
      <c r="H42" s="156"/>
      <c r="I42" s="156"/>
      <c r="J42" s="156"/>
      <c r="K42" s="156"/>
      <c r="L42" s="156"/>
      <c r="M42" s="159"/>
      <c r="N42" s="159"/>
      <c r="O42" s="159"/>
      <c r="P42" s="158"/>
      <c r="Q42" s="156"/>
      <c r="R42" s="156">
        <v>1</v>
      </c>
      <c r="S42" s="156"/>
      <c r="T42" s="156"/>
      <c r="U42" s="156"/>
      <c r="V42" s="156"/>
      <c r="W42" s="156"/>
      <c r="X42" s="156"/>
      <c r="Y42" s="156"/>
      <c r="Z42" s="156"/>
      <c r="AA42" s="156"/>
      <c r="AB42" s="156"/>
      <c r="AC42" s="157"/>
      <c r="AD42" s="158"/>
      <c r="AE42" s="156"/>
      <c r="AF42" s="156"/>
      <c r="AG42" s="156"/>
      <c r="AH42" s="156"/>
      <c r="AI42" s="156"/>
      <c r="AJ42" s="156"/>
      <c r="AK42" s="156"/>
      <c r="AL42" s="156"/>
      <c r="AM42" s="156"/>
      <c r="AN42" s="157"/>
      <c r="AO42" s="158"/>
      <c r="AP42" s="160"/>
      <c r="AQ42" s="161">
        <f t="shared" si="0"/>
        <v>1</v>
      </c>
      <c r="AR42" s="170"/>
      <c r="AS42" s="150"/>
    </row>
    <row r="43" spans="1:45" s="151" customFormat="1" ht="15" customHeight="1">
      <c r="A43" s="152">
        <f t="shared" si="1"/>
        <v>36</v>
      </c>
      <c r="B43" s="153"/>
      <c r="C43" s="154" t="s">
        <v>142</v>
      </c>
      <c r="D43" s="171">
        <v>2276</v>
      </c>
      <c r="E43" s="156"/>
      <c r="F43" s="157"/>
      <c r="G43" s="158"/>
      <c r="H43" s="156"/>
      <c r="I43" s="156"/>
      <c r="J43" s="402">
        <v>1</v>
      </c>
      <c r="K43" s="156"/>
      <c r="L43" s="156"/>
      <c r="M43" s="159"/>
      <c r="N43" s="159"/>
      <c r="O43" s="159"/>
      <c r="P43" s="158"/>
      <c r="Q43" s="156"/>
      <c r="R43" s="156">
        <v>1</v>
      </c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7"/>
      <c r="AD43" s="158"/>
      <c r="AE43" s="156"/>
      <c r="AF43" s="156"/>
      <c r="AG43" s="156"/>
      <c r="AH43" s="156"/>
      <c r="AI43" s="156"/>
      <c r="AJ43" s="156"/>
      <c r="AK43" s="156"/>
      <c r="AL43" s="156"/>
      <c r="AM43" s="156"/>
      <c r="AN43" s="157"/>
      <c r="AO43" s="158"/>
      <c r="AP43" s="160"/>
      <c r="AQ43" s="161">
        <f t="shared" si="0"/>
        <v>2</v>
      </c>
      <c r="AR43" s="170"/>
      <c r="AS43" s="150"/>
    </row>
    <row r="44" spans="1:45" s="151" customFormat="1" ht="15" customHeight="1">
      <c r="A44" s="152">
        <f t="shared" si="1"/>
        <v>37</v>
      </c>
      <c r="B44" s="153"/>
      <c r="C44" s="154" t="s">
        <v>143</v>
      </c>
      <c r="D44" s="155">
        <v>1766</v>
      </c>
      <c r="E44" s="156"/>
      <c r="F44" s="157"/>
      <c r="G44" s="158"/>
      <c r="H44" s="156"/>
      <c r="I44" s="156"/>
      <c r="J44" s="156"/>
      <c r="K44" s="156"/>
      <c r="L44" s="156"/>
      <c r="M44" s="159"/>
      <c r="N44" s="159"/>
      <c r="O44" s="159"/>
      <c r="P44" s="158"/>
      <c r="Q44" s="156"/>
      <c r="R44" s="156"/>
      <c r="S44" s="156"/>
      <c r="T44" s="156">
        <v>1</v>
      </c>
      <c r="U44" s="156"/>
      <c r="V44" s="156"/>
      <c r="W44" s="156"/>
      <c r="X44" s="156"/>
      <c r="Y44" s="156"/>
      <c r="Z44" s="156"/>
      <c r="AA44" s="156"/>
      <c r="AB44" s="156"/>
      <c r="AC44" s="157"/>
      <c r="AD44" s="158"/>
      <c r="AE44" s="156"/>
      <c r="AF44" s="156"/>
      <c r="AG44" s="156"/>
      <c r="AH44" s="156"/>
      <c r="AI44" s="156"/>
      <c r="AJ44" s="156"/>
      <c r="AK44" s="156"/>
      <c r="AL44" s="156"/>
      <c r="AM44" s="156"/>
      <c r="AN44" s="157"/>
      <c r="AO44" s="158"/>
      <c r="AP44" s="160"/>
      <c r="AQ44" s="161">
        <f t="shared" si="0"/>
        <v>1</v>
      </c>
      <c r="AR44" s="170"/>
      <c r="AS44" s="150"/>
    </row>
    <row r="45" spans="1:45" s="151" customFormat="1" ht="15" customHeight="1">
      <c r="A45" s="152">
        <f t="shared" si="1"/>
        <v>38</v>
      </c>
      <c r="B45" s="153" t="s">
        <v>144</v>
      </c>
      <c r="C45" s="154"/>
      <c r="D45" s="155">
        <v>1652</v>
      </c>
      <c r="E45" s="156"/>
      <c r="F45" s="157"/>
      <c r="G45" s="158"/>
      <c r="H45" s="156"/>
      <c r="I45" s="156"/>
      <c r="J45" s="156"/>
      <c r="K45" s="156"/>
      <c r="L45" s="156"/>
      <c r="M45" s="159"/>
      <c r="N45" s="159"/>
      <c r="O45" s="159"/>
      <c r="P45" s="158"/>
      <c r="Q45" s="156"/>
      <c r="R45" s="156">
        <v>1</v>
      </c>
      <c r="S45" s="156"/>
      <c r="T45" s="156"/>
      <c r="U45" s="156"/>
      <c r="V45" s="156"/>
      <c r="W45" s="156"/>
      <c r="X45" s="156"/>
      <c r="Y45" s="156"/>
      <c r="Z45" s="156"/>
      <c r="AA45" s="156"/>
      <c r="AB45" s="156"/>
      <c r="AC45" s="157"/>
      <c r="AD45" s="158"/>
      <c r="AE45" s="156"/>
      <c r="AF45" s="156"/>
      <c r="AG45" s="156"/>
      <c r="AH45" s="156"/>
      <c r="AI45" s="156"/>
      <c r="AJ45" s="156"/>
      <c r="AK45" s="156"/>
      <c r="AL45" s="156"/>
      <c r="AM45" s="156"/>
      <c r="AN45" s="157"/>
      <c r="AO45" s="158"/>
      <c r="AP45" s="160"/>
      <c r="AQ45" s="161">
        <f t="shared" si="0"/>
        <v>1</v>
      </c>
      <c r="AR45" s="169"/>
      <c r="AS45" s="150"/>
    </row>
    <row r="46" spans="1:45" s="151" customFormat="1" ht="15" customHeight="1">
      <c r="A46" s="152">
        <f t="shared" si="1"/>
        <v>39</v>
      </c>
      <c r="B46" s="153" t="s">
        <v>145</v>
      </c>
      <c r="C46" s="154"/>
      <c r="D46" s="155">
        <v>5998</v>
      </c>
      <c r="E46" s="156"/>
      <c r="F46" s="157"/>
      <c r="G46" s="158"/>
      <c r="H46" s="156"/>
      <c r="I46" s="156"/>
      <c r="J46" s="156">
        <v>1</v>
      </c>
      <c r="K46" s="156"/>
      <c r="L46" s="156"/>
      <c r="M46" s="159"/>
      <c r="N46" s="159"/>
      <c r="O46" s="159"/>
      <c r="P46" s="158"/>
      <c r="Q46" s="156"/>
      <c r="R46" s="156">
        <v>2</v>
      </c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7"/>
      <c r="AD46" s="158"/>
      <c r="AE46" s="156"/>
      <c r="AF46" s="156"/>
      <c r="AG46" s="156"/>
      <c r="AH46" s="156"/>
      <c r="AI46" s="156"/>
      <c r="AJ46" s="156"/>
      <c r="AK46" s="156"/>
      <c r="AL46" s="156"/>
      <c r="AM46" s="156"/>
      <c r="AN46" s="157"/>
      <c r="AO46" s="158"/>
      <c r="AP46" s="160"/>
      <c r="AQ46" s="161">
        <f t="shared" si="0"/>
        <v>3</v>
      </c>
      <c r="AR46" s="170"/>
      <c r="AS46" s="150"/>
    </row>
    <row r="47" spans="1:45" s="151" customFormat="1" ht="15" customHeight="1">
      <c r="A47" s="152">
        <f t="shared" si="1"/>
        <v>40</v>
      </c>
      <c r="B47" s="153"/>
      <c r="C47" s="154" t="s">
        <v>146</v>
      </c>
      <c r="D47" s="155">
        <v>2180</v>
      </c>
      <c r="E47" s="156"/>
      <c r="F47" s="157"/>
      <c r="G47" s="158"/>
      <c r="H47" s="156"/>
      <c r="I47" s="156"/>
      <c r="J47" s="156">
        <v>1</v>
      </c>
      <c r="K47" s="156"/>
      <c r="L47" s="156"/>
      <c r="M47" s="159"/>
      <c r="N47" s="159"/>
      <c r="O47" s="159"/>
      <c r="P47" s="158"/>
      <c r="Q47" s="156"/>
      <c r="R47" s="156">
        <v>1</v>
      </c>
      <c r="S47" s="156"/>
      <c r="T47" s="156"/>
      <c r="U47" s="156"/>
      <c r="V47" s="156"/>
      <c r="W47" s="156"/>
      <c r="X47" s="156"/>
      <c r="Y47" s="156"/>
      <c r="Z47" s="156"/>
      <c r="AA47" s="156"/>
      <c r="AB47" s="156"/>
      <c r="AC47" s="157"/>
      <c r="AD47" s="158"/>
      <c r="AE47" s="156"/>
      <c r="AF47" s="156"/>
      <c r="AG47" s="156"/>
      <c r="AH47" s="156"/>
      <c r="AI47" s="156"/>
      <c r="AJ47" s="156"/>
      <c r="AK47" s="156"/>
      <c r="AL47" s="156"/>
      <c r="AM47" s="156"/>
      <c r="AN47" s="157"/>
      <c r="AO47" s="158"/>
      <c r="AP47" s="160"/>
      <c r="AQ47" s="161">
        <f t="shared" si="0"/>
        <v>2</v>
      </c>
      <c r="AR47" s="170"/>
      <c r="AS47" s="150"/>
    </row>
    <row r="48" spans="1:45" s="151" customFormat="1" ht="15" customHeight="1">
      <c r="A48" s="152">
        <f t="shared" si="1"/>
        <v>41</v>
      </c>
      <c r="B48" s="153" t="s">
        <v>147</v>
      </c>
      <c r="C48" s="154"/>
      <c r="D48" s="155">
        <v>1416</v>
      </c>
      <c r="E48" s="156"/>
      <c r="F48" s="157"/>
      <c r="G48" s="158"/>
      <c r="H48" s="156"/>
      <c r="I48" s="156"/>
      <c r="J48" s="156"/>
      <c r="K48" s="156"/>
      <c r="L48" s="156"/>
      <c r="M48" s="159"/>
      <c r="N48" s="159"/>
      <c r="O48" s="159"/>
      <c r="P48" s="158"/>
      <c r="Q48" s="156"/>
      <c r="R48" s="156">
        <v>1</v>
      </c>
      <c r="S48" s="156"/>
      <c r="T48" s="156"/>
      <c r="U48" s="156"/>
      <c r="V48" s="156"/>
      <c r="W48" s="156"/>
      <c r="X48" s="156"/>
      <c r="Y48" s="156"/>
      <c r="Z48" s="156"/>
      <c r="AA48" s="156"/>
      <c r="AB48" s="156"/>
      <c r="AC48" s="157"/>
      <c r="AD48" s="158">
        <v>1</v>
      </c>
      <c r="AE48" s="156"/>
      <c r="AF48" s="156"/>
      <c r="AG48" s="156"/>
      <c r="AH48" s="156"/>
      <c r="AI48" s="156"/>
      <c r="AJ48" s="156"/>
      <c r="AK48" s="156"/>
      <c r="AL48" s="156"/>
      <c r="AM48" s="156"/>
      <c r="AN48" s="157"/>
      <c r="AO48" s="158"/>
      <c r="AP48" s="160"/>
      <c r="AQ48" s="161">
        <f t="shared" si="0"/>
        <v>2</v>
      </c>
      <c r="AR48" s="172"/>
      <c r="AS48" s="150"/>
    </row>
    <row r="49" spans="1:45" s="151" customFormat="1" ht="15" customHeight="1">
      <c r="A49" s="152">
        <f t="shared" si="1"/>
        <v>42</v>
      </c>
      <c r="B49" s="153" t="s">
        <v>148</v>
      </c>
      <c r="C49" s="154"/>
      <c r="D49" s="155">
        <v>2167</v>
      </c>
      <c r="E49" s="156"/>
      <c r="F49" s="157"/>
      <c r="G49" s="158"/>
      <c r="H49" s="156"/>
      <c r="I49" s="156"/>
      <c r="J49" s="156">
        <v>1</v>
      </c>
      <c r="K49" s="156"/>
      <c r="L49" s="156"/>
      <c r="M49" s="159"/>
      <c r="N49" s="159"/>
      <c r="O49" s="159"/>
      <c r="P49" s="158"/>
      <c r="Q49" s="156"/>
      <c r="R49" s="156">
        <v>1</v>
      </c>
      <c r="S49" s="156"/>
      <c r="T49" s="156"/>
      <c r="U49" s="156"/>
      <c r="V49" s="156"/>
      <c r="W49" s="156"/>
      <c r="X49" s="156"/>
      <c r="Y49" s="156"/>
      <c r="Z49" s="156"/>
      <c r="AA49" s="156"/>
      <c r="AB49" s="156"/>
      <c r="AC49" s="157"/>
      <c r="AD49" s="158"/>
      <c r="AE49" s="156"/>
      <c r="AF49" s="156"/>
      <c r="AG49" s="156"/>
      <c r="AH49" s="156"/>
      <c r="AI49" s="156"/>
      <c r="AJ49" s="156"/>
      <c r="AK49" s="156"/>
      <c r="AL49" s="156"/>
      <c r="AM49" s="156"/>
      <c r="AN49" s="157"/>
      <c r="AO49" s="158"/>
      <c r="AP49" s="160"/>
      <c r="AQ49" s="161">
        <f t="shared" si="0"/>
        <v>2</v>
      </c>
      <c r="AR49" s="170"/>
      <c r="AS49" s="150"/>
    </row>
    <row r="50" spans="1:45" s="151" customFormat="1" ht="15" customHeight="1">
      <c r="A50" s="152">
        <f t="shared" si="1"/>
        <v>43</v>
      </c>
      <c r="B50" s="153" t="s">
        <v>149</v>
      </c>
      <c r="C50" s="154"/>
      <c r="D50" s="155">
        <v>2300</v>
      </c>
      <c r="E50" s="156"/>
      <c r="F50" s="157"/>
      <c r="G50" s="158"/>
      <c r="H50" s="156"/>
      <c r="I50" s="156"/>
      <c r="J50" s="156"/>
      <c r="K50" s="156"/>
      <c r="L50" s="156"/>
      <c r="M50" s="159"/>
      <c r="N50" s="159"/>
      <c r="O50" s="159"/>
      <c r="P50" s="158"/>
      <c r="Q50" s="156"/>
      <c r="R50" s="156">
        <v>1</v>
      </c>
      <c r="S50" s="156"/>
      <c r="T50" s="156"/>
      <c r="U50" s="156"/>
      <c r="V50" s="156"/>
      <c r="W50" s="156"/>
      <c r="X50" s="156"/>
      <c r="Y50" s="156"/>
      <c r="Z50" s="156"/>
      <c r="AA50" s="156"/>
      <c r="AB50" s="156"/>
      <c r="AC50" s="157"/>
      <c r="AD50" s="158"/>
      <c r="AE50" s="156"/>
      <c r="AF50" s="156"/>
      <c r="AG50" s="156"/>
      <c r="AH50" s="156"/>
      <c r="AI50" s="156"/>
      <c r="AJ50" s="156"/>
      <c r="AK50" s="156"/>
      <c r="AL50" s="156"/>
      <c r="AM50" s="156"/>
      <c r="AN50" s="157"/>
      <c r="AO50" s="158"/>
      <c r="AP50" s="160"/>
      <c r="AQ50" s="161">
        <f t="shared" si="0"/>
        <v>1</v>
      </c>
      <c r="AR50" s="162"/>
      <c r="AS50" s="150"/>
    </row>
    <row r="51" spans="1:45" s="151" customFormat="1" ht="15" customHeight="1">
      <c r="A51" s="152">
        <f t="shared" si="1"/>
        <v>44</v>
      </c>
      <c r="B51" s="153" t="s">
        <v>150</v>
      </c>
      <c r="C51" s="154"/>
      <c r="D51" s="155">
        <v>0</v>
      </c>
      <c r="E51" s="156"/>
      <c r="F51" s="157"/>
      <c r="G51" s="158"/>
      <c r="H51" s="156"/>
      <c r="I51" s="156"/>
      <c r="J51" s="156"/>
      <c r="K51" s="156"/>
      <c r="L51" s="156"/>
      <c r="M51" s="159"/>
      <c r="N51" s="159"/>
      <c r="O51" s="159"/>
      <c r="P51" s="158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  <c r="AC51" s="157"/>
      <c r="AD51" s="158">
        <v>1</v>
      </c>
      <c r="AE51" s="156"/>
      <c r="AF51" s="156"/>
      <c r="AG51" s="156"/>
      <c r="AH51" s="156"/>
      <c r="AI51" s="156"/>
      <c r="AJ51" s="156"/>
      <c r="AK51" s="156"/>
      <c r="AL51" s="156"/>
      <c r="AM51" s="156"/>
      <c r="AN51" s="157"/>
      <c r="AO51" s="158"/>
      <c r="AP51" s="160"/>
      <c r="AQ51" s="161">
        <f t="shared" si="0"/>
        <v>1</v>
      </c>
      <c r="AR51" s="170"/>
      <c r="AS51" s="150"/>
    </row>
    <row r="52" spans="1:45" s="151" customFormat="1" ht="15" customHeight="1">
      <c r="A52" s="152">
        <f t="shared" si="1"/>
        <v>45</v>
      </c>
      <c r="B52" s="153"/>
      <c r="C52" s="154" t="s">
        <v>151</v>
      </c>
      <c r="D52" s="155">
        <v>2959</v>
      </c>
      <c r="E52" s="156"/>
      <c r="F52" s="157"/>
      <c r="G52" s="158"/>
      <c r="H52" s="156"/>
      <c r="I52" s="156"/>
      <c r="J52" s="156"/>
      <c r="K52" s="156"/>
      <c r="L52" s="156"/>
      <c r="M52" s="159"/>
      <c r="N52" s="159"/>
      <c r="O52" s="159"/>
      <c r="P52" s="158"/>
      <c r="Q52" s="156"/>
      <c r="R52" s="156">
        <v>1</v>
      </c>
      <c r="S52" s="156"/>
      <c r="T52" s="156"/>
      <c r="U52" s="156"/>
      <c r="V52" s="156"/>
      <c r="W52" s="156"/>
      <c r="X52" s="156"/>
      <c r="Y52" s="156"/>
      <c r="Z52" s="156"/>
      <c r="AA52" s="156"/>
      <c r="AB52" s="156"/>
      <c r="AC52" s="157"/>
      <c r="AD52" s="158"/>
      <c r="AE52" s="156"/>
      <c r="AF52" s="156"/>
      <c r="AG52" s="156"/>
      <c r="AH52" s="156"/>
      <c r="AI52" s="156"/>
      <c r="AJ52" s="156"/>
      <c r="AK52" s="156"/>
      <c r="AL52" s="156"/>
      <c r="AM52" s="156"/>
      <c r="AN52" s="157"/>
      <c r="AO52" s="158"/>
      <c r="AP52" s="160"/>
      <c r="AQ52" s="161">
        <f t="shared" si="0"/>
        <v>1</v>
      </c>
      <c r="AR52" s="170"/>
      <c r="AS52" s="150"/>
    </row>
    <row r="53" spans="1:45" s="151" customFormat="1" ht="15" customHeight="1">
      <c r="A53" s="152">
        <f t="shared" si="1"/>
        <v>46</v>
      </c>
      <c r="B53" s="153" t="s">
        <v>152</v>
      </c>
      <c r="C53" s="154"/>
      <c r="D53" s="155">
        <v>4377</v>
      </c>
      <c r="E53" s="156"/>
      <c r="F53" s="157"/>
      <c r="G53" s="158"/>
      <c r="H53" s="156"/>
      <c r="I53" s="156"/>
      <c r="J53" s="156">
        <v>1</v>
      </c>
      <c r="K53" s="156"/>
      <c r="L53" s="156"/>
      <c r="M53" s="159"/>
      <c r="N53" s="159"/>
      <c r="O53" s="159"/>
      <c r="P53" s="158"/>
      <c r="Q53" s="156"/>
      <c r="R53" s="156">
        <v>1</v>
      </c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7"/>
      <c r="AD53" s="158"/>
      <c r="AE53" s="156"/>
      <c r="AF53" s="156"/>
      <c r="AG53" s="156"/>
      <c r="AH53" s="156"/>
      <c r="AI53" s="156">
        <v>1</v>
      </c>
      <c r="AJ53" s="156"/>
      <c r="AK53" s="156"/>
      <c r="AL53" s="156"/>
      <c r="AM53" s="156"/>
      <c r="AN53" s="157"/>
      <c r="AO53" s="158"/>
      <c r="AP53" s="160"/>
      <c r="AQ53" s="161">
        <f t="shared" si="0"/>
        <v>3</v>
      </c>
      <c r="AR53" s="170"/>
      <c r="AS53" s="150"/>
    </row>
    <row r="54" spans="1:45" s="151" customFormat="1" ht="15" customHeight="1">
      <c r="A54" s="152">
        <f t="shared" si="1"/>
        <v>47</v>
      </c>
      <c r="B54" s="153" t="s">
        <v>153</v>
      </c>
      <c r="C54" s="154"/>
      <c r="D54" s="155">
        <v>3074</v>
      </c>
      <c r="E54" s="156"/>
      <c r="F54" s="157"/>
      <c r="G54" s="158"/>
      <c r="H54" s="156"/>
      <c r="I54" s="156"/>
      <c r="J54" s="156">
        <v>1</v>
      </c>
      <c r="K54" s="156"/>
      <c r="L54" s="156"/>
      <c r="M54" s="159"/>
      <c r="N54" s="159"/>
      <c r="O54" s="159"/>
      <c r="P54" s="158"/>
      <c r="Q54" s="156"/>
      <c r="R54" s="156">
        <v>1</v>
      </c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7"/>
      <c r="AD54" s="158"/>
      <c r="AE54" s="156"/>
      <c r="AF54" s="156"/>
      <c r="AG54" s="156"/>
      <c r="AH54" s="156"/>
      <c r="AI54" s="156">
        <v>1</v>
      </c>
      <c r="AJ54" s="156"/>
      <c r="AK54" s="156"/>
      <c r="AL54" s="156"/>
      <c r="AM54" s="156"/>
      <c r="AN54" s="157"/>
      <c r="AO54" s="158"/>
      <c r="AP54" s="160"/>
      <c r="AQ54" s="161">
        <f t="shared" si="0"/>
        <v>3</v>
      </c>
      <c r="AR54" s="170"/>
      <c r="AS54" s="150"/>
    </row>
    <row r="55" spans="1:45" s="151" customFormat="1" ht="15" customHeight="1">
      <c r="A55" s="152">
        <f t="shared" si="1"/>
        <v>48</v>
      </c>
      <c r="B55" s="153" t="s">
        <v>154</v>
      </c>
      <c r="C55" s="154"/>
      <c r="D55" s="155">
        <v>2568</v>
      </c>
      <c r="E55" s="156"/>
      <c r="F55" s="157"/>
      <c r="G55" s="158"/>
      <c r="H55" s="156"/>
      <c r="I55" s="156"/>
      <c r="J55" s="156"/>
      <c r="K55" s="156"/>
      <c r="L55" s="156"/>
      <c r="M55" s="159"/>
      <c r="N55" s="159"/>
      <c r="O55" s="159"/>
      <c r="P55" s="158"/>
      <c r="Q55" s="156"/>
      <c r="R55" s="156">
        <v>1</v>
      </c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7"/>
      <c r="AD55" s="158"/>
      <c r="AE55" s="156"/>
      <c r="AF55" s="156"/>
      <c r="AG55" s="156"/>
      <c r="AH55" s="156"/>
      <c r="AI55" s="156"/>
      <c r="AJ55" s="156"/>
      <c r="AK55" s="156"/>
      <c r="AL55" s="156"/>
      <c r="AM55" s="156"/>
      <c r="AN55" s="157"/>
      <c r="AO55" s="158"/>
      <c r="AP55" s="160"/>
      <c r="AQ55" s="161">
        <f t="shared" si="0"/>
        <v>1</v>
      </c>
      <c r="AR55" s="170"/>
      <c r="AS55" s="150"/>
    </row>
    <row r="56" spans="1:45" s="151" customFormat="1" ht="15" customHeight="1">
      <c r="A56" s="152">
        <f t="shared" si="1"/>
        <v>49</v>
      </c>
      <c r="B56" s="153" t="s">
        <v>155</v>
      </c>
      <c r="C56" s="154"/>
      <c r="D56" s="155">
        <v>2566</v>
      </c>
      <c r="E56" s="156"/>
      <c r="F56" s="157"/>
      <c r="G56" s="158"/>
      <c r="H56" s="156"/>
      <c r="I56" s="156"/>
      <c r="J56" s="156">
        <v>1</v>
      </c>
      <c r="K56" s="156"/>
      <c r="L56" s="156"/>
      <c r="M56" s="159"/>
      <c r="N56" s="159"/>
      <c r="O56" s="159"/>
      <c r="P56" s="158"/>
      <c r="Q56" s="156"/>
      <c r="R56" s="156">
        <v>1</v>
      </c>
      <c r="S56" s="156"/>
      <c r="T56" s="156"/>
      <c r="U56" s="156"/>
      <c r="V56" s="156"/>
      <c r="W56" s="156"/>
      <c r="X56" s="156"/>
      <c r="Y56" s="156"/>
      <c r="Z56" s="156"/>
      <c r="AA56" s="156"/>
      <c r="AB56" s="156"/>
      <c r="AC56" s="157"/>
      <c r="AD56" s="158">
        <v>1</v>
      </c>
      <c r="AE56" s="156"/>
      <c r="AF56" s="156"/>
      <c r="AG56" s="156"/>
      <c r="AH56" s="156"/>
      <c r="AI56" s="156"/>
      <c r="AJ56" s="156"/>
      <c r="AK56" s="156"/>
      <c r="AL56" s="156"/>
      <c r="AM56" s="156"/>
      <c r="AN56" s="157"/>
      <c r="AO56" s="158"/>
      <c r="AP56" s="160"/>
      <c r="AQ56" s="161">
        <f t="shared" si="0"/>
        <v>3</v>
      </c>
      <c r="AR56" s="172"/>
      <c r="AS56" s="150"/>
    </row>
    <row r="57" spans="1:45" s="151" customFormat="1" ht="15" customHeight="1">
      <c r="A57" s="152">
        <f t="shared" si="1"/>
        <v>50</v>
      </c>
      <c r="B57" s="153" t="s">
        <v>156</v>
      </c>
      <c r="C57" s="154"/>
      <c r="D57" s="155">
        <v>2377</v>
      </c>
      <c r="E57" s="156"/>
      <c r="F57" s="157"/>
      <c r="G57" s="158"/>
      <c r="H57" s="156"/>
      <c r="I57" s="156"/>
      <c r="J57" s="156"/>
      <c r="K57" s="156"/>
      <c r="L57" s="156"/>
      <c r="M57" s="159"/>
      <c r="N57" s="159"/>
      <c r="O57" s="159"/>
      <c r="P57" s="158"/>
      <c r="Q57" s="156"/>
      <c r="R57" s="156">
        <v>1</v>
      </c>
      <c r="S57" s="156"/>
      <c r="T57" s="156"/>
      <c r="U57" s="156"/>
      <c r="V57" s="156"/>
      <c r="W57" s="156"/>
      <c r="X57" s="156"/>
      <c r="Y57" s="156"/>
      <c r="Z57" s="156"/>
      <c r="AA57" s="156"/>
      <c r="AB57" s="156"/>
      <c r="AC57" s="157"/>
      <c r="AD57" s="158"/>
      <c r="AE57" s="156"/>
      <c r="AF57" s="156"/>
      <c r="AG57" s="156"/>
      <c r="AH57" s="156"/>
      <c r="AI57" s="156"/>
      <c r="AJ57" s="156"/>
      <c r="AK57" s="156"/>
      <c r="AL57" s="156"/>
      <c r="AM57" s="156"/>
      <c r="AN57" s="157"/>
      <c r="AO57" s="158"/>
      <c r="AP57" s="160"/>
      <c r="AQ57" s="161">
        <f t="shared" si="0"/>
        <v>1</v>
      </c>
      <c r="AR57" s="172"/>
      <c r="AS57" s="150"/>
    </row>
    <row r="58" spans="1:45" s="151" customFormat="1" ht="15" customHeight="1">
      <c r="A58" s="152">
        <f t="shared" si="1"/>
        <v>51</v>
      </c>
      <c r="B58" s="153"/>
      <c r="C58" s="154" t="s">
        <v>157</v>
      </c>
      <c r="D58" s="155">
        <v>1991</v>
      </c>
      <c r="E58" s="156"/>
      <c r="F58" s="157"/>
      <c r="G58" s="158"/>
      <c r="H58" s="156"/>
      <c r="I58" s="156"/>
      <c r="J58" s="156"/>
      <c r="K58" s="156"/>
      <c r="L58" s="156"/>
      <c r="M58" s="159"/>
      <c r="N58" s="159"/>
      <c r="O58" s="159"/>
      <c r="P58" s="158"/>
      <c r="Q58" s="156"/>
      <c r="R58" s="156">
        <v>1</v>
      </c>
      <c r="S58" s="156"/>
      <c r="T58" s="156"/>
      <c r="U58" s="156"/>
      <c r="V58" s="156"/>
      <c r="W58" s="156"/>
      <c r="X58" s="156"/>
      <c r="Y58" s="156"/>
      <c r="Z58" s="156"/>
      <c r="AA58" s="156"/>
      <c r="AB58" s="156"/>
      <c r="AC58" s="157"/>
      <c r="AD58" s="158"/>
      <c r="AE58" s="156"/>
      <c r="AF58" s="156"/>
      <c r="AG58" s="156"/>
      <c r="AH58" s="156"/>
      <c r="AI58" s="156"/>
      <c r="AJ58" s="156"/>
      <c r="AK58" s="156"/>
      <c r="AL58" s="156"/>
      <c r="AM58" s="156"/>
      <c r="AN58" s="157"/>
      <c r="AO58" s="158"/>
      <c r="AP58" s="160"/>
      <c r="AQ58" s="161">
        <f t="shared" si="0"/>
        <v>1</v>
      </c>
      <c r="AR58" s="170"/>
      <c r="AS58" s="150"/>
    </row>
    <row r="59" spans="1:45" s="151" customFormat="1" ht="15" customHeight="1">
      <c r="A59" s="152">
        <f t="shared" si="1"/>
        <v>52</v>
      </c>
      <c r="B59" s="153" t="s">
        <v>158</v>
      </c>
      <c r="C59" s="154"/>
      <c r="D59" s="171">
        <v>2718</v>
      </c>
      <c r="E59" s="156"/>
      <c r="F59" s="157"/>
      <c r="G59" s="158"/>
      <c r="H59" s="156"/>
      <c r="I59" s="156"/>
      <c r="J59" s="156">
        <v>1</v>
      </c>
      <c r="K59" s="156"/>
      <c r="L59" s="156"/>
      <c r="M59" s="159"/>
      <c r="N59" s="159"/>
      <c r="O59" s="159"/>
      <c r="P59" s="158"/>
      <c r="Q59" s="156"/>
      <c r="R59" s="156">
        <v>1</v>
      </c>
      <c r="S59" s="156"/>
      <c r="T59" s="156"/>
      <c r="U59" s="156"/>
      <c r="V59" s="156"/>
      <c r="W59" s="156"/>
      <c r="X59" s="156"/>
      <c r="Y59" s="156"/>
      <c r="Z59" s="156"/>
      <c r="AA59" s="156"/>
      <c r="AB59" s="156"/>
      <c r="AC59" s="157"/>
      <c r="AD59" s="158"/>
      <c r="AE59" s="156"/>
      <c r="AF59" s="156"/>
      <c r="AG59" s="156"/>
      <c r="AH59" s="156"/>
      <c r="AI59" s="156"/>
      <c r="AJ59" s="156"/>
      <c r="AK59" s="156"/>
      <c r="AL59" s="156"/>
      <c r="AM59" s="156"/>
      <c r="AN59" s="157"/>
      <c r="AO59" s="158"/>
      <c r="AP59" s="160"/>
      <c r="AQ59" s="161">
        <f t="shared" si="0"/>
        <v>2</v>
      </c>
      <c r="AR59" s="170"/>
      <c r="AS59" s="150"/>
    </row>
    <row r="60" spans="1:45" s="151" customFormat="1" ht="15" customHeight="1">
      <c r="A60" s="152">
        <f t="shared" si="1"/>
        <v>53</v>
      </c>
      <c r="B60" s="153" t="s">
        <v>159</v>
      </c>
      <c r="C60" s="154"/>
      <c r="D60" s="155">
        <v>1735</v>
      </c>
      <c r="E60" s="156"/>
      <c r="F60" s="157"/>
      <c r="G60" s="158"/>
      <c r="H60" s="156"/>
      <c r="I60" s="156"/>
      <c r="J60" s="403"/>
      <c r="K60" s="156"/>
      <c r="L60" s="156"/>
      <c r="M60" s="159"/>
      <c r="N60" s="159"/>
      <c r="O60" s="159"/>
      <c r="P60" s="158"/>
      <c r="Q60" s="156"/>
      <c r="R60" s="156">
        <v>1</v>
      </c>
      <c r="S60" s="156"/>
      <c r="T60" s="156"/>
      <c r="U60" s="156"/>
      <c r="V60" s="156"/>
      <c r="W60" s="156"/>
      <c r="X60" s="156"/>
      <c r="Y60" s="156"/>
      <c r="Z60" s="156"/>
      <c r="AA60" s="156"/>
      <c r="AB60" s="156"/>
      <c r="AC60" s="157"/>
      <c r="AD60" s="158"/>
      <c r="AE60" s="156"/>
      <c r="AF60" s="156"/>
      <c r="AG60" s="156"/>
      <c r="AH60" s="156"/>
      <c r="AI60" s="156"/>
      <c r="AJ60" s="156"/>
      <c r="AK60" s="156"/>
      <c r="AL60" s="156"/>
      <c r="AM60" s="156"/>
      <c r="AN60" s="157"/>
      <c r="AO60" s="158"/>
      <c r="AP60" s="160"/>
      <c r="AQ60" s="161">
        <f t="shared" si="0"/>
        <v>1</v>
      </c>
      <c r="AR60" s="170"/>
      <c r="AS60" s="150"/>
    </row>
    <row r="61" spans="1:45" s="151" customFormat="1" ht="15" customHeight="1">
      <c r="A61" s="152">
        <f t="shared" si="1"/>
        <v>54</v>
      </c>
      <c r="B61" s="153" t="s">
        <v>160</v>
      </c>
      <c r="C61" s="154"/>
      <c r="D61" s="155">
        <v>1798</v>
      </c>
      <c r="E61" s="156"/>
      <c r="F61" s="157"/>
      <c r="G61" s="158"/>
      <c r="H61" s="156"/>
      <c r="I61" s="156"/>
      <c r="J61" s="156">
        <v>1</v>
      </c>
      <c r="K61" s="156"/>
      <c r="L61" s="156"/>
      <c r="M61" s="159"/>
      <c r="N61" s="159"/>
      <c r="O61" s="159"/>
      <c r="P61" s="158"/>
      <c r="Q61" s="156"/>
      <c r="R61" s="156">
        <v>1</v>
      </c>
      <c r="S61" s="156"/>
      <c r="T61" s="156"/>
      <c r="U61" s="156"/>
      <c r="V61" s="156"/>
      <c r="W61" s="156"/>
      <c r="X61" s="156"/>
      <c r="Y61" s="156"/>
      <c r="Z61" s="156"/>
      <c r="AA61" s="156"/>
      <c r="AB61" s="156"/>
      <c r="AC61" s="157"/>
      <c r="AD61" s="158">
        <v>1</v>
      </c>
      <c r="AE61" s="156"/>
      <c r="AF61" s="156"/>
      <c r="AG61" s="156"/>
      <c r="AH61" s="156"/>
      <c r="AI61" s="156"/>
      <c r="AJ61" s="156"/>
      <c r="AK61" s="156"/>
      <c r="AL61" s="156"/>
      <c r="AM61" s="156"/>
      <c r="AN61" s="157"/>
      <c r="AO61" s="158"/>
      <c r="AP61" s="160"/>
      <c r="AQ61" s="161">
        <f t="shared" si="0"/>
        <v>3</v>
      </c>
      <c r="AR61" s="170"/>
      <c r="AS61" s="150"/>
    </row>
    <row r="62" spans="1:45" s="151" customFormat="1" ht="15" customHeight="1" thickBot="1">
      <c r="A62" s="173">
        <f t="shared" si="1"/>
        <v>55</v>
      </c>
      <c r="B62" s="174" t="s">
        <v>161</v>
      </c>
      <c r="C62" s="175"/>
      <c r="D62" s="176">
        <v>4998</v>
      </c>
      <c r="E62" s="177"/>
      <c r="F62" s="178"/>
      <c r="G62" s="179"/>
      <c r="H62" s="177"/>
      <c r="I62" s="177"/>
      <c r="J62" s="177"/>
      <c r="K62" s="177"/>
      <c r="L62" s="177"/>
      <c r="M62" s="180"/>
      <c r="N62" s="180"/>
      <c r="O62" s="180"/>
      <c r="P62" s="179"/>
      <c r="Q62" s="177"/>
      <c r="R62" s="177">
        <v>2</v>
      </c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8"/>
      <c r="AD62" s="179">
        <v>1</v>
      </c>
      <c r="AE62" s="177"/>
      <c r="AF62" s="177"/>
      <c r="AG62" s="177"/>
      <c r="AH62" s="177"/>
      <c r="AI62" s="177"/>
      <c r="AJ62" s="177"/>
      <c r="AK62" s="177"/>
      <c r="AL62" s="177"/>
      <c r="AM62" s="177"/>
      <c r="AN62" s="178"/>
      <c r="AO62" s="179"/>
      <c r="AP62" s="181"/>
      <c r="AQ62" s="182">
        <f t="shared" si="0"/>
        <v>3</v>
      </c>
      <c r="AR62" s="183"/>
      <c r="AS62" s="150"/>
    </row>
    <row r="63" spans="1:45" ht="20.100000000000001" customHeight="1" thickBot="1">
      <c r="A63" s="184" t="s">
        <v>162</v>
      </c>
      <c r="B63" s="185">
        <f>COUNTA(B8:B62)</f>
        <v>39</v>
      </c>
      <c r="C63" s="185">
        <f>COUNTA(C8:C62)</f>
        <v>16</v>
      </c>
      <c r="D63" s="186">
        <f t="shared" ref="D63:AP63" si="2">SUM(D8:D62)</f>
        <v>242646</v>
      </c>
      <c r="E63" s="187">
        <f t="shared" si="2"/>
        <v>0</v>
      </c>
      <c r="F63" s="188">
        <f t="shared" si="2"/>
        <v>0</v>
      </c>
      <c r="G63" s="189">
        <f t="shared" si="2"/>
        <v>0</v>
      </c>
      <c r="H63" s="187">
        <f t="shared" si="2"/>
        <v>0</v>
      </c>
      <c r="I63" s="187">
        <f t="shared" si="2"/>
        <v>0</v>
      </c>
      <c r="J63" s="187">
        <f t="shared" si="2"/>
        <v>30</v>
      </c>
      <c r="K63" s="187">
        <f t="shared" si="2"/>
        <v>4</v>
      </c>
      <c r="L63" s="187">
        <f t="shared" si="2"/>
        <v>0</v>
      </c>
      <c r="M63" s="190">
        <f t="shared" si="2"/>
        <v>0</v>
      </c>
      <c r="N63" s="190">
        <f t="shared" si="2"/>
        <v>0</v>
      </c>
      <c r="O63" s="190">
        <f t="shared" si="2"/>
        <v>0</v>
      </c>
      <c r="P63" s="189">
        <f t="shared" si="2"/>
        <v>0</v>
      </c>
      <c r="Q63" s="187">
        <f t="shared" si="2"/>
        <v>8</v>
      </c>
      <c r="R63" s="187">
        <f t="shared" si="2"/>
        <v>77</v>
      </c>
      <c r="S63" s="187">
        <f t="shared" si="2"/>
        <v>0</v>
      </c>
      <c r="T63" s="187">
        <f t="shared" si="2"/>
        <v>2</v>
      </c>
      <c r="U63" s="187">
        <f t="shared" si="2"/>
        <v>0</v>
      </c>
      <c r="V63" s="187">
        <f t="shared" si="2"/>
        <v>0</v>
      </c>
      <c r="W63" s="187">
        <f t="shared" si="2"/>
        <v>0</v>
      </c>
      <c r="X63" s="187">
        <f t="shared" si="2"/>
        <v>0</v>
      </c>
      <c r="Y63" s="187">
        <f t="shared" si="2"/>
        <v>0</v>
      </c>
      <c r="Z63" s="187">
        <f t="shared" si="2"/>
        <v>0</v>
      </c>
      <c r="AA63" s="187">
        <f t="shared" si="2"/>
        <v>0</v>
      </c>
      <c r="AB63" s="187">
        <f t="shared" si="2"/>
        <v>0</v>
      </c>
      <c r="AC63" s="188">
        <f t="shared" si="2"/>
        <v>0</v>
      </c>
      <c r="AD63" s="189">
        <f t="shared" si="2"/>
        <v>21</v>
      </c>
      <c r="AE63" s="187">
        <f t="shared" si="2"/>
        <v>7</v>
      </c>
      <c r="AF63" s="187">
        <f t="shared" si="2"/>
        <v>0</v>
      </c>
      <c r="AG63" s="187">
        <f t="shared" si="2"/>
        <v>0</v>
      </c>
      <c r="AH63" s="187">
        <f t="shared" si="2"/>
        <v>0</v>
      </c>
      <c r="AI63" s="187">
        <f t="shared" si="2"/>
        <v>2</v>
      </c>
      <c r="AJ63" s="187">
        <f t="shared" si="2"/>
        <v>0</v>
      </c>
      <c r="AK63" s="187">
        <f t="shared" si="2"/>
        <v>0</v>
      </c>
      <c r="AL63" s="187">
        <f t="shared" si="2"/>
        <v>0</v>
      </c>
      <c r="AM63" s="187">
        <f t="shared" si="2"/>
        <v>0</v>
      </c>
      <c r="AN63" s="188">
        <f t="shared" si="2"/>
        <v>0</v>
      </c>
      <c r="AO63" s="189">
        <f t="shared" si="2"/>
        <v>0</v>
      </c>
      <c r="AP63" s="191">
        <f t="shared" si="2"/>
        <v>0</v>
      </c>
      <c r="AQ63" s="192">
        <f t="shared" si="0"/>
        <v>151</v>
      </c>
      <c r="AR63" s="193"/>
      <c r="AS63" s="194"/>
    </row>
    <row r="64" spans="1:45" s="151" customFormat="1" ht="15" customHeight="1">
      <c r="A64" s="195">
        <v>1</v>
      </c>
      <c r="B64" s="196" t="s">
        <v>163</v>
      </c>
      <c r="C64" s="197"/>
      <c r="D64" s="198">
        <v>11520</v>
      </c>
      <c r="E64" s="199"/>
      <c r="F64" s="200"/>
      <c r="G64" s="201"/>
      <c r="H64" s="199"/>
      <c r="I64" s="199"/>
      <c r="J64" s="199"/>
      <c r="K64" s="199">
        <v>1</v>
      </c>
      <c r="L64" s="199"/>
      <c r="M64" s="202"/>
      <c r="N64" s="202"/>
      <c r="O64" s="202"/>
      <c r="P64" s="201"/>
      <c r="Q64" s="199"/>
      <c r="R64" s="199"/>
      <c r="S64" s="199"/>
      <c r="T64" s="199"/>
      <c r="U64" s="199"/>
      <c r="V64" s="199">
        <v>1</v>
      </c>
      <c r="W64" s="199">
        <v>4</v>
      </c>
      <c r="X64" s="199"/>
      <c r="Y64" s="199"/>
      <c r="Z64" s="199"/>
      <c r="AA64" s="199"/>
      <c r="AB64" s="199"/>
      <c r="AC64" s="200"/>
      <c r="AD64" s="201"/>
      <c r="AE64" s="199">
        <v>4</v>
      </c>
      <c r="AF64" s="199"/>
      <c r="AG64" s="199"/>
      <c r="AH64" s="199"/>
      <c r="AI64" s="199"/>
      <c r="AJ64" s="199"/>
      <c r="AK64" s="199"/>
      <c r="AL64" s="199"/>
      <c r="AM64" s="199"/>
      <c r="AN64" s="200"/>
      <c r="AO64" s="201"/>
      <c r="AP64" s="203"/>
      <c r="AQ64" s="204">
        <f t="shared" si="0"/>
        <v>10</v>
      </c>
      <c r="AR64" s="205"/>
      <c r="AS64" s="150"/>
    </row>
    <row r="65" spans="1:45" s="151" customFormat="1" ht="15" customHeight="1">
      <c r="A65" s="152">
        <f t="shared" ref="A65:A71" si="3">A64+1</f>
        <v>2</v>
      </c>
      <c r="B65" s="153" t="s">
        <v>164</v>
      </c>
      <c r="C65" s="206"/>
      <c r="D65" s="171">
        <v>36606</v>
      </c>
      <c r="E65" s="156"/>
      <c r="F65" s="157"/>
      <c r="G65" s="158"/>
      <c r="H65" s="156"/>
      <c r="I65" s="156"/>
      <c r="J65" s="156"/>
      <c r="K65" s="156">
        <v>2</v>
      </c>
      <c r="L65" s="156"/>
      <c r="M65" s="159"/>
      <c r="N65" s="159"/>
      <c r="O65" s="159"/>
      <c r="P65" s="158"/>
      <c r="Q65" s="156"/>
      <c r="R65" s="156"/>
      <c r="S65" s="156"/>
      <c r="T65" s="156"/>
      <c r="U65" s="156">
        <v>1</v>
      </c>
      <c r="V65" s="156">
        <v>2</v>
      </c>
      <c r="W65" s="156">
        <v>12</v>
      </c>
      <c r="X65" s="156"/>
      <c r="Y65" s="156"/>
      <c r="Z65" s="156"/>
      <c r="AA65" s="156"/>
      <c r="AB65" s="156"/>
      <c r="AC65" s="157"/>
      <c r="AD65" s="158"/>
      <c r="AE65" s="156">
        <v>4</v>
      </c>
      <c r="AF65" s="156"/>
      <c r="AG65" s="156"/>
      <c r="AH65" s="156"/>
      <c r="AI65" s="156"/>
      <c r="AJ65" s="156"/>
      <c r="AK65" s="156"/>
      <c r="AL65" s="156"/>
      <c r="AM65" s="156"/>
      <c r="AN65" s="157"/>
      <c r="AO65" s="158"/>
      <c r="AP65" s="160"/>
      <c r="AQ65" s="161">
        <f t="shared" si="0"/>
        <v>21</v>
      </c>
      <c r="AR65" s="170"/>
      <c r="AS65" s="150"/>
    </row>
    <row r="66" spans="1:45" s="151" customFormat="1" ht="15" customHeight="1">
      <c r="A66" s="152">
        <f t="shared" si="3"/>
        <v>3</v>
      </c>
      <c r="B66" s="153" t="s">
        <v>165</v>
      </c>
      <c r="C66" s="206"/>
      <c r="D66" s="171">
        <v>20996</v>
      </c>
      <c r="E66" s="156"/>
      <c r="F66" s="157"/>
      <c r="G66" s="158"/>
      <c r="H66" s="156"/>
      <c r="I66" s="156"/>
      <c r="J66" s="156"/>
      <c r="K66" s="156">
        <v>1</v>
      </c>
      <c r="L66" s="156"/>
      <c r="M66" s="159"/>
      <c r="N66" s="159"/>
      <c r="O66" s="159"/>
      <c r="P66" s="158"/>
      <c r="Q66" s="156"/>
      <c r="R66" s="156"/>
      <c r="S66" s="156"/>
      <c r="T66" s="156"/>
      <c r="U66" s="156">
        <v>1</v>
      </c>
      <c r="V66" s="156">
        <v>1</v>
      </c>
      <c r="W66" s="156">
        <v>7</v>
      </c>
      <c r="X66" s="156"/>
      <c r="Y66" s="156"/>
      <c r="Z66" s="156"/>
      <c r="AA66" s="156"/>
      <c r="AB66" s="156"/>
      <c r="AC66" s="157"/>
      <c r="AD66" s="158"/>
      <c r="AE66" s="156">
        <v>4</v>
      </c>
      <c r="AF66" s="156"/>
      <c r="AG66" s="156"/>
      <c r="AH66" s="156"/>
      <c r="AI66" s="156"/>
      <c r="AJ66" s="156"/>
      <c r="AK66" s="156"/>
      <c r="AL66" s="156"/>
      <c r="AM66" s="156"/>
      <c r="AN66" s="157"/>
      <c r="AO66" s="158"/>
      <c r="AP66" s="160"/>
      <c r="AQ66" s="161">
        <f t="shared" si="0"/>
        <v>14</v>
      </c>
      <c r="AR66" s="170"/>
      <c r="AS66" s="150"/>
    </row>
    <row r="67" spans="1:45" s="151" customFormat="1" ht="15" customHeight="1">
      <c r="A67" s="152">
        <f t="shared" si="3"/>
        <v>4</v>
      </c>
      <c r="B67" s="153" t="s">
        <v>166</v>
      </c>
      <c r="C67" s="206"/>
      <c r="D67" s="171">
        <v>20435</v>
      </c>
      <c r="E67" s="156"/>
      <c r="F67" s="157"/>
      <c r="G67" s="158"/>
      <c r="H67" s="156"/>
      <c r="I67" s="156"/>
      <c r="J67" s="156"/>
      <c r="K67" s="156">
        <v>2</v>
      </c>
      <c r="L67" s="156"/>
      <c r="M67" s="159"/>
      <c r="N67" s="159"/>
      <c r="O67" s="159"/>
      <c r="P67" s="158"/>
      <c r="Q67" s="156"/>
      <c r="R67" s="156"/>
      <c r="S67" s="156"/>
      <c r="T67" s="156"/>
      <c r="U67" s="156">
        <v>1</v>
      </c>
      <c r="V67" s="156">
        <v>1</v>
      </c>
      <c r="W67" s="156">
        <v>5</v>
      </c>
      <c r="X67" s="156"/>
      <c r="Y67" s="156"/>
      <c r="Z67" s="156"/>
      <c r="AA67" s="156"/>
      <c r="AB67" s="156"/>
      <c r="AC67" s="157"/>
      <c r="AD67" s="158"/>
      <c r="AE67" s="156">
        <v>4</v>
      </c>
      <c r="AF67" s="156"/>
      <c r="AG67" s="156"/>
      <c r="AH67" s="156"/>
      <c r="AI67" s="156"/>
      <c r="AJ67" s="156"/>
      <c r="AK67" s="156"/>
      <c r="AL67" s="156"/>
      <c r="AM67" s="156"/>
      <c r="AN67" s="157"/>
      <c r="AO67" s="158"/>
      <c r="AP67" s="160"/>
      <c r="AQ67" s="161">
        <f t="shared" si="0"/>
        <v>13</v>
      </c>
      <c r="AR67" s="170"/>
      <c r="AS67" s="150"/>
    </row>
    <row r="68" spans="1:45" s="151" customFormat="1" ht="15" customHeight="1">
      <c r="A68" s="152">
        <f t="shared" si="3"/>
        <v>5</v>
      </c>
      <c r="B68" s="153" t="s">
        <v>167</v>
      </c>
      <c r="C68" s="206"/>
      <c r="D68" s="171">
        <v>20458</v>
      </c>
      <c r="E68" s="156"/>
      <c r="F68" s="157"/>
      <c r="G68" s="158"/>
      <c r="H68" s="156"/>
      <c r="I68" s="156"/>
      <c r="J68" s="156"/>
      <c r="K68" s="156"/>
      <c r="L68" s="156"/>
      <c r="M68" s="159"/>
      <c r="N68" s="159"/>
      <c r="O68" s="159"/>
      <c r="P68" s="158"/>
      <c r="Q68" s="156"/>
      <c r="R68" s="156"/>
      <c r="S68" s="156"/>
      <c r="T68" s="156"/>
      <c r="U68" s="156">
        <v>1</v>
      </c>
      <c r="V68" s="156">
        <v>1</v>
      </c>
      <c r="W68" s="156">
        <v>6</v>
      </c>
      <c r="X68" s="156"/>
      <c r="Y68" s="156"/>
      <c r="Z68" s="156"/>
      <c r="AA68" s="156"/>
      <c r="AB68" s="156"/>
      <c r="AC68" s="157"/>
      <c r="AD68" s="158"/>
      <c r="AE68" s="156">
        <v>4</v>
      </c>
      <c r="AF68" s="156"/>
      <c r="AG68" s="156"/>
      <c r="AH68" s="156"/>
      <c r="AI68" s="156"/>
      <c r="AJ68" s="156"/>
      <c r="AK68" s="156"/>
      <c r="AL68" s="156"/>
      <c r="AM68" s="156"/>
      <c r="AN68" s="157"/>
      <c r="AO68" s="158"/>
      <c r="AP68" s="160"/>
      <c r="AQ68" s="161">
        <f t="shared" ref="AQ68:AQ79" si="4">SUM(E68:AP68)</f>
        <v>12</v>
      </c>
      <c r="AR68" s="170"/>
      <c r="AS68" s="150"/>
    </row>
    <row r="69" spans="1:45" s="151" customFormat="1" ht="15" customHeight="1">
      <c r="A69" s="152">
        <f t="shared" si="3"/>
        <v>6</v>
      </c>
      <c r="B69" s="153" t="s">
        <v>168</v>
      </c>
      <c r="C69" s="206"/>
      <c r="D69" s="171">
        <v>35495</v>
      </c>
      <c r="E69" s="156"/>
      <c r="F69" s="157"/>
      <c r="G69" s="158"/>
      <c r="H69" s="156"/>
      <c r="I69" s="156"/>
      <c r="J69" s="156"/>
      <c r="K69" s="156">
        <v>2</v>
      </c>
      <c r="L69" s="156"/>
      <c r="M69" s="159"/>
      <c r="N69" s="159"/>
      <c r="O69" s="159"/>
      <c r="P69" s="158"/>
      <c r="Q69" s="156"/>
      <c r="R69" s="156"/>
      <c r="S69" s="156"/>
      <c r="T69" s="156"/>
      <c r="U69" s="156">
        <v>1</v>
      </c>
      <c r="V69" s="156">
        <v>1</v>
      </c>
      <c r="W69" s="156">
        <v>12</v>
      </c>
      <c r="X69" s="156"/>
      <c r="Y69" s="156"/>
      <c r="Z69" s="156"/>
      <c r="AA69" s="156"/>
      <c r="AB69" s="156"/>
      <c r="AC69" s="157"/>
      <c r="AD69" s="158"/>
      <c r="AE69" s="156">
        <v>4</v>
      </c>
      <c r="AF69" s="156"/>
      <c r="AG69" s="156"/>
      <c r="AH69" s="156"/>
      <c r="AI69" s="156"/>
      <c r="AJ69" s="156"/>
      <c r="AK69" s="156"/>
      <c r="AL69" s="156"/>
      <c r="AM69" s="156"/>
      <c r="AN69" s="157"/>
      <c r="AO69" s="158"/>
      <c r="AP69" s="160"/>
      <c r="AQ69" s="161">
        <f t="shared" si="4"/>
        <v>20</v>
      </c>
      <c r="AR69" s="170"/>
      <c r="AS69" s="150"/>
    </row>
    <row r="70" spans="1:45" s="151" customFormat="1" ht="15" customHeight="1">
      <c r="A70" s="152">
        <f t="shared" si="3"/>
        <v>7</v>
      </c>
      <c r="B70" s="153" t="s">
        <v>169</v>
      </c>
      <c r="C70" s="206"/>
      <c r="D70" s="171">
        <v>20121</v>
      </c>
      <c r="E70" s="156">
        <v>1</v>
      </c>
      <c r="F70" s="157">
        <v>2</v>
      </c>
      <c r="G70" s="158"/>
      <c r="H70" s="156"/>
      <c r="I70" s="156"/>
      <c r="J70" s="156"/>
      <c r="K70" s="156">
        <v>4</v>
      </c>
      <c r="L70" s="156"/>
      <c r="M70" s="159"/>
      <c r="N70" s="159"/>
      <c r="O70" s="159"/>
      <c r="P70" s="158"/>
      <c r="Q70" s="156"/>
      <c r="R70" s="156"/>
      <c r="S70" s="156"/>
      <c r="T70" s="156"/>
      <c r="U70" s="156">
        <v>1</v>
      </c>
      <c r="V70" s="156">
        <v>1</v>
      </c>
      <c r="W70" s="156">
        <v>6</v>
      </c>
      <c r="X70" s="156"/>
      <c r="Y70" s="156"/>
      <c r="Z70" s="156"/>
      <c r="AA70" s="156"/>
      <c r="AB70" s="156"/>
      <c r="AC70" s="157"/>
      <c r="AD70" s="158"/>
      <c r="AE70" s="156">
        <v>4</v>
      </c>
      <c r="AF70" s="156"/>
      <c r="AG70" s="156"/>
      <c r="AH70" s="156"/>
      <c r="AI70" s="156"/>
      <c r="AJ70" s="156"/>
      <c r="AK70" s="156"/>
      <c r="AL70" s="156"/>
      <c r="AM70" s="156"/>
      <c r="AN70" s="157"/>
      <c r="AO70" s="158"/>
      <c r="AP70" s="160"/>
      <c r="AQ70" s="161">
        <f t="shared" si="4"/>
        <v>19</v>
      </c>
      <c r="AR70" s="170"/>
      <c r="AS70" s="150"/>
    </row>
    <row r="71" spans="1:45" s="151" customFormat="1" ht="15" customHeight="1" thickBot="1">
      <c r="A71" s="173">
        <f t="shared" si="3"/>
        <v>8</v>
      </c>
      <c r="B71" s="174" t="s">
        <v>170</v>
      </c>
      <c r="C71" s="207"/>
      <c r="D71" s="208">
        <v>26980</v>
      </c>
      <c r="E71" s="177"/>
      <c r="F71" s="178">
        <v>3</v>
      </c>
      <c r="G71" s="179"/>
      <c r="H71" s="177"/>
      <c r="I71" s="177"/>
      <c r="J71" s="177"/>
      <c r="K71" s="177">
        <v>3</v>
      </c>
      <c r="L71" s="177"/>
      <c r="M71" s="180"/>
      <c r="N71" s="180"/>
      <c r="O71" s="180"/>
      <c r="P71" s="179"/>
      <c r="Q71" s="177"/>
      <c r="R71" s="177"/>
      <c r="S71" s="177"/>
      <c r="T71" s="219"/>
      <c r="U71" s="219">
        <v>1</v>
      </c>
      <c r="V71" s="177">
        <v>1</v>
      </c>
      <c r="W71" s="177">
        <v>9</v>
      </c>
      <c r="X71" s="177"/>
      <c r="Y71" s="177"/>
      <c r="Z71" s="177"/>
      <c r="AA71" s="177"/>
      <c r="AB71" s="177"/>
      <c r="AC71" s="178"/>
      <c r="AD71" s="179"/>
      <c r="AE71" s="177">
        <v>4</v>
      </c>
      <c r="AF71" s="177"/>
      <c r="AG71" s="177"/>
      <c r="AH71" s="177">
        <v>1</v>
      </c>
      <c r="AI71" s="177"/>
      <c r="AJ71" s="177"/>
      <c r="AK71" s="177"/>
      <c r="AL71" s="177"/>
      <c r="AM71" s="177"/>
      <c r="AN71" s="178"/>
      <c r="AO71" s="179"/>
      <c r="AP71" s="181"/>
      <c r="AQ71" s="182">
        <f t="shared" si="4"/>
        <v>22</v>
      </c>
      <c r="AR71" s="183"/>
      <c r="AS71" s="150"/>
    </row>
    <row r="72" spans="1:45" ht="20.100000000000001" customHeight="1" thickBot="1">
      <c r="A72" s="184" t="s">
        <v>162</v>
      </c>
      <c r="B72" s="185">
        <f>COUNTA(B64:B71)</f>
        <v>8</v>
      </c>
      <c r="C72" s="185">
        <f>COUNTA(C64:C71)</f>
        <v>0</v>
      </c>
      <c r="D72" s="186">
        <f>SUM(D64:D71)</f>
        <v>192611</v>
      </c>
      <c r="E72" s="187">
        <f t="shared" ref="E72:AP72" si="5">SUM(E64:E71)</f>
        <v>1</v>
      </c>
      <c r="F72" s="188">
        <f t="shared" si="5"/>
        <v>5</v>
      </c>
      <c r="G72" s="189">
        <f t="shared" si="5"/>
        <v>0</v>
      </c>
      <c r="H72" s="187">
        <f t="shared" si="5"/>
        <v>0</v>
      </c>
      <c r="I72" s="187">
        <f t="shared" si="5"/>
        <v>0</v>
      </c>
      <c r="J72" s="187">
        <f t="shared" si="5"/>
        <v>0</v>
      </c>
      <c r="K72" s="187">
        <f t="shared" si="5"/>
        <v>15</v>
      </c>
      <c r="L72" s="187">
        <f t="shared" si="5"/>
        <v>0</v>
      </c>
      <c r="M72" s="190">
        <f t="shared" si="5"/>
        <v>0</v>
      </c>
      <c r="N72" s="190">
        <f t="shared" si="5"/>
        <v>0</v>
      </c>
      <c r="O72" s="190">
        <f t="shared" si="5"/>
        <v>0</v>
      </c>
      <c r="P72" s="189">
        <f t="shared" si="5"/>
        <v>0</v>
      </c>
      <c r="Q72" s="187">
        <f t="shared" si="5"/>
        <v>0</v>
      </c>
      <c r="R72" s="187">
        <f t="shared" si="5"/>
        <v>0</v>
      </c>
      <c r="S72" s="187">
        <f t="shared" si="5"/>
        <v>0</v>
      </c>
      <c r="T72" s="187">
        <f t="shared" si="5"/>
        <v>0</v>
      </c>
      <c r="U72" s="187">
        <f t="shared" si="5"/>
        <v>7</v>
      </c>
      <c r="V72" s="187">
        <f t="shared" si="5"/>
        <v>9</v>
      </c>
      <c r="W72" s="187">
        <f t="shared" si="5"/>
        <v>61</v>
      </c>
      <c r="X72" s="187">
        <f t="shared" si="5"/>
        <v>0</v>
      </c>
      <c r="Y72" s="187">
        <f t="shared" si="5"/>
        <v>0</v>
      </c>
      <c r="Z72" s="187">
        <f t="shared" si="5"/>
        <v>0</v>
      </c>
      <c r="AA72" s="187">
        <f t="shared" si="5"/>
        <v>0</v>
      </c>
      <c r="AB72" s="187">
        <f t="shared" si="5"/>
        <v>0</v>
      </c>
      <c r="AC72" s="188">
        <f t="shared" si="5"/>
        <v>0</v>
      </c>
      <c r="AD72" s="189">
        <f t="shared" si="5"/>
        <v>0</v>
      </c>
      <c r="AE72" s="187">
        <f t="shared" si="5"/>
        <v>32</v>
      </c>
      <c r="AF72" s="187">
        <f t="shared" si="5"/>
        <v>0</v>
      </c>
      <c r="AG72" s="187">
        <f t="shared" si="5"/>
        <v>0</v>
      </c>
      <c r="AH72" s="187">
        <f t="shared" si="5"/>
        <v>1</v>
      </c>
      <c r="AI72" s="187">
        <f t="shared" si="5"/>
        <v>0</v>
      </c>
      <c r="AJ72" s="187">
        <f t="shared" si="5"/>
        <v>0</v>
      </c>
      <c r="AK72" s="187">
        <f t="shared" si="5"/>
        <v>0</v>
      </c>
      <c r="AL72" s="187">
        <f t="shared" si="5"/>
        <v>0</v>
      </c>
      <c r="AM72" s="187">
        <f t="shared" si="5"/>
        <v>0</v>
      </c>
      <c r="AN72" s="188">
        <f t="shared" si="5"/>
        <v>0</v>
      </c>
      <c r="AO72" s="189">
        <f t="shared" si="5"/>
        <v>0</v>
      </c>
      <c r="AP72" s="191">
        <f t="shared" si="5"/>
        <v>0</v>
      </c>
      <c r="AQ72" s="192">
        <f t="shared" si="4"/>
        <v>131</v>
      </c>
      <c r="AR72" s="209"/>
    </row>
    <row r="73" spans="1:45" ht="15" customHeight="1">
      <c r="A73" s="195">
        <v>1</v>
      </c>
      <c r="B73" s="210"/>
      <c r="C73" s="210" t="s">
        <v>171</v>
      </c>
      <c r="D73" s="211">
        <v>5998</v>
      </c>
      <c r="E73" s="199"/>
      <c r="F73" s="200"/>
      <c r="G73" s="201"/>
      <c r="H73" s="199"/>
      <c r="I73" s="199"/>
      <c r="J73" s="199"/>
      <c r="K73" s="199"/>
      <c r="L73" s="199"/>
      <c r="M73" s="202"/>
      <c r="N73" s="202">
        <v>2</v>
      </c>
      <c r="O73" s="202"/>
      <c r="P73" s="201"/>
      <c r="Q73" s="199"/>
      <c r="R73" s="199"/>
      <c r="S73" s="199"/>
      <c r="T73" s="199"/>
      <c r="U73" s="199"/>
      <c r="V73" s="199"/>
      <c r="W73" s="199"/>
      <c r="X73" s="199"/>
      <c r="Y73" s="199"/>
      <c r="Z73" s="199"/>
      <c r="AA73" s="199"/>
      <c r="AB73" s="199">
        <v>1</v>
      </c>
      <c r="AC73" s="200">
        <v>4</v>
      </c>
      <c r="AD73" s="201"/>
      <c r="AE73" s="199"/>
      <c r="AF73" s="199"/>
      <c r="AG73" s="199"/>
      <c r="AH73" s="199"/>
      <c r="AI73" s="199"/>
      <c r="AJ73" s="199"/>
      <c r="AK73" s="199"/>
      <c r="AL73" s="199">
        <v>2</v>
      </c>
      <c r="AM73" s="199"/>
      <c r="AN73" s="200"/>
      <c r="AO73" s="201"/>
      <c r="AP73" s="203"/>
      <c r="AQ73" s="212">
        <f t="shared" si="4"/>
        <v>9</v>
      </c>
      <c r="AR73" s="213"/>
    </row>
    <row r="74" spans="1:45" ht="15" customHeight="1" thickBot="1">
      <c r="A74" s="152">
        <f>A73+1</f>
        <v>2</v>
      </c>
      <c r="B74" s="214"/>
      <c r="C74" s="214" t="s">
        <v>172</v>
      </c>
      <c r="D74" s="155">
        <v>1298</v>
      </c>
      <c r="E74" s="156"/>
      <c r="F74" s="157"/>
      <c r="G74" s="158"/>
      <c r="H74" s="156"/>
      <c r="I74" s="156"/>
      <c r="J74" s="156"/>
      <c r="K74" s="156"/>
      <c r="L74" s="156"/>
      <c r="M74" s="159"/>
      <c r="N74" s="159">
        <v>1</v>
      </c>
      <c r="O74" s="159"/>
      <c r="P74" s="158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  <c r="AC74" s="157">
        <v>2</v>
      </c>
      <c r="AD74" s="158"/>
      <c r="AE74" s="156"/>
      <c r="AF74" s="156"/>
      <c r="AG74" s="156"/>
      <c r="AH74" s="156"/>
      <c r="AI74" s="156"/>
      <c r="AJ74" s="156"/>
      <c r="AK74" s="156"/>
      <c r="AL74" s="156">
        <v>1</v>
      </c>
      <c r="AM74" s="156"/>
      <c r="AN74" s="157"/>
      <c r="AO74" s="158"/>
      <c r="AP74" s="160"/>
      <c r="AQ74" s="215">
        <f t="shared" si="4"/>
        <v>4</v>
      </c>
      <c r="AR74" s="162"/>
    </row>
    <row r="75" spans="1:45" ht="15" hidden="1" customHeight="1">
      <c r="A75" s="152">
        <f t="shared" ref="A75:A77" si="6">A74+1</f>
        <v>3</v>
      </c>
      <c r="B75" s="214"/>
      <c r="C75" s="214"/>
      <c r="D75" s="155"/>
      <c r="E75" s="156"/>
      <c r="F75" s="157"/>
      <c r="G75" s="158"/>
      <c r="H75" s="156"/>
      <c r="I75" s="156"/>
      <c r="J75" s="156"/>
      <c r="K75" s="156"/>
      <c r="L75" s="156"/>
      <c r="M75" s="159"/>
      <c r="N75" s="159"/>
      <c r="O75" s="159"/>
      <c r="P75" s="158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  <c r="AC75" s="157"/>
      <c r="AD75" s="158"/>
      <c r="AE75" s="156"/>
      <c r="AF75" s="156"/>
      <c r="AG75" s="156"/>
      <c r="AH75" s="156"/>
      <c r="AI75" s="156"/>
      <c r="AJ75" s="156"/>
      <c r="AK75" s="156"/>
      <c r="AL75" s="156"/>
      <c r="AM75" s="156"/>
      <c r="AN75" s="157"/>
      <c r="AO75" s="158"/>
      <c r="AP75" s="160"/>
      <c r="AQ75" s="215">
        <f t="shared" si="4"/>
        <v>0</v>
      </c>
      <c r="AR75" s="162"/>
    </row>
    <row r="76" spans="1:45" ht="15" hidden="1" customHeight="1">
      <c r="A76" s="152">
        <f t="shared" si="6"/>
        <v>4</v>
      </c>
      <c r="B76" s="214"/>
      <c r="C76" s="214"/>
      <c r="D76" s="155"/>
      <c r="E76" s="156"/>
      <c r="F76" s="157"/>
      <c r="G76" s="158"/>
      <c r="H76" s="156"/>
      <c r="I76" s="156"/>
      <c r="J76" s="156"/>
      <c r="K76" s="156"/>
      <c r="L76" s="156"/>
      <c r="M76" s="159"/>
      <c r="N76" s="159"/>
      <c r="O76" s="159"/>
      <c r="P76" s="158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  <c r="AC76" s="157"/>
      <c r="AD76" s="158"/>
      <c r="AE76" s="156"/>
      <c r="AF76" s="156"/>
      <c r="AG76" s="156"/>
      <c r="AH76" s="156"/>
      <c r="AI76" s="156"/>
      <c r="AJ76" s="156"/>
      <c r="AK76" s="156"/>
      <c r="AL76" s="156"/>
      <c r="AM76" s="156"/>
      <c r="AN76" s="157"/>
      <c r="AO76" s="158"/>
      <c r="AP76" s="160"/>
      <c r="AQ76" s="215">
        <f t="shared" si="4"/>
        <v>0</v>
      </c>
      <c r="AR76" s="162"/>
    </row>
    <row r="77" spans="1:45" ht="15" hidden="1" customHeight="1" thickBot="1">
      <c r="A77" s="216">
        <f t="shared" si="6"/>
        <v>5</v>
      </c>
      <c r="B77" s="217"/>
      <c r="C77" s="217"/>
      <c r="D77" s="218"/>
      <c r="E77" s="219"/>
      <c r="F77" s="220"/>
      <c r="G77" s="221"/>
      <c r="H77" s="219"/>
      <c r="I77" s="219"/>
      <c r="J77" s="219"/>
      <c r="K77" s="219"/>
      <c r="L77" s="219"/>
      <c r="M77" s="222"/>
      <c r="N77" s="222"/>
      <c r="O77" s="222"/>
      <c r="P77" s="221"/>
      <c r="Q77" s="219"/>
      <c r="R77" s="219"/>
      <c r="S77" s="219"/>
      <c r="T77" s="219"/>
      <c r="U77" s="219"/>
      <c r="V77" s="219"/>
      <c r="W77" s="219"/>
      <c r="X77" s="219"/>
      <c r="Y77" s="219"/>
      <c r="Z77" s="219"/>
      <c r="AA77" s="219"/>
      <c r="AB77" s="219"/>
      <c r="AC77" s="220"/>
      <c r="AD77" s="221"/>
      <c r="AE77" s="219"/>
      <c r="AF77" s="219"/>
      <c r="AG77" s="219"/>
      <c r="AH77" s="219"/>
      <c r="AI77" s="219"/>
      <c r="AJ77" s="219"/>
      <c r="AK77" s="219"/>
      <c r="AL77" s="219"/>
      <c r="AM77" s="219"/>
      <c r="AN77" s="220"/>
      <c r="AO77" s="221"/>
      <c r="AP77" s="223"/>
      <c r="AQ77" s="224">
        <f t="shared" si="4"/>
        <v>0</v>
      </c>
      <c r="AR77" s="225"/>
    </row>
    <row r="78" spans="1:45" ht="20.100000000000001" customHeight="1" thickBot="1">
      <c r="A78" s="239" t="s">
        <v>173</v>
      </c>
      <c r="B78" s="240">
        <f>COUNTA(B73:B77)</f>
        <v>0</v>
      </c>
      <c r="C78" s="240">
        <f>COUNTA(C73:C77)</f>
        <v>2</v>
      </c>
      <c r="D78" s="241">
        <f>SUM(D73:D77)</f>
        <v>7296</v>
      </c>
      <c r="E78" s="242">
        <f>SUM(E73:E77)</f>
        <v>0</v>
      </c>
      <c r="F78" s="243">
        <f t="shared" ref="F78:AP78" si="7">SUM(F73:F77)</f>
        <v>0</v>
      </c>
      <c r="G78" s="244">
        <f t="shared" si="7"/>
        <v>0</v>
      </c>
      <c r="H78" s="242">
        <f t="shared" si="7"/>
        <v>0</v>
      </c>
      <c r="I78" s="242">
        <f t="shared" si="7"/>
        <v>0</v>
      </c>
      <c r="J78" s="242">
        <f t="shared" si="7"/>
        <v>0</v>
      </c>
      <c r="K78" s="242">
        <f t="shared" si="7"/>
        <v>0</v>
      </c>
      <c r="L78" s="242">
        <f t="shared" si="7"/>
        <v>0</v>
      </c>
      <c r="M78" s="245">
        <f t="shared" si="7"/>
        <v>0</v>
      </c>
      <c r="N78" s="245">
        <f t="shared" si="7"/>
        <v>3</v>
      </c>
      <c r="O78" s="245">
        <f t="shared" si="7"/>
        <v>0</v>
      </c>
      <c r="P78" s="244">
        <f t="shared" si="7"/>
        <v>0</v>
      </c>
      <c r="Q78" s="242">
        <f t="shared" si="7"/>
        <v>0</v>
      </c>
      <c r="R78" s="242">
        <f t="shared" si="7"/>
        <v>0</v>
      </c>
      <c r="S78" s="242">
        <f t="shared" si="7"/>
        <v>0</v>
      </c>
      <c r="T78" s="242">
        <f t="shared" si="7"/>
        <v>0</v>
      </c>
      <c r="U78" s="242">
        <f t="shared" si="7"/>
        <v>0</v>
      </c>
      <c r="V78" s="242">
        <f t="shared" si="7"/>
        <v>0</v>
      </c>
      <c r="W78" s="242">
        <f t="shared" si="7"/>
        <v>0</v>
      </c>
      <c r="X78" s="242">
        <f t="shared" si="7"/>
        <v>0</v>
      </c>
      <c r="Y78" s="242">
        <f t="shared" si="7"/>
        <v>0</v>
      </c>
      <c r="Z78" s="242">
        <f t="shared" si="7"/>
        <v>0</v>
      </c>
      <c r="AA78" s="242">
        <f t="shared" si="7"/>
        <v>0</v>
      </c>
      <c r="AB78" s="242">
        <f t="shared" si="7"/>
        <v>1</v>
      </c>
      <c r="AC78" s="243">
        <f t="shared" si="7"/>
        <v>6</v>
      </c>
      <c r="AD78" s="244">
        <f t="shared" si="7"/>
        <v>0</v>
      </c>
      <c r="AE78" s="242">
        <f t="shared" si="7"/>
        <v>0</v>
      </c>
      <c r="AF78" s="242">
        <f t="shared" si="7"/>
        <v>0</v>
      </c>
      <c r="AG78" s="242">
        <f t="shared" si="7"/>
        <v>0</v>
      </c>
      <c r="AH78" s="242">
        <f t="shared" si="7"/>
        <v>0</v>
      </c>
      <c r="AI78" s="242">
        <f t="shared" si="7"/>
        <v>0</v>
      </c>
      <c r="AJ78" s="242">
        <f t="shared" si="7"/>
        <v>0</v>
      </c>
      <c r="AK78" s="242">
        <f t="shared" si="7"/>
        <v>0</v>
      </c>
      <c r="AL78" s="242">
        <f t="shared" si="7"/>
        <v>3</v>
      </c>
      <c r="AM78" s="242">
        <f t="shared" si="7"/>
        <v>0</v>
      </c>
      <c r="AN78" s="243">
        <f t="shared" si="7"/>
        <v>0</v>
      </c>
      <c r="AO78" s="244">
        <f t="shared" si="7"/>
        <v>0</v>
      </c>
      <c r="AP78" s="246">
        <f t="shared" si="7"/>
        <v>0</v>
      </c>
      <c r="AQ78" s="247">
        <f t="shared" si="4"/>
        <v>13</v>
      </c>
      <c r="AR78" s="248"/>
    </row>
    <row r="79" spans="1:45" ht="20.100000000000001" customHeight="1" thickTop="1" thickBot="1">
      <c r="A79" s="226" t="s">
        <v>174</v>
      </c>
      <c r="B79" s="227">
        <f>SUM(B63,B72,B78)</f>
        <v>47</v>
      </c>
      <c r="C79" s="227">
        <f>SUM(C63,C72,C78)</f>
        <v>18</v>
      </c>
      <c r="D79" s="228">
        <f>SUM(D78,D72,D63)</f>
        <v>442553</v>
      </c>
      <c r="E79" s="229">
        <f t="shared" ref="E79:AP79" si="8">SUM(E78,E72,E63)</f>
        <v>1</v>
      </c>
      <c r="F79" s="230">
        <f t="shared" si="8"/>
        <v>5</v>
      </c>
      <c r="G79" s="231">
        <f t="shared" si="8"/>
        <v>0</v>
      </c>
      <c r="H79" s="229">
        <f t="shared" si="8"/>
        <v>0</v>
      </c>
      <c r="I79" s="229">
        <f t="shared" si="8"/>
        <v>0</v>
      </c>
      <c r="J79" s="229">
        <f t="shared" si="8"/>
        <v>30</v>
      </c>
      <c r="K79" s="229">
        <f t="shared" si="8"/>
        <v>19</v>
      </c>
      <c r="L79" s="229">
        <f t="shared" si="8"/>
        <v>0</v>
      </c>
      <c r="M79" s="232">
        <f t="shared" si="8"/>
        <v>0</v>
      </c>
      <c r="N79" s="232">
        <f t="shared" si="8"/>
        <v>3</v>
      </c>
      <c r="O79" s="232">
        <f t="shared" si="8"/>
        <v>0</v>
      </c>
      <c r="P79" s="231">
        <f t="shared" si="8"/>
        <v>0</v>
      </c>
      <c r="Q79" s="229">
        <f t="shared" si="8"/>
        <v>8</v>
      </c>
      <c r="R79" s="233">
        <f t="shared" si="8"/>
        <v>77</v>
      </c>
      <c r="S79" s="229">
        <f t="shared" si="8"/>
        <v>0</v>
      </c>
      <c r="T79" s="229">
        <f t="shared" si="8"/>
        <v>2</v>
      </c>
      <c r="U79" s="233">
        <f t="shared" si="8"/>
        <v>7</v>
      </c>
      <c r="V79" s="233">
        <f t="shared" si="8"/>
        <v>9</v>
      </c>
      <c r="W79" s="233">
        <f t="shared" si="8"/>
        <v>61</v>
      </c>
      <c r="X79" s="233">
        <f t="shared" si="8"/>
        <v>0</v>
      </c>
      <c r="Y79" s="229">
        <f t="shared" si="8"/>
        <v>0</v>
      </c>
      <c r="Z79" s="229">
        <f t="shared" si="8"/>
        <v>0</v>
      </c>
      <c r="AA79" s="229">
        <f t="shared" si="8"/>
        <v>0</v>
      </c>
      <c r="AB79" s="233">
        <f t="shared" si="8"/>
        <v>1</v>
      </c>
      <c r="AC79" s="234">
        <f t="shared" si="8"/>
        <v>6</v>
      </c>
      <c r="AD79" s="231">
        <f t="shared" si="8"/>
        <v>21</v>
      </c>
      <c r="AE79" s="229">
        <f t="shared" si="8"/>
        <v>39</v>
      </c>
      <c r="AF79" s="229">
        <f t="shared" si="8"/>
        <v>0</v>
      </c>
      <c r="AG79" s="229">
        <f t="shared" si="8"/>
        <v>0</v>
      </c>
      <c r="AH79" s="229">
        <f t="shared" si="8"/>
        <v>1</v>
      </c>
      <c r="AI79" s="229">
        <f t="shared" si="8"/>
        <v>2</v>
      </c>
      <c r="AJ79" s="229">
        <f t="shared" si="8"/>
        <v>0</v>
      </c>
      <c r="AK79" s="229">
        <f t="shared" si="8"/>
        <v>0</v>
      </c>
      <c r="AL79" s="229">
        <f t="shared" si="8"/>
        <v>3</v>
      </c>
      <c r="AM79" s="229">
        <f t="shared" si="8"/>
        <v>0</v>
      </c>
      <c r="AN79" s="230">
        <f t="shared" si="8"/>
        <v>0</v>
      </c>
      <c r="AO79" s="231">
        <f t="shared" si="8"/>
        <v>0</v>
      </c>
      <c r="AP79" s="235">
        <f t="shared" si="8"/>
        <v>0</v>
      </c>
      <c r="AQ79" s="236">
        <f t="shared" si="4"/>
        <v>295</v>
      </c>
      <c r="AR79" s="237"/>
    </row>
    <row r="81" spans="4:4">
      <c r="D81" s="238"/>
    </row>
  </sheetData>
  <mergeCells count="29">
    <mergeCell ref="E6:F6"/>
    <mergeCell ref="E5:O5"/>
    <mergeCell ref="M6:O6"/>
    <mergeCell ref="P6:T6"/>
    <mergeCell ref="P5:AC5"/>
    <mergeCell ref="AI6:AI7"/>
    <mergeCell ref="AH6:AH7"/>
    <mergeCell ref="H6:I6"/>
    <mergeCell ref="J6:L6"/>
    <mergeCell ref="AJ6:AK6"/>
    <mergeCell ref="Y6:AA6"/>
    <mergeCell ref="U6:X6"/>
    <mergeCell ref="AB6:AC6"/>
    <mergeCell ref="B5:C5"/>
    <mergeCell ref="B6:B7"/>
    <mergeCell ref="C6:C7"/>
    <mergeCell ref="A4:AR4"/>
    <mergeCell ref="AD5:AN5"/>
    <mergeCell ref="AO5:AP5"/>
    <mergeCell ref="AD6:AD7"/>
    <mergeCell ref="AE6:AE7"/>
    <mergeCell ref="AL6:AN6"/>
    <mergeCell ref="AO6:AO7"/>
    <mergeCell ref="AP6:AP7"/>
    <mergeCell ref="AR5:AR7"/>
    <mergeCell ref="A5:A7"/>
    <mergeCell ref="D5:D7"/>
    <mergeCell ref="AQ5:AQ7"/>
    <mergeCell ref="AF6:AG6"/>
  </mergeCells>
  <phoneticPr fontId="2" type="noConversion"/>
  <printOptions horizontalCentered="1"/>
  <pageMargins left="0.19685039370078741" right="0.19685039370078741" top="0.59055118110236227" bottom="0.39370078740157483" header="0.19685039370078741" footer="0.19685039370078741"/>
  <pageSetup paperSize="9" scale="4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G73"/>
  <sheetViews>
    <sheetView workbookViewId="0">
      <selection activeCell="B50" sqref="B50"/>
    </sheetView>
  </sheetViews>
  <sheetFormatPr defaultRowHeight="16.5"/>
  <cols>
    <col min="1" max="1" width="4.625" style="13" customWidth="1"/>
    <col min="2" max="2" width="20.625" style="13" customWidth="1"/>
    <col min="3" max="3" width="10.625" style="13" customWidth="1"/>
    <col min="4" max="4" width="6.625" style="13" customWidth="1"/>
    <col min="5" max="6" width="16.625" style="13" customWidth="1"/>
    <col min="7" max="7" width="16.625" style="250" customWidth="1"/>
    <col min="8" max="16384" width="9" style="13"/>
  </cols>
  <sheetData>
    <row r="1" spans="1:7" ht="20.100000000000001" customHeight="1">
      <c r="A1" s="107" t="s">
        <v>177</v>
      </c>
    </row>
    <row r="2" spans="1:7" ht="33" customHeight="1">
      <c r="A2" s="522" t="s">
        <v>178</v>
      </c>
      <c r="B2" s="522"/>
      <c r="C2" s="522"/>
      <c r="D2" s="522"/>
      <c r="E2" s="522"/>
      <c r="F2" s="522"/>
      <c r="G2" s="522"/>
    </row>
    <row r="3" spans="1:7" ht="20.100000000000001" customHeight="1">
      <c r="A3" s="22" t="s">
        <v>67</v>
      </c>
    </row>
    <row r="4" spans="1:7" ht="5.25" customHeight="1" thickBot="1"/>
    <row r="5" spans="1:7" ht="20.100000000000001" customHeight="1">
      <c r="A5" s="527" t="s">
        <v>6</v>
      </c>
      <c r="B5" s="529" t="s">
        <v>179</v>
      </c>
      <c r="C5" s="531" t="s">
        <v>180</v>
      </c>
      <c r="D5" s="533" t="s">
        <v>181</v>
      </c>
      <c r="E5" s="523" t="s">
        <v>182</v>
      </c>
      <c r="F5" s="524"/>
      <c r="G5" s="525" t="s">
        <v>305</v>
      </c>
    </row>
    <row r="6" spans="1:7" ht="20.100000000000001" customHeight="1" thickBot="1">
      <c r="A6" s="528"/>
      <c r="B6" s="530"/>
      <c r="C6" s="532"/>
      <c r="D6" s="534"/>
      <c r="E6" s="251" t="s">
        <v>183</v>
      </c>
      <c r="F6" s="252" t="s">
        <v>184</v>
      </c>
      <c r="G6" s="526"/>
    </row>
    <row r="7" spans="1:7" ht="15" customHeight="1" thickTop="1">
      <c r="A7" s="253">
        <v>1</v>
      </c>
      <c r="B7" s="254" t="s">
        <v>185</v>
      </c>
      <c r="C7" s="255">
        <v>14464</v>
      </c>
      <c r="D7" s="256">
        <v>97</v>
      </c>
      <c r="E7" s="24">
        <f>TRUNC(C7*60%*D7,-1)</f>
        <v>841800</v>
      </c>
      <c r="F7" s="257">
        <f t="shared" ref="F7:F70" si="0">E7*12</f>
        <v>10101600</v>
      </c>
      <c r="G7" s="258"/>
    </row>
    <row r="8" spans="1:7" ht="15" customHeight="1">
      <c r="A8" s="259">
        <f>A7+1</f>
        <v>2</v>
      </c>
      <c r="B8" s="260" t="s">
        <v>186</v>
      </c>
      <c r="C8" s="261">
        <v>5288</v>
      </c>
      <c r="D8" s="262">
        <v>97</v>
      </c>
      <c r="E8" s="24">
        <f t="shared" ref="E8:E70" si="1">TRUNC(C8*60%*D8,-1)</f>
        <v>307760</v>
      </c>
      <c r="F8" s="24">
        <f t="shared" si="0"/>
        <v>3693120</v>
      </c>
      <c r="G8" s="263"/>
    </row>
    <row r="9" spans="1:7" ht="15" customHeight="1">
      <c r="A9" s="264">
        <f t="shared" ref="A9:A70" si="2">A8+1</f>
        <v>3</v>
      </c>
      <c r="B9" s="260" t="s">
        <v>187</v>
      </c>
      <c r="C9" s="261">
        <v>1786</v>
      </c>
      <c r="D9" s="262">
        <v>97</v>
      </c>
      <c r="E9" s="24">
        <f t="shared" si="1"/>
        <v>103940</v>
      </c>
      <c r="F9" s="24">
        <f t="shared" si="0"/>
        <v>1247280</v>
      </c>
      <c r="G9" s="263"/>
    </row>
    <row r="10" spans="1:7" s="23" customFormat="1" ht="15" customHeight="1">
      <c r="A10" s="259">
        <f t="shared" si="2"/>
        <v>4</v>
      </c>
      <c r="B10" s="260" t="s">
        <v>188</v>
      </c>
      <c r="C10" s="261">
        <v>6412</v>
      </c>
      <c r="D10" s="265">
        <v>97</v>
      </c>
      <c r="E10" s="266">
        <f t="shared" si="1"/>
        <v>373170</v>
      </c>
      <c r="F10" s="266">
        <f t="shared" si="0"/>
        <v>4478040</v>
      </c>
      <c r="G10" s="267"/>
    </row>
    <row r="11" spans="1:7" ht="15" customHeight="1">
      <c r="A11" s="264">
        <f t="shared" si="2"/>
        <v>5</v>
      </c>
      <c r="B11" s="260" t="s">
        <v>189</v>
      </c>
      <c r="C11" s="261">
        <v>6118</v>
      </c>
      <c r="D11" s="262">
        <v>97</v>
      </c>
      <c r="E11" s="24">
        <f t="shared" si="1"/>
        <v>356060</v>
      </c>
      <c r="F11" s="24">
        <f t="shared" si="0"/>
        <v>4272720</v>
      </c>
      <c r="G11" s="263"/>
    </row>
    <row r="12" spans="1:7" ht="15" customHeight="1">
      <c r="A12" s="259">
        <f t="shared" si="2"/>
        <v>6</v>
      </c>
      <c r="B12" s="260" t="s">
        <v>190</v>
      </c>
      <c r="C12" s="261">
        <v>4924</v>
      </c>
      <c r="D12" s="262">
        <v>97</v>
      </c>
      <c r="E12" s="24">
        <f t="shared" si="1"/>
        <v>286570</v>
      </c>
      <c r="F12" s="24">
        <f t="shared" si="0"/>
        <v>3438840</v>
      </c>
      <c r="G12" s="263"/>
    </row>
    <row r="13" spans="1:7" ht="15" customHeight="1">
      <c r="A13" s="264">
        <f t="shared" si="2"/>
        <v>7</v>
      </c>
      <c r="B13" s="260" t="s">
        <v>191</v>
      </c>
      <c r="C13" s="261">
        <v>14934</v>
      </c>
      <c r="D13" s="262">
        <v>97</v>
      </c>
      <c r="E13" s="24">
        <f t="shared" si="1"/>
        <v>869150</v>
      </c>
      <c r="F13" s="24">
        <f t="shared" si="0"/>
        <v>10429800</v>
      </c>
      <c r="G13" s="263"/>
    </row>
    <row r="14" spans="1:7" ht="15" customHeight="1">
      <c r="A14" s="259">
        <f t="shared" si="2"/>
        <v>8</v>
      </c>
      <c r="B14" s="260" t="s">
        <v>192</v>
      </c>
      <c r="C14" s="261">
        <v>8953</v>
      </c>
      <c r="D14" s="262">
        <v>97</v>
      </c>
      <c r="E14" s="24">
        <f t="shared" si="1"/>
        <v>521060</v>
      </c>
      <c r="F14" s="24">
        <f t="shared" si="0"/>
        <v>6252720</v>
      </c>
      <c r="G14" s="263"/>
    </row>
    <row r="15" spans="1:7" ht="15" customHeight="1">
      <c r="A15" s="264">
        <f t="shared" si="2"/>
        <v>9</v>
      </c>
      <c r="B15" s="260" t="s">
        <v>193</v>
      </c>
      <c r="C15" s="261">
        <v>2378</v>
      </c>
      <c r="D15" s="262">
        <v>97</v>
      </c>
      <c r="E15" s="24">
        <f t="shared" si="1"/>
        <v>138390</v>
      </c>
      <c r="F15" s="24">
        <f t="shared" si="0"/>
        <v>1660680</v>
      </c>
      <c r="G15" s="263"/>
    </row>
    <row r="16" spans="1:7" ht="15" customHeight="1">
      <c r="A16" s="259">
        <f t="shared" si="2"/>
        <v>10</v>
      </c>
      <c r="B16" s="260" t="s">
        <v>194</v>
      </c>
      <c r="C16" s="261">
        <v>11237</v>
      </c>
      <c r="D16" s="262">
        <v>97</v>
      </c>
      <c r="E16" s="24">
        <f t="shared" si="1"/>
        <v>653990</v>
      </c>
      <c r="F16" s="24">
        <f t="shared" si="0"/>
        <v>7847880</v>
      </c>
      <c r="G16" s="263"/>
    </row>
    <row r="17" spans="1:7" ht="15" customHeight="1">
      <c r="A17" s="264">
        <f t="shared" si="2"/>
        <v>11</v>
      </c>
      <c r="B17" s="260" t="s">
        <v>195</v>
      </c>
      <c r="C17" s="261">
        <v>4912</v>
      </c>
      <c r="D17" s="262">
        <v>97</v>
      </c>
      <c r="E17" s="24">
        <f t="shared" si="1"/>
        <v>285870</v>
      </c>
      <c r="F17" s="24">
        <f t="shared" si="0"/>
        <v>3430440</v>
      </c>
      <c r="G17" s="263"/>
    </row>
    <row r="18" spans="1:7" ht="15" customHeight="1">
      <c r="A18" s="259">
        <f t="shared" si="2"/>
        <v>12</v>
      </c>
      <c r="B18" s="260" t="s">
        <v>196</v>
      </c>
      <c r="C18" s="261">
        <v>7668</v>
      </c>
      <c r="D18" s="262">
        <v>97</v>
      </c>
      <c r="E18" s="24">
        <f t="shared" si="1"/>
        <v>446270</v>
      </c>
      <c r="F18" s="24">
        <f t="shared" si="0"/>
        <v>5355240</v>
      </c>
      <c r="G18" s="263"/>
    </row>
    <row r="19" spans="1:7" ht="15" customHeight="1">
      <c r="A19" s="264">
        <f t="shared" si="2"/>
        <v>13</v>
      </c>
      <c r="B19" s="260" t="s">
        <v>197</v>
      </c>
      <c r="C19" s="261">
        <v>7545</v>
      </c>
      <c r="D19" s="262">
        <v>97</v>
      </c>
      <c r="E19" s="24">
        <f t="shared" si="1"/>
        <v>439110</v>
      </c>
      <c r="F19" s="24">
        <f t="shared" si="0"/>
        <v>5269320</v>
      </c>
      <c r="G19" s="263"/>
    </row>
    <row r="20" spans="1:7" ht="15" customHeight="1">
      <c r="A20" s="259">
        <f t="shared" si="2"/>
        <v>14</v>
      </c>
      <c r="B20" s="260" t="s">
        <v>198</v>
      </c>
      <c r="C20" s="261">
        <v>4396</v>
      </c>
      <c r="D20" s="262">
        <v>97</v>
      </c>
      <c r="E20" s="24">
        <f t="shared" si="1"/>
        <v>255840</v>
      </c>
      <c r="F20" s="24">
        <f t="shared" si="0"/>
        <v>3070080</v>
      </c>
      <c r="G20" s="263"/>
    </row>
    <row r="21" spans="1:7" ht="15" customHeight="1">
      <c r="A21" s="264">
        <f t="shared" si="2"/>
        <v>15</v>
      </c>
      <c r="B21" s="260" t="s">
        <v>199</v>
      </c>
      <c r="C21" s="261">
        <v>7108</v>
      </c>
      <c r="D21" s="262">
        <v>97</v>
      </c>
      <c r="E21" s="24">
        <f t="shared" si="1"/>
        <v>413680</v>
      </c>
      <c r="F21" s="24">
        <f t="shared" si="0"/>
        <v>4964160</v>
      </c>
      <c r="G21" s="263"/>
    </row>
    <row r="22" spans="1:7" ht="15" customHeight="1">
      <c r="A22" s="259">
        <f t="shared" si="2"/>
        <v>16</v>
      </c>
      <c r="B22" s="260" t="s">
        <v>200</v>
      </c>
      <c r="C22" s="261">
        <v>5485</v>
      </c>
      <c r="D22" s="262">
        <v>97</v>
      </c>
      <c r="E22" s="24">
        <f t="shared" si="1"/>
        <v>319220</v>
      </c>
      <c r="F22" s="24">
        <f t="shared" si="0"/>
        <v>3830640</v>
      </c>
      <c r="G22" s="263"/>
    </row>
    <row r="23" spans="1:7" ht="15" customHeight="1">
      <c r="A23" s="264">
        <f t="shared" si="2"/>
        <v>17</v>
      </c>
      <c r="B23" s="260" t="s">
        <v>201</v>
      </c>
      <c r="C23" s="261">
        <v>4565</v>
      </c>
      <c r="D23" s="262">
        <v>97</v>
      </c>
      <c r="E23" s="24">
        <f t="shared" si="1"/>
        <v>265680</v>
      </c>
      <c r="F23" s="24">
        <f t="shared" si="0"/>
        <v>3188160</v>
      </c>
      <c r="G23" s="263"/>
    </row>
    <row r="24" spans="1:7" ht="15" customHeight="1">
      <c r="A24" s="259">
        <f t="shared" si="2"/>
        <v>18</v>
      </c>
      <c r="B24" s="260" t="s">
        <v>202</v>
      </c>
      <c r="C24" s="261">
        <v>3274</v>
      </c>
      <c r="D24" s="262">
        <v>97</v>
      </c>
      <c r="E24" s="24">
        <f t="shared" si="1"/>
        <v>190540</v>
      </c>
      <c r="F24" s="24">
        <f t="shared" si="0"/>
        <v>2286480</v>
      </c>
      <c r="G24" s="263"/>
    </row>
    <row r="25" spans="1:7" ht="15" customHeight="1">
      <c r="A25" s="264">
        <f t="shared" si="2"/>
        <v>19</v>
      </c>
      <c r="B25" s="260" t="s">
        <v>203</v>
      </c>
      <c r="C25" s="261">
        <v>5987</v>
      </c>
      <c r="D25" s="262">
        <v>97</v>
      </c>
      <c r="E25" s="24">
        <f t="shared" si="1"/>
        <v>348440</v>
      </c>
      <c r="F25" s="24">
        <f t="shared" si="0"/>
        <v>4181280</v>
      </c>
      <c r="G25" s="263"/>
    </row>
    <row r="26" spans="1:7" ht="15" customHeight="1">
      <c r="A26" s="259">
        <f t="shared" si="2"/>
        <v>20</v>
      </c>
      <c r="B26" s="260" t="s">
        <v>204</v>
      </c>
      <c r="C26" s="261">
        <v>5572</v>
      </c>
      <c r="D26" s="262">
        <v>97</v>
      </c>
      <c r="E26" s="24">
        <f t="shared" si="1"/>
        <v>324290</v>
      </c>
      <c r="F26" s="24">
        <f t="shared" si="0"/>
        <v>3891480</v>
      </c>
      <c r="G26" s="263"/>
    </row>
    <row r="27" spans="1:7" ht="15" customHeight="1">
      <c r="A27" s="264">
        <f t="shared" si="2"/>
        <v>21</v>
      </c>
      <c r="B27" s="260" t="s">
        <v>205</v>
      </c>
      <c r="C27" s="261">
        <v>4514</v>
      </c>
      <c r="D27" s="262">
        <v>97</v>
      </c>
      <c r="E27" s="24">
        <f t="shared" si="1"/>
        <v>262710</v>
      </c>
      <c r="F27" s="24">
        <f t="shared" si="0"/>
        <v>3152520</v>
      </c>
      <c r="G27" s="263"/>
    </row>
    <row r="28" spans="1:7" ht="15" customHeight="1">
      <c r="A28" s="259">
        <f t="shared" si="2"/>
        <v>22</v>
      </c>
      <c r="B28" s="260" t="s">
        <v>206</v>
      </c>
      <c r="C28" s="261">
        <v>4467</v>
      </c>
      <c r="D28" s="262">
        <v>97</v>
      </c>
      <c r="E28" s="24">
        <f t="shared" si="1"/>
        <v>259970</v>
      </c>
      <c r="F28" s="24">
        <f t="shared" si="0"/>
        <v>3119640</v>
      </c>
      <c r="G28" s="263"/>
    </row>
    <row r="29" spans="1:7" ht="15" customHeight="1">
      <c r="A29" s="264">
        <f t="shared" si="2"/>
        <v>23</v>
      </c>
      <c r="B29" s="260" t="s">
        <v>207</v>
      </c>
      <c r="C29" s="261">
        <v>1478</v>
      </c>
      <c r="D29" s="262">
        <v>97</v>
      </c>
      <c r="E29" s="24">
        <f t="shared" si="1"/>
        <v>86010</v>
      </c>
      <c r="F29" s="24">
        <f t="shared" si="0"/>
        <v>1032120</v>
      </c>
      <c r="G29" s="263"/>
    </row>
    <row r="30" spans="1:7" ht="15" customHeight="1">
      <c r="A30" s="259">
        <f t="shared" si="2"/>
        <v>24</v>
      </c>
      <c r="B30" s="260" t="s">
        <v>208</v>
      </c>
      <c r="C30" s="261">
        <v>5383</v>
      </c>
      <c r="D30" s="262">
        <v>97</v>
      </c>
      <c r="E30" s="24">
        <f t="shared" si="1"/>
        <v>313290</v>
      </c>
      <c r="F30" s="24">
        <f t="shared" si="0"/>
        <v>3759480</v>
      </c>
      <c r="G30" s="263"/>
    </row>
    <row r="31" spans="1:7" ht="15" customHeight="1">
      <c r="A31" s="264">
        <f t="shared" si="2"/>
        <v>25</v>
      </c>
      <c r="B31" s="260" t="s">
        <v>209</v>
      </c>
      <c r="C31" s="261">
        <v>2634</v>
      </c>
      <c r="D31" s="262">
        <v>97</v>
      </c>
      <c r="E31" s="24">
        <f t="shared" si="1"/>
        <v>153290</v>
      </c>
      <c r="F31" s="24">
        <f t="shared" si="0"/>
        <v>1839480</v>
      </c>
      <c r="G31" s="263"/>
    </row>
    <row r="32" spans="1:7" ht="15" customHeight="1">
      <c r="A32" s="259">
        <f t="shared" si="2"/>
        <v>26</v>
      </c>
      <c r="B32" s="260" t="s">
        <v>210</v>
      </c>
      <c r="C32" s="261">
        <v>2996</v>
      </c>
      <c r="D32" s="262">
        <v>97</v>
      </c>
      <c r="E32" s="24">
        <f t="shared" si="1"/>
        <v>174360</v>
      </c>
      <c r="F32" s="24">
        <f t="shared" si="0"/>
        <v>2092320</v>
      </c>
      <c r="G32" s="263"/>
    </row>
    <row r="33" spans="1:7" ht="15" customHeight="1">
      <c r="A33" s="264">
        <f t="shared" si="2"/>
        <v>27</v>
      </c>
      <c r="B33" s="260" t="s">
        <v>211</v>
      </c>
      <c r="C33" s="261">
        <v>2418</v>
      </c>
      <c r="D33" s="262">
        <v>97</v>
      </c>
      <c r="E33" s="24">
        <f t="shared" si="1"/>
        <v>140720</v>
      </c>
      <c r="F33" s="24">
        <f t="shared" si="0"/>
        <v>1688640</v>
      </c>
      <c r="G33" s="263"/>
    </row>
    <row r="34" spans="1:7" ht="15" customHeight="1">
      <c r="A34" s="259">
        <f t="shared" si="2"/>
        <v>28</v>
      </c>
      <c r="B34" s="260" t="s">
        <v>212</v>
      </c>
      <c r="C34" s="261">
        <v>11166</v>
      </c>
      <c r="D34" s="262">
        <v>97</v>
      </c>
      <c r="E34" s="24">
        <f t="shared" si="1"/>
        <v>649860</v>
      </c>
      <c r="F34" s="24">
        <f t="shared" si="0"/>
        <v>7798320</v>
      </c>
      <c r="G34" s="263"/>
    </row>
    <row r="35" spans="1:7" ht="15" customHeight="1">
      <c r="A35" s="264">
        <f t="shared" si="2"/>
        <v>29</v>
      </c>
      <c r="B35" s="260" t="s">
        <v>213</v>
      </c>
      <c r="C35" s="268">
        <v>1506</v>
      </c>
      <c r="D35" s="262">
        <v>97</v>
      </c>
      <c r="E35" s="24">
        <f t="shared" si="1"/>
        <v>87640</v>
      </c>
      <c r="F35" s="24">
        <f t="shared" si="0"/>
        <v>1051680</v>
      </c>
      <c r="G35" s="263"/>
    </row>
    <row r="36" spans="1:7" ht="15" customHeight="1">
      <c r="A36" s="259">
        <f t="shared" si="2"/>
        <v>30</v>
      </c>
      <c r="B36" s="260" t="s">
        <v>214</v>
      </c>
      <c r="C36" s="261">
        <v>2519</v>
      </c>
      <c r="D36" s="262">
        <v>97</v>
      </c>
      <c r="E36" s="24">
        <f t="shared" si="1"/>
        <v>146600</v>
      </c>
      <c r="F36" s="24">
        <f t="shared" si="0"/>
        <v>1759200</v>
      </c>
      <c r="G36" s="263"/>
    </row>
    <row r="37" spans="1:7" ht="15" customHeight="1">
      <c r="A37" s="264">
        <f t="shared" si="2"/>
        <v>31</v>
      </c>
      <c r="B37" s="260" t="s">
        <v>215</v>
      </c>
      <c r="C37" s="261">
        <v>1920</v>
      </c>
      <c r="D37" s="262">
        <v>97</v>
      </c>
      <c r="E37" s="24">
        <f t="shared" si="1"/>
        <v>111740</v>
      </c>
      <c r="F37" s="24">
        <f t="shared" si="0"/>
        <v>1340880</v>
      </c>
      <c r="G37" s="263"/>
    </row>
    <row r="38" spans="1:7" ht="15" customHeight="1">
      <c r="A38" s="259">
        <f t="shared" si="2"/>
        <v>32</v>
      </c>
      <c r="B38" s="260" t="s">
        <v>216</v>
      </c>
      <c r="C38" s="261">
        <v>7116</v>
      </c>
      <c r="D38" s="262">
        <v>97</v>
      </c>
      <c r="E38" s="24">
        <f t="shared" si="1"/>
        <v>414150</v>
      </c>
      <c r="F38" s="24">
        <f t="shared" si="0"/>
        <v>4969800</v>
      </c>
      <c r="G38" s="263"/>
    </row>
    <row r="39" spans="1:7" ht="15" customHeight="1">
      <c r="A39" s="264">
        <f t="shared" si="2"/>
        <v>33</v>
      </c>
      <c r="B39" s="260" t="s">
        <v>217</v>
      </c>
      <c r="C39" s="261">
        <v>2966</v>
      </c>
      <c r="D39" s="262">
        <v>97</v>
      </c>
      <c r="E39" s="24">
        <f t="shared" si="1"/>
        <v>172620</v>
      </c>
      <c r="F39" s="24">
        <f t="shared" si="0"/>
        <v>2071440</v>
      </c>
      <c r="G39" s="263"/>
    </row>
    <row r="40" spans="1:7" ht="15" customHeight="1">
      <c r="A40" s="259">
        <f t="shared" si="2"/>
        <v>34</v>
      </c>
      <c r="B40" s="260" t="s">
        <v>218</v>
      </c>
      <c r="C40" s="268">
        <v>6778</v>
      </c>
      <c r="D40" s="262">
        <v>97</v>
      </c>
      <c r="E40" s="24">
        <f t="shared" si="1"/>
        <v>394470</v>
      </c>
      <c r="F40" s="24">
        <f t="shared" si="0"/>
        <v>4733640</v>
      </c>
      <c r="G40" s="263"/>
    </row>
    <row r="41" spans="1:7" ht="15" customHeight="1">
      <c r="A41" s="264">
        <f t="shared" si="2"/>
        <v>35</v>
      </c>
      <c r="B41" s="260" t="s">
        <v>219</v>
      </c>
      <c r="C41" s="261">
        <v>863</v>
      </c>
      <c r="D41" s="262">
        <v>97</v>
      </c>
      <c r="E41" s="24">
        <f t="shared" si="1"/>
        <v>50220</v>
      </c>
      <c r="F41" s="24">
        <f t="shared" si="0"/>
        <v>602640</v>
      </c>
      <c r="G41" s="263"/>
    </row>
    <row r="42" spans="1:7" ht="15" customHeight="1">
      <c r="A42" s="259">
        <f t="shared" si="2"/>
        <v>36</v>
      </c>
      <c r="B42" s="260" t="s">
        <v>220</v>
      </c>
      <c r="C42" s="261">
        <v>2276</v>
      </c>
      <c r="D42" s="262">
        <v>97</v>
      </c>
      <c r="E42" s="24">
        <f t="shared" si="1"/>
        <v>132460</v>
      </c>
      <c r="F42" s="24">
        <f t="shared" si="0"/>
        <v>1589520</v>
      </c>
      <c r="G42" s="263"/>
    </row>
    <row r="43" spans="1:7" ht="15" customHeight="1">
      <c r="A43" s="264">
        <f t="shared" si="2"/>
        <v>37</v>
      </c>
      <c r="B43" s="260" t="s">
        <v>221</v>
      </c>
      <c r="C43" s="261">
        <v>1766</v>
      </c>
      <c r="D43" s="262">
        <v>97</v>
      </c>
      <c r="E43" s="24">
        <f t="shared" si="1"/>
        <v>102780</v>
      </c>
      <c r="F43" s="24">
        <f t="shared" si="0"/>
        <v>1233360</v>
      </c>
      <c r="G43" s="263"/>
    </row>
    <row r="44" spans="1:7" ht="15" customHeight="1">
      <c r="A44" s="259">
        <f t="shared" si="2"/>
        <v>38</v>
      </c>
      <c r="B44" s="260" t="s">
        <v>222</v>
      </c>
      <c r="C44" s="261">
        <v>1652</v>
      </c>
      <c r="D44" s="262">
        <v>97</v>
      </c>
      <c r="E44" s="24">
        <f t="shared" si="1"/>
        <v>96140</v>
      </c>
      <c r="F44" s="24">
        <f t="shared" si="0"/>
        <v>1153680</v>
      </c>
      <c r="G44" s="263"/>
    </row>
    <row r="45" spans="1:7" ht="15" customHeight="1">
      <c r="A45" s="264">
        <f t="shared" si="2"/>
        <v>39</v>
      </c>
      <c r="B45" s="260" t="s">
        <v>223</v>
      </c>
      <c r="C45" s="261">
        <v>5998</v>
      </c>
      <c r="D45" s="262">
        <v>97</v>
      </c>
      <c r="E45" s="24">
        <f t="shared" si="1"/>
        <v>349080</v>
      </c>
      <c r="F45" s="24">
        <f t="shared" si="0"/>
        <v>4188960</v>
      </c>
      <c r="G45" s="263"/>
    </row>
    <row r="46" spans="1:7" ht="15" customHeight="1">
      <c r="A46" s="259">
        <f t="shared" si="2"/>
        <v>40</v>
      </c>
      <c r="B46" s="260" t="s">
        <v>224</v>
      </c>
      <c r="C46" s="261">
        <v>2180</v>
      </c>
      <c r="D46" s="262">
        <v>97</v>
      </c>
      <c r="E46" s="24">
        <f t="shared" si="1"/>
        <v>126870</v>
      </c>
      <c r="F46" s="24">
        <f t="shared" si="0"/>
        <v>1522440</v>
      </c>
      <c r="G46" s="263"/>
    </row>
    <row r="47" spans="1:7" ht="15" customHeight="1">
      <c r="A47" s="264">
        <f t="shared" si="2"/>
        <v>41</v>
      </c>
      <c r="B47" s="260" t="s">
        <v>225</v>
      </c>
      <c r="C47" s="261">
        <v>1416</v>
      </c>
      <c r="D47" s="262">
        <v>97</v>
      </c>
      <c r="E47" s="24">
        <f t="shared" si="1"/>
        <v>82410</v>
      </c>
      <c r="F47" s="24">
        <f t="shared" si="0"/>
        <v>988920</v>
      </c>
      <c r="G47" s="263"/>
    </row>
    <row r="48" spans="1:7" ht="15" customHeight="1">
      <c r="A48" s="259">
        <f t="shared" si="2"/>
        <v>42</v>
      </c>
      <c r="B48" s="260" t="s">
        <v>226</v>
      </c>
      <c r="C48" s="261">
        <v>2167</v>
      </c>
      <c r="D48" s="262">
        <v>97</v>
      </c>
      <c r="E48" s="24">
        <f t="shared" si="1"/>
        <v>126110</v>
      </c>
      <c r="F48" s="24">
        <f t="shared" si="0"/>
        <v>1513320</v>
      </c>
      <c r="G48" s="263"/>
    </row>
    <row r="49" spans="1:7" ht="15" customHeight="1">
      <c r="A49" s="264">
        <f t="shared" si="2"/>
        <v>43</v>
      </c>
      <c r="B49" s="260" t="s">
        <v>227</v>
      </c>
      <c r="C49" s="261">
        <v>2300</v>
      </c>
      <c r="D49" s="262">
        <v>97</v>
      </c>
      <c r="E49" s="24">
        <f t="shared" si="1"/>
        <v>133860</v>
      </c>
      <c r="F49" s="24">
        <f t="shared" si="0"/>
        <v>1606320</v>
      </c>
      <c r="G49" s="263"/>
    </row>
    <row r="50" spans="1:7" ht="15" customHeight="1">
      <c r="A50" s="259">
        <f t="shared" si="2"/>
        <v>44</v>
      </c>
      <c r="B50" s="260" t="s">
        <v>228</v>
      </c>
      <c r="C50" s="261">
        <v>2959</v>
      </c>
      <c r="D50" s="262">
        <v>97</v>
      </c>
      <c r="E50" s="24">
        <f t="shared" si="1"/>
        <v>172210</v>
      </c>
      <c r="F50" s="24">
        <f t="shared" si="0"/>
        <v>2066520</v>
      </c>
      <c r="G50" s="263"/>
    </row>
    <row r="51" spans="1:7" ht="15" customHeight="1">
      <c r="A51" s="264">
        <f t="shared" si="2"/>
        <v>45</v>
      </c>
      <c r="B51" s="260" t="s">
        <v>229</v>
      </c>
      <c r="C51" s="261">
        <v>4377</v>
      </c>
      <c r="D51" s="262">
        <v>97</v>
      </c>
      <c r="E51" s="24">
        <f t="shared" si="1"/>
        <v>254740</v>
      </c>
      <c r="F51" s="24">
        <f t="shared" si="0"/>
        <v>3056880</v>
      </c>
      <c r="G51" s="263"/>
    </row>
    <row r="52" spans="1:7" ht="15" customHeight="1">
      <c r="A52" s="259">
        <f t="shared" si="2"/>
        <v>46</v>
      </c>
      <c r="B52" s="260" t="s">
        <v>230</v>
      </c>
      <c r="C52" s="261">
        <v>3074</v>
      </c>
      <c r="D52" s="262">
        <v>97</v>
      </c>
      <c r="E52" s="24">
        <f t="shared" si="1"/>
        <v>178900</v>
      </c>
      <c r="F52" s="24">
        <f t="shared" si="0"/>
        <v>2146800</v>
      </c>
      <c r="G52" s="263"/>
    </row>
    <row r="53" spans="1:7" ht="15" customHeight="1">
      <c r="A53" s="264">
        <f t="shared" si="2"/>
        <v>47</v>
      </c>
      <c r="B53" s="260" t="s">
        <v>231</v>
      </c>
      <c r="C53" s="261">
        <v>2568</v>
      </c>
      <c r="D53" s="262">
        <v>97</v>
      </c>
      <c r="E53" s="24">
        <f t="shared" si="1"/>
        <v>149450</v>
      </c>
      <c r="F53" s="24">
        <f t="shared" si="0"/>
        <v>1793400</v>
      </c>
      <c r="G53" s="263"/>
    </row>
    <row r="54" spans="1:7" ht="15" customHeight="1">
      <c r="A54" s="259">
        <f t="shared" si="2"/>
        <v>48</v>
      </c>
      <c r="B54" s="260" t="s">
        <v>232</v>
      </c>
      <c r="C54" s="261">
        <v>2566</v>
      </c>
      <c r="D54" s="262">
        <v>97</v>
      </c>
      <c r="E54" s="24">
        <f t="shared" si="1"/>
        <v>149340</v>
      </c>
      <c r="F54" s="24">
        <f t="shared" si="0"/>
        <v>1792080</v>
      </c>
      <c r="G54" s="263"/>
    </row>
    <row r="55" spans="1:7" ht="15" customHeight="1">
      <c r="A55" s="264">
        <f t="shared" si="2"/>
        <v>49</v>
      </c>
      <c r="B55" s="260" t="s">
        <v>233</v>
      </c>
      <c r="C55" s="268">
        <v>2377</v>
      </c>
      <c r="D55" s="262">
        <v>97</v>
      </c>
      <c r="E55" s="24">
        <f t="shared" si="1"/>
        <v>138340</v>
      </c>
      <c r="F55" s="24">
        <f t="shared" si="0"/>
        <v>1660080</v>
      </c>
      <c r="G55" s="263"/>
    </row>
    <row r="56" spans="1:7" ht="15" customHeight="1">
      <c r="A56" s="259">
        <f t="shared" si="2"/>
        <v>50</v>
      </c>
      <c r="B56" s="260" t="s">
        <v>234</v>
      </c>
      <c r="C56" s="261">
        <v>1991</v>
      </c>
      <c r="D56" s="262">
        <v>97</v>
      </c>
      <c r="E56" s="24">
        <f t="shared" si="1"/>
        <v>115870</v>
      </c>
      <c r="F56" s="24">
        <f t="shared" si="0"/>
        <v>1390440</v>
      </c>
      <c r="G56" s="263"/>
    </row>
    <row r="57" spans="1:7" ht="15" customHeight="1">
      <c r="A57" s="264">
        <f t="shared" si="2"/>
        <v>51</v>
      </c>
      <c r="B57" s="260" t="s">
        <v>235</v>
      </c>
      <c r="C57" s="268">
        <v>2718</v>
      </c>
      <c r="D57" s="262">
        <v>97</v>
      </c>
      <c r="E57" s="24">
        <f t="shared" si="1"/>
        <v>158180</v>
      </c>
      <c r="F57" s="24">
        <f t="shared" si="0"/>
        <v>1898160</v>
      </c>
      <c r="G57" s="263"/>
    </row>
    <row r="58" spans="1:7" ht="15" customHeight="1">
      <c r="A58" s="259">
        <f t="shared" si="2"/>
        <v>52</v>
      </c>
      <c r="B58" s="260" t="s">
        <v>236</v>
      </c>
      <c r="C58" s="268">
        <v>1735</v>
      </c>
      <c r="D58" s="262">
        <v>97</v>
      </c>
      <c r="E58" s="24">
        <f t="shared" si="1"/>
        <v>100970</v>
      </c>
      <c r="F58" s="24">
        <f t="shared" si="0"/>
        <v>1211640</v>
      </c>
      <c r="G58" s="263"/>
    </row>
    <row r="59" spans="1:7" ht="15" customHeight="1">
      <c r="A59" s="264">
        <f t="shared" si="2"/>
        <v>53</v>
      </c>
      <c r="B59" s="260" t="s">
        <v>237</v>
      </c>
      <c r="C59" s="268">
        <v>1798</v>
      </c>
      <c r="D59" s="262">
        <v>97</v>
      </c>
      <c r="E59" s="24">
        <f t="shared" si="1"/>
        <v>104640</v>
      </c>
      <c r="F59" s="24">
        <f t="shared" si="0"/>
        <v>1255680</v>
      </c>
      <c r="G59" s="263"/>
    </row>
    <row r="60" spans="1:7" ht="15" customHeight="1">
      <c r="A60" s="259">
        <f t="shared" si="2"/>
        <v>54</v>
      </c>
      <c r="B60" s="260" t="s">
        <v>238</v>
      </c>
      <c r="C60" s="268">
        <v>4998</v>
      </c>
      <c r="D60" s="262">
        <v>97</v>
      </c>
      <c r="E60" s="24">
        <f t="shared" si="1"/>
        <v>290880</v>
      </c>
      <c r="F60" s="24">
        <f t="shared" si="0"/>
        <v>3490560</v>
      </c>
      <c r="G60" s="263"/>
    </row>
    <row r="61" spans="1:7" ht="15" customHeight="1">
      <c r="A61" s="264">
        <f t="shared" si="2"/>
        <v>55</v>
      </c>
      <c r="B61" s="260" t="s">
        <v>239</v>
      </c>
      <c r="C61" s="268">
        <v>11520</v>
      </c>
      <c r="D61" s="262">
        <v>97</v>
      </c>
      <c r="E61" s="24">
        <f t="shared" si="1"/>
        <v>670460</v>
      </c>
      <c r="F61" s="24">
        <f t="shared" si="0"/>
        <v>8045520</v>
      </c>
      <c r="G61" s="263"/>
    </row>
    <row r="62" spans="1:7" ht="15" customHeight="1">
      <c r="A62" s="259">
        <f t="shared" si="2"/>
        <v>56</v>
      </c>
      <c r="B62" s="260" t="s">
        <v>240</v>
      </c>
      <c r="C62" s="268">
        <v>36606</v>
      </c>
      <c r="D62" s="262">
        <v>97</v>
      </c>
      <c r="E62" s="24">
        <f t="shared" ref="E62:E66" si="3">TRUNC(C62*60%*D62,-1)</f>
        <v>2130460</v>
      </c>
      <c r="F62" s="24">
        <f t="shared" ref="F62:F66" si="4">E62*12</f>
        <v>25565520</v>
      </c>
      <c r="G62" s="263"/>
    </row>
    <row r="63" spans="1:7" ht="15" customHeight="1">
      <c r="A63" s="259">
        <f t="shared" si="2"/>
        <v>57</v>
      </c>
      <c r="B63" s="260" t="s">
        <v>241</v>
      </c>
      <c r="C63" s="268">
        <v>20996</v>
      </c>
      <c r="D63" s="262">
        <v>97</v>
      </c>
      <c r="E63" s="24">
        <f t="shared" si="3"/>
        <v>1221960</v>
      </c>
      <c r="F63" s="24">
        <f t="shared" si="4"/>
        <v>14663520</v>
      </c>
      <c r="G63" s="263"/>
    </row>
    <row r="64" spans="1:7" ht="15" customHeight="1">
      <c r="A64" s="259">
        <f t="shared" si="2"/>
        <v>58</v>
      </c>
      <c r="B64" s="260" t="s">
        <v>242</v>
      </c>
      <c r="C64" s="268">
        <v>20435</v>
      </c>
      <c r="D64" s="262">
        <v>97</v>
      </c>
      <c r="E64" s="24">
        <f t="shared" si="3"/>
        <v>1189310</v>
      </c>
      <c r="F64" s="24">
        <f t="shared" si="4"/>
        <v>14271720</v>
      </c>
      <c r="G64" s="263"/>
    </row>
    <row r="65" spans="1:7" ht="15" customHeight="1">
      <c r="A65" s="259">
        <f t="shared" si="2"/>
        <v>59</v>
      </c>
      <c r="B65" s="260" t="s">
        <v>243</v>
      </c>
      <c r="C65" s="268">
        <v>20458</v>
      </c>
      <c r="D65" s="262">
        <v>97</v>
      </c>
      <c r="E65" s="24">
        <f t="shared" si="3"/>
        <v>1190650</v>
      </c>
      <c r="F65" s="24">
        <f t="shared" si="4"/>
        <v>14287800</v>
      </c>
      <c r="G65" s="263"/>
    </row>
    <row r="66" spans="1:7" ht="15" customHeight="1">
      <c r="A66" s="259">
        <f t="shared" si="2"/>
        <v>60</v>
      </c>
      <c r="B66" s="260" t="s">
        <v>244</v>
      </c>
      <c r="C66" s="268">
        <v>35495</v>
      </c>
      <c r="D66" s="262">
        <v>97</v>
      </c>
      <c r="E66" s="24">
        <f t="shared" si="3"/>
        <v>2065800</v>
      </c>
      <c r="F66" s="24">
        <f t="shared" si="4"/>
        <v>24789600</v>
      </c>
      <c r="G66" s="263"/>
    </row>
    <row r="67" spans="1:7" ht="15" customHeight="1">
      <c r="A67" s="259">
        <f t="shared" si="2"/>
        <v>61</v>
      </c>
      <c r="B67" s="260" t="s">
        <v>245</v>
      </c>
      <c r="C67" s="268">
        <v>20121</v>
      </c>
      <c r="D67" s="262">
        <v>97</v>
      </c>
      <c r="E67" s="24">
        <f t="shared" si="1"/>
        <v>1171040</v>
      </c>
      <c r="F67" s="24">
        <f t="shared" si="0"/>
        <v>14052480</v>
      </c>
      <c r="G67" s="263"/>
    </row>
    <row r="68" spans="1:7" ht="15" customHeight="1">
      <c r="A68" s="264">
        <f t="shared" si="2"/>
        <v>62</v>
      </c>
      <c r="B68" s="260" t="s">
        <v>246</v>
      </c>
      <c r="C68" s="268">
        <v>26980</v>
      </c>
      <c r="D68" s="262">
        <v>97</v>
      </c>
      <c r="E68" s="24">
        <f t="shared" si="1"/>
        <v>1570230</v>
      </c>
      <c r="F68" s="24">
        <f t="shared" si="0"/>
        <v>18842760</v>
      </c>
      <c r="G68" s="263"/>
    </row>
    <row r="69" spans="1:7" ht="15" customHeight="1">
      <c r="A69" s="264">
        <f t="shared" si="2"/>
        <v>63</v>
      </c>
      <c r="B69" s="260" t="s">
        <v>247</v>
      </c>
      <c r="C69" s="268">
        <v>5998</v>
      </c>
      <c r="D69" s="269">
        <v>97</v>
      </c>
      <c r="E69" s="24">
        <f t="shared" si="1"/>
        <v>349080</v>
      </c>
      <c r="F69" s="24">
        <f t="shared" si="0"/>
        <v>4188960</v>
      </c>
      <c r="G69" s="263"/>
    </row>
    <row r="70" spans="1:7" ht="15" customHeight="1" thickBot="1">
      <c r="A70" s="264">
        <f t="shared" si="2"/>
        <v>64</v>
      </c>
      <c r="B70" s="270" t="s">
        <v>248</v>
      </c>
      <c r="C70" s="271">
        <v>1298</v>
      </c>
      <c r="D70" s="272">
        <v>97</v>
      </c>
      <c r="E70" s="273">
        <f t="shared" si="1"/>
        <v>75540</v>
      </c>
      <c r="F70" s="273">
        <f t="shared" si="0"/>
        <v>906480</v>
      </c>
      <c r="G70" s="274"/>
    </row>
    <row r="71" spans="1:7" ht="20.100000000000001" customHeight="1" thickBot="1">
      <c r="A71" s="520" t="s">
        <v>304</v>
      </c>
      <c r="B71" s="521"/>
      <c r="C71" s="8">
        <f>SUM(C7:C70)</f>
        <v>442553</v>
      </c>
      <c r="D71" s="7"/>
      <c r="E71" s="6">
        <f>SUM(E7:E70)</f>
        <v>25756240</v>
      </c>
      <c r="F71" s="6">
        <f>SUM(F7:F70)</f>
        <v>309074880</v>
      </c>
      <c r="G71" s="275"/>
    </row>
    <row r="72" spans="1:7">
      <c r="E72" s="25"/>
      <c r="F72" s="25"/>
    </row>
    <row r="73" spans="1:7">
      <c r="E73" s="25"/>
    </row>
  </sheetData>
  <mergeCells count="8">
    <mergeCell ref="A71:B71"/>
    <mergeCell ref="A2:G2"/>
    <mergeCell ref="E5:F5"/>
    <mergeCell ref="G5:G6"/>
    <mergeCell ref="A5:A6"/>
    <mergeCell ref="B5:B6"/>
    <mergeCell ref="C5:C6"/>
    <mergeCell ref="D5:D6"/>
  </mergeCells>
  <phoneticPr fontId="2" type="noConversion"/>
  <printOptions horizontalCentered="1"/>
  <pageMargins left="0.19685039370078741" right="0.19685039370078741" top="0.59055118110236227" bottom="0.39370078740157483" header="0.19685039370078741" footer="0.19685039370078741"/>
  <pageSetup paperSize="9" scale="6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G17"/>
  <sheetViews>
    <sheetView workbookViewId="0">
      <selection activeCell="A2" sqref="A2:F2"/>
    </sheetView>
  </sheetViews>
  <sheetFormatPr defaultRowHeight="16.5"/>
  <cols>
    <col min="1" max="1" width="19.375" style="9" customWidth="1"/>
    <col min="2" max="2" width="9.5" style="9" customWidth="1"/>
    <col min="3" max="5" width="12.625" style="9" customWidth="1"/>
    <col min="6" max="6" width="25" style="9" customWidth="1"/>
    <col min="7" max="7" width="2.875" style="277" customWidth="1"/>
    <col min="8" max="16384" width="9" style="9"/>
  </cols>
  <sheetData>
    <row r="1" spans="1:7" ht="20.100000000000001" customHeight="1">
      <c r="A1" s="105" t="s">
        <v>249</v>
      </c>
    </row>
    <row r="2" spans="1:7" ht="33" customHeight="1">
      <c r="A2" s="535" t="s">
        <v>250</v>
      </c>
      <c r="B2" s="535"/>
      <c r="C2" s="535"/>
      <c r="D2" s="535"/>
      <c r="E2" s="535"/>
      <c r="F2" s="535"/>
    </row>
    <row r="3" spans="1:7" ht="20.100000000000001" customHeight="1">
      <c r="A3" s="106" t="s">
        <v>251</v>
      </c>
      <c r="B3" s="12"/>
      <c r="C3" s="12"/>
      <c r="D3" s="12"/>
      <c r="E3" s="12"/>
      <c r="F3" s="12"/>
    </row>
    <row r="4" spans="1:7" ht="20.100000000000001" customHeight="1" thickBot="1">
      <c r="F4" s="11" t="s">
        <v>252</v>
      </c>
    </row>
    <row r="5" spans="1:7" s="27" customFormat="1" ht="33" customHeight="1" thickBot="1">
      <c r="A5" s="285" t="s">
        <v>262</v>
      </c>
      <c r="B5" s="286" t="s">
        <v>263</v>
      </c>
      <c r="C5" s="287" t="s">
        <v>254</v>
      </c>
      <c r="D5" s="287" t="s">
        <v>255</v>
      </c>
      <c r="E5" s="287" t="s">
        <v>256</v>
      </c>
      <c r="F5" s="288" t="s">
        <v>303</v>
      </c>
      <c r="G5" s="289"/>
    </row>
    <row r="6" spans="1:7" s="27" customFormat="1" ht="33" customHeight="1" thickTop="1">
      <c r="A6" s="290" t="s">
        <v>257</v>
      </c>
      <c r="B6" s="291">
        <v>1600</v>
      </c>
      <c r="C6" s="292">
        <v>997600</v>
      </c>
      <c r="D6" s="293">
        <f>+C6*10%</f>
        <v>99760</v>
      </c>
      <c r="E6" s="293">
        <f>+C6+D6</f>
        <v>1097360</v>
      </c>
      <c r="F6" s="294"/>
      <c r="G6" s="289"/>
    </row>
    <row r="7" spans="1:7" s="27" customFormat="1" ht="33" customHeight="1">
      <c r="A7" s="295" t="s">
        <v>258</v>
      </c>
      <c r="B7" s="296">
        <v>1270</v>
      </c>
      <c r="C7" s="297">
        <v>997600</v>
      </c>
      <c r="D7" s="298">
        <f t="shared" ref="D7:D10" si="0">+C7*10%</f>
        <v>99760</v>
      </c>
      <c r="E7" s="298">
        <f t="shared" ref="E7:E10" si="1">+C7+D7</f>
        <v>1097360</v>
      </c>
      <c r="F7" s="299"/>
      <c r="G7" s="289"/>
    </row>
    <row r="8" spans="1:7" s="27" customFormat="1" ht="33" customHeight="1">
      <c r="A8" s="300" t="s">
        <v>259</v>
      </c>
      <c r="B8" s="301">
        <v>1300</v>
      </c>
      <c r="C8" s="301">
        <v>997600</v>
      </c>
      <c r="D8" s="301">
        <f t="shared" si="0"/>
        <v>99760</v>
      </c>
      <c r="E8" s="301">
        <f t="shared" si="1"/>
        <v>1097360</v>
      </c>
      <c r="F8" s="302"/>
      <c r="G8" s="289"/>
    </row>
    <row r="9" spans="1:7" s="27" customFormat="1" ht="33" customHeight="1">
      <c r="A9" s="303" t="s">
        <v>260</v>
      </c>
      <c r="B9" s="304">
        <v>658</v>
      </c>
      <c r="C9" s="304">
        <v>365500</v>
      </c>
      <c r="D9" s="304">
        <f t="shared" si="0"/>
        <v>36550</v>
      </c>
      <c r="E9" s="304">
        <f t="shared" si="1"/>
        <v>402050</v>
      </c>
      <c r="F9" s="305"/>
      <c r="G9" s="289"/>
    </row>
    <row r="10" spans="1:7" s="35" customFormat="1" ht="33" customHeight="1" thickBot="1">
      <c r="A10" s="306" t="s">
        <v>261</v>
      </c>
      <c r="B10" s="307">
        <v>1250</v>
      </c>
      <c r="C10" s="307">
        <v>997600</v>
      </c>
      <c r="D10" s="308">
        <f t="shared" si="0"/>
        <v>99760</v>
      </c>
      <c r="E10" s="308">
        <f t="shared" si="1"/>
        <v>1097360</v>
      </c>
      <c r="F10" s="309"/>
      <c r="G10" s="310"/>
    </row>
    <row r="11" spans="1:7" s="27" customFormat="1" ht="33" customHeight="1" thickTop="1" thickBot="1">
      <c r="A11" s="311" t="s">
        <v>302</v>
      </c>
      <c r="B11" s="312"/>
      <c r="C11" s="313">
        <f t="shared" ref="C11:D11" si="2">SUM(C6:C10)</f>
        <v>4355900</v>
      </c>
      <c r="D11" s="313">
        <f t="shared" si="2"/>
        <v>435590</v>
      </c>
      <c r="E11" s="313">
        <f>SUM(E6:E10)</f>
        <v>4791490</v>
      </c>
      <c r="F11" s="314"/>
      <c r="G11" s="289"/>
    </row>
    <row r="16" spans="1:7">
      <c r="E16" s="276"/>
    </row>
    <row r="17" spans="5:5">
      <c r="E17" s="249"/>
    </row>
  </sheetData>
  <mergeCells count="1">
    <mergeCell ref="A2:F2"/>
  </mergeCells>
  <phoneticPr fontId="2" type="noConversion"/>
  <printOptions horizontalCentered="1"/>
  <pageMargins left="0.3" right="0.2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F59"/>
  <sheetViews>
    <sheetView workbookViewId="0">
      <selection activeCell="F49" sqref="F49"/>
    </sheetView>
  </sheetViews>
  <sheetFormatPr defaultRowHeight="16.5"/>
  <cols>
    <col min="1" max="1" width="24.625" style="9" customWidth="1"/>
    <col min="2" max="6" width="16.625" style="9" customWidth="1"/>
    <col min="7" max="16384" width="9" style="9"/>
  </cols>
  <sheetData>
    <row r="1" spans="1:6" ht="20.100000000000001" customHeight="1">
      <c r="A1" s="105" t="s">
        <v>264</v>
      </c>
    </row>
    <row r="2" spans="1:6" ht="33" customHeight="1">
      <c r="A2" s="535" t="s">
        <v>265</v>
      </c>
      <c r="B2" s="535"/>
      <c r="C2" s="535"/>
      <c r="D2" s="535"/>
      <c r="E2" s="535"/>
      <c r="F2" s="535"/>
    </row>
    <row r="3" spans="1:6" ht="20.100000000000001" customHeight="1" thickBot="1">
      <c r="A3" s="106" t="s">
        <v>350</v>
      </c>
    </row>
    <row r="4" spans="1:6" s="27" customFormat="1" ht="20.100000000000001" customHeight="1" thickBot="1">
      <c r="A4" s="315" t="s">
        <v>266</v>
      </c>
      <c r="B4" s="316" t="s">
        <v>267</v>
      </c>
      <c r="C4" s="317" t="s">
        <v>268</v>
      </c>
      <c r="D4" s="317" t="s">
        <v>269</v>
      </c>
      <c r="E4" s="318" t="s">
        <v>270</v>
      </c>
      <c r="F4" s="319" t="s">
        <v>271</v>
      </c>
    </row>
    <row r="5" spans="1:6" s="27" customFormat="1" ht="20.100000000000001" customHeight="1" thickTop="1">
      <c r="A5" s="320" t="s">
        <v>272</v>
      </c>
      <c r="B5" s="321" t="s">
        <v>273</v>
      </c>
      <c r="C5" s="322">
        <v>30000</v>
      </c>
      <c r="D5" s="322">
        <v>3000</v>
      </c>
      <c r="E5" s="323">
        <v>33000</v>
      </c>
      <c r="F5" s="324"/>
    </row>
    <row r="6" spans="1:6" s="27" customFormat="1" ht="20.100000000000001" customHeight="1">
      <c r="A6" s="320" t="s">
        <v>274</v>
      </c>
      <c r="B6" s="321" t="s">
        <v>273</v>
      </c>
      <c r="C6" s="322">
        <v>30000</v>
      </c>
      <c r="D6" s="322">
        <v>3000</v>
      </c>
      <c r="E6" s="323">
        <v>33000</v>
      </c>
      <c r="F6" s="324"/>
    </row>
    <row r="7" spans="1:6" s="27" customFormat="1" ht="20.100000000000001" customHeight="1">
      <c r="A7" s="381" t="s">
        <v>297</v>
      </c>
      <c r="B7" s="321" t="s">
        <v>273</v>
      </c>
      <c r="C7" s="322">
        <v>30000</v>
      </c>
      <c r="D7" s="322">
        <v>3000</v>
      </c>
      <c r="E7" s="323">
        <v>33000</v>
      </c>
      <c r="F7" s="324"/>
    </row>
    <row r="8" spans="1:6" s="27" customFormat="1" ht="20.100000000000001" customHeight="1">
      <c r="A8" s="320" t="s">
        <v>260</v>
      </c>
      <c r="B8" s="380" t="s">
        <v>296</v>
      </c>
      <c r="C8" s="322">
        <v>30000</v>
      </c>
      <c r="D8" s="322">
        <v>3000</v>
      </c>
      <c r="E8" s="323">
        <v>33000</v>
      </c>
      <c r="F8" s="324"/>
    </row>
    <row r="9" spans="1:6" s="27" customFormat="1" ht="20.100000000000001" customHeight="1">
      <c r="A9" s="320" t="s">
        <v>275</v>
      </c>
      <c r="B9" s="321" t="s">
        <v>273</v>
      </c>
      <c r="C9" s="322">
        <v>30000</v>
      </c>
      <c r="D9" s="322">
        <v>3000</v>
      </c>
      <c r="E9" s="323">
        <v>33000</v>
      </c>
      <c r="F9" s="324"/>
    </row>
    <row r="10" spans="1:6" s="27" customFormat="1" ht="20.100000000000001" customHeight="1">
      <c r="A10" s="536" t="s">
        <v>276</v>
      </c>
      <c r="B10" s="325" t="s">
        <v>277</v>
      </c>
      <c r="C10" s="326">
        <v>30000</v>
      </c>
      <c r="D10" s="327">
        <v>3000</v>
      </c>
      <c r="E10" s="328">
        <v>33000</v>
      </c>
      <c r="F10" s="329"/>
    </row>
    <row r="11" spans="1:6" s="27" customFormat="1" ht="20.100000000000001" customHeight="1">
      <c r="A11" s="537"/>
      <c r="B11" s="330" t="s">
        <v>278</v>
      </c>
      <c r="C11" s="331">
        <v>30000</v>
      </c>
      <c r="D11" s="332">
        <v>3000</v>
      </c>
      <c r="E11" s="333">
        <v>33000</v>
      </c>
      <c r="F11" s="334"/>
    </row>
    <row r="12" spans="1:6" s="27" customFormat="1" ht="20.100000000000001" customHeight="1">
      <c r="A12" s="536" t="s">
        <v>279</v>
      </c>
      <c r="B12" s="325" t="s">
        <v>280</v>
      </c>
      <c r="C12" s="326">
        <v>30000</v>
      </c>
      <c r="D12" s="327">
        <v>3000</v>
      </c>
      <c r="E12" s="328">
        <v>33000</v>
      </c>
      <c r="F12" s="335"/>
    </row>
    <row r="13" spans="1:6" s="27" customFormat="1" ht="20.100000000000001" customHeight="1">
      <c r="A13" s="538"/>
      <c r="B13" s="336" t="s">
        <v>277</v>
      </c>
      <c r="C13" s="337">
        <v>30000</v>
      </c>
      <c r="D13" s="301">
        <v>3000</v>
      </c>
      <c r="E13" s="338">
        <v>33000</v>
      </c>
      <c r="F13" s="339"/>
    </row>
    <row r="14" spans="1:6" s="27" customFormat="1" ht="20.100000000000001" customHeight="1">
      <c r="A14" s="537"/>
      <c r="B14" s="330" t="s">
        <v>273</v>
      </c>
      <c r="C14" s="331">
        <v>30000</v>
      </c>
      <c r="D14" s="332">
        <v>3000</v>
      </c>
      <c r="E14" s="333">
        <v>33000</v>
      </c>
      <c r="F14" s="334"/>
    </row>
    <row r="15" spans="1:6" s="27" customFormat="1" ht="20.100000000000001" customHeight="1">
      <c r="A15" s="536" t="s">
        <v>281</v>
      </c>
      <c r="B15" s="325" t="s">
        <v>280</v>
      </c>
      <c r="C15" s="326">
        <v>30000</v>
      </c>
      <c r="D15" s="327">
        <v>3000</v>
      </c>
      <c r="E15" s="328">
        <v>33000</v>
      </c>
      <c r="F15" s="335"/>
    </row>
    <row r="16" spans="1:6" s="27" customFormat="1" ht="20.100000000000001" customHeight="1">
      <c r="A16" s="537"/>
      <c r="B16" s="330" t="s">
        <v>273</v>
      </c>
      <c r="C16" s="331">
        <v>30000</v>
      </c>
      <c r="D16" s="332">
        <v>3000</v>
      </c>
      <c r="E16" s="333">
        <v>33000</v>
      </c>
      <c r="F16" s="334"/>
    </row>
    <row r="17" spans="1:6" s="27" customFormat="1" ht="20.100000000000001" customHeight="1">
      <c r="A17" s="536" t="s">
        <v>282</v>
      </c>
      <c r="B17" s="325" t="s">
        <v>277</v>
      </c>
      <c r="C17" s="326">
        <v>30000</v>
      </c>
      <c r="D17" s="327">
        <v>3000</v>
      </c>
      <c r="E17" s="328">
        <v>33000</v>
      </c>
      <c r="F17" s="335"/>
    </row>
    <row r="18" spans="1:6" s="27" customFormat="1" ht="20.100000000000001" customHeight="1">
      <c r="A18" s="537"/>
      <c r="B18" s="330" t="s">
        <v>273</v>
      </c>
      <c r="C18" s="331">
        <v>30000</v>
      </c>
      <c r="D18" s="332">
        <v>3000</v>
      </c>
      <c r="E18" s="333">
        <v>33000</v>
      </c>
      <c r="F18" s="334"/>
    </row>
    <row r="19" spans="1:6" s="27" customFormat="1" ht="20.100000000000001" customHeight="1">
      <c r="A19" s="539" t="s">
        <v>283</v>
      </c>
      <c r="B19" s="340" t="s">
        <v>277</v>
      </c>
      <c r="C19" s="341">
        <v>30000</v>
      </c>
      <c r="D19" s="341">
        <v>3000</v>
      </c>
      <c r="E19" s="342">
        <v>33000</v>
      </c>
      <c r="F19" s="343"/>
    </row>
    <row r="20" spans="1:6" s="27" customFormat="1" ht="20.100000000000001" customHeight="1">
      <c r="A20" s="540"/>
      <c r="B20" s="344" t="s">
        <v>278</v>
      </c>
      <c r="C20" s="345">
        <v>30000</v>
      </c>
      <c r="D20" s="345">
        <v>3000</v>
      </c>
      <c r="E20" s="346">
        <v>33000</v>
      </c>
      <c r="F20" s="347"/>
    </row>
    <row r="21" spans="1:6" s="27" customFormat="1" ht="20.100000000000001" customHeight="1">
      <c r="A21" s="541" t="s">
        <v>258</v>
      </c>
      <c r="B21" s="348" t="s">
        <v>284</v>
      </c>
      <c r="C21" s="327">
        <v>30000</v>
      </c>
      <c r="D21" s="327">
        <v>3000</v>
      </c>
      <c r="E21" s="349">
        <v>33000</v>
      </c>
      <c r="F21" s="350"/>
    </row>
    <row r="22" spans="1:6" s="27" customFormat="1" ht="20.100000000000001" customHeight="1">
      <c r="A22" s="542"/>
      <c r="B22" s="351" t="s">
        <v>277</v>
      </c>
      <c r="C22" s="301">
        <v>30000</v>
      </c>
      <c r="D22" s="301">
        <v>3000</v>
      </c>
      <c r="E22" s="352">
        <v>33000</v>
      </c>
      <c r="F22" s="302"/>
    </row>
    <row r="23" spans="1:6" s="27" customFormat="1" ht="20.100000000000001" customHeight="1">
      <c r="A23" s="543"/>
      <c r="B23" s="353" t="s">
        <v>273</v>
      </c>
      <c r="C23" s="332">
        <v>30000</v>
      </c>
      <c r="D23" s="332">
        <v>3000</v>
      </c>
      <c r="E23" s="354">
        <v>33000</v>
      </c>
      <c r="F23" s="355"/>
    </row>
    <row r="24" spans="1:6" s="27" customFormat="1" ht="20.100000000000001" customHeight="1">
      <c r="A24" s="541" t="s">
        <v>285</v>
      </c>
      <c r="B24" s="348" t="s">
        <v>278</v>
      </c>
      <c r="C24" s="327">
        <v>30000</v>
      </c>
      <c r="D24" s="327">
        <v>3000</v>
      </c>
      <c r="E24" s="349">
        <v>33000</v>
      </c>
      <c r="F24" s="350"/>
    </row>
    <row r="25" spans="1:6" s="27" customFormat="1" ht="20.100000000000001" customHeight="1">
      <c r="A25" s="542"/>
      <c r="B25" s="351" t="s">
        <v>277</v>
      </c>
      <c r="C25" s="301">
        <v>30000</v>
      </c>
      <c r="D25" s="301">
        <v>3000</v>
      </c>
      <c r="E25" s="352">
        <v>33000</v>
      </c>
      <c r="F25" s="302"/>
    </row>
    <row r="26" spans="1:6" s="27" customFormat="1" ht="20.100000000000001" customHeight="1">
      <c r="A26" s="543"/>
      <c r="B26" s="353" t="s">
        <v>273</v>
      </c>
      <c r="C26" s="332">
        <v>30000</v>
      </c>
      <c r="D26" s="332">
        <v>3000</v>
      </c>
      <c r="E26" s="354">
        <v>33000</v>
      </c>
      <c r="F26" s="355"/>
    </row>
    <row r="27" spans="1:6" s="27" customFormat="1" ht="20.100000000000001" customHeight="1">
      <c r="A27" s="542" t="s">
        <v>286</v>
      </c>
      <c r="B27" s="351" t="s">
        <v>277</v>
      </c>
      <c r="C27" s="301">
        <v>30000</v>
      </c>
      <c r="D27" s="301">
        <v>3000</v>
      </c>
      <c r="E27" s="352">
        <v>33000</v>
      </c>
      <c r="F27" s="302"/>
    </row>
    <row r="28" spans="1:6" s="27" customFormat="1" ht="20.100000000000001" customHeight="1">
      <c r="A28" s="543"/>
      <c r="B28" s="353" t="s">
        <v>273</v>
      </c>
      <c r="C28" s="332">
        <v>30000</v>
      </c>
      <c r="D28" s="332">
        <v>3000</v>
      </c>
      <c r="E28" s="354">
        <v>33000</v>
      </c>
      <c r="F28" s="355"/>
    </row>
    <row r="29" spans="1:6" s="27" customFormat="1" ht="20.100000000000001" customHeight="1">
      <c r="A29" s="539" t="s">
        <v>287</v>
      </c>
      <c r="B29" s="356" t="s">
        <v>280</v>
      </c>
      <c r="C29" s="341">
        <v>30000</v>
      </c>
      <c r="D29" s="341">
        <v>3000</v>
      </c>
      <c r="E29" s="342">
        <v>33000</v>
      </c>
      <c r="F29" s="357"/>
    </row>
    <row r="30" spans="1:6" s="27" customFormat="1" ht="20.100000000000001" customHeight="1">
      <c r="A30" s="540"/>
      <c r="B30" s="358" t="s">
        <v>273</v>
      </c>
      <c r="C30" s="345">
        <v>30000</v>
      </c>
      <c r="D30" s="345">
        <v>3000</v>
      </c>
      <c r="E30" s="346">
        <v>33000</v>
      </c>
      <c r="F30" s="359"/>
    </row>
    <row r="31" spans="1:6" s="27" customFormat="1" ht="20.100000000000001" customHeight="1">
      <c r="A31" s="541" t="s">
        <v>288</v>
      </c>
      <c r="B31" s="348" t="s">
        <v>278</v>
      </c>
      <c r="C31" s="327">
        <v>30000</v>
      </c>
      <c r="D31" s="327">
        <v>3000</v>
      </c>
      <c r="E31" s="349">
        <v>33000</v>
      </c>
      <c r="F31" s="350"/>
    </row>
    <row r="32" spans="1:6" s="27" customFormat="1" ht="20.100000000000001" customHeight="1">
      <c r="A32" s="542"/>
      <c r="B32" s="351" t="s">
        <v>277</v>
      </c>
      <c r="C32" s="301">
        <v>30000</v>
      </c>
      <c r="D32" s="301">
        <v>3000</v>
      </c>
      <c r="E32" s="352">
        <v>33000</v>
      </c>
      <c r="F32" s="302"/>
    </row>
    <row r="33" spans="1:6" s="27" customFormat="1" ht="20.100000000000001" customHeight="1">
      <c r="A33" s="543"/>
      <c r="B33" s="353" t="s">
        <v>273</v>
      </c>
      <c r="C33" s="332">
        <v>30000</v>
      </c>
      <c r="D33" s="332">
        <v>3000</v>
      </c>
      <c r="E33" s="354">
        <v>33000</v>
      </c>
      <c r="F33" s="355"/>
    </row>
    <row r="34" spans="1:6" s="27" customFormat="1" ht="20.100000000000001" customHeight="1">
      <c r="A34" s="541" t="s">
        <v>259</v>
      </c>
      <c r="B34" s="348" t="s">
        <v>278</v>
      </c>
      <c r="C34" s="327">
        <v>30000</v>
      </c>
      <c r="D34" s="327">
        <v>3000</v>
      </c>
      <c r="E34" s="349">
        <v>33000</v>
      </c>
      <c r="F34" s="350"/>
    </row>
    <row r="35" spans="1:6" s="27" customFormat="1" ht="20.100000000000001" customHeight="1">
      <c r="A35" s="542"/>
      <c r="B35" s="351" t="s">
        <v>277</v>
      </c>
      <c r="C35" s="301">
        <v>30000</v>
      </c>
      <c r="D35" s="301">
        <v>3000</v>
      </c>
      <c r="E35" s="352">
        <v>33000</v>
      </c>
      <c r="F35" s="302"/>
    </row>
    <row r="36" spans="1:6" s="27" customFormat="1" ht="20.100000000000001" customHeight="1">
      <c r="A36" s="543"/>
      <c r="B36" s="353" t="s">
        <v>273</v>
      </c>
      <c r="C36" s="332">
        <v>30000</v>
      </c>
      <c r="D36" s="332">
        <v>3000</v>
      </c>
      <c r="E36" s="354">
        <v>33000</v>
      </c>
      <c r="F36" s="355"/>
    </row>
    <row r="37" spans="1:6" s="27" customFormat="1" ht="20.100000000000001" customHeight="1">
      <c r="A37" s="539" t="s">
        <v>289</v>
      </c>
      <c r="B37" s="340" t="s">
        <v>277</v>
      </c>
      <c r="C37" s="341">
        <v>30000</v>
      </c>
      <c r="D37" s="341">
        <v>3000</v>
      </c>
      <c r="E37" s="342">
        <v>33000</v>
      </c>
      <c r="F37" s="343"/>
    </row>
    <row r="38" spans="1:6" s="27" customFormat="1" ht="20.100000000000001" customHeight="1">
      <c r="A38" s="548"/>
      <c r="B38" s="360" t="s">
        <v>278</v>
      </c>
      <c r="C38" s="361">
        <v>30000</v>
      </c>
      <c r="D38" s="361">
        <v>3000</v>
      </c>
      <c r="E38" s="362">
        <v>33000</v>
      </c>
      <c r="F38" s="363"/>
    </row>
    <row r="39" spans="1:6" s="27" customFormat="1" ht="20.100000000000001" customHeight="1">
      <c r="A39" s="540"/>
      <c r="B39" s="344" t="s">
        <v>273</v>
      </c>
      <c r="C39" s="345">
        <v>30000</v>
      </c>
      <c r="D39" s="345">
        <v>3000</v>
      </c>
      <c r="E39" s="346">
        <v>33000</v>
      </c>
      <c r="F39" s="347"/>
    </row>
    <row r="40" spans="1:6" s="27" customFormat="1" ht="20.100000000000001" customHeight="1">
      <c r="A40" s="541" t="s">
        <v>290</v>
      </c>
      <c r="B40" s="348" t="s">
        <v>277</v>
      </c>
      <c r="C40" s="327">
        <v>30000</v>
      </c>
      <c r="D40" s="327">
        <v>3000</v>
      </c>
      <c r="E40" s="349">
        <v>33000</v>
      </c>
      <c r="F40" s="350"/>
    </row>
    <row r="41" spans="1:6" s="27" customFormat="1" ht="20.100000000000001" customHeight="1">
      <c r="A41" s="542"/>
      <c r="B41" s="351" t="s">
        <v>278</v>
      </c>
      <c r="C41" s="301">
        <v>30000</v>
      </c>
      <c r="D41" s="301">
        <v>3000</v>
      </c>
      <c r="E41" s="352">
        <v>33000</v>
      </c>
      <c r="F41" s="302"/>
    </row>
    <row r="42" spans="1:6" s="27" customFormat="1" ht="20.100000000000001" customHeight="1">
      <c r="A42" s="543"/>
      <c r="B42" s="353" t="s">
        <v>280</v>
      </c>
      <c r="C42" s="332">
        <v>30000</v>
      </c>
      <c r="D42" s="332">
        <v>3000</v>
      </c>
      <c r="E42" s="354">
        <v>33000</v>
      </c>
      <c r="F42" s="355"/>
    </row>
    <row r="43" spans="1:6" s="27" customFormat="1" ht="20.100000000000001" customHeight="1">
      <c r="A43" s="541" t="s">
        <v>291</v>
      </c>
      <c r="B43" s="348" t="s">
        <v>277</v>
      </c>
      <c r="C43" s="327">
        <v>30000</v>
      </c>
      <c r="D43" s="327">
        <v>3000</v>
      </c>
      <c r="E43" s="349">
        <v>33000</v>
      </c>
      <c r="F43" s="350"/>
    </row>
    <row r="44" spans="1:6" s="27" customFormat="1" ht="20.100000000000001" customHeight="1">
      <c r="A44" s="542"/>
      <c r="B44" s="351" t="s">
        <v>278</v>
      </c>
      <c r="C44" s="301">
        <v>30000</v>
      </c>
      <c r="D44" s="301">
        <v>3000</v>
      </c>
      <c r="E44" s="352">
        <v>33000</v>
      </c>
      <c r="F44" s="302"/>
    </row>
    <row r="45" spans="1:6" s="27" customFormat="1" ht="20.100000000000001" customHeight="1">
      <c r="A45" s="543"/>
      <c r="B45" s="353" t="s">
        <v>273</v>
      </c>
      <c r="C45" s="332">
        <v>30000</v>
      </c>
      <c r="D45" s="332">
        <v>3000</v>
      </c>
      <c r="E45" s="354">
        <v>33000</v>
      </c>
      <c r="F45" s="355"/>
    </row>
    <row r="46" spans="1:6" s="27" customFormat="1" ht="20.100000000000001" customHeight="1">
      <c r="A46" s="548" t="s">
        <v>292</v>
      </c>
      <c r="B46" s="360" t="s">
        <v>280</v>
      </c>
      <c r="C46" s="361">
        <v>30000</v>
      </c>
      <c r="D46" s="361">
        <v>3000</v>
      </c>
      <c r="E46" s="362">
        <v>33000</v>
      </c>
      <c r="F46" s="363"/>
    </row>
    <row r="47" spans="1:6" s="27" customFormat="1" ht="20.100000000000001" customHeight="1">
      <c r="A47" s="540"/>
      <c r="B47" s="344" t="s">
        <v>278</v>
      </c>
      <c r="C47" s="345">
        <v>30000</v>
      </c>
      <c r="D47" s="345">
        <v>3000</v>
      </c>
      <c r="E47" s="346">
        <v>33000</v>
      </c>
      <c r="F47" s="347"/>
    </row>
    <row r="48" spans="1:6" s="27" customFormat="1" ht="20.100000000000001" customHeight="1">
      <c r="A48" s="549" t="s">
        <v>300</v>
      </c>
      <c r="B48" s="390" t="s">
        <v>298</v>
      </c>
      <c r="C48" s="391">
        <v>30000</v>
      </c>
      <c r="D48" s="391">
        <v>3000</v>
      </c>
      <c r="E48" s="392">
        <v>33000</v>
      </c>
      <c r="F48" s="385"/>
    </row>
    <row r="49" spans="1:6" s="27" customFormat="1" ht="20.100000000000001" customHeight="1">
      <c r="A49" s="550"/>
      <c r="B49" s="404" t="s">
        <v>273</v>
      </c>
      <c r="C49" s="405">
        <v>30000</v>
      </c>
      <c r="D49" s="405">
        <v>3000</v>
      </c>
      <c r="E49" s="406">
        <v>33000</v>
      </c>
      <c r="F49" s="407" t="s">
        <v>351</v>
      </c>
    </row>
    <row r="50" spans="1:6" s="27" customFormat="1" ht="20.100000000000001" customHeight="1">
      <c r="A50" s="364" t="s">
        <v>293</v>
      </c>
      <c r="B50" s="365" t="s">
        <v>273</v>
      </c>
      <c r="C50" s="366">
        <v>30000</v>
      </c>
      <c r="D50" s="366">
        <v>3000</v>
      </c>
      <c r="E50" s="367">
        <v>33000</v>
      </c>
      <c r="F50" s="368"/>
    </row>
    <row r="51" spans="1:6" s="27" customFormat="1" ht="20.100000000000001" customHeight="1">
      <c r="A51" s="544" t="s">
        <v>257</v>
      </c>
      <c r="B51" s="369" t="s">
        <v>277</v>
      </c>
      <c r="C51" s="370">
        <v>30000</v>
      </c>
      <c r="D51" s="370">
        <v>3000</v>
      </c>
      <c r="E51" s="371">
        <v>33000</v>
      </c>
      <c r="F51" s="372"/>
    </row>
    <row r="52" spans="1:6" s="27" customFormat="1" ht="20.100000000000001" customHeight="1">
      <c r="A52" s="540"/>
      <c r="B52" s="344" t="s">
        <v>273</v>
      </c>
      <c r="C52" s="345">
        <v>30000</v>
      </c>
      <c r="D52" s="345">
        <v>3000</v>
      </c>
      <c r="E52" s="346">
        <v>33000</v>
      </c>
      <c r="F52" s="373"/>
    </row>
    <row r="53" spans="1:6" s="27" customFormat="1" ht="20.100000000000001" customHeight="1">
      <c r="A53" s="544" t="s">
        <v>294</v>
      </c>
      <c r="B53" s="369" t="s">
        <v>277</v>
      </c>
      <c r="C53" s="370">
        <v>30000</v>
      </c>
      <c r="D53" s="370">
        <v>3000</v>
      </c>
      <c r="E53" s="371">
        <v>33000</v>
      </c>
      <c r="F53" s="372"/>
    </row>
    <row r="54" spans="1:6" s="27" customFormat="1" ht="20.100000000000001" customHeight="1">
      <c r="A54" s="540"/>
      <c r="B54" s="344" t="s">
        <v>278</v>
      </c>
      <c r="C54" s="345">
        <v>30000</v>
      </c>
      <c r="D54" s="345">
        <v>3000</v>
      </c>
      <c r="E54" s="346">
        <v>33000</v>
      </c>
      <c r="F54" s="373"/>
    </row>
    <row r="55" spans="1:6" s="27" customFormat="1" ht="20.100000000000001" customHeight="1">
      <c r="A55" s="546" t="s">
        <v>261</v>
      </c>
      <c r="B55" s="382" t="s">
        <v>298</v>
      </c>
      <c r="C55" s="383">
        <v>30000</v>
      </c>
      <c r="D55" s="383">
        <v>3000</v>
      </c>
      <c r="E55" s="384">
        <v>33000</v>
      </c>
      <c r="F55" s="385"/>
    </row>
    <row r="56" spans="1:6" s="27" customFormat="1" ht="20.100000000000001" customHeight="1">
      <c r="A56" s="547"/>
      <c r="B56" s="386" t="s">
        <v>299</v>
      </c>
      <c r="C56" s="387">
        <v>30000</v>
      </c>
      <c r="D56" s="387">
        <v>3000</v>
      </c>
      <c r="E56" s="388">
        <v>33000</v>
      </c>
      <c r="F56" s="389"/>
    </row>
    <row r="57" spans="1:6" s="27" customFormat="1" ht="20.100000000000001" customHeight="1">
      <c r="A57" s="541" t="s">
        <v>295</v>
      </c>
      <c r="B57" s="348" t="s">
        <v>273</v>
      </c>
      <c r="C57" s="341">
        <v>30000</v>
      </c>
      <c r="D57" s="341">
        <v>3000</v>
      </c>
      <c r="E57" s="341">
        <v>33000</v>
      </c>
      <c r="F57" s="372"/>
    </row>
    <row r="58" spans="1:6" s="27" customFormat="1" ht="20.100000000000001" customHeight="1" thickBot="1">
      <c r="A58" s="545"/>
      <c r="B58" s="374" t="s">
        <v>280</v>
      </c>
      <c r="C58" s="308">
        <v>30000</v>
      </c>
      <c r="D58" s="308">
        <v>3000</v>
      </c>
      <c r="E58" s="308">
        <v>33000</v>
      </c>
      <c r="F58" s="375"/>
    </row>
    <row r="59" spans="1:6" s="27" customFormat="1" ht="20.100000000000001" customHeight="1" thickTop="1" thickBot="1">
      <c r="A59" s="376" t="s">
        <v>301</v>
      </c>
      <c r="B59" s="377"/>
      <c r="C59" s="378"/>
      <c r="D59" s="378"/>
      <c r="E59" s="378">
        <f>SUM(E5:E58)</f>
        <v>1782000</v>
      </c>
      <c r="F59" s="379"/>
    </row>
  </sheetData>
  <mergeCells count="21">
    <mergeCell ref="A31:A33"/>
    <mergeCell ref="A51:A52"/>
    <mergeCell ref="A53:A54"/>
    <mergeCell ref="A57:A58"/>
    <mergeCell ref="A55:A56"/>
    <mergeCell ref="A34:A36"/>
    <mergeCell ref="A37:A39"/>
    <mergeCell ref="A40:A42"/>
    <mergeCell ref="A43:A45"/>
    <mergeCell ref="A46:A47"/>
    <mergeCell ref="A48:A49"/>
    <mergeCell ref="A19:A20"/>
    <mergeCell ref="A21:A23"/>
    <mergeCell ref="A24:A26"/>
    <mergeCell ref="A27:A28"/>
    <mergeCell ref="A29:A30"/>
    <mergeCell ref="A2:F2"/>
    <mergeCell ref="A10:A11"/>
    <mergeCell ref="A12:A14"/>
    <mergeCell ref="A15:A16"/>
    <mergeCell ref="A17:A18"/>
  </mergeCells>
  <phoneticPr fontId="2" type="noConversion"/>
  <printOptions horizontalCentered="1"/>
  <pageMargins left="0.19685039370078741" right="0.19685039370078741" top="0.59055118110236227" bottom="0.39370078740157483" header="0.19685039370078741" footer="0.19685039370078741"/>
  <pageSetup paperSize="9" scale="6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-0.499984740745262"/>
  </sheetPr>
  <dimension ref="A2:I44"/>
  <sheetViews>
    <sheetView workbookViewId="0">
      <selection activeCell="H11" sqref="H11"/>
    </sheetView>
  </sheetViews>
  <sheetFormatPr defaultRowHeight="15.75"/>
  <cols>
    <col min="1" max="3" width="10.625" style="27" customWidth="1"/>
    <col min="4" max="5" width="16.625" style="27" customWidth="1"/>
    <col min="6" max="6" width="20.625" style="27" customWidth="1"/>
    <col min="7" max="16384" width="9" style="27"/>
  </cols>
  <sheetData>
    <row r="2" spans="1:9" ht="33.75">
      <c r="A2" s="556" t="s">
        <v>306</v>
      </c>
      <c r="B2" s="556"/>
      <c r="C2" s="556"/>
      <c r="D2" s="556"/>
      <c r="E2" s="556"/>
      <c r="F2" s="556"/>
    </row>
    <row r="3" spans="1:9" ht="16.5" thickBot="1"/>
    <row r="4" spans="1:9" ht="16.5" customHeight="1" thickBot="1">
      <c r="A4" s="393" t="s">
        <v>307</v>
      </c>
      <c r="B4" s="555" t="s">
        <v>308</v>
      </c>
      <c r="C4" s="555"/>
      <c r="D4" s="394" t="s">
        <v>343</v>
      </c>
      <c r="E4" s="394" t="s">
        <v>344</v>
      </c>
      <c r="F4" s="395" t="s">
        <v>309</v>
      </c>
    </row>
    <row r="5" spans="1:9" ht="16.5" customHeight="1" thickTop="1">
      <c r="A5" s="557" t="s">
        <v>310</v>
      </c>
      <c r="B5" s="551" t="s">
        <v>311</v>
      </c>
      <c r="C5" s="551"/>
      <c r="D5" s="396" t="s">
        <v>312</v>
      </c>
      <c r="E5" s="397">
        <v>3962860</v>
      </c>
      <c r="F5" s="398"/>
    </row>
    <row r="6" spans="1:9" ht="16.5" customHeight="1">
      <c r="A6" s="557"/>
      <c r="B6" s="551"/>
      <c r="C6" s="551"/>
      <c r="D6" s="396" t="s">
        <v>313</v>
      </c>
      <c r="E6" s="397">
        <v>4604160</v>
      </c>
      <c r="F6" s="398" t="s">
        <v>314</v>
      </c>
      <c r="H6" s="561"/>
      <c r="I6" s="562"/>
    </row>
    <row r="7" spans="1:9" ht="16.5" customHeight="1">
      <c r="A7" s="557"/>
      <c r="B7" s="551" t="s">
        <v>315</v>
      </c>
      <c r="C7" s="551"/>
      <c r="D7" s="396" t="s">
        <v>312</v>
      </c>
      <c r="E7" s="397">
        <v>3857040</v>
      </c>
      <c r="F7" s="398"/>
      <c r="H7" s="561"/>
      <c r="I7" s="562"/>
    </row>
    <row r="8" spans="1:9" ht="16.5" customHeight="1">
      <c r="A8" s="557"/>
      <c r="B8" s="551"/>
      <c r="C8" s="551"/>
      <c r="D8" s="396" t="s">
        <v>313</v>
      </c>
      <c r="E8" s="397">
        <v>4109490</v>
      </c>
      <c r="F8" s="398"/>
    </row>
    <row r="9" spans="1:9" ht="16.5" customHeight="1">
      <c r="A9" s="557"/>
      <c r="B9" s="551" t="s">
        <v>316</v>
      </c>
      <c r="C9" s="551"/>
      <c r="D9" s="396" t="s">
        <v>312</v>
      </c>
      <c r="E9" s="397">
        <v>3558940</v>
      </c>
      <c r="F9" s="398"/>
    </row>
    <row r="10" spans="1:9" ht="16.5" customHeight="1">
      <c r="A10" s="557"/>
      <c r="B10" s="551"/>
      <c r="C10" s="551"/>
      <c r="D10" s="551" t="s">
        <v>313</v>
      </c>
      <c r="E10" s="397">
        <v>3794450</v>
      </c>
      <c r="F10" s="398"/>
    </row>
    <row r="11" spans="1:9" ht="16.5" customHeight="1">
      <c r="A11" s="557"/>
      <c r="B11" s="551"/>
      <c r="C11" s="551"/>
      <c r="D11" s="551"/>
      <c r="E11" s="397">
        <v>4063070</v>
      </c>
      <c r="F11" s="398" t="s">
        <v>314</v>
      </c>
    </row>
    <row r="12" spans="1:9" ht="16.5" customHeight="1">
      <c r="A12" s="557"/>
      <c r="B12" s="551"/>
      <c r="C12" s="551"/>
      <c r="D12" s="396" t="s">
        <v>337</v>
      </c>
      <c r="E12" s="397">
        <v>3457080</v>
      </c>
      <c r="F12" s="398" t="s">
        <v>317</v>
      </c>
    </row>
    <row r="13" spans="1:9" ht="16.5" customHeight="1">
      <c r="A13" s="557"/>
      <c r="B13" s="551" t="s">
        <v>318</v>
      </c>
      <c r="C13" s="551"/>
      <c r="D13" s="396" t="s">
        <v>312</v>
      </c>
      <c r="E13" s="397">
        <v>3621750</v>
      </c>
      <c r="F13" s="398"/>
    </row>
    <row r="14" spans="1:9" ht="16.5" customHeight="1">
      <c r="A14" s="557"/>
      <c r="B14" s="551"/>
      <c r="C14" s="551"/>
      <c r="D14" s="396" t="s">
        <v>313</v>
      </c>
      <c r="E14" s="397">
        <v>3665530</v>
      </c>
      <c r="F14" s="398"/>
    </row>
    <row r="15" spans="1:9" ht="16.5" customHeight="1">
      <c r="A15" s="557"/>
      <c r="B15" s="551"/>
      <c r="C15" s="551"/>
      <c r="D15" s="396" t="s">
        <v>319</v>
      </c>
      <c r="E15" s="397">
        <v>3977820</v>
      </c>
      <c r="F15" s="398"/>
    </row>
    <row r="16" spans="1:9" ht="16.5" customHeight="1">
      <c r="A16" s="557" t="s">
        <v>320</v>
      </c>
      <c r="B16" s="551" t="s">
        <v>321</v>
      </c>
      <c r="C16" s="396" t="s">
        <v>322</v>
      </c>
      <c r="D16" s="552" t="s">
        <v>312</v>
      </c>
      <c r="E16" s="397">
        <v>3402850</v>
      </c>
      <c r="F16" s="398"/>
    </row>
    <row r="17" spans="1:6" ht="16.5" customHeight="1">
      <c r="A17" s="557"/>
      <c r="B17" s="551"/>
      <c r="C17" s="396" t="s">
        <v>15</v>
      </c>
      <c r="D17" s="553"/>
      <c r="E17" s="397">
        <v>2339920</v>
      </c>
      <c r="F17" s="398"/>
    </row>
    <row r="18" spans="1:6" ht="16.5" customHeight="1">
      <c r="A18" s="557"/>
      <c r="B18" s="551"/>
      <c r="C18" s="551" t="s">
        <v>16</v>
      </c>
      <c r="D18" s="554"/>
      <c r="E18" s="397">
        <v>2265230</v>
      </c>
      <c r="F18" s="398"/>
    </row>
    <row r="19" spans="1:6" ht="16.5" customHeight="1">
      <c r="A19" s="557"/>
      <c r="B19" s="551"/>
      <c r="C19" s="551"/>
      <c r="D19" s="396" t="s">
        <v>323</v>
      </c>
      <c r="E19" s="397">
        <v>1264010</v>
      </c>
      <c r="F19" s="398"/>
    </row>
    <row r="20" spans="1:6" ht="16.5" customHeight="1">
      <c r="A20" s="557"/>
      <c r="B20" s="551"/>
      <c r="C20" s="551"/>
      <c r="D20" s="396" t="s">
        <v>324</v>
      </c>
      <c r="E20" s="397">
        <v>1489290</v>
      </c>
      <c r="F20" s="398"/>
    </row>
    <row r="21" spans="1:6" ht="16.5" customHeight="1">
      <c r="A21" s="557"/>
      <c r="B21" s="551" t="s">
        <v>325</v>
      </c>
      <c r="C21" s="551" t="s">
        <v>322</v>
      </c>
      <c r="D21" s="552" t="s">
        <v>312</v>
      </c>
      <c r="E21" s="397">
        <v>3594580</v>
      </c>
      <c r="F21" s="398"/>
    </row>
    <row r="22" spans="1:6" ht="16.5" customHeight="1">
      <c r="A22" s="557"/>
      <c r="B22" s="551"/>
      <c r="C22" s="551"/>
      <c r="D22" s="553"/>
      <c r="E22" s="397">
        <v>3682910</v>
      </c>
      <c r="F22" s="398" t="s">
        <v>326</v>
      </c>
    </row>
    <row r="23" spans="1:6" ht="16.5" customHeight="1">
      <c r="A23" s="557"/>
      <c r="B23" s="551"/>
      <c r="C23" s="551" t="s">
        <v>15</v>
      </c>
      <c r="D23" s="553"/>
      <c r="E23" s="397">
        <v>2469170</v>
      </c>
      <c r="F23" s="398"/>
    </row>
    <row r="24" spans="1:6" ht="16.5" customHeight="1">
      <c r="A24" s="557"/>
      <c r="B24" s="551"/>
      <c r="C24" s="551"/>
      <c r="D24" s="553"/>
      <c r="E24" s="397">
        <v>2558380</v>
      </c>
      <c r="F24" s="398" t="s">
        <v>326</v>
      </c>
    </row>
    <row r="25" spans="1:6" ht="16.5" customHeight="1">
      <c r="A25" s="557"/>
      <c r="B25" s="551"/>
      <c r="C25" s="396" t="s">
        <v>327</v>
      </c>
      <c r="D25" s="553"/>
      <c r="E25" s="397">
        <v>2645940</v>
      </c>
      <c r="F25" s="398"/>
    </row>
    <row r="26" spans="1:6" ht="16.5" customHeight="1">
      <c r="A26" s="557"/>
      <c r="B26" s="551"/>
      <c r="C26" s="551" t="s">
        <v>16</v>
      </c>
      <c r="D26" s="553"/>
      <c r="E26" s="397">
        <v>2389860</v>
      </c>
      <c r="F26" s="398"/>
    </row>
    <row r="27" spans="1:6" ht="16.5" customHeight="1">
      <c r="A27" s="557"/>
      <c r="B27" s="551"/>
      <c r="C27" s="551"/>
      <c r="D27" s="553"/>
      <c r="E27" s="397">
        <v>2479180</v>
      </c>
      <c r="F27" s="398" t="s">
        <v>326</v>
      </c>
    </row>
    <row r="28" spans="1:6" ht="16.5" customHeight="1">
      <c r="A28" s="557"/>
      <c r="B28" s="551" t="s">
        <v>318</v>
      </c>
      <c r="C28" s="396" t="s">
        <v>15</v>
      </c>
      <c r="D28" s="553"/>
      <c r="E28" s="397">
        <v>2783660</v>
      </c>
      <c r="F28" s="398"/>
    </row>
    <row r="29" spans="1:6" ht="16.5" customHeight="1">
      <c r="A29" s="557"/>
      <c r="B29" s="551"/>
      <c r="C29" s="396" t="s">
        <v>16</v>
      </c>
      <c r="D29" s="554"/>
      <c r="E29" s="397">
        <v>2694670</v>
      </c>
      <c r="F29" s="398"/>
    </row>
    <row r="30" spans="1:6" ht="16.5" customHeight="1">
      <c r="A30" s="557" t="s">
        <v>328</v>
      </c>
      <c r="B30" s="551" t="s">
        <v>329</v>
      </c>
      <c r="C30" s="551"/>
      <c r="D30" s="551" t="s">
        <v>312</v>
      </c>
      <c r="E30" s="397">
        <v>2648910</v>
      </c>
      <c r="F30" s="398"/>
    </row>
    <row r="31" spans="1:6" ht="16.5" customHeight="1">
      <c r="A31" s="557"/>
      <c r="B31" s="551"/>
      <c r="C31" s="551"/>
      <c r="D31" s="551"/>
      <c r="E31" s="397">
        <v>2738010</v>
      </c>
      <c r="F31" s="398" t="s">
        <v>326</v>
      </c>
    </row>
    <row r="32" spans="1:6" ht="16.5" customHeight="1">
      <c r="A32" s="557"/>
      <c r="B32" s="551"/>
      <c r="C32" s="551"/>
      <c r="D32" s="551" t="s">
        <v>313</v>
      </c>
      <c r="E32" s="397">
        <v>3134230</v>
      </c>
      <c r="F32" s="398"/>
    </row>
    <row r="33" spans="1:6" ht="16.5" customHeight="1">
      <c r="A33" s="557"/>
      <c r="B33" s="551"/>
      <c r="C33" s="551"/>
      <c r="D33" s="551"/>
      <c r="E33" s="397">
        <v>3223000</v>
      </c>
      <c r="F33" s="398" t="s">
        <v>326</v>
      </c>
    </row>
    <row r="34" spans="1:6" ht="16.5" customHeight="1">
      <c r="A34" s="557"/>
      <c r="B34" s="551"/>
      <c r="C34" s="551"/>
      <c r="D34" s="396" t="s">
        <v>337</v>
      </c>
      <c r="E34" s="397">
        <v>2937880</v>
      </c>
      <c r="F34" s="398" t="s">
        <v>317</v>
      </c>
    </row>
    <row r="35" spans="1:6" ht="16.5" customHeight="1">
      <c r="A35" s="557"/>
      <c r="B35" s="551"/>
      <c r="C35" s="551"/>
      <c r="D35" s="396" t="s">
        <v>338</v>
      </c>
      <c r="E35" s="397">
        <v>2731740</v>
      </c>
      <c r="F35" s="398" t="s">
        <v>330</v>
      </c>
    </row>
    <row r="36" spans="1:6" ht="16.5" customHeight="1">
      <c r="A36" s="557"/>
      <c r="B36" s="551"/>
      <c r="C36" s="551"/>
      <c r="D36" s="396" t="s">
        <v>331</v>
      </c>
      <c r="E36" s="397">
        <v>3242250</v>
      </c>
      <c r="F36" s="398" t="s">
        <v>345</v>
      </c>
    </row>
    <row r="37" spans="1:6" ht="16.5" customHeight="1">
      <c r="A37" s="557"/>
      <c r="B37" s="551"/>
      <c r="C37" s="551"/>
      <c r="D37" s="396" t="s">
        <v>339</v>
      </c>
      <c r="E37" s="397">
        <v>1541760</v>
      </c>
      <c r="F37" s="398" t="s">
        <v>17</v>
      </c>
    </row>
    <row r="38" spans="1:6" ht="16.5" customHeight="1">
      <c r="A38" s="557"/>
      <c r="B38" s="551" t="s">
        <v>318</v>
      </c>
      <c r="C38" s="551"/>
      <c r="D38" s="396" t="s">
        <v>313</v>
      </c>
      <c r="E38" s="397">
        <v>3031380</v>
      </c>
      <c r="F38" s="398"/>
    </row>
    <row r="39" spans="1:6" ht="16.5" customHeight="1">
      <c r="A39" s="557"/>
      <c r="B39" s="551"/>
      <c r="C39" s="551"/>
      <c r="D39" s="396" t="s">
        <v>340</v>
      </c>
      <c r="E39" s="397">
        <v>3268430</v>
      </c>
      <c r="F39" s="398"/>
    </row>
    <row r="40" spans="1:6" ht="16.5" customHeight="1">
      <c r="A40" s="557"/>
      <c r="B40" s="551"/>
      <c r="C40" s="551"/>
      <c r="D40" s="396" t="s">
        <v>341</v>
      </c>
      <c r="E40" s="397">
        <v>3460710</v>
      </c>
      <c r="F40" s="398" t="s">
        <v>342</v>
      </c>
    </row>
    <row r="41" spans="1:6" ht="16.5" customHeight="1">
      <c r="A41" s="557"/>
      <c r="B41" s="551" t="s">
        <v>332</v>
      </c>
      <c r="C41" s="551"/>
      <c r="D41" s="396" t="s">
        <v>333</v>
      </c>
      <c r="E41" s="397">
        <v>3026320</v>
      </c>
      <c r="F41" s="558" t="s">
        <v>334</v>
      </c>
    </row>
    <row r="42" spans="1:6" ht="16.5" customHeight="1">
      <c r="A42" s="557"/>
      <c r="B42" s="551"/>
      <c r="C42" s="551"/>
      <c r="D42" s="396" t="s">
        <v>331</v>
      </c>
      <c r="E42" s="397">
        <v>3614930</v>
      </c>
      <c r="F42" s="558"/>
    </row>
    <row r="43" spans="1:6" ht="16.5" customHeight="1">
      <c r="A43" s="557" t="s">
        <v>335</v>
      </c>
      <c r="B43" s="551" t="s">
        <v>336</v>
      </c>
      <c r="C43" s="551"/>
      <c r="D43" s="396" t="s">
        <v>312</v>
      </c>
      <c r="E43" s="397">
        <v>3048650</v>
      </c>
      <c r="F43" s="398"/>
    </row>
    <row r="44" spans="1:6" ht="16.5" customHeight="1" thickBot="1">
      <c r="A44" s="559"/>
      <c r="B44" s="560" t="s">
        <v>318</v>
      </c>
      <c r="C44" s="560"/>
      <c r="D44" s="399" t="s">
        <v>312</v>
      </c>
      <c r="E44" s="400">
        <v>2975720</v>
      </c>
      <c r="F44" s="401" t="s">
        <v>17</v>
      </c>
    </row>
  </sheetData>
  <mergeCells count="28">
    <mergeCell ref="D21:D29"/>
    <mergeCell ref="F41:F42"/>
    <mergeCell ref="A43:A44"/>
    <mergeCell ref="B43:C43"/>
    <mergeCell ref="B44:C44"/>
    <mergeCell ref="A30:A42"/>
    <mergeCell ref="B30:C37"/>
    <mergeCell ref="D30:D31"/>
    <mergeCell ref="D32:D33"/>
    <mergeCell ref="B38:C40"/>
    <mergeCell ref="B41:C42"/>
    <mergeCell ref="A16:A29"/>
    <mergeCell ref="B16:B20"/>
    <mergeCell ref="C18:C20"/>
    <mergeCell ref="B21:B27"/>
    <mergeCell ref="C21:C22"/>
    <mergeCell ref="C23:C24"/>
    <mergeCell ref="C26:C27"/>
    <mergeCell ref="B28:B29"/>
    <mergeCell ref="A5:A15"/>
    <mergeCell ref="B5:C6"/>
    <mergeCell ref="B7:C8"/>
    <mergeCell ref="B9:C12"/>
    <mergeCell ref="D10:D11"/>
    <mergeCell ref="B13:C15"/>
    <mergeCell ref="D16:D18"/>
    <mergeCell ref="B4:C4"/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월별금액</vt:lpstr>
      <vt:lpstr>산출내역</vt:lpstr>
      <vt:lpstr>업무인원-별첨1</vt:lpstr>
      <vt:lpstr>재료비_별첨2</vt:lpstr>
      <vt:lpstr>전기선임비용_별첨3</vt:lpstr>
      <vt:lpstr>건축물선임비용_별첨4</vt:lpstr>
      <vt:lpstr>참조</vt:lpstr>
      <vt:lpstr>산출내역!Print_Area</vt:lpstr>
      <vt:lpstr>'업무인원-별첨1'!Print_Area</vt:lpstr>
      <vt:lpstr>월별금액!Print_Area</vt:lpstr>
      <vt:lpstr>'업무인원-별첨1'!Print_Titles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황남희</dc:creator>
  <cp:lastModifiedBy>user</cp:lastModifiedBy>
  <cp:lastPrinted>2015-12-14T05:00:51Z</cp:lastPrinted>
  <dcterms:created xsi:type="dcterms:W3CDTF">2008-06-30T00:43:28Z</dcterms:created>
  <dcterms:modified xsi:type="dcterms:W3CDTF">2016-01-07T08:10:42Z</dcterms:modified>
</cp:coreProperties>
</file>