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315" windowHeight="1165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I9" i="1"/>
  <c r="K8"/>
  <c r="F7"/>
  <c r="H7" s="1"/>
  <c r="I7" s="1"/>
  <c r="F8"/>
  <c r="F9"/>
  <c r="H9" s="1"/>
  <c r="F6"/>
  <c r="H6" s="1"/>
  <c r="I6" s="1"/>
  <c r="K7" l="1"/>
  <c r="K9"/>
  <c r="K6"/>
  <c r="K10" l="1"/>
</calcChain>
</file>

<file path=xl/sharedStrings.xml><?xml version="1.0" encoding="utf-8"?>
<sst xmlns="http://schemas.openxmlformats.org/spreadsheetml/2006/main" count="29" uniqueCount="29">
  <si>
    <t>소요금액</t>
    <phoneticPr fontId="2" type="noConversion"/>
  </si>
  <si>
    <t>계</t>
    <phoneticPr fontId="2" type="noConversion"/>
  </si>
  <si>
    <t xml:space="preserve"> 보존 70ml</t>
    <phoneticPr fontId="2" type="noConversion"/>
  </si>
  <si>
    <t xml:space="preserve"> 보존 350ml</t>
    <phoneticPr fontId="2" type="noConversion"/>
  </si>
  <si>
    <t xml:space="preserve"> 보존 SORB A</t>
    <phoneticPr fontId="2" type="noConversion"/>
  </si>
  <si>
    <t>품명</t>
    <phoneticPr fontId="2" type="noConversion"/>
  </si>
  <si>
    <t>규격</t>
    <phoneticPr fontId="2" type="noConversion"/>
  </si>
  <si>
    <t>용도</t>
    <phoneticPr fontId="2" type="noConversion"/>
  </si>
  <si>
    <t>사용량</t>
    <phoneticPr fontId="2" type="noConversion"/>
  </si>
  <si>
    <t>재고
(b)</t>
    <phoneticPr fontId="2" type="noConversion"/>
  </si>
  <si>
    <t>추가소요량
(c=a-b)</t>
    <phoneticPr fontId="2" type="noConversion"/>
  </si>
  <si>
    <t>단가
(견적가)</t>
    <phoneticPr fontId="2" type="noConversion"/>
  </si>
  <si>
    <t>1회</t>
    <phoneticPr fontId="2" type="noConversion"/>
  </si>
  <si>
    <t>1년(a)</t>
    <phoneticPr fontId="2" type="noConversion"/>
  </si>
  <si>
    <t xml:space="preserve"> 70ml/병</t>
    <phoneticPr fontId="2" type="noConversion"/>
  </si>
  <si>
    <t xml:space="preserve"> 350ml/캔</t>
    <phoneticPr fontId="2" type="noConversion"/>
  </si>
  <si>
    <t>우정박물관 문화재 보존용품 사용 및 구입계획</t>
    <phoneticPr fontId="2" type="noConversion"/>
  </si>
  <si>
    <t xml:space="preserve"> 110*280*20, 조습제</t>
    <phoneticPr fontId="2" type="noConversion"/>
  </si>
  <si>
    <t xml:space="preserve"> 49*64*20, 부직포</t>
    <phoneticPr fontId="2" type="noConversion"/>
  </si>
  <si>
    <t>2015.11.13.</t>
    <phoneticPr fontId="2" type="noConversion"/>
  </si>
  <si>
    <t>연간
사용
횟수</t>
    <phoneticPr fontId="2" type="noConversion"/>
  </si>
  <si>
    <t>구입수량
(d=c+여유분*)</t>
    <phoneticPr fontId="2" type="noConversion"/>
  </si>
  <si>
    <t xml:space="preserve"> 전시실 및 수장고</t>
    <phoneticPr fontId="2" type="noConversion"/>
  </si>
  <si>
    <t xml:space="preserve"> 수장고 자동분사</t>
    <phoneticPr fontId="2" type="noConversion"/>
  </si>
  <si>
    <t xml:space="preserve"> 수장고 서랍장</t>
    <phoneticPr fontId="2" type="noConversion"/>
  </si>
  <si>
    <t xml:space="preserve"> 전시실 습기 조절</t>
    <phoneticPr fontId="2" type="noConversion"/>
  </si>
  <si>
    <t>(단위 : 회, 개, 원)</t>
    <phoneticPr fontId="2" type="noConversion"/>
  </si>
  <si>
    <t xml:space="preserve"> 보존 20ml</t>
    <phoneticPr fontId="2" type="noConversion"/>
  </si>
  <si>
    <t>* 여유분 : 예산배정 범위내에서 1회 사용량 75% 추가 구입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</si>
</sst>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43" formatCode="_-* #,##0.00_-;\-* #,##0.00_-;_-* &quot;-&quot;??_-;_-@_-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HY중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0" fillId="0" borderId="1" xfId="0" applyBorder="1">
      <alignment vertical="center"/>
    </xf>
    <xf numFmtId="41" fontId="0" fillId="0" borderId="1" xfId="1" applyFont="1" applyBorder="1">
      <alignment vertical="center"/>
    </xf>
    <xf numFmtId="0" fontId="3" fillId="0" borderId="5" xfId="0" applyFont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41" fontId="0" fillId="0" borderId="11" xfId="1" applyFont="1" applyBorder="1">
      <alignment vertical="center"/>
    </xf>
    <xf numFmtId="41" fontId="3" fillId="0" borderId="5" xfId="1" applyFont="1" applyBorder="1">
      <alignment vertical="center"/>
    </xf>
    <xf numFmtId="41" fontId="0" fillId="0" borderId="14" xfId="1" applyFont="1" applyBorder="1" applyAlignment="1">
      <alignment horizontal="center" vertical="center"/>
    </xf>
    <xf numFmtId="41" fontId="3" fillId="0" borderId="6" xfId="1" applyFont="1" applyBorder="1">
      <alignment vertical="center"/>
    </xf>
    <xf numFmtId="0" fontId="0" fillId="0" borderId="0" xfId="0" applyFont="1">
      <alignment vertical="center"/>
    </xf>
    <xf numFmtId="0" fontId="0" fillId="3" borderId="15" xfId="0" applyFill="1" applyBorder="1" applyAlignment="1">
      <alignment horizontal="center" vertical="center"/>
    </xf>
    <xf numFmtId="41" fontId="0" fillId="3" borderId="8" xfId="0" applyNumberFormat="1" applyFill="1" applyBorder="1">
      <alignment vertical="center"/>
    </xf>
    <xf numFmtId="0" fontId="0" fillId="3" borderId="8" xfId="0" applyFill="1" applyBorder="1">
      <alignment vertical="center"/>
    </xf>
    <xf numFmtId="0" fontId="0" fillId="3" borderId="12" xfId="0" applyFill="1" applyBorder="1">
      <alignment vertical="center"/>
    </xf>
    <xf numFmtId="41" fontId="3" fillId="3" borderId="7" xfId="1" applyFont="1" applyFill="1" applyBorder="1">
      <alignment vertical="center"/>
    </xf>
    <xf numFmtId="41" fontId="0" fillId="3" borderId="8" xfId="1" applyFont="1" applyFill="1" applyBorder="1">
      <alignment vertical="center"/>
    </xf>
    <xf numFmtId="41" fontId="3" fillId="3" borderId="9" xfId="1" applyFont="1" applyFill="1" applyBorder="1">
      <alignment vertical="center"/>
    </xf>
    <xf numFmtId="41" fontId="0" fillId="0" borderId="0" xfId="0" applyNumberFormat="1">
      <alignment vertical="center"/>
    </xf>
    <xf numFmtId="41" fontId="3" fillId="0" borderId="0" xfId="1" applyFont="1" applyFill="1" applyBorder="1">
      <alignment vertical="center"/>
    </xf>
    <xf numFmtId="43" fontId="0" fillId="0" borderId="0" xfId="0" applyNumberFormat="1">
      <alignment vertical="center"/>
    </xf>
    <xf numFmtId="41" fontId="5" fillId="0" borderId="1" xfId="1" applyFont="1" applyBorder="1">
      <alignment vertical="center"/>
    </xf>
    <xf numFmtId="0" fontId="5" fillId="3" borderId="8" xfId="0" applyFont="1" applyFill="1" applyBorder="1">
      <alignment vertical="center"/>
    </xf>
    <xf numFmtId="0" fontId="0" fillId="0" borderId="6" xfId="0" applyBorder="1" applyAlignment="1">
      <alignment horizontal="left" vertical="center"/>
    </xf>
    <xf numFmtId="0" fontId="6" fillId="0" borderId="0" xfId="0" applyFont="1" applyAlignment="1">
      <alignment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/>
    </xf>
    <xf numFmtId="0" fontId="7" fillId="0" borderId="0" xfId="0" applyFont="1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2"/>
  <sheetViews>
    <sheetView tabSelected="1" workbookViewId="0">
      <selection activeCell="A2" sqref="A2:K2"/>
    </sheetView>
  </sheetViews>
  <sheetFormatPr defaultRowHeight="16.5"/>
  <cols>
    <col min="1" max="1" width="15.5" customWidth="1"/>
    <col min="2" max="2" width="19" customWidth="1"/>
    <col min="3" max="3" width="19.125" customWidth="1"/>
    <col min="4" max="4" width="7.5" style="1" customWidth="1"/>
    <col min="7" max="7" width="9.5" customWidth="1"/>
    <col min="8" max="8" width="10.875" customWidth="1"/>
    <col min="9" max="9" width="13.5" customWidth="1"/>
    <col min="10" max="10" width="9.5" customWidth="1"/>
    <col min="11" max="11" width="14.25" customWidth="1"/>
  </cols>
  <sheetData>
    <row r="1" spans="1:13" ht="25.5" customHeight="1"/>
    <row r="2" spans="1:13" ht="48" customHeight="1">
      <c r="A2" s="37" t="s">
        <v>16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3" ht="25.5" customHeight="1" thickBot="1">
      <c r="A3" s="11" t="s">
        <v>19</v>
      </c>
      <c r="K3" s="25" t="s">
        <v>26</v>
      </c>
    </row>
    <row r="4" spans="1:13" ht="27.75" customHeight="1">
      <c r="A4" s="32" t="s">
        <v>5</v>
      </c>
      <c r="B4" s="29" t="s">
        <v>6</v>
      </c>
      <c r="C4" s="35" t="s">
        <v>7</v>
      </c>
      <c r="D4" s="30" t="s">
        <v>20</v>
      </c>
      <c r="E4" s="29" t="s">
        <v>8</v>
      </c>
      <c r="F4" s="29"/>
      <c r="G4" s="39" t="s">
        <v>9</v>
      </c>
      <c r="H4" s="40" t="s">
        <v>10</v>
      </c>
      <c r="I4" s="38" t="s">
        <v>21</v>
      </c>
      <c r="J4" s="39" t="s">
        <v>11</v>
      </c>
      <c r="K4" s="35" t="s">
        <v>0</v>
      </c>
    </row>
    <row r="5" spans="1:13" ht="27.75" customHeight="1">
      <c r="A5" s="33"/>
      <c r="B5" s="34"/>
      <c r="C5" s="36"/>
      <c r="D5" s="31"/>
      <c r="E5" s="6" t="s">
        <v>12</v>
      </c>
      <c r="F5" s="6" t="s">
        <v>13</v>
      </c>
      <c r="G5" s="34"/>
      <c r="H5" s="41"/>
      <c r="I5" s="33"/>
      <c r="J5" s="34"/>
      <c r="K5" s="36"/>
    </row>
    <row r="6" spans="1:13" ht="27.75" customHeight="1">
      <c r="A6" s="5" t="s">
        <v>2</v>
      </c>
      <c r="B6" s="3" t="s">
        <v>14</v>
      </c>
      <c r="C6" s="24" t="s">
        <v>22</v>
      </c>
      <c r="D6" s="9">
        <v>4</v>
      </c>
      <c r="E6" s="4">
        <v>113</v>
      </c>
      <c r="F6" s="22">
        <f>D6*E6</f>
        <v>452</v>
      </c>
      <c r="G6" s="4">
        <v>160</v>
      </c>
      <c r="H6" s="7">
        <f>F6-G6</f>
        <v>292</v>
      </c>
      <c r="I6" s="8">
        <f>H6+ROUND(E6*75%,0)</f>
        <v>377</v>
      </c>
      <c r="J6" s="4">
        <v>32600</v>
      </c>
      <c r="K6" s="10">
        <f>I6*J6</f>
        <v>12290200</v>
      </c>
      <c r="L6" s="19"/>
      <c r="M6" s="19"/>
    </row>
    <row r="7" spans="1:13" ht="27.75" customHeight="1">
      <c r="A7" s="5" t="s">
        <v>3</v>
      </c>
      <c r="B7" s="3" t="s">
        <v>15</v>
      </c>
      <c r="C7" s="24" t="s">
        <v>23</v>
      </c>
      <c r="D7" s="9">
        <v>4</v>
      </c>
      <c r="E7" s="4">
        <v>25</v>
      </c>
      <c r="F7" s="22">
        <f t="shared" ref="F7:F9" si="0">D7*E7</f>
        <v>100</v>
      </c>
      <c r="G7" s="4">
        <v>90</v>
      </c>
      <c r="H7" s="7">
        <f t="shared" ref="H7:H9" si="1">F7-G7</f>
        <v>10</v>
      </c>
      <c r="I7" s="8">
        <f>H7+ROUND(E7*75%,0)+1</f>
        <v>30</v>
      </c>
      <c r="J7" s="4">
        <v>40500</v>
      </c>
      <c r="K7" s="10">
        <f>I7*J7</f>
        <v>1215000</v>
      </c>
      <c r="L7" s="19"/>
      <c r="M7" s="19"/>
    </row>
    <row r="8" spans="1:13" ht="27.75" customHeight="1">
      <c r="A8" s="5" t="s">
        <v>27</v>
      </c>
      <c r="B8" s="3" t="s">
        <v>18</v>
      </c>
      <c r="C8" s="24" t="s">
        <v>24</v>
      </c>
      <c r="D8" s="9">
        <v>4</v>
      </c>
      <c r="E8" s="4">
        <v>42</v>
      </c>
      <c r="F8" s="22">
        <f t="shared" si="0"/>
        <v>168</v>
      </c>
      <c r="G8" s="4">
        <v>270</v>
      </c>
      <c r="H8" s="7">
        <v>0</v>
      </c>
      <c r="I8" s="8"/>
      <c r="J8" s="4">
        <v>0</v>
      </c>
      <c r="K8" s="10">
        <f>I8*J8</f>
        <v>0</v>
      </c>
      <c r="L8" s="19"/>
      <c r="M8" s="19"/>
    </row>
    <row r="9" spans="1:13" ht="27.75" customHeight="1">
      <c r="A9" s="5" t="s">
        <v>4</v>
      </c>
      <c r="B9" s="3" t="s">
        <v>17</v>
      </c>
      <c r="C9" s="24" t="s">
        <v>25</v>
      </c>
      <c r="D9" s="9">
        <v>2</v>
      </c>
      <c r="E9" s="4">
        <v>62</v>
      </c>
      <c r="F9" s="22">
        <f t="shared" si="0"/>
        <v>124</v>
      </c>
      <c r="G9" s="4">
        <v>10</v>
      </c>
      <c r="H9" s="7">
        <f t="shared" si="1"/>
        <v>114</v>
      </c>
      <c r="I9" s="8">
        <f>H9+ROUND(E9*75%,0)-1</f>
        <v>160</v>
      </c>
      <c r="J9" s="4">
        <v>40500</v>
      </c>
      <c r="K9" s="10">
        <f>I9*J9</f>
        <v>6480000</v>
      </c>
      <c r="L9" s="19"/>
      <c r="M9" s="19"/>
    </row>
    <row r="10" spans="1:13" ht="27.75" customHeight="1" thickBot="1">
      <c r="A10" s="26" t="s">
        <v>1</v>
      </c>
      <c r="B10" s="27"/>
      <c r="C10" s="28"/>
      <c r="D10" s="12"/>
      <c r="E10" s="13"/>
      <c r="F10" s="23"/>
      <c r="G10" s="14"/>
      <c r="H10" s="15"/>
      <c r="I10" s="16"/>
      <c r="J10" s="17"/>
      <c r="K10" s="18">
        <f>K6+K7+K9</f>
        <v>19985200</v>
      </c>
      <c r="L10" s="19"/>
      <c r="M10" s="19"/>
    </row>
    <row r="11" spans="1:13" ht="30.75" customHeight="1">
      <c r="A11" s="42" t="s">
        <v>28</v>
      </c>
      <c r="I11" s="2"/>
      <c r="J11" s="2"/>
      <c r="K11" s="2"/>
    </row>
    <row r="12" spans="1:13" ht="25.5" customHeight="1">
      <c r="I12" s="20"/>
      <c r="K12" s="21"/>
    </row>
  </sheetData>
  <mergeCells count="12">
    <mergeCell ref="A2:K2"/>
    <mergeCell ref="I4:I5"/>
    <mergeCell ref="G4:G5"/>
    <mergeCell ref="J4:J5"/>
    <mergeCell ref="K4:K5"/>
    <mergeCell ref="H4:H5"/>
    <mergeCell ref="A10:C10"/>
    <mergeCell ref="E4:F4"/>
    <mergeCell ref="D4:D5"/>
    <mergeCell ref="A4:A5"/>
    <mergeCell ref="B4:B5"/>
    <mergeCell ref="C4:C5"/>
  </mergeCells>
  <phoneticPr fontId="2" type="noConversion"/>
  <pageMargins left="0.65" right="0.49" top="0.84" bottom="0.74803149606299213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2015-11-13T08:38:13Z</cp:lastPrinted>
  <dcterms:created xsi:type="dcterms:W3CDTF">2015-11-13T04:30:36Z</dcterms:created>
  <dcterms:modified xsi:type="dcterms:W3CDTF">2015-11-18T11:05:57Z</dcterms:modified>
</cp:coreProperties>
</file>