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30" windowWidth="18960" windowHeight="11820" tabRatio="275"/>
  </bookViews>
  <sheets>
    <sheet name="배부내역" sheetId="3" r:id="rId1"/>
  </sheets>
  <definedNames>
    <definedName name="_xlnm._FilterDatabase" localSheetId="0" hidden="1">배부내역!$B$7:$M$28</definedName>
    <definedName name="FC인원" localSheetId="0">#REF!</definedName>
    <definedName name="FC인원">#REF!</definedName>
    <definedName name="_xlnm.Print_Area" localSheetId="0">배부내역!$B$1:$M$30</definedName>
    <definedName name="rk" localSheetId="0">#REF!</definedName>
    <definedName name="rk">#REF!</definedName>
    <definedName name="가" localSheetId="0">#REF!</definedName>
    <definedName name="가">#REF!</definedName>
    <definedName name="계" localSheetId="0">#REF!</definedName>
    <definedName name="계">#REF!</definedName>
    <definedName name="계약" localSheetId="0">#REF!</definedName>
    <definedName name="계약">#REF!</definedName>
    <definedName name="계약2009" localSheetId="0">#REF!</definedName>
    <definedName name="계약2009">#REF!</definedName>
    <definedName name="계약고" localSheetId="0">#REF!</definedName>
    <definedName name="계약고">#REF!</definedName>
    <definedName name="계약고목표" localSheetId="0">#REF!</definedName>
    <definedName name="계약고목표">#REF!</definedName>
    <definedName name="관서급" localSheetId="0">#REF!</definedName>
    <definedName name="관서급">#REF!</definedName>
    <definedName name="관서별기여도" localSheetId="0">#REF!</definedName>
    <definedName name="관서별기여도">#REF!</definedName>
    <definedName name="관서별인원" localSheetId="0">#REF!</definedName>
    <definedName name="관서별인원">#REF!</definedName>
    <definedName name="관서인원" localSheetId="0">#REF!</definedName>
    <definedName name="관서인원">#REF!</definedName>
    <definedName name="군" localSheetId="0">#REF!</definedName>
    <definedName name="군">#REF!</definedName>
    <definedName name="기여도" localSheetId="0">#REF!</definedName>
    <definedName name="기여도">#REF!</definedName>
    <definedName name="기여도2" localSheetId="0">#REF!</definedName>
    <definedName name="기여도2">#REF!</definedName>
    <definedName name="나" localSheetId="0">#REF!</definedName>
    <definedName name="나">#REF!</definedName>
    <definedName name="다" localSheetId="0">#REF!</definedName>
    <definedName name="다">#REF!</definedName>
    <definedName name="달성률" localSheetId="0">#REF!</definedName>
    <definedName name="달성률">#REF!</definedName>
    <definedName name="달성률2" localSheetId="0">#REF!</definedName>
    <definedName name="달성률2">#REF!</definedName>
    <definedName name="라" localSheetId="0">#REF!</definedName>
    <definedName name="라">#REF!</definedName>
    <definedName name="마" localSheetId="0">#REF!</definedName>
    <definedName name="마">#REF!</definedName>
    <definedName name="모교" localSheetId="0">#REF!</definedName>
    <definedName name="모교">#REF!</definedName>
    <definedName name="목표" localSheetId="0">#REF!</definedName>
    <definedName name="목표">#REF!</definedName>
    <definedName name="목표2" localSheetId="0">#REF!</definedName>
    <definedName name="목표2">#REF!</definedName>
    <definedName name="바" localSheetId="0">#REF!</definedName>
    <definedName name="바">#REF!</definedName>
    <definedName name="변동" localSheetId="0">#REF!</definedName>
    <definedName name="변동">#REF!</definedName>
    <definedName name="변동3월" localSheetId="0">#REF!</definedName>
    <definedName name="변동3월">#REF!</definedName>
    <definedName name="사" localSheetId="0">#REF!</definedName>
    <definedName name="사">#REF!</definedName>
    <definedName name="생산성" localSheetId="0">#REF!</definedName>
    <definedName name="생산성">#REF!</definedName>
    <definedName name="서울청2" localSheetId="0">#REF!</definedName>
    <definedName name="서울청2">#REF!</definedName>
    <definedName name="순서" localSheetId="0">#REF!</definedName>
    <definedName name="순서">#REF!</definedName>
    <definedName name="신계약" localSheetId="0">#REF!</definedName>
    <definedName name="신계약">#REF!</definedName>
    <definedName name="신계약9월" localSheetId="0">#REF!</definedName>
    <definedName name="신계약9월">#REF!</definedName>
    <definedName name="신계약실효" localSheetId="0">#REF!</definedName>
    <definedName name="신계약실효">#REF!</definedName>
    <definedName name="신계약정산" localSheetId="0">#REF!</definedName>
    <definedName name="신계약정산">#REF!</definedName>
    <definedName name="실" localSheetId="0">#REF!</definedName>
    <definedName name="실">#REF!</definedName>
    <definedName name="실적" localSheetId="0">#REF!</definedName>
    <definedName name="실적">#REF!</definedName>
    <definedName name="실적2" localSheetId="0">#REF!</definedName>
    <definedName name="실적2">#REF!</definedName>
    <definedName name="실적3" localSheetId="0">#REF!</definedName>
    <definedName name="실적3">#REF!</definedName>
    <definedName name="실효" localSheetId="0">#REF!</definedName>
    <definedName name="실효">#REF!</definedName>
    <definedName name="아" localSheetId="0">#REF!</definedName>
    <definedName name="아">#REF!</definedName>
    <definedName name="연간목표" localSheetId="0">#REF!</definedName>
    <definedName name="연간목표">#REF!</definedName>
    <definedName name="외근" localSheetId="0">#REF!</definedName>
    <definedName name="외근">#REF!</definedName>
    <definedName name="외근직" localSheetId="0">#REF!</definedName>
    <definedName name="외근직">#REF!</definedName>
    <definedName name="우체국명" localSheetId="0">#REF!</definedName>
    <definedName name="우체국명">#REF!</definedName>
    <definedName name="월" localSheetId="0">#REF!</definedName>
    <definedName name="월">#REF!</definedName>
    <definedName name="월액" localSheetId="0">#REF!</definedName>
    <definedName name="월액">#REF!</definedName>
    <definedName name="월액2009" localSheetId="0">#REF!</definedName>
    <definedName name="월액2009">#REF!</definedName>
    <definedName name="월액8월" localSheetId="0">#REF!</definedName>
    <definedName name="월액8월">#REF!</definedName>
    <definedName name="월액9월" localSheetId="0">#REF!</definedName>
    <definedName name="월액9월">#REF!</definedName>
    <definedName name="월액목표" localSheetId="0">#REF!</definedName>
    <definedName name="월액목표">#REF!</definedName>
    <definedName name="월액보" localSheetId="0">#REF!</definedName>
    <definedName name="월액보">#REF!</definedName>
    <definedName name="월액보험료" localSheetId="0">#REF!</definedName>
    <definedName name="월액보험료">#REF!</definedName>
    <definedName name="월액실효" localSheetId="0">#REF!</definedName>
    <definedName name="월액실효">#REF!</definedName>
    <definedName name="월액실효8월" localSheetId="0">#REF!</definedName>
    <definedName name="월액실효8월">#REF!</definedName>
    <definedName name="월액정산" localSheetId="0">#REF!</definedName>
    <definedName name="월액정산">#REF!</definedName>
    <definedName name="유지율" localSheetId="0">#REF!</definedName>
    <definedName name="유지율">#REF!</definedName>
    <definedName name="유지율1" localSheetId="0">#REF!</definedName>
    <definedName name="유지율1">#REF!</definedName>
    <definedName name="유지율2" localSheetId="0">#REF!</definedName>
    <definedName name="유지율2">#REF!</definedName>
    <definedName name="인원" localSheetId="0">#REF!</definedName>
    <definedName name="인원">#REF!</definedName>
    <definedName name="자" localSheetId="0">#REF!</definedName>
    <definedName name="자">#REF!</definedName>
    <definedName name="자료" localSheetId="0">#REF!</definedName>
    <definedName name="자료">#REF!</definedName>
    <definedName name="정산" localSheetId="0">#REF!</definedName>
    <definedName name="정산">#REF!</definedName>
    <definedName name="정산3월" localSheetId="0">#REF!</definedName>
    <definedName name="정산3월">#REF!</definedName>
    <definedName name="정산3월실적" localSheetId="0">#REF!</definedName>
    <definedName name="정산3월실적">#REF!</definedName>
    <definedName name="정산계약8월" localSheetId="0">#REF!</definedName>
    <definedName name="정산계약8월">#REF!</definedName>
    <definedName name="정산계약고" localSheetId="0">#REF!</definedName>
    <definedName name="정산계약고">#REF!</definedName>
    <definedName name="정산계약고8월" localSheetId="0">#REF!</definedName>
    <definedName name="정산계약고8월">#REF!</definedName>
    <definedName name="정산계약실효8월" localSheetId="0">#REF!</definedName>
    <definedName name="정산계약실효8월">#REF!</definedName>
    <definedName name="직군" localSheetId="0">#REF!</definedName>
    <definedName name="직군">#REF!</definedName>
    <definedName name="직군별" localSheetId="0">#REF!</definedName>
    <definedName name="직군별">#REF!</definedName>
    <definedName name="직군별실적" localSheetId="0">#REF!</definedName>
    <definedName name="직군별실적">#REF!</definedName>
    <definedName name="차" localSheetId="0">#REF!</definedName>
    <definedName name="차">#REF!</definedName>
    <definedName name="청" localSheetId="0">#REF!</definedName>
    <definedName name="청">#REF!</definedName>
    <definedName name="청별09" localSheetId="0">#REF!</definedName>
    <definedName name="청별09">#REF!</definedName>
    <definedName name="청별인원" localSheetId="0">#REF!</definedName>
    <definedName name="청별인원">#REF!</definedName>
    <definedName name="청별인원2" localSheetId="0">#REF!</definedName>
    <definedName name="청별인원2">#REF!</definedName>
    <definedName name="카" localSheetId="0">#REF!</definedName>
    <definedName name="카">#REF!</definedName>
    <definedName name="캬" localSheetId="0">#REF!</definedName>
    <definedName name="캬">#REF!</definedName>
    <definedName name="타" localSheetId="0">#REF!</definedName>
    <definedName name="타">#REF!</definedName>
    <definedName name="평균" localSheetId="0">#REF!</definedName>
    <definedName name="평균">#REF!</definedName>
    <definedName name="현원" localSheetId="0">#REF!</definedName>
    <definedName name="현원">#REF!</definedName>
    <definedName name="ㅏ" localSheetId="0">#REF!</definedName>
    <definedName name="ㅏ">#REF!</definedName>
  </definedNames>
  <calcPr calcId="124519"/>
</workbook>
</file>

<file path=xl/calcChain.xml><?xml version="1.0" encoding="utf-8"?>
<calcChain xmlns="http://schemas.openxmlformats.org/spreadsheetml/2006/main">
  <c r="K29" i="3"/>
  <c r="G30" l="1"/>
  <c r="H24" s="1"/>
  <c r="C30"/>
  <c r="D10" s="1"/>
  <c r="E30"/>
  <c r="D22" l="1"/>
  <c r="H13"/>
  <c r="H8"/>
  <c r="H21"/>
  <c r="H28"/>
  <c r="H18"/>
  <c r="H9"/>
  <c r="H15"/>
  <c r="H25"/>
  <c r="D19"/>
  <c r="D25"/>
  <c r="H7"/>
  <c r="H12"/>
  <c r="H10"/>
  <c r="H17"/>
  <c r="H20"/>
  <c r="H23"/>
  <c r="H11"/>
  <c r="H14"/>
  <c r="D17"/>
  <c r="H19"/>
  <c r="D23"/>
  <c r="H27"/>
  <c r="H26"/>
  <c r="H16"/>
  <c r="H22"/>
  <c r="D27"/>
  <c r="F27"/>
  <c r="F25"/>
  <c r="F23"/>
  <c r="F22"/>
  <c r="F19"/>
  <c r="F17"/>
  <c r="F26"/>
  <c r="F24"/>
  <c r="F21"/>
  <c r="F20"/>
  <c r="F16"/>
  <c r="F14"/>
  <c r="F28"/>
  <c r="F8"/>
  <c r="F10"/>
  <c r="I10" s="1"/>
  <c r="F13"/>
  <c r="F12"/>
  <c r="F9"/>
  <c r="F7"/>
  <c r="F18"/>
  <c r="F11"/>
  <c r="D15"/>
  <c r="D16"/>
  <c r="D18"/>
  <c r="D20"/>
  <c r="D21"/>
  <c r="D24"/>
  <c r="I24" s="1"/>
  <c r="D26"/>
  <c r="D8"/>
  <c r="D11"/>
  <c r="D28"/>
  <c r="D14"/>
  <c r="D7"/>
  <c r="D9"/>
  <c r="D12"/>
  <c r="D13"/>
  <c r="F15"/>
  <c r="I7" l="1"/>
  <c r="I17"/>
  <c r="I25"/>
  <c r="I23"/>
  <c r="I19"/>
  <c r="I27"/>
  <c r="I16"/>
  <c r="I22"/>
  <c r="I26"/>
  <c r="I13"/>
  <c r="I18"/>
  <c r="I14"/>
  <c r="I9"/>
  <c r="I11"/>
  <c r="I21"/>
  <c r="I15"/>
  <c r="I12"/>
  <c r="I28"/>
  <c r="I8"/>
  <c r="I20"/>
  <c r="I30" l="1"/>
  <c r="M21" l="1"/>
  <c r="M22"/>
  <c r="K9"/>
  <c r="M17"/>
  <c r="K26"/>
  <c r="M14"/>
  <c r="M20"/>
  <c r="M13"/>
  <c r="K18"/>
  <c r="M28"/>
  <c r="M27"/>
  <c r="M8"/>
  <c r="K14"/>
  <c r="K20"/>
  <c r="K13"/>
  <c r="K28"/>
  <c r="K27"/>
  <c r="K24"/>
  <c r="M24"/>
  <c r="K10"/>
  <c r="K22"/>
  <c r="K15"/>
  <c r="K21"/>
  <c r="M9"/>
  <c r="K16"/>
  <c r="K8"/>
  <c r="K17"/>
  <c r="M11"/>
  <c r="M26"/>
  <c r="K23"/>
  <c r="K11"/>
  <c r="M15"/>
  <c r="K19"/>
  <c r="M12"/>
  <c r="M16"/>
  <c r="M19"/>
  <c r="K12"/>
  <c r="M10"/>
  <c r="M23"/>
  <c r="K25"/>
  <c r="M18"/>
  <c r="M25"/>
  <c r="M7" l="1"/>
  <c r="Q7"/>
  <c r="M29"/>
  <c r="K7"/>
  <c r="K30" s="1"/>
  <c r="J30"/>
  <c r="M30" l="1"/>
  <c r="L30"/>
</calcChain>
</file>

<file path=xl/sharedStrings.xml><?xml version="1.0" encoding="utf-8"?>
<sst xmlns="http://schemas.openxmlformats.org/spreadsheetml/2006/main" count="47" uniqueCount="43">
  <si>
    <t>서울금천</t>
  </si>
  <si>
    <t>광화문</t>
  </si>
  <si>
    <t>서울강서</t>
  </si>
  <si>
    <t>서울송파</t>
  </si>
  <si>
    <t>여의도</t>
  </si>
  <si>
    <t>서울중앙</t>
  </si>
  <si>
    <t>서울광진</t>
  </si>
  <si>
    <t>서울은평</t>
  </si>
  <si>
    <t>서울양천</t>
  </si>
  <si>
    <t>서울관악</t>
  </si>
  <si>
    <t>서울노원</t>
  </si>
  <si>
    <t>서울성북</t>
  </si>
  <si>
    <t>서울강남</t>
  </si>
  <si>
    <t>서울중랑</t>
  </si>
  <si>
    <t>서울용산</t>
  </si>
  <si>
    <t>서울동작</t>
  </si>
  <si>
    <t>서울서초</t>
  </si>
  <si>
    <t>서울강동</t>
  </si>
  <si>
    <t>서대문</t>
  </si>
  <si>
    <t>동대문</t>
  </si>
  <si>
    <t>서울마포</t>
  </si>
  <si>
    <t>인원(명)</t>
    <phoneticPr fontId="3" type="noConversion"/>
  </si>
  <si>
    <t>점유비</t>
    <phoneticPr fontId="3" type="noConversion"/>
  </si>
  <si>
    <t>FC실 실적(천원)</t>
    <phoneticPr fontId="3" type="noConversion"/>
  </si>
  <si>
    <t>점유비</t>
    <phoneticPr fontId="3" type="noConversion"/>
  </si>
  <si>
    <t>자     청</t>
    <phoneticPr fontId="3" type="noConversion"/>
  </si>
  <si>
    <t>(단위:부)</t>
    <phoneticPr fontId="3" type="noConversion"/>
  </si>
  <si>
    <t>계</t>
    <phoneticPr fontId="3" type="noConversion"/>
  </si>
  <si>
    <t>배부수량</t>
    <phoneticPr fontId="3" type="noConversion"/>
  </si>
  <si>
    <t>국 명</t>
    <phoneticPr fontId="3" type="noConversion"/>
  </si>
  <si>
    <t>점유비
(%)</t>
    <phoneticPr fontId="3" type="noConversion"/>
  </si>
  <si>
    <t>FC 인원수(1)</t>
    <phoneticPr fontId="3" type="noConversion"/>
  </si>
  <si>
    <t>정산초회보험료(정산)(2)</t>
    <phoneticPr fontId="3" type="noConversion"/>
  </si>
  <si>
    <t>고객수(3)</t>
    <phoneticPr fontId="3" type="noConversion"/>
  </si>
  <si>
    <t>(1+2+3)</t>
    <phoneticPr fontId="3" type="noConversion"/>
  </si>
  <si>
    <t>(%)</t>
    <phoneticPr fontId="3" type="noConversion"/>
  </si>
  <si>
    <t>탁상용</t>
    <phoneticPr fontId="3" type="noConversion"/>
  </si>
  <si>
    <t>벽걸이용</t>
    <phoneticPr fontId="3" type="noConversion"/>
  </si>
  <si>
    <t>부수</t>
    <phoneticPr fontId="3" type="noConversion"/>
  </si>
  <si>
    <t>BOX</t>
    <phoneticPr fontId="3" type="noConversion"/>
  </si>
  <si>
    <t>서울도봉</t>
    <phoneticPr fontId="3" type="noConversion"/>
  </si>
  <si>
    <t>2015.9월말현재</t>
    <phoneticPr fontId="3" type="noConversion"/>
  </si>
  <si>
    <t>2016년도 우체국달력 배부내역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</si>
</sst>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-* #,##0_-;&quot;₩&quot;&quot;₩&quot;&quot;₩&quot;&quot;₩&quot;&quot;₩&quot;&quot;₩&quot;&quot;₩&quot;&quot;₩&quot;\!\!\!\!\!\!\!\!\-* #,##0_-;_-* &quot;-&quot;_-;_-@_-"/>
    <numFmt numFmtId="177" formatCode="&quot;?#,##0.00;\-&quot;&quot;?&quot;#,##0.00"/>
    <numFmt numFmtId="178" formatCode="&quot;S&quot;\ #,##0;\-&quot;S&quot;\ #,##0"/>
    <numFmt numFmtId="179" formatCode="_ &quot;SFr.&quot;\ * #,##0_ ;_ &quot;SFr.&quot;\ * \-#,##0_ ;_ &quot;SFr.&quot;\ * &quot;-&quot;_ ;_ @_ "/>
    <numFmt numFmtId="180" formatCode="#,##0.000;[Red]&quot;-&quot;#,##0.000"/>
    <numFmt numFmtId="181" formatCode="_-* #,##0.0_-;\-* #,##0.0_-;_-* &quot;-&quot;_-;_-@_-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22"/>
      <name val="HY태백B"/>
      <family val="1"/>
      <charset val="129"/>
    </font>
    <font>
      <sz val="10"/>
      <name val="Batang"/>
      <family val="1"/>
    </font>
    <font>
      <sz val="10"/>
      <name val="Arial"/>
      <family val="2"/>
    </font>
    <font>
      <sz val="10"/>
      <name val="MS Sans Serif"/>
      <family val="2"/>
    </font>
    <font>
      <b/>
      <sz val="10"/>
      <name val="Helv"/>
      <family val="2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sz val="12"/>
      <color rgb="FF002060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</borders>
  <cellStyleXfs count="61">
    <xf numFmtId="0" fontId="0" fillId="0" borderId="0">
      <alignment vertical="center"/>
    </xf>
    <xf numFmtId="0" fontId="25" fillId="0" borderId="0"/>
    <xf numFmtId="0" fontId="25" fillId="0" borderId="0"/>
    <xf numFmtId="0" fontId="28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3" applyNumberFormat="0" applyAlignment="0" applyProtection="0">
      <alignment vertical="center"/>
    </xf>
    <xf numFmtId="176" fontId="2" fillId="0" borderId="0" applyFont="0" applyFill="0" applyBorder="0" applyAlignment="0" applyProtection="0"/>
    <xf numFmtId="0" fontId="28" fillId="0" borderId="0"/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5" fillId="0" borderId="0"/>
    <xf numFmtId="0" fontId="24" fillId="20" borderId="9" applyNumberFormat="0" applyAlignment="0" applyProtection="0">
      <alignment vertical="center"/>
    </xf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" fillId="0" borderId="0"/>
    <xf numFmtId="179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29" fillId="0" borderId="0"/>
    <xf numFmtId="0" fontId="28" fillId="0" borderId="0"/>
    <xf numFmtId="0" fontId="30" fillId="0" borderId="0"/>
    <xf numFmtId="0" fontId="2" fillId="0" borderId="0"/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41" fontId="32" fillId="0" borderId="10" xfId="60" applyFont="1" applyFill="1" applyBorder="1" applyAlignment="1">
      <alignment vertical="center" shrinkToFit="1"/>
    </xf>
    <xf numFmtId="0" fontId="5" fillId="0" borderId="0" xfId="0" applyFont="1" applyAlignment="1">
      <alignment vertical="center"/>
    </xf>
    <xf numFmtId="41" fontId="31" fillId="0" borderId="10" xfId="60" applyFont="1" applyFill="1" applyBorder="1" applyAlignment="1">
      <alignment vertical="center" shrinkToFit="1"/>
    </xf>
    <xf numFmtId="181" fontId="32" fillId="0" borderId="10" xfId="60" applyNumberFormat="1" applyFont="1" applyFill="1" applyBorder="1" applyAlignment="1">
      <alignment vertical="center" shrinkToFit="1"/>
    </xf>
    <xf numFmtId="0" fontId="31" fillId="0" borderId="10" xfId="0" applyFont="1" applyFill="1" applyBorder="1" applyAlignment="1">
      <alignment horizontal="distributed" vertical="center" shrinkToFit="1"/>
    </xf>
    <xf numFmtId="0" fontId="33" fillId="24" borderId="10" xfId="0" applyFont="1" applyFill="1" applyBorder="1" applyAlignment="1">
      <alignment horizontal="center" vertical="center" shrinkToFit="1"/>
    </xf>
    <xf numFmtId="41" fontId="34" fillId="24" borderId="10" xfId="60" applyFont="1" applyFill="1" applyBorder="1" applyAlignment="1">
      <alignment vertical="center" shrinkToFit="1"/>
    </xf>
    <xf numFmtId="41" fontId="33" fillId="24" borderId="10" xfId="60" applyFont="1" applyFill="1" applyBorder="1" applyAlignment="1">
      <alignment vertical="center" shrinkToFit="1"/>
    </xf>
    <xf numFmtId="41" fontId="31" fillId="0" borderId="10" xfId="60" applyFont="1" applyFill="1" applyBorder="1" applyAlignment="1">
      <alignment horizontal="right" vertical="center" shrinkToFit="1"/>
    </xf>
    <xf numFmtId="41" fontId="34" fillId="24" borderId="10" xfId="60" applyFont="1" applyFill="1" applyBorder="1" applyAlignment="1">
      <alignment horizontal="right" vertical="center" shrinkToFit="1"/>
    </xf>
    <xf numFmtId="0" fontId="3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81" fontId="36" fillId="0" borderId="10" xfId="60" applyNumberFormat="1" applyFont="1" applyFill="1" applyBorder="1" applyAlignment="1">
      <alignment vertical="center" shrinkToFit="1"/>
    </xf>
    <xf numFmtId="0" fontId="33" fillId="26" borderId="10" xfId="0" applyFont="1" applyFill="1" applyBorder="1" applyAlignment="1">
      <alignment horizontal="center" vertical="center" shrinkToFit="1"/>
    </xf>
    <xf numFmtId="0" fontId="34" fillId="26" borderId="10" xfId="0" applyFont="1" applyFill="1" applyBorder="1" applyAlignment="1">
      <alignment horizontal="center" vertical="center" shrinkToFit="1"/>
    </xf>
    <xf numFmtId="0" fontId="34" fillId="26" borderId="12" xfId="0" applyFont="1" applyFill="1" applyBorder="1" applyAlignment="1">
      <alignment vertical="center" shrinkToFit="1"/>
    </xf>
    <xf numFmtId="0" fontId="34" fillId="26" borderId="11" xfId="0" applyFont="1" applyFill="1" applyBorder="1" applyAlignment="1">
      <alignment horizontal="center" vertical="center" wrapText="1" shrinkToFit="1"/>
    </xf>
    <xf numFmtId="181" fontId="2" fillId="0" borderId="0" xfId="0" applyNumberFormat="1" applyFont="1" applyAlignment="1">
      <alignment vertical="center"/>
    </xf>
    <xf numFmtId="41" fontId="35" fillId="27" borderId="10" xfId="60" applyNumberFormat="1" applyFont="1" applyFill="1" applyBorder="1" applyAlignment="1" applyProtection="1">
      <alignment vertical="center" shrinkToFit="1"/>
      <protection hidden="1"/>
    </xf>
    <xf numFmtId="0" fontId="26" fillId="25" borderId="13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 wrapText="1" shrinkToFit="1"/>
    </xf>
    <xf numFmtId="0" fontId="34" fillId="26" borderId="10" xfId="0" applyFont="1" applyFill="1" applyBorder="1" applyAlignment="1">
      <alignment horizontal="center" vertical="center" shrinkToFit="1"/>
    </xf>
    <xf numFmtId="0" fontId="34" fillId="26" borderId="11" xfId="0" applyFont="1" applyFill="1" applyBorder="1" applyAlignment="1">
      <alignment horizontal="center" vertical="center" shrinkToFit="1"/>
    </xf>
    <xf numFmtId="9" fontId="33" fillId="26" borderId="12" xfId="0" applyNumberFormat="1" applyFont="1" applyFill="1" applyBorder="1" applyAlignment="1">
      <alignment horizontal="center" vertical="center" shrinkToFit="1"/>
    </xf>
    <xf numFmtId="0" fontId="33" fillId="26" borderId="12" xfId="0" applyFont="1" applyFill="1" applyBorder="1" applyAlignment="1">
      <alignment horizontal="center" vertical="center" shrinkToFit="1"/>
    </xf>
  </cellXfs>
  <cellStyles count="61">
    <cellStyle name="??&amp;O?&amp;H?_x0008__x000f__x0007_?_x0007__x0001__x0001_" xfId="1"/>
    <cellStyle name="??&amp;O?&amp;H?_x0008_??_x0007__x0001__x0001_" xfId="2"/>
    <cellStyle name="?W?_laroux" xfId="3"/>
    <cellStyle name="’E‰Y [0.00]_laroux" xfId="4"/>
    <cellStyle name="’E‰Y_laroux" xfId="5"/>
    <cellStyle name="20% - 강조색1" xfId="6" builtinId="30" customBuiltin="1"/>
    <cellStyle name="20% - 강조색2" xfId="7" builtinId="34" customBuiltin="1"/>
    <cellStyle name="20% - 강조색3" xfId="8" builtinId="38" customBuiltin="1"/>
    <cellStyle name="20% - 강조색4" xfId="9" builtinId="42" customBuiltin="1"/>
    <cellStyle name="20% - 강조색5" xfId="10" builtinId="46" customBuiltin="1"/>
    <cellStyle name="20% - 강조색6" xfId="11" builtinId="50" customBuiltin="1"/>
    <cellStyle name="40% - 강조색1" xfId="12" builtinId="31" customBuiltin="1"/>
    <cellStyle name="40% - 강조색2" xfId="13" builtinId="35" customBuiltin="1"/>
    <cellStyle name="40% - 강조색3" xfId="14" builtinId="39" customBuiltin="1"/>
    <cellStyle name="40% - 강조색4" xfId="15" builtinId="43" customBuiltin="1"/>
    <cellStyle name="40% - 강조색5" xfId="16" builtinId="47" customBuiltin="1"/>
    <cellStyle name="40% - 강조색6" xfId="17" builtinId="51" customBuiltin="1"/>
    <cellStyle name="60% - 강조색1" xfId="18" builtinId="32" customBuiltin="1"/>
    <cellStyle name="60% - 강조색2" xfId="19" builtinId="36" customBuiltin="1"/>
    <cellStyle name="60% - 강조색3" xfId="20" builtinId="40" customBuiltin="1"/>
    <cellStyle name="60% - 강조색4" xfId="21" builtinId="44" customBuiltin="1"/>
    <cellStyle name="60% - 강조색5" xfId="22" builtinId="48" customBuiltin="1"/>
    <cellStyle name="60% - 강조색6" xfId="23" builtinId="52" customBuiltin="1"/>
    <cellStyle name="AeE­ [0]_PERSONAL" xfId="54"/>
    <cellStyle name="AeE­_PERSONAL" xfId="55"/>
    <cellStyle name="ALIGNMENT" xfId="56"/>
    <cellStyle name="C￥AØ_PERSONAL" xfId="57"/>
    <cellStyle name="category" xfId="58"/>
    <cellStyle name="강조색1" xfId="24" builtinId="29" customBuiltin="1"/>
    <cellStyle name="강조색2" xfId="25" builtinId="33" customBuiltin="1"/>
    <cellStyle name="강조색3" xfId="26" builtinId="37" customBuiltin="1"/>
    <cellStyle name="강조색4" xfId="27" builtinId="41" customBuiltin="1"/>
    <cellStyle name="강조색5" xfId="28" builtinId="45" customBuiltin="1"/>
    <cellStyle name="강조색6" xfId="29" builtinId="49" customBuiltin="1"/>
    <cellStyle name="경고문" xfId="30" builtinId="11" customBuiltin="1"/>
    <cellStyle name="계산" xfId="31" builtinId="22" customBuiltin="1"/>
    <cellStyle name="나쁨" xfId="32" builtinId="27" customBuiltin="1"/>
    <cellStyle name="메모" xfId="33" builtinId="10" customBuiltin="1"/>
    <cellStyle name="보통" xfId="34" builtinId="28" customBuiltin="1"/>
    <cellStyle name="설명 텍스트" xfId="35" builtinId="53" customBuiltin="1"/>
    <cellStyle name="셀 확인" xfId="36" builtinId="23" customBuiltin="1"/>
    <cellStyle name="쉼표 [0]" xfId="60" builtinId="6"/>
    <cellStyle name="쉼표 [0] 2" xfId="37"/>
    <cellStyle name="스타일 1" xfId="38"/>
    <cellStyle name="연결된 셀" xfId="39" builtinId="24" customBuiltin="1"/>
    <cellStyle name="요약" xfId="40" builtinId="25" customBuiltin="1"/>
    <cellStyle name="입력" xfId="41" builtinId="20" customBuiltin="1"/>
    <cellStyle name="제목" xfId="42" builtinId="15" customBuiltin="1"/>
    <cellStyle name="제목 1" xfId="43" builtinId="16" customBuiltin="1"/>
    <cellStyle name="제목 2" xfId="44" builtinId="17" customBuiltin="1"/>
    <cellStyle name="제목 3" xfId="45" builtinId="18" customBuiltin="1"/>
    <cellStyle name="제목 4" xfId="46" builtinId="19" customBuiltin="1"/>
    <cellStyle name="좋음" xfId="47" builtinId="26" customBuiltin="1"/>
    <cellStyle name="지정되지 않음" xfId="48"/>
    <cellStyle name="출력" xfId="49" builtinId="21" customBuiltin="1"/>
    <cellStyle name="콤마 [0]_1" xfId="50"/>
    <cellStyle name="콤마_1" xfId="51"/>
    <cellStyle name="표준" xfId="0" builtinId="0"/>
    <cellStyle name="표준 2" xfId="52"/>
    <cellStyle name="표준 3" xfId="53"/>
    <cellStyle name="표준 4 2" xfId="59"/>
  </cellStyles>
  <dxfs count="0"/>
  <tableStyles count="0" defaultTableStyle="TableStyleMedium9" defaultPivotStyle="PivotStyleLight16"/>
  <colors>
    <mruColors>
      <color rgb="FF0000CC"/>
      <color rgb="FF66FF99"/>
      <color rgb="FFFFFFCC"/>
      <color rgb="FFFFCCFF"/>
      <color rgb="FF99FFCC"/>
      <color rgb="FFCCFFFF"/>
      <color rgb="FFFF99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B1:Y30"/>
  <sheetViews>
    <sheetView showGridLines="0" tabSelected="1" zoomScaleSheetLayoutView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11" sqref="G11"/>
    </sheetView>
  </sheetViews>
  <sheetFormatPr defaultColWidth="0" defaultRowHeight="14.25"/>
  <cols>
    <col min="1" max="1" width="1.44140625" style="1" customWidth="1"/>
    <col min="2" max="2" width="8.6640625" style="1" bestFit="1" customWidth="1"/>
    <col min="3" max="3" width="6.5546875" style="3" customWidth="1"/>
    <col min="4" max="4" width="5.5546875" style="3" customWidth="1"/>
    <col min="5" max="5" width="10.44140625" style="1" customWidth="1"/>
    <col min="6" max="6" width="5.88671875" style="1" customWidth="1"/>
    <col min="7" max="7" width="7.88671875" style="1" customWidth="1"/>
    <col min="8" max="8" width="6.6640625" style="1" customWidth="1"/>
    <col min="9" max="9" width="6.88671875" style="1" customWidth="1"/>
    <col min="10" max="10" width="7.5546875" style="1" customWidth="1"/>
    <col min="11" max="11" width="5.6640625" style="1" customWidth="1"/>
    <col min="12" max="12" width="5.88671875" style="1" customWidth="1"/>
    <col min="13" max="13" width="5.109375" style="1" customWidth="1"/>
    <col min="14" max="14" width="1.88671875" style="1" customWidth="1"/>
    <col min="15" max="15" width="6.44140625" style="1" hidden="1"/>
    <col min="16" max="24" width="8.88671875" style="1" hidden="1"/>
    <col min="25" max="25" width="0" style="1" hidden="1"/>
    <col min="26" max="16384" width="8.88671875" style="1" hidden="1"/>
  </cols>
  <sheetData>
    <row r="1" spans="2:17" ht="42" customHeight="1">
      <c r="B1" s="24" t="s">
        <v>42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7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2:17" ht="17.25">
      <c r="B3" s="15" t="s">
        <v>41</v>
      </c>
      <c r="C3" s="16"/>
      <c r="D3" s="16"/>
      <c r="E3" s="16"/>
      <c r="F3" s="2"/>
      <c r="G3" s="2"/>
      <c r="H3" s="2"/>
      <c r="I3" s="2"/>
      <c r="J3" s="2"/>
      <c r="K3" s="2"/>
      <c r="M3" s="4" t="s">
        <v>26</v>
      </c>
    </row>
    <row r="4" spans="2:17" ht="15.75" customHeight="1">
      <c r="B4" s="26" t="s">
        <v>29</v>
      </c>
      <c r="C4" s="27" t="s">
        <v>31</v>
      </c>
      <c r="D4" s="27"/>
      <c r="E4" s="27" t="s">
        <v>32</v>
      </c>
      <c r="F4" s="27"/>
      <c r="G4" s="27" t="s">
        <v>33</v>
      </c>
      <c r="H4" s="27"/>
      <c r="I4" s="21" t="s">
        <v>30</v>
      </c>
      <c r="J4" s="25" t="s">
        <v>28</v>
      </c>
      <c r="K4" s="25"/>
      <c r="L4" s="25"/>
      <c r="M4" s="25"/>
    </row>
    <row r="5" spans="2:17" ht="15.75" customHeight="1">
      <c r="B5" s="26"/>
      <c r="C5" s="28">
        <v>0.3</v>
      </c>
      <c r="D5" s="29"/>
      <c r="E5" s="28">
        <v>0.4</v>
      </c>
      <c r="F5" s="29"/>
      <c r="G5" s="28">
        <v>0.3</v>
      </c>
      <c r="H5" s="29"/>
      <c r="I5" s="20" t="s">
        <v>34</v>
      </c>
      <c r="J5" s="26" t="s">
        <v>36</v>
      </c>
      <c r="K5" s="26"/>
      <c r="L5" s="26" t="s">
        <v>37</v>
      </c>
      <c r="M5" s="26"/>
    </row>
    <row r="6" spans="2:17" ht="20.25" customHeight="1">
      <c r="B6" s="26"/>
      <c r="C6" s="18" t="s">
        <v>21</v>
      </c>
      <c r="D6" s="18" t="s">
        <v>22</v>
      </c>
      <c r="E6" s="18" t="s">
        <v>23</v>
      </c>
      <c r="F6" s="18" t="s">
        <v>24</v>
      </c>
      <c r="G6" s="18" t="s">
        <v>21</v>
      </c>
      <c r="H6" s="18" t="s">
        <v>24</v>
      </c>
      <c r="I6" s="19" t="s">
        <v>35</v>
      </c>
      <c r="J6" s="19" t="s">
        <v>38</v>
      </c>
      <c r="K6" s="19" t="s">
        <v>39</v>
      </c>
      <c r="L6" s="19" t="s">
        <v>38</v>
      </c>
      <c r="M6" s="19" t="s">
        <v>39</v>
      </c>
    </row>
    <row r="7" spans="2:17" ht="20.25" customHeight="1">
      <c r="B7" s="9" t="s">
        <v>5</v>
      </c>
      <c r="C7" s="13">
        <v>37</v>
      </c>
      <c r="D7" s="8">
        <f t="shared" ref="D7:D28" si="0">C7/$C$30*100</f>
        <v>5.6835637480798766</v>
      </c>
      <c r="E7" s="7">
        <v>719040</v>
      </c>
      <c r="F7" s="8">
        <f t="shared" ref="F7:F28" si="1">(E7/$E$30)*100</f>
        <v>5.7112964430054642</v>
      </c>
      <c r="G7" s="7">
        <v>58921</v>
      </c>
      <c r="H7" s="8">
        <f t="shared" ref="H7:H28" si="2">(G7/$G$30)*100</f>
        <v>5.3737678484134337</v>
      </c>
      <c r="I7" s="17">
        <f t="shared" ref="I7:I28" si="3">(D7*$C$5)+(F7*$E$5)+(H7*$G$5)</f>
        <v>5.6017180561501787</v>
      </c>
      <c r="J7" s="23">
        <v>3300</v>
      </c>
      <c r="K7" s="23">
        <f t="shared" ref="K7:K28" si="4">J7/50</f>
        <v>66</v>
      </c>
      <c r="L7" s="23">
        <v>320</v>
      </c>
      <c r="M7" s="23">
        <f t="shared" ref="M7:M28" si="5">L7/40</f>
        <v>8</v>
      </c>
      <c r="Q7" s="22">
        <f>MOD(L7,40)</f>
        <v>0</v>
      </c>
    </row>
    <row r="8" spans="2:17" ht="20.25" customHeight="1">
      <c r="B8" s="9" t="s">
        <v>1</v>
      </c>
      <c r="C8" s="13">
        <v>34</v>
      </c>
      <c r="D8" s="8">
        <f t="shared" si="0"/>
        <v>5.2227342549923197</v>
      </c>
      <c r="E8" s="7">
        <v>571058</v>
      </c>
      <c r="F8" s="8">
        <f t="shared" si="1"/>
        <v>4.5358832946008771</v>
      </c>
      <c r="G8" s="7">
        <v>56370</v>
      </c>
      <c r="H8" s="8">
        <f t="shared" si="2"/>
        <v>5.1411091735555283</v>
      </c>
      <c r="I8" s="17">
        <f t="shared" si="3"/>
        <v>4.9235063464047055</v>
      </c>
      <c r="J8" s="23">
        <v>2900</v>
      </c>
      <c r="K8" s="23">
        <f t="shared" si="4"/>
        <v>58</v>
      </c>
      <c r="L8" s="23">
        <v>280</v>
      </c>
      <c r="M8" s="23">
        <f t="shared" si="5"/>
        <v>7</v>
      </c>
    </row>
    <row r="9" spans="2:17" ht="20.25" customHeight="1">
      <c r="B9" s="9" t="s">
        <v>18</v>
      </c>
      <c r="C9" s="13">
        <v>21</v>
      </c>
      <c r="D9" s="8">
        <f t="shared" si="0"/>
        <v>3.225806451612903</v>
      </c>
      <c r="E9" s="7">
        <v>378879</v>
      </c>
      <c r="F9" s="8">
        <f t="shared" si="1"/>
        <v>3.0094157279559797</v>
      </c>
      <c r="G9" s="7">
        <v>37989</v>
      </c>
      <c r="H9" s="8">
        <f t="shared" si="2"/>
        <v>3.4647081141422911</v>
      </c>
      <c r="I9" s="17">
        <f t="shared" si="3"/>
        <v>3.2109206609089505</v>
      </c>
      <c r="J9" s="23">
        <v>1900</v>
      </c>
      <c r="K9" s="23">
        <f t="shared" si="4"/>
        <v>38</v>
      </c>
      <c r="L9" s="23">
        <v>200</v>
      </c>
      <c r="M9" s="23">
        <f t="shared" si="5"/>
        <v>5</v>
      </c>
    </row>
    <row r="10" spans="2:17" ht="20.25" customHeight="1">
      <c r="B10" s="9" t="s">
        <v>7</v>
      </c>
      <c r="C10" s="13">
        <v>21</v>
      </c>
      <c r="D10" s="8">
        <f t="shared" si="0"/>
        <v>3.225806451612903</v>
      </c>
      <c r="E10" s="7">
        <v>328753</v>
      </c>
      <c r="F10" s="8">
        <f t="shared" si="1"/>
        <v>2.6112675783369155</v>
      </c>
      <c r="G10" s="7">
        <v>36143</v>
      </c>
      <c r="H10" s="8">
        <f t="shared" si="2"/>
        <v>3.2963475050526423</v>
      </c>
      <c r="I10" s="17">
        <f t="shared" si="3"/>
        <v>3.0011532183344301</v>
      </c>
      <c r="J10" s="23">
        <v>1800</v>
      </c>
      <c r="K10" s="23">
        <f t="shared" si="4"/>
        <v>36</v>
      </c>
      <c r="L10" s="23">
        <v>200</v>
      </c>
      <c r="M10" s="23">
        <f t="shared" si="5"/>
        <v>5</v>
      </c>
    </row>
    <row r="11" spans="2:17" ht="20.25" customHeight="1">
      <c r="B11" s="9" t="s">
        <v>19</v>
      </c>
      <c r="C11" s="13">
        <v>22</v>
      </c>
      <c r="D11" s="8">
        <f t="shared" si="0"/>
        <v>3.3794162826420893</v>
      </c>
      <c r="E11" s="7">
        <v>313969</v>
      </c>
      <c r="F11" s="8">
        <f t="shared" si="1"/>
        <v>2.4938390533405412</v>
      </c>
      <c r="G11" s="7">
        <v>53558</v>
      </c>
      <c r="H11" s="8">
        <f t="shared" si="2"/>
        <v>4.8846465339238421</v>
      </c>
      <c r="I11" s="17">
        <f t="shared" si="3"/>
        <v>3.4767544663059962</v>
      </c>
      <c r="J11" s="23">
        <v>2100</v>
      </c>
      <c r="K11" s="23">
        <f t="shared" si="4"/>
        <v>42</v>
      </c>
      <c r="L11" s="23">
        <v>200</v>
      </c>
      <c r="M11" s="23">
        <f t="shared" si="5"/>
        <v>5</v>
      </c>
    </row>
    <row r="12" spans="2:17" ht="20.25" customHeight="1">
      <c r="B12" s="9" t="s">
        <v>6</v>
      </c>
      <c r="C12" s="13">
        <v>43</v>
      </c>
      <c r="D12" s="8">
        <f t="shared" si="0"/>
        <v>6.6052227342549923</v>
      </c>
      <c r="E12" s="7">
        <v>764679</v>
      </c>
      <c r="F12" s="8">
        <f t="shared" si="1"/>
        <v>6.0738045904831104</v>
      </c>
      <c r="G12" s="7">
        <v>67119</v>
      </c>
      <c r="H12" s="8">
        <f t="shared" si="2"/>
        <v>6.12144946992857</v>
      </c>
      <c r="I12" s="17">
        <f t="shared" si="3"/>
        <v>6.2475234974483129</v>
      </c>
      <c r="J12" s="23">
        <v>3700</v>
      </c>
      <c r="K12" s="23">
        <f t="shared" si="4"/>
        <v>74</v>
      </c>
      <c r="L12" s="23">
        <v>360</v>
      </c>
      <c r="M12" s="23">
        <f t="shared" si="5"/>
        <v>9</v>
      </c>
    </row>
    <row r="13" spans="2:17" ht="20.25" customHeight="1">
      <c r="B13" s="9" t="s">
        <v>20</v>
      </c>
      <c r="C13" s="13">
        <v>22</v>
      </c>
      <c r="D13" s="8">
        <f t="shared" si="0"/>
        <v>3.3794162826420893</v>
      </c>
      <c r="E13" s="7">
        <v>351694</v>
      </c>
      <c r="F13" s="8">
        <f t="shared" si="1"/>
        <v>2.7934867201078717</v>
      </c>
      <c r="G13" s="7">
        <v>38673</v>
      </c>
      <c r="H13" s="8">
        <f t="shared" si="2"/>
        <v>3.5270909183770258</v>
      </c>
      <c r="I13" s="17">
        <f t="shared" si="3"/>
        <v>3.1893468483488832</v>
      </c>
      <c r="J13" s="23">
        <v>1900</v>
      </c>
      <c r="K13" s="23">
        <f t="shared" si="4"/>
        <v>38</v>
      </c>
      <c r="L13" s="23">
        <v>200</v>
      </c>
      <c r="M13" s="23">
        <f t="shared" si="5"/>
        <v>5</v>
      </c>
    </row>
    <row r="14" spans="2:17" ht="20.25" customHeight="1">
      <c r="B14" s="9" t="s">
        <v>9</v>
      </c>
      <c r="C14" s="13">
        <v>23</v>
      </c>
      <c r="D14" s="8">
        <f t="shared" si="0"/>
        <v>3.5330261136712746</v>
      </c>
      <c r="E14" s="7">
        <v>528290</v>
      </c>
      <c r="F14" s="8">
        <f t="shared" si="1"/>
        <v>4.196179347289938</v>
      </c>
      <c r="G14" s="7">
        <v>42788</v>
      </c>
      <c r="H14" s="8">
        <f t="shared" si="2"/>
        <v>3.9023909760172772</v>
      </c>
      <c r="I14" s="17">
        <f t="shared" si="3"/>
        <v>3.9090968658225407</v>
      </c>
      <c r="J14" s="23">
        <v>2300</v>
      </c>
      <c r="K14" s="23">
        <f t="shared" si="4"/>
        <v>46</v>
      </c>
      <c r="L14" s="23">
        <v>200</v>
      </c>
      <c r="M14" s="23">
        <f t="shared" si="5"/>
        <v>5</v>
      </c>
    </row>
    <row r="15" spans="2:17" ht="20.25" customHeight="1">
      <c r="B15" s="9" t="s">
        <v>4</v>
      </c>
      <c r="C15" s="13">
        <v>36</v>
      </c>
      <c r="D15" s="8">
        <f t="shared" si="0"/>
        <v>5.5299539170506913</v>
      </c>
      <c r="E15" s="7">
        <v>691166</v>
      </c>
      <c r="F15" s="8">
        <f t="shared" si="1"/>
        <v>5.489894744835218</v>
      </c>
      <c r="G15" s="7">
        <v>57867</v>
      </c>
      <c r="H15" s="8">
        <f t="shared" si="2"/>
        <v>5.2776399600166357</v>
      </c>
      <c r="I15" s="17">
        <f t="shared" si="3"/>
        <v>5.438236061054285</v>
      </c>
      <c r="J15" s="23">
        <v>3500</v>
      </c>
      <c r="K15" s="23">
        <f t="shared" si="4"/>
        <v>70</v>
      </c>
      <c r="L15" s="23">
        <v>360</v>
      </c>
      <c r="M15" s="23">
        <f t="shared" si="5"/>
        <v>9</v>
      </c>
    </row>
    <row r="16" spans="2:17" ht="20.25" customHeight="1">
      <c r="B16" s="9" t="s">
        <v>12</v>
      </c>
      <c r="C16" s="13">
        <v>34</v>
      </c>
      <c r="D16" s="8">
        <f t="shared" si="0"/>
        <v>5.2227342549923197</v>
      </c>
      <c r="E16" s="7">
        <v>666357</v>
      </c>
      <c r="F16" s="8">
        <f t="shared" si="1"/>
        <v>5.2928381785043843</v>
      </c>
      <c r="G16" s="7">
        <v>55859</v>
      </c>
      <c r="H16" s="8">
        <f t="shared" si="2"/>
        <v>5.0945044762398126</v>
      </c>
      <c r="I16" s="17">
        <f t="shared" si="3"/>
        <v>5.2123068907713934</v>
      </c>
      <c r="J16" s="23">
        <v>3100</v>
      </c>
      <c r="K16" s="23">
        <f t="shared" si="4"/>
        <v>62</v>
      </c>
      <c r="L16" s="23">
        <v>280</v>
      </c>
      <c r="M16" s="23">
        <f t="shared" si="5"/>
        <v>7</v>
      </c>
    </row>
    <row r="17" spans="2:13" ht="20.25" customHeight="1">
      <c r="B17" s="9" t="s">
        <v>0</v>
      </c>
      <c r="C17" s="13">
        <v>29</v>
      </c>
      <c r="D17" s="8">
        <f t="shared" si="0"/>
        <v>4.4546850998463903</v>
      </c>
      <c r="E17" s="7">
        <v>711682</v>
      </c>
      <c r="F17" s="8">
        <f t="shared" si="1"/>
        <v>5.6528522406973396</v>
      </c>
      <c r="G17" s="7">
        <v>60885</v>
      </c>
      <c r="H17" s="8">
        <f t="shared" si="2"/>
        <v>5.5528904032628761</v>
      </c>
      <c r="I17" s="17">
        <f t="shared" si="3"/>
        <v>5.2634135472117158</v>
      </c>
      <c r="J17" s="23">
        <v>3100</v>
      </c>
      <c r="K17" s="23">
        <f t="shared" si="4"/>
        <v>62</v>
      </c>
      <c r="L17" s="23">
        <v>280</v>
      </c>
      <c r="M17" s="23">
        <f t="shared" si="5"/>
        <v>7</v>
      </c>
    </row>
    <row r="18" spans="2:13" ht="20.25" customHeight="1">
      <c r="B18" s="9" t="s">
        <v>11</v>
      </c>
      <c r="C18" s="13">
        <v>24</v>
      </c>
      <c r="D18" s="8">
        <f t="shared" si="0"/>
        <v>3.6866359447004609</v>
      </c>
      <c r="E18" s="7">
        <v>480080</v>
      </c>
      <c r="F18" s="8">
        <f t="shared" si="1"/>
        <v>3.8132498836755442</v>
      </c>
      <c r="G18" s="7">
        <v>47305</v>
      </c>
      <c r="H18" s="8">
        <f t="shared" si="2"/>
        <v>4.3143546115849611</v>
      </c>
      <c r="I18" s="17">
        <f t="shared" si="3"/>
        <v>3.9255971203558442</v>
      </c>
      <c r="J18" s="23">
        <v>2300</v>
      </c>
      <c r="K18" s="23">
        <f t="shared" si="4"/>
        <v>46</v>
      </c>
      <c r="L18" s="23">
        <v>200</v>
      </c>
      <c r="M18" s="23">
        <f t="shared" si="5"/>
        <v>5</v>
      </c>
    </row>
    <row r="19" spans="2:13" ht="20.25" customHeight="1">
      <c r="B19" s="9" t="s">
        <v>17</v>
      </c>
      <c r="C19" s="13">
        <v>24</v>
      </c>
      <c r="D19" s="8">
        <f t="shared" si="0"/>
        <v>3.6866359447004609</v>
      </c>
      <c r="E19" s="7">
        <v>520218</v>
      </c>
      <c r="F19" s="8">
        <f t="shared" si="1"/>
        <v>4.1320638809905113</v>
      </c>
      <c r="G19" s="7">
        <v>38928</v>
      </c>
      <c r="H19" s="8">
        <f t="shared" si="2"/>
        <v>3.5503476655697996</v>
      </c>
      <c r="I19" s="17">
        <f t="shared" si="3"/>
        <v>3.8239206354772826</v>
      </c>
      <c r="J19" s="23">
        <v>2300</v>
      </c>
      <c r="K19" s="23">
        <f t="shared" si="4"/>
        <v>46</v>
      </c>
      <c r="L19" s="23">
        <v>200</v>
      </c>
      <c r="M19" s="23">
        <f t="shared" si="5"/>
        <v>5</v>
      </c>
    </row>
    <row r="20" spans="2:13" ht="20.25" customHeight="1">
      <c r="B20" s="9" t="s">
        <v>3</v>
      </c>
      <c r="C20" s="13">
        <v>32</v>
      </c>
      <c r="D20" s="8">
        <f t="shared" si="0"/>
        <v>4.9155145929339481</v>
      </c>
      <c r="E20" s="7">
        <v>566766</v>
      </c>
      <c r="F20" s="8">
        <f t="shared" si="1"/>
        <v>4.501792167078932</v>
      </c>
      <c r="G20" s="7">
        <v>65498</v>
      </c>
      <c r="H20" s="8">
        <f t="shared" si="2"/>
        <v>5.9736095201266624</v>
      </c>
      <c r="I20" s="17">
        <f t="shared" si="3"/>
        <v>5.0674541007497558</v>
      </c>
      <c r="J20" s="23">
        <v>3000</v>
      </c>
      <c r="K20" s="23">
        <f t="shared" si="4"/>
        <v>60</v>
      </c>
      <c r="L20" s="23">
        <v>320</v>
      </c>
      <c r="M20" s="23">
        <f t="shared" si="5"/>
        <v>8</v>
      </c>
    </row>
    <row r="21" spans="2:13" ht="20.25" customHeight="1">
      <c r="B21" s="9" t="s">
        <v>2</v>
      </c>
      <c r="C21" s="13">
        <v>47</v>
      </c>
      <c r="D21" s="8">
        <f t="shared" si="0"/>
        <v>7.2196620583717355</v>
      </c>
      <c r="E21" s="7">
        <v>887515</v>
      </c>
      <c r="F21" s="8">
        <f t="shared" si="1"/>
        <v>7.0494843994965448</v>
      </c>
      <c r="G21" s="7">
        <v>57225</v>
      </c>
      <c r="H21" s="8">
        <f t="shared" si="2"/>
        <v>5.219087678848946</v>
      </c>
      <c r="I21" s="17">
        <f t="shared" si="3"/>
        <v>6.5514186809648223</v>
      </c>
      <c r="J21" s="23">
        <v>3900</v>
      </c>
      <c r="K21" s="23">
        <f t="shared" si="4"/>
        <v>78</v>
      </c>
      <c r="L21" s="23">
        <v>360</v>
      </c>
      <c r="M21" s="23">
        <f t="shared" si="5"/>
        <v>9</v>
      </c>
    </row>
    <row r="22" spans="2:13" ht="20.25" customHeight="1">
      <c r="B22" s="9" t="s">
        <v>8</v>
      </c>
      <c r="C22" s="13">
        <v>27</v>
      </c>
      <c r="D22" s="8">
        <f t="shared" si="0"/>
        <v>4.1474654377880187</v>
      </c>
      <c r="E22" s="7">
        <v>596582</v>
      </c>
      <c r="F22" s="8">
        <f t="shared" si="1"/>
        <v>4.738619067869779</v>
      </c>
      <c r="G22" s="7">
        <v>44745</v>
      </c>
      <c r="H22" s="8">
        <f t="shared" si="2"/>
        <v>4.080875110355545</v>
      </c>
      <c r="I22" s="17">
        <f t="shared" si="3"/>
        <v>4.3639497915909802</v>
      </c>
      <c r="J22" s="23">
        <v>2600</v>
      </c>
      <c r="K22" s="23">
        <f t="shared" si="4"/>
        <v>52</v>
      </c>
      <c r="L22" s="23">
        <v>240</v>
      </c>
      <c r="M22" s="23">
        <f t="shared" si="5"/>
        <v>6</v>
      </c>
    </row>
    <row r="23" spans="2:13" ht="20.25" customHeight="1">
      <c r="B23" s="9" t="s">
        <v>15</v>
      </c>
      <c r="C23" s="13">
        <v>25</v>
      </c>
      <c r="D23" s="8">
        <f t="shared" si="0"/>
        <v>3.8402457757296471</v>
      </c>
      <c r="E23" s="7">
        <v>437603</v>
      </c>
      <c r="F23" s="8">
        <f t="shared" si="1"/>
        <v>3.4758573338736656</v>
      </c>
      <c r="G23" s="7">
        <v>36501</v>
      </c>
      <c r="H23" s="8">
        <f t="shared" si="2"/>
        <v>3.3289981540526932</v>
      </c>
      <c r="I23" s="17">
        <f t="shared" si="3"/>
        <v>3.5411161124841684</v>
      </c>
      <c r="J23" s="23">
        <v>2100</v>
      </c>
      <c r="K23" s="23">
        <f t="shared" si="4"/>
        <v>42</v>
      </c>
      <c r="L23" s="23">
        <v>200</v>
      </c>
      <c r="M23" s="23">
        <f t="shared" si="5"/>
        <v>5</v>
      </c>
    </row>
    <row r="24" spans="2:13" ht="20.25" customHeight="1">
      <c r="B24" s="9" t="s">
        <v>16</v>
      </c>
      <c r="C24" s="13">
        <v>23</v>
      </c>
      <c r="D24" s="8">
        <f t="shared" si="0"/>
        <v>3.5330261136712746</v>
      </c>
      <c r="E24" s="7">
        <v>431200</v>
      </c>
      <c r="F24" s="8">
        <f t="shared" si="1"/>
        <v>3.4249986457275763</v>
      </c>
      <c r="G24" s="7">
        <v>38704</v>
      </c>
      <c r="H24" s="8">
        <f t="shared" si="2"/>
        <v>3.5299182092122252</v>
      </c>
      <c r="I24" s="17">
        <f t="shared" si="3"/>
        <v>3.4888827551560806</v>
      </c>
      <c r="J24" s="23">
        <v>2100</v>
      </c>
      <c r="K24" s="23">
        <f t="shared" si="4"/>
        <v>42</v>
      </c>
      <c r="L24" s="23">
        <v>240</v>
      </c>
      <c r="M24" s="23">
        <f t="shared" si="5"/>
        <v>6</v>
      </c>
    </row>
    <row r="25" spans="2:13" ht="20.25" customHeight="1">
      <c r="B25" s="9" t="s">
        <v>14</v>
      </c>
      <c r="C25" s="13">
        <v>22</v>
      </c>
      <c r="D25" s="8">
        <f t="shared" si="0"/>
        <v>3.3794162826420893</v>
      </c>
      <c r="E25" s="7">
        <v>387640</v>
      </c>
      <c r="F25" s="8">
        <f t="shared" si="1"/>
        <v>3.0790038845775456</v>
      </c>
      <c r="G25" s="7">
        <v>36395</v>
      </c>
      <c r="H25" s="8">
        <f t="shared" si="2"/>
        <v>3.3193306434549132</v>
      </c>
      <c r="I25" s="17">
        <f t="shared" si="3"/>
        <v>3.2412256316601189</v>
      </c>
      <c r="J25" s="23">
        <v>1900</v>
      </c>
      <c r="K25" s="23">
        <f t="shared" si="4"/>
        <v>38</v>
      </c>
      <c r="L25" s="23">
        <v>200</v>
      </c>
      <c r="M25" s="23">
        <f t="shared" si="5"/>
        <v>5</v>
      </c>
    </row>
    <row r="26" spans="2:13" ht="20.25" customHeight="1">
      <c r="B26" s="9" t="s">
        <v>10</v>
      </c>
      <c r="C26" s="13">
        <v>27</v>
      </c>
      <c r="D26" s="8">
        <f t="shared" si="0"/>
        <v>4.1474654377880187</v>
      </c>
      <c r="E26" s="7">
        <v>576144</v>
      </c>
      <c r="F26" s="8">
        <f t="shared" si="1"/>
        <v>4.5762811218554464</v>
      </c>
      <c r="G26" s="7">
        <v>52915</v>
      </c>
      <c r="H26" s="8">
        <f t="shared" si="2"/>
        <v>4.8260030498259843</v>
      </c>
      <c r="I26" s="17">
        <f t="shared" si="3"/>
        <v>4.5225529950263788</v>
      </c>
      <c r="J26" s="23">
        <v>2700</v>
      </c>
      <c r="K26" s="23">
        <f t="shared" si="4"/>
        <v>54</v>
      </c>
      <c r="L26" s="23">
        <v>240</v>
      </c>
      <c r="M26" s="23">
        <f t="shared" si="5"/>
        <v>6</v>
      </c>
    </row>
    <row r="27" spans="2:13" ht="20.25" customHeight="1">
      <c r="B27" s="9" t="s">
        <v>13</v>
      </c>
      <c r="C27" s="13">
        <v>32</v>
      </c>
      <c r="D27" s="8">
        <f t="shared" si="0"/>
        <v>4.9155145929339481</v>
      </c>
      <c r="E27" s="7">
        <v>540235</v>
      </c>
      <c r="F27" s="8">
        <f t="shared" si="1"/>
        <v>4.2910578464161349</v>
      </c>
      <c r="G27" s="7">
        <v>45497</v>
      </c>
      <c r="H27" s="8">
        <f t="shared" si="2"/>
        <v>4.1494597138416864</v>
      </c>
      <c r="I27" s="17">
        <f t="shared" si="3"/>
        <v>4.4359154305991444</v>
      </c>
      <c r="J27" s="23">
        <v>2600</v>
      </c>
      <c r="K27" s="23">
        <f t="shared" si="4"/>
        <v>52</v>
      </c>
      <c r="L27" s="23">
        <v>240</v>
      </c>
      <c r="M27" s="23">
        <f t="shared" si="5"/>
        <v>6</v>
      </c>
    </row>
    <row r="28" spans="2:13" ht="20.25" customHeight="1">
      <c r="B28" s="9" t="s">
        <v>40</v>
      </c>
      <c r="C28" s="13">
        <v>46</v>
      </c>
      <c r="D28" s="8">
        <f t="shared" si="0"/>
        <v>7.0660522273425492</v>
      </c>
      <c r="E28" s="7">
        <v>1140236</v>
      </c>
      <c r="F28" s="8">
        <f t="shared" si="1"/>
        <v>9.0568338492806788</v>
      </c>
      <c r="G28" s="7">
        <v>66571</v>
      </c>
      <c r="H28" s="8">
        <f t="shared" si="2"/>
        <v>6.0714702641966483</v>
      </c>
      <c r="I28" s="17">
        <f t="shared" si="3"/>
        <v>7.5639902871740308</v>
      </c>
      <c r="J28" s="23">
        <v>4500</v>
      </c>
      <c r="K28" s="23">
        <f t="shared" si="4"/>
        <v>90</v>
      </c>
      <c r="L28" s="23">
        <v>440</v>
      </c>
      <c r="M28" s="23">
        <f t="shared" si="5"/>
        <v>11</v>
      </c>
    </row>
    <row r="29" spans="2:13" ht="20.25" customHeight="1">
      <c r="B29" s="9" t="s">
        <v>25</v>
      </c>
      <c r="C29" s="13"/>
      <c r="D29" s="5"/>
      <c r="E29" s="7"/>
      <c r="F29" s="5"/>
      <c r="G29" s="7"/>
      <c r="H29" s="5"/>
      <c r="I29" s="5"/>
      <c r="J29" s="23">
        <v>400</v>
      </c>
      <c r="K29" s="23">
        <f t="shared" ref="K29" si="6">J29/50</f>
        <v>8</v>
      </c>
      <c r="L29" s="23">
        <v>240</v>
      </c>
      <c r="M29" s="23">
        <f t="shared" ref="M29" si="7">L29/40</f>
        <v>6</v>
      </c>
    </row>
    <row r="30" spans="2:13" ht="20.25" customHeight="1">
      <c r="B30" s="10" t="s">
        <v>27</v>
      </c>
      <c r="C30" s="14">
        <f>SUM(C7:C28)</f>
        <v>651</v>
      </c>
      <c r="D30" s="12"/>
      <c r="E30" s="11">
        <f>SUM(E7:E28)</f>
        <v>12589786</v>
      </c>
      <c r="F30" s="12"/>
      <c r="G30" s="11">
        <f>SUM(G7:G29)</f>
        <v>1096456</v>
      </c>
      <c r="H30" s="12"/>
      <c r="I30" s="12">
        <f>SUM(I7:I29)</f>
        <v>99.999999999999986</v>
      </c>
      <c r="J30" s="11">
        <f>SUM(J7:J29)</f>
        <v>60000</v>
      </c>
      <c r="K30" s="11">
        <f t="shared" ref="K30:M30" si="8">SUM(K7:K29)</f>
        <v>1200</v>
      </c>
      <c r="L30" s="11">
        <f t="shared" si="8"/>
        <v>6000</v>
      </c>
      <c r="M30" s="11">
        <f t="shared" si="8"/>
        <v>150</v>
      </c>
    </row>
  </sheetData>
  <mergeCells count="11">
    <mergeCell ref="B1:M1"/>
    <mergeCell ref="J4:M4"/>
    <mergeCell ref="J5:K5"/>
    <mergeCell ref="L5:M5"/>
    <mergeCell ref="B4:B6"/>
    <mergeCell ref="C4:D4"/>
    <mergeCell ref="E4:F4"/>
    <mergeCell ref="G4:H4"/>
    <mergeCell ref="C5:D5"/>
    <mergeCell ref="E5:F5"/>
    <mergeCell ref="G5:H5"/>
  </mergeCells>
  <phoneticPr fontId="3" type="noConversion"/>
  <printOptions horizontalCentered="1"/>
  <pageMargins left="0.39370078740157483" right="0.39370078740157483" top="0.59055118110236227" bottom="0.39370078740157483" header="0.19685039370078741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배부내역</vt:lpstr>
      <vt:lpstr>배부내역!Print_Area</vt:lpstr>
    </vt:vector>
  </TitlesOfParts>
  <Company>서울체신청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정용삼</dc:creator>
  <cp:lastModifiedBy>chs</cp:lastModifiedBy>
  <cp:lastPrinted>2014-11-05T08:45:09Z</cp:lastPrinted>
  <dcterms:created xsi:type="dcterms:W3CDTF">2009-09-17T06:47:20Z</dcterms:created>
  <dcterms:modified xsi:type="dcterms:W3CDTF">2015-11-16T01:55:41Z</dcterms:modified>
</cp:coreProperties>
</file>