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90" windowWidth="18015" windowHeight="11310"/>
  </bookViews>
  <sheets>
    <sheet name="배정조서" sheetId="5" r:id="rId1"/>
    <sheet name="배정자료" sheetId="6" r:id="rId2"/>
  </sheets>
  <definedNames>
    <definedName name="dkjfkj" localSheetId="0">#REF!</definedName>
    <definedName name="dkjfkj">#REF!</definedName>
    <definedName name="xklkfjk" localSheetId="0">#REF!</definedName>
    <definedName name="xklkfjk">#REF!</definedName>
    <definedName name="광주">#REF!</definedName>
    <definedName name="문서" localSheetId="0">#REF!</definedName>
    <definedName name="문서">#REF!</definedName>
    <definedName name="서류" localSheetId="0">#REF!</definedName>
    <definedName name="서류">#REF!</definedName>
    <definedName name="수요" localSheetId="0">#REF!</definedName>
    <definedName name="수요">#REF!</definedName>
    <definedName name="예산" localSheetId="0">#REF!</definedName>
    <definedName name="예산">#REF!</definedName>
    <definedName name="예산임" localSheetId="0">#REF!</definedName>
    <definedName name="예산임">#REF!</definedName>
    <definedName name="ㅓ러럴" localSheetId="0">#REF!</definedName>
    <definedName name="ㅓ러럴">#REF!</definedName>
  </definedNames>
  <calcPr calcId="124519"/>
</workbook>
</file>

<file path=xl/calcChain.xml><?xml version="1.0" encoding="utf-8"?>
<calcChain xmlns="http://schemas.openxmlformats.org/spreadsheetml/2006/main">
  <c r="G34" i="6"/>
  <c r="D34"/>
  <c r="B34"/>
  <c r="C34" s="1"/>
  <c r="C17" l="1"/>
  <c r="E17" s="1"/>
  <c r="F17" s="1"/>
  <c r="C10"/>
  <c r="H10" s="1"/>
  <c r="C7"/>
  <c r="E7" s="1"/>
  <c r="F7" s="1"/>
  <c r="C25"/>
  <c r="H25" s="1"/>
  <c r="C21"/>
  <c r="E21" s="1"/>
  <c r="F21" s="1"/>
  <c r="C12"/>
  <c r="C26"/>
  <c r="E26" s="1"/>
  <c r="F26" s="1"/>
  <c r="C9"/>
  <c r="C18"/>
  <c r="E18" s="1"/>
  <c r="F18" s="1"/>
  <c r="C29"/>
  <c r="E29" s="1"/>
  <c r="F29" s="1"/>
  <c r="H17"/>
  <c r="E25"/>
  <c r="F25" s="1"/>
  <c r="C8"/>
  <c r="E8" s="1"/>
  <c r="C15"/>
  <c r="E15" s="1"/>
  <c r="F15" s="1"/>
  <c r="C22"/>
  <c r="E22" s="1"/>
  <c r="F22" s="1"/>
  <c r="H12"/>
  <c r="I12" s="1"/>
  <c r="H8"/>
  <c r="H21"/>
  <c r="I21" s="1"/>
  <c r="H18"/>
  <c r="I18" s="1"/>
  <c r="F12"/>
  <c r="C20"/>
  <c r="C24"/>
  <c r="C31"/>
  <c r="E31" s="1"/>
  <c r="F31" s="1"/>
  <c r="C11"/>
  <c r="C13"/>
  <c r="C16"/>
  <c r="E16" s="1"/>
  <c r="F16" s="1"/>
  <c r="C19"/>
  <c r="C23"/>
  <c r="C27"/>
  <c r="E27" s="1"/>
  <c r="F27" s="1"/>
  <c r="C30"/>
  <c r="C33"/>
  <c r="C28"/>
  <c r="C32"/>
  <c r="D7" i="5"/>
  <c r="F5"/>
  <c r="F6"/>
  <c r="E7"/>
  <c r="G7"/>
  <c r="F9"/>
  <c r="F10"/>
  <c r="F11"/>
  <c r="D12"/>
  <c r="E12"/>
  <c r="G12"/>
  <c r="F13"/>
  <c r="F14"/>
  <c r="F15"/>
  <c r="F16"/>
  <c r="D17"/>
  <c r="E17"/>
  <c r="G17"/>
  <c r="F18"/>
  <c r="F19"/>
  <c r="F20"/>
  <c r="F21"/>
  <c r="D22"/>
  <c r="E22"/>
  <c r="G22"/>
  <c r="F23"/>
  <c r="F24"/>
  <c r="F25"/>
  <c r="F26"/>
  <c r="D27"/>
  <c r="E27"/>
  <c r="G27"/>
  <c r="F28"/>
  <c r="F29"/>
  <c r="F30"/>
  <c r="D31"/>
  <c r="E31"/>
  <c r="G31"/>
  <c r="F32"/>
  <c r="F33"/>
  <c r="D34"/>
  <c r="E34"/>
  <c r="G34"/>
  <c r="F35"/>
  <c r="F36"/>
  <c r="F37"/>
  <c r="F38"/>
  <c r="F40"/>
  <c r="F41"/>
  <c r="H26" i="6" l="1"/>
  <c r="I26" s="1"/>
  <c r="H7"/>
  <c r="I7" s="1"/>
  <c r="E10"/>
  <c r="E9"/>
  <c r="H9"/>
  <c r="I9" s="1"/>
  <c r="H29"/>
  <c r="H28"/>
  <c r="I28" s="1"/>
  <c r="E28"/>
  <c r="F28" s="1"/>
  <c r="H23"/>
  <c r="I23" s="1"/>
  <c r="E23"/>
  <c r="F23" s="1"/>
  <c r="H32"/>
  <c r="I32" s="1"/>
  <c r="E32"/>
  <c r="F32" s="1"/>
  <c r="H20"/>
  <c r="E20"/>
  <c r="F20" s="1"/>
  <c r="H30"/>
  <c r="E30"/>
  <c r="F30" s="1"/>
  <c r="H24"/>
  <c r="I24" s="1"/>
  <c r="E24"/>
  <c r="F24" s="1"/>
  <c r="H33"/>
  <c r="E33"/>
  <c r="F33" s="1"/>
  <c r="H19"/>
  <c r="E19"/>
  <c r="F19" s="1"/>
  <c r="H15"/>
  <c r="H22"/>
  <c r="I22" s="1"/>
  <c r="E13"/>
  <c r="F13" s="1"/>
  <c r="H13"/>
  <c r="I13" s="1"/>
  <c r="H16"/>
  <c r="I16" s="1"/>
  <c r="H31"/>
  <c r="I31" s="1"/>
  <c r="E11"/>
  <c r="F11" s="1"/>
  <c r="H11"/>
  <c r="I11" s="1"/>
  <c r="H27"/>
  <c r="I27" s="1"/>
  <c r="F34" i="5"/>
  <c r="F31"/>
  <c r="F8"/>
  <c r="F27"/>
  <c r="F22"/>
  <c r="F17"/>
  <c r="E4"/>
  <c r="D4"/>
  <c r="F12"/>
  <c r="F7"/>
  <c r="I34" i="6" l="1"/>
  <c r="F4" i="5"/>
</calcChain>
</file>

<file path=xl/comments1.xml><?xml version="1.0" encoding="utf-8"?>
<comments xmlns="http://schemas.openxmlformats.org/spreadsheetml/2006/main">
  <authors>
    <author>업무용</author>
  </authors>
  <commentList>
    <comment ref="A4" authorId="0">
      <text>
        <r>
          <rPr>
            <b/>
            <sz val="9"/>
            <color indexed="8"/>
            <rFont val="돋움"/>
            <family val="3"/>
            <charset val="129"/>
          </rPr>
          <t>전체 합계는 항상 "0"원이어야 합니다.</t>
        </r>
      </text>
    </comment>
    <comment ref="B8" authorId="0">
      <text>
        <r>
          <rPr>
            <sz val="9"/>
            <color indexed="8"/>
            <rFont val="돋움"/>
            <family val="3"/>
            <charset val="129"/>
          </rPr>
          <t>4급관서는 
선사용, 영업과, 지원과 배정가능
영업과, 지원과 : 관서운영경비</t>
        </r>
        <r>
          <rPr>
            <sz val="9"/>
            <color indexed="8"/>
            <rFont val="Tahoma"/>
            <family val="2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<sst xmlns="http://schemas.openxmlformats.org/spreadsheetml/2006/main" count="120" uniqueCount="80">
  <si>
    <t>관서운영경비</t>
    <phoneticPr fontId="5" type="noConversion"/>
  </si>
  <si>
    <t>영 암 집</t>
  </si>
  <si>
    <t>광 주 집</t>
  </si>
  <si>
    <t>우정청</t>
    <phoneticPr fontId="5" type="noConversion"/>
  </si>
  <si>
    <t>관서운영경비</t>
  </si>
  <si>
    <t>보      성</t>
  </si>
  <si>
    <t>구      례</t>
  </si>
  <si>
    <t>고      흥</t>
  </si>
  <si>
    <t>순      천</t>
  </si>
  <si>
    <t>소     계</t>
  </si>
  <si>
    <t>광      양</t>
  </si>
  <si>
    <t>여      수</t>
  </si>
  <si>
    <t>진      도</t>
  </si>
  <si>
    <t>완      도</t>
  </si>
  <si>
    <t>목      포</t>
  </si>
  <si>
    <t>영      암</t>
  </si>
  <si>
    <t>무      안</t>
  </si>
  <si>
    <t>나      주</t>
  </si>
  <si>
    <t>광주광산</t>
  </si>
  <si>
    <t>해      남</t>
  </si>
  <si>
    <t>함      평</t>
  </si>
  <si>
    <t>영      광</t>
  </si>
  <si>
    <t>서 광 주</t>
  </si>
  <si>
    <t>소      계</t>
  </si>
  <si>
    <t>장      성</t>
  </si>
  <si>
    <t>담      양</t>
  </si>
  <si>
    <t>곡      성</t>
  </si>
  <si>
    <t>북 광 주</t>
  </si>
  <si>
    <t>화      순</t>
  </si>
  <si>
    <t>장      흥</t>
  </si>
  <si>
    <t>강      진</t>
  </si>
  <si>
    <t>광      주</t>
  </si>
  <si>
    <t>우정청(자청분)</t>
  </si>
  <si>
    <t>우정청(보류분)</t>
  </si>
  <si>
    <t>합     계</t>
  </si>
  <si>
    <t>비  고</t>
  </si>
  <si>
    <t>계</t>
  </si>
  <si>
    <t>5133-321-220-01</t>
    <phoneticPr fontId="5" type="noConversion"/>
  </si>
  <si>
    <t>5133-321-210-01</t>
    <phoneticPr fontId="5" type="noConversion"/>
  </si>
  <si>
    <t>예산과목</t>
  </si>
  <si>
    <t>(단위 : 천원)</t>
  </si>
  <si>
    <t>세출예산 및 관서운영경비 재배정조서</t>
  </si>
  <si>
    <t>국   명</t>
    <phoneticPr fontId="4" type="noConversion"/>
  </si>
  <si>
    <t>9월말 
소포매출
(백만원)</t>
    <phoneticPr fontId="4" type="noConversion"/>
  </si>
  <si>
    <t>매   출
점유비</t>
    <phoneticPr fontId="4" type="noConversion"/>
  </si>
  <si>
    <t>기본
배정</t>
    <phoneticPr fontId="4" type="noConversion"/>
  </si>
  <si>
    <t xml:space="preserve">매출점유
배      정 </t>
    <phoneticPr fontId="4" type="noConversion"/>
  </si>
  <si>
    <t>배정액</t>
    <phoneticPr fontId="4" type="noConversion"/>
  </si>
  <si>
    <t>광   주</t>
    <phoneticPr fontId="4" type="noConversion"/>
  </si>
  <si>
    <t>북광주</t>
    <phoneticPr fontId="4" type="noConversion"/>
  </si>
  <si>
    <t>서광주</t>
    <phoneticPr fontId="4" type="noConversion"/>
  </si>
  <si>
    <t>광주광산</t>
    <phoneticPr fontId="4" type="noConversion"/>
  </si>
  <si>
    <t>목   포</t>
    <phoneticPr fontId="4" type="noConversion"/>
  </si>
  <si>
    <t>여   수</t>
    <phoneticPr fontId="4" type="noConversion"/>
  </si>
  <si>
    <t>순   천</t>
    <phoneticPr fontId="4" type="noConversion"/>
  </si>
  <si>
    <t>광   양</t>
    <phoneticPr fontId="4" type="noConversion"/>
  </si>
  <si>
    <t>나   주</t>
    <phoneticPr fontId="4" type="noConversion"/>
  </si>
  <si>
    <t>강   진</t>
    <phoneticPr fontId="4" type="noConversion"/>
  </si>
  <si>
    <t>고   흥</t>
    <phoneticPr fontId="4" type="noConversion"/>
  </si>
  <si>
    <t>곡   성</t>
    <phoneticPr fontId="4" type="noConversion"/>
  </si>
  <si>
    <t>구   례</t>
    <phoneticPr fontId="4" type="noConversion"/>
  </si>
  <si>
    <t>담   양</t>
    <phoneticPr fontId="4" type="noConversion"/>
  </si>
  <si>
    <t>무   안</t>
    <phoneticPr fontId="4" type="noConversion"/>
  </si>
  <si>
    <t>보   성</t>
    <phoneticPr fontId="4" type="noConversion"/>
  </si>
  <si>
    <t>영   광</t>
    <phoneticPr fontId="4" type="noConversion"/>
  </si>
  <si>
    <t>영   암</t>
    <phoneticPr fontId="4" type="noConversion"/>
  </si>
  <si>
    <t>완   도</t>
    <phoneticPr fontId="4" type="noConversion"/>
  </si>
  <si>
    <t>장   성</t>
    <phoneticPr fontId="4" type="noConversion"/>
  </si>
  <si>
    <t>장   흥</t>
    <phoneticPr fontId="4" type="noConversion"/>
  </si>
  <si>
    <t>진   도</t>
    <phoneticPr fontId="4" type="noConversion"/>
  </si>
  <si>
    <t>함   평</t>
    <phoneticPr fontId="4" type="noConversion"/>
  </si>
  <si>
    <t>해   남</t>
    <phoneticPr fontId="4" type="noConversion"/>
  </si>
  <si>
    <t>화   순</t>
    <phoneticPr fontId="4" type="noConversion"/>
  </si>
  <si>
    <t>영암집</t>
    <phoneticPr fontId="4" type="noConversion"/>
  </si>
  <si>
    <t>합   계</t>
    <phoneticPr fontId="4" type="noConversion"/>
  </si>
  <si>
    <t>여비(220-01)</t>
    <phoneticPr fontId="4" type="noConversion"/>
  </si>
  <si>
    <t>일반수용비(210-01)</t>
    <phoneticPr fontId="4" type="noConversion"/>
  </si>
  <si>
    <t>(단위 : %, 천원)</t>
  </si>
  <si>
    <t>광주집</t>
  </si>
  <si>
    <t>2015. 4/4분기 소포사업 세출예산 배정자료</t>
    <phoneticPr fontId="4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</si>
</sst>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0.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Tahoma"/>
      <family val="2"/>
      <charset val="129"/>
    </font>
    <font>
      <b/>
      <sz val="9"/>
      <color indexed="8"/>
      <name val="돋움"/>
      <family val="3"/>
      <charset val="129"/>
    </font>
    <font>
      <sz val="10"/>
      <color indexed="8"/>
      <name val="Arial"/>
      <family val="2"/>
    </font>
    <font>
      <sz val="12"/>
      <color indexed="8"/>
      <name val="한컴바탕"/>
      <family val="1"/>
      <charset val="129"/>
    </font>
    <font>
      <sz val="11"/>
      <name val="맑은 고딕"/>
      <family val="3"/>
      <charset val="129"/>
    </font>
    <font>
      <sz val="10"/>
      <color indexed="8"/>
      <name val="Times New Roman"/>
      <family val="1"/>
    </font>
    <font>
      <sz val="22"/>
      <color theme="1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41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/>
    <xf numFmtId="0" fontId="7" fillId="0" borderId="0"/>
    <xf numFmtId="0" fontId="7" fillId="0" borderId="0"/>
    <xf numFmtId="0" fontId="18" fillId="0" borderId="0">
      <alignment vertical="center"/>
    </xf>
    <xf numFmtId="0" fontId="7" fillId="0" borderId="0"/>
    <xf numFmtId="0" fontId="7" fillId="0" borderId="0"/>
  </cellStyleXfs>
  <cellXfs count="76">
    <xf numFmtId="0" fontId="0" fillId="0" borderId="0" xfId="0">
      <alignment vertical="center"/>
    </xf>
    <xf numFmtId="0" fontId="7" fillId="0" borderId="0" xfId="4" applyNumberFormat="1" applyAlignment="1">
      <alignment vertical="center"/>
    </xf>
    <xf numFmtId="0" fontId="8" fillId="0" borderId="0" xfId="4" applyNumberFormat="1" applyFont="1" applyAlignment="1">
      <alignment vertical="center"/>
    </xf>
    <xf numFmtId="41" fontId="8" fillId="2" borderId="3" xfId="5" applyNumberFormat="1" applyFont="1" applyFill="1" applyBorder="1" applyAlignment="1">
      <alignment vertical="center"/>
    </xf>
    <xf numFmtId="41" fontId="8" fillId="2" borderId="4" xfId="4" applyNumberFormat="1" applyFont="1" applyFill="1" applyBorder="1" applyAlignment="1">
      <alignment vertical="center"/>
    </xf>
    <xf numFmtId="0" fontId="8" fillId="2" borderId="4" xfId="4" applyNumberFormat="1" applyFont="1" applyFill="1" applyBorder="1" applyAlignment="1">
      <alignment horizontal="center" vertical="center"/>
    </xf>
    <xf numFmtId="41" fontId="8" fillId="2" borderId="6" xfId="5" applyNumberFormat="1" applyFont="1" applyFill="1" applyBorder="1" applyAlignment="1">
      <alignment horizontal="center" vertical="center"/>
    </xf>
    <xf numFmtId="41" fontId="8" fillId="2" borderId="2" xfId="4" applyNumberFormat="1" applyFont="1" applyFill="1" applyBorder="1" applyAlignment="1">
      <alignment vertical="center"/>
    </xf>
    <xf numFmtId="0" fontId="8" fillId="2" borderId="2" xfId="4" applyNumberFormat="1" applyFont="1" applyFill="1" applyBorder="1" applyAlignment="1">
      <alignment horizontal="center" vertical="center"/>
    </xf>
    <xf numFmtId="41" fontId="0" fillId="0" borderId="6" xfId="5" applyNumberFormat="1" applyFont="1" applyFill="1" applyBorder="1" applyAlignment="1">
      <alignment vertical="center"/>
    </xf>
    <xf numFmtId="41" fontId="6" fillId="0" borderId="2" xfId="5" applyNumberFormat="1" applyFont="1" applyFill="1" applyBorder="1" applyAlignment="1">
      <alignment horizontal="right" vertical="center"/>
    </xf>
    <xf numFmtId="41" fontId="7" fillId="3" borderId="2" xfId="4" applyNumberFormat="1" applyFont="1" applyFill="1" applyBorder="1" applyAlignment="1">
      <alignment vertical="center"/>
    </xf>
    <xf numFmtId="41" fontId="9" fillId="0" borderId="2" xfId="5" applyNumberFormat="1" applyFont="1" applyBorder="1" applyAlignment="1" applyProtection="1">
      <alignment vertical="center"/>
      <protection locked="0"/>
    </xf>
    <xf numFmtId="0" fontId="8" fillId="3" borderId="2" xfId="4" applyNumberFormat="1" applyFont="1" applyFill="1" applyBorder="1" applyAlignment="1">
      <alignment horizontal="center" vertical="center"/>
    </xf>
    <xf numFmtId="41" fontId="7" fillId="0" borderId="2" xfId="4" applyNumberFormat="1" applyFont="1" applyFill="1" applyBorder="1" applyAlignment="1">
      <alignment vertical="center"/>
    </xf>
    <xf numFmtId="41" fontId="8" fillId="2" borderId="6" xfId="5" applyNumberFormat="1" applyFont="1" applyFill="1" applyBorder="1" applyAlignment="1">
      <alignment horizontal="right" vertical="center"/>
    </xf>
    <xf numFmtId="41" fontId="8" fillId="2" borderId="2" xfId="5" applyNumberFormat="1" applyFont="1" applyFill="1" applyBorder="1" applyAlignment="1">
      <alignment horizontal="right" vertical="center"/>
    </xf>
    <xf numFmtId="41" fontId="9" fillId="3" borderId="2" xfId="5" applyNumberFormat="1" applyFont="1" applyFill="1" applyBorder="1" applyAlignment="1" applyProtection="1">
      <alignment vertical="center"/>
      <protection locked="0"/>
    </xf>
    <xf numFmtId="41" fontId="8" fillId="0" borderId="6" xfId="4" applyNumberFormat="1" applyFont="1" applyFill="1" applyBorder="1" applyAlignment="1">
      <alignment horizontal="center" vertical="center" wrapText="1"/>
    </xf>
    <xf numFmtId="41" fontId="8" fillId="0" borderId="2" xfId="4" applyNumberFormat="1" applyFont="1" applyFill="1" applyBorder="1" applyAlignment="1">
      <alignment horizontal="right" vertical="center" shrinkToFit="1"/>
    </xf>
    <xf numFmtId="0" fontId="10" fillId="0" borderId="0" xfId="4" applyNumberFormat="1" applyFont="1" applyAlignment="1">
      <alignment vertical="center"/>
    </xf>
    <xf numFmtId="41" fontId="10" fillId="0" borderId="6" xfId="4" applyNumberFormat="1" applyFont="1" applyFill="1" applyBorder="1" applyAlignment="1">
      <alignment horizontal="center" vertical="center" wrapText="1"/>
    </xf>
    <xf numFmtId="41" fontId="10" fillId="0" borderId="2" xfId="4" applyNumberFormat="1" applyFont="1" applyFill="1" applyBorder="1" applyAlignment="1">
      <alignment horizontal="right" vertical="center" shrinkToFit="1"/>
    </xf>
    <xf numFmtId="0" fontId="8" fillId="4" borderId="11" xfId="4" applyNumberFormat="1" applyFont="1" applyFill="1" applyBorder="1" applyAlignment="1">
      <alignment horizontal="center" vertical="center" wrapText="1"/>
    </xf>
    <xf numFmtId="41" fontId="10" fillId="4" borderId="2" xfId="4" applyNumberFormat="1" applyFont="1" applyFill="1" applyBorder="1" applyAlignment="1">
      <alignment horizontal="right" vertical="center" shrinkToFit="1"/>
    </xf>
    <xf numFmtId="41" fontId="8" fillId="4" borderId="1" xfId="4" applyNumberFormat="1" applyFont="1" applyFill="1" applyBorder="1" applyAlignment="1">
      <alignment horizontal="center" vertical="center" shrinkToFit="1"/>
    </xf>
    <xf numFmtId="0" fontId="8" fillId="5" borderId="13" xfId="4" applyNumberFormat="1" applyFont="1" applyFill="1" applyBorder="1" applyAlignment="1">
      <alignment horizontal="center" vertical="center" wrapText="1"/>
    </xf>
    <xf numFmtId="0" fontId="8" fillId="5" borderId="14" xfId="4" applyNumberFormat="1" applyFont="1" applyFill="1" applyBorder="1" applyAlignment="1">
      <alignment horizontal="center" vertical="center" shrinkToFit="1"/>
    </xf>
    <xf numFmtId="0" fontId="7" fillId="0" borderId="0" xfId="4" applyNumberFormat="1" applyFont="1" applyBorder="1" applyAlignment="1">
      <alignment horizontal="right" vertical="center"/>
    </xf>
    <xf numFmtId="0" fontId="11" fillId="0" borderId="0" xfId="4" applyNumberFormat="1" applyFont="1" applyBorder="1" applyAlignment="1">
      <alignment vertical="center"/>
    </xf>
    <xf numFmtId="41" fontId="2" fillId="0" borderId="2" xfId="1" applyFon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41" fontId="0" fillId="6" borderId="6" xfId="0" applyNumberFormat="1" applyFill="1" applyBorder="1">
      <alignment vertical="center"/>
    </xf>
    <xf numFmtId="0" fontId="0" fillId="0" borderId="5" xfId="0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41" fontId="0" fillId="6" borderId="3" xfId="0" applyNumberFormat="1" applyFill="1" applyBorder="1">
      <alignment vertical="center"/>
    </xf>
    <xf numFmtId="0" fontId="0" fillId="0" borderId="17" xfId="0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2" fillId="0" borderId="7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0" fontId="8" fillId="0" borderId="7" xfId="4" applyNumberFormat="1" applyFont="1" applyFill="1" applyBorder="1" applyAlignment="1">
      <alignment horizontal="center" vertical="center"/>
    </xf>
    <xf numFmtId="0" fontId="8" fillId="2" borderId="10" xfId="4" applyNumberFormat="1" applyFont="1" applyFill="1" applyBorder="1" applyAlignment="1">
      <alignment horizontal="center" vertical="center"/>
    </xf>
    <xf numFmtId="0" fontId="8" fillId="2" borderId="8" xfId="4" applyNumberFormat="1" applyFont="1" applyFill="1" applyBorder="1" applyAlignment="1">
      <alignment horizontal="center" vertical="center"/>
    </xf>
    <xf numFmtId="0" fontId="12" fillId="0" borderId="0" xfId="4" applyNumberFormat="1" applyFont="1" applyFill="1" applyBorder="1" applyAlignment="1">
      <alignment horizontal="center" vertical="center"/>
    </xf>
    <xf numFmtId="0" fontId="8" fillId="5" borderId="16" xfId="4" applyNumberFormat="1" applyFont="1" applyFill="1" applyBorder="1" applyAlignment="1">
      <alignment horizontal="center" vertical="center" wrapText="1"/>
    </xf>
    <xf numFmtId="0" fontId="8" fillId="5" borderId="15" xfId="4" applyNumberFormat="1" applyFont="1" applyFill="1" applyBorder="1" applyAlignment="1">
      <alignment horizontal="center" vertical="center" wrapText="1"/>
    </xf>
    <xf numFmtId="0" fontId="8" fillId="5" borderId="14" xfId="4" applyNumberFormat="1" applyFont="1" applyFill="1" applyBorder="1" applyAlignment="1">
      <alignment horizontal="center" vertical="center" wrapText="1"/>
    </xf>
    <xf numFmtId="0" fontId="8" fillId="4" borderId="9" xfId="4" applyNumberFormat="1" applyFont="1" applyFill="1" applyBorder="1" applyAlignment="1">
      <alignment horizontal="center" vertical="center" wrapText="1"/>
    </xf>
    <xf numFmtId="0" fontId="8" fillId="4" borderId="12" xfId="4" applyNumberFormat="1" applyFont="1" applyFill="1" applyBorder="1" applyAlignment="1">
      <alignment horizontal="center" vertical="center" wrapText="1"/>
    </xf>
    <xf numFmtId="0" fontId="8" fillId="4" borderId="8" xfId="4" applyNumberFormat="1" applyFont="1" applyFill="1" applyBorder="1" applyAlignment="1">
      <alignment horizontal="center" vertical="center" wrapText="1"/>
    </xf>
    <xf numFmtId="0" fontId="10" fillId="0" borderId="7" xfId="4" applyNumberFormat="1" applyFont="1" applyFill="1" applyBorder="1" applyAlignment="1">
      <alignment horizontal="center" vertical="center" wrapText="1"/>
    </xf>
    <xf numFmtId="0" fontId="10" fillId="0" borderId="8" xfId="4" applyNumberFormat="1" applyFont="1" applyFill="1" applyBorder="1" applyAlignment="1">
      <alignment horizontal="center" vertical="center" wrapText="1"/>
    </xf>
    <xf numFmtId="0" fontId="10" fillId="0" borderId="2" xfId="4" applyNumberFormat="1" applyFont="1" applyFill="1" applyBorder="1" applyAlignment="1">
      <alignment horizontal="center" vertical="center" wrapText="1"/>
    </xf>
    <xf numFmtId="0" fontId="8" fillId="0" borderId="7" xfId="4" applyNumberFormat="1" applyFont="1" applyFill="1" applyBorder="1" applyAlignment="1">
      <alignment horizontal="center" vertical="center" wrapText="1"/>
    </xf>
    <xf numFmtId="0" fontId="8" fillId="0" borderId="8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 wrapText="1"/>
    </xf>
    <xf numFmtId="42" fontId="8" fillId="0" borderId="9" xfId="6" applyNumberFormat="1" applyFont="1" applyFill="1" applyBorder="1" applyAlignment="1">
      <alignment horizontal="center" vertical="center"/>
    </xf>
    <xf numFmtId="42" fontId="8" fillId="0" borderId="8" xfId="6" applyNumberFormat="1" applyFont="1" applyFill="1" applyBorder="1" applyAlignment="1">
      <alignment horizontal="center" vertical="center"/>
    </xf>
    <xf numFmtId="0" fontId="8" fillId="2" borderId="7" xfId="4" applyNumberFormat="1" applyFont="1" applyFill="1" applyBorder="1" applyAlignment="1">
      <alignment horizontal="center" vertical="center"/>
    </xf>
    <xf numFmtId="0" fontId="8" fillId="2" borderId="2" xfId="4" applyNumberFormat="1" applyFont="1" applyFill="1" applyBorder="1" applyAlignment="1">
      <alignment horizontal="center" vertical="center"/>
    </xf>
    <xf numFmtId="0" fontId="8" fillId="2" borderId="5" xfId="4" applyNumberFormat="1" applyFont="1" applyFill="1" applyBorder="1" applyAlignment="1">
      <alignment horizontal="center" vertical="center"/>
    </xf>
    <xf numFmtId="0" fontId="8" fillId="2" borderId="4" xfId="4" applyNumberFormat="1" applyFont="1" applyFill="1" applyBorder="1" applyAlignment="1">
      <alignment horizontal="center" vertical="center"/>
    </xf>
    <xf numFmtId="42" fontId="8" fillId="0" borderId="7" xfId="6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7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4">
    <cellStyle name="Comma [0]_ SG&amp;A Bridge " xfId="7"/>
    <cellStyle name="Comma_ SG&amp;A Bridge " xfId="8"/>
    <cellStyle name="Currency [0]_ SG&amp;A Bridge " xfId="9"/>
    <cellStyle name="Currency_ SG&amp;A Bridge " xfId="10"/>
    <cellStyle name="Normal_ SG&amp;A Bridge " xfId="11"/>
    <cellStyle name="뷭?_BOOKSHIP" xfId="12"/>
    <cellStyle name="쉼표 [0]" xfId="1" builtinId="6"/>
    <cellStyle name="쉼표 [0] 2" xfId="13"/>
    <cellStyle name="쉼표 [0] 2 2" xfId="3"/>
    <cellStyle name="쉼표 [0] 2 3" xfId="14"/>
    <cellStyle name="쉼표 [0] 2 4" xfId="15"/>
    <cellStyle name="쉼표 [0] 2 5" xfId="16"/>
    <cellStyle name="쉼표 [0] 2 6" xfId="17"/>
    <cellStyle name="쉼표 [0] 2 7" xfId="18"/>
    <cellStyle name="쉼표 [0] 3" xfId="5"/>
    <cellStyle name="스타일 1" xfId="19"/>
    <cellStyle name="콤마 [0]_~MF064D" xfId="20"/>
    <cellStyle name="콤마_~MF064D" xfId="21"/>
    <cellStyle name="통화 [0] 2" xfId="6"/>
    <cellStyle name="표준" xfId="0" builtinId="0"/>
    <cellStyle name="표준 2" xfId="4"/>
    <cellStyle name="표준 2 2" xfId="22"/>
    <cellStyle name="표준 2 3" xfId="23"/>
    <cellStyle name="표준 2 4" xfId="24"/>
    <cellStyle name="표준 2 5" xfId="25"/>
    <cellStyle name="표준 2 6" xfId="26"/>
    <cellStyle name="표준 2 7" xfId="27"/>
    <cellStyle name="표준 259" xfId="2"/>
    <cellStyle name="표준 3" xfId="28"/>
    <cellStyle name="표준 4" xfId="29"/>
    <cellStyle name="표준 5" xfId="30"/>
    <cellStyle name="표준 6" xfId="31"/>
    <cellStyle name="표준 7" xfId="32"/>
    <cellStyle name="표준 8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pane xSplit="3" ySplit="5" topLeftCell="D6" activePane="bottomRight" state="frozen"/>
      <selection sqref="A1:G1"/>
      <selection pane="topRight"/>
      <selection pane="bottomLeft"/>
      <selection pane="bottomRight" sqref="A1:G1"/>
    </sheetView>
  </sheetViews>
  <sheetFormatPr defaultRowHeight="13.5"/>
  <cols>
    <col min="1" max="1" width="10.75" style="1" customWidth="1"/>
    <col min="2" max="2" width="12.125" style="1" customWidth="1"/>
    <col min="3" max="3" width="14.5" style="1" customWidth="1"/>
    <col min="4" max="4" width="19.875" style="1" customWidth="1"/>
    <col min="5" max="5" width="20.125" style="1" customWidth="1"/>
    <col min="6" max="6" width="14.375" style="1" customWidth="1"/>
    <col min="7" max="7" width="10.5" style="1" customWidth="1"/>
    <col min="8" max="16384" width="9" style="1"/>
  </cols>
  <sheetData>
    <row r="1" spans="1:7" ht="35.25" customHeight="1">
      <c r="A1" s="45" t="s">
        <v>41</v>
      </c>
      <c r="B1" s="45"/>
      <c r="C1" s="45"/>
      <c r="D1" s="45"/>
      <c r="E1" s="45"/>
      <c r="F1" s="45"/>
      <c r="G1" s="45"/>
    </row>
    <row r="2" spans="1:7" ht="17.100000000000001" customHeight="1" thickBot="1">
      <c r="A2" s="29"/>
      <c r="B2" s="29"/>
      <c r="G2" s="28" t="s">
        <v>40</v>
      </c>
    </row>
    <row r="3" spans="1:7" s="2" customFormat="1" ht="25.5" customHeight="1">
      <c r="A3" s="46" t="s">
        <v>39</v>
      </c>
      <c r="B3" s="47"/>
      <c r="C3" s="48"/>
      <c r="D3" s="27" t="s">
        <v>38</v>
      </c>
      <c r="E3" s="27" t="s">
        <v>37</v>
      </c>
      <c r="F3" s="27" t="s">
        <v>36</v>
      </c>
      <c r="G3" s="26" t="s">
        <v>35</v>
      </c>
    </row>
    <row r="4" spans="1:7" s="2" customFormat="1" ht="18" customHeight="1">
      <c r="A4" s="49" t="s">
        <v>34</v>
      </c>
      <c r="B4" s="50"/>
      <c r="C4" s="51"/>
      <c r="D4" s="25">
        <f>SUM(D5:D7,D12,D17,D22,D27,D31,D34,D39,D40:D41)</f>
        <v>0</v>
      </c>
      <c r="E4" s="25">
        <f>SUM(E5:E7,E12,E17,E22,E27,E31,E34,E40:E41)</f>
        <v>0</v>
      </c>
      <c r="F4" s="24">
        <f>SUM(D4:E4)</f>
        <v>0</v>
      </c>
      <c r="G4" s="23"/>
    </row>
    <row r="5" spans="1:7" s="20" customFormat="1" ht="18" customHeight="1">
      <c r="A5" s="52" t="s">
        <v>33</v>
      </c>
      <c r="B5" s="53"/>
      <c r="C5" s="54"/>
      <c r="D5" s="22">
        <v>-118700</v>
      </c>
      <c r="E5" s="22">
        <v>-26100</v>
      </c>
      <c r="F5" s="22">
        <f>SUM(D5:E5)</f>
        <v>-144800</v>
      </c>
      <c r="G5" s="21"/>
    </row>
    <row r="6" spans="1:7" s="2" customFormat="1" ht="18" customHeight="1">
      <c r="A6" s="55" t="s">
        <v>32</v>
      </c>
      <c r="B6" s="56"/>
      <c r="C6" s="57"/>
      <c r="D6" s="19"/>
      <c r="E6" s="19"/>
      <c r="F6" s="19">
        <f>SUM(D6:E6)</f>
        <v>0</v>
      </c>
      <c r="G6" s="18"/>
    </row>
    <row r="7" spans="1:7" ht="18" customHeight="1">
      <c r="A7" s="42" t="s">
        <v>31</v>
      </c>
      <c r="B7" s="43" t="s">
        <v>23</v>
      </c>
      <c r="C7" s="44"/>
      <c r="D7" s="16">
        <f>SUM(D8:D11)</f>
        <v>17800</v>
      </c>
      <c r="E7" s="16">
        <f>SUM(E8:E11)</f>
        <v>3800</v>
      </c>
      <c r="F7" s="16">
        <f>SUM(F8:F11)</f>
        <v>21600</v>
      </c>
      <c r="G7" s="15">
        <f>SUM(G8:G11)</f>
        <v>0</v>
      </c>
    </row>
    <row r="8" spans="1:7" ht="18" customHeight="1">
      <c r="A8" s="42"/>
      <c r="B8" s="13" t="s">
        <v>31</v>
      </c>
      <c r="C8" s="13" t="s">
        <v>0</v>
      </c>
      <c r="D8" s="12">
        <v>11000</v>
      </c>
      <c r="E8" s="11">
        <v>2200</v>
      </c>
      <c r="F8" s="14">
        <f>SUM(D8:E8)</f>
        <v>13200</v>
      </c>
      <c r="G8" s="9"/>
    </row>
    <row r="9" spans="1:7" ht="18" customHeight="1">
      <c r="A9" s="42"/>
      <c r="B9" s="13" t="s">
        <v>30</v>
      </c>
      <c r="C9" s="13" t="s">
        <v>4</v>
      </c>
      <c r="D9" s="12">
        <v>1800</v>
      </c>
      <c r="E9" s="11">
        <v>500</v>
      </c>
      <c r="F9" s="14">
        <f>SUM(D9:E9)</f>
        <v>2300</v>
      </c>
      <c r="G9" s="9"/>
    </row>
    <row r="10" spans="1:7" ht="18" customHeight="1">
      <c r="A10" s="42"/>
      <c r="B10" s="13" t="s">
        <v>29</v>
      </c>
      <c r="C10" s="13" t="s">
        <v>4</v>
      </c>
      <c r="D10" s="12">
        <v>2200</v>
      </c>
      <c r="E10" s="11">
        <v>500</v>
      </c>
      <c r="F10" s="14">
        <f>SUM(D10:E10)</f>
        <v>2700</v>
      </c>
      <c r="G10" s="9"/>
    </row>
    <row r="11" spans="1:7" ht="18" customHeight="1">
      <c r="A11" s="42"/>
      <c r="B11" s="13" t="s">
        <v>28</v>
      </c>
      <c r="C11" s="13" t="s">
        <v>4</v>
      </c>
      <c r="D11" s="12">
        <v>2800</v>
      </c>
      <c r="E11" s="11">
        <v>600</v>
      </c>
      <c r="F11" s="14">
        <f>SUM(D11:E11)</f>
        <v>3400</v>
      </c>
      <c r="G11" s="9"/>
    </row>
    <row r="12" spans="1:7" ht="18" customHeight="1">
      <c r="A12" s="42" t="s">
        <v>27</v>
      </c>
      <c r="B12" s="43" t="s">
        <v>23</v>
      </c>
      <c r="C12" s="44"/>
      <c r="D12" s="16">
        <f>SUM(D13:D16)</f>
        <v>11900</v>
      </c>
      <c r="E12" s="16">
        <f>SUM(E13:E16)</f>
        <v>2600</v>
      </c>
      <c r="F12" s="16">
        <f>SUM(F13:F16)</f>
        <v>14500</v>
      </c>
      <c r="G12" s="15">
        <f>SUM(G13:G16)</f>
        <v>0</v>
      </c>
    </row>
    <row r="13" spans="1:7" ht="18" customHeight="1">
      <c r="A13" s="42"/>
      <c r="B13" s="13" t="s">
        <v>27</v>
      </c>
      <c r="C13" s="13" t="s">
        <v>0</v>
      </c>
      <c r="D13" s="12">
        <v>5300</v>
      </c>
      <c r="E13" s="14">
        <v>1000</v>
      </c>
      <c r="F13" s="14">
        <f>SUM(D13:E13)</f>
        <v>6300</v>
      </c>
      <c r="G13" s="9"/>
    </row>
    <row r="14" spans="1:7" ht="18" customHeight="1">
      <c r="A14" s="42"/>
      <c r="B14" s="13" t="s">
        <v>26</v>
      </c>
      <c r="C14" s="13" t="s">
        <v>4</v>
      </c>
      <c r="D14" s="12">
        <v>1600</v>
      </c>
      <c r="E14" s="11">
        <v>500</v>
      </c>
      <c r="F14" s="14">
        <f>SUM(D14:E14)</f>
        <v>2100</v>
      </c>
      <c r="G14" s="9"/>
    </row>
    <row r="15" spans="1:7" ht="18" customHeight="1">
      <c r="A15" s="42"/>
      <c r="B15" s="13" t="s">
        <v>25</v>
      </c>
      <c r="C15" s="13" t="s">
        <v>4</v>
      </c>
      <c r="D15" s="12">
        <v>2400</v>
      </c>
      <c r="E15" s="14">
        <v>500</v>
      </c>
      <c r="F15" s="14">
        <f>SUM(D15:E15)</f>
        <v>2900</v>
      </c>
      <c r="G15" s="9"/>
    </row>
    <row r="16" spans="1:7" ht="18" customHeight="1">
      <c r="A16" s="42"/>
      <c r="B16" s="13" t="s">
        <v>24</v>
      </c>
      <c r="C16" s="13" t="s">
        <v>4</v>
      </c>
      <c r="D16" s="12">
        <v>2600</v>
      </c>
      <c r="E16" s="14">
        <v>600</v>
      </c>
      <c r="F16" s="14">
        <f>SUM(D16:E16)</f>
        <v>3200</v>
      </c>
      <c r="G16" s="9"/>
    </row>
    <row r="17" spans="1:7" ht="18" customHeight="1">
      <c r="A17" s="42" t="s">
        <v>22</v>
      </c>
      <c r="B17" s="43" t="s">
        <v>23</v>
      </c>
      <c r="C17" s="44"/>
      <c r="D17" s="16">
        <f>SUM(D18:D21)</f>
        <v>20100</v>
      </c>
      <c r="E17" s="16">
        <f>SUM(E18:E21)</f>
        <v>4300</v>
      </c>
      <c r="F17" s="16">
        <f>SUM(F18:F21)</f>
        <v>24400</v>
      </c>
      <c r="G17" s="15">
        <f>SUM(G18:G21)</f>
        <v>0</v>
      </c>
    </row>
    <row r="18" spans="1:7" ht="18" customHeight="1">
      <c r="A18" s="42"/>
      <c r="B18" s="13" t="s">
        <v>22</v>
      </c>
      <c r="C18" s="13" t="s">
        <v>0</v>
      </c>
      <c r="D18" s="12">
        <v>12000</v>
      </c>
      <c r="E18" s="11">
        <v>2400</v>
      </c>
      <c r="F18" s="14">
        <f>SUM(D18:E18)</f>
        <v>14400</v>
      </c>
      <c r="G18" s="9"/>
    </row>
    <row r="19" spans="1:7" ht="18" customHeight="1">
      <c r="A19" s="42"/>
      <c r="B19" s="13" t="s">
        <v>21</v>
      </c>
      <c r="C19" s="13" t="s">
        <v>4</v>
      </c>
      <c r="D19" s="12">
        <v>3800</v>
      </c>
      <c r="E19" s="11">
        <v>800</v>
      </c>
      <c r="F19" s="14">
        <f>SUM(D19:E19)</f>
        <v>4600</v>
      </c>
      <c r="G19" s="9"/>
    </row>
    <row r="20" spans="1:7" ht="18" customHeight="1">
      <c r="A20" s="42"/>
      <c r="B20" s="13" t="s">
        <v>20</v>
      </c>
      <c r="C20" s="13" t="s">
        <v>4</v>
      </c>
      <c r="D20" s="12">
        <v>1700</v>
      </c>
      <c r="E20" s="11">
        <v>500</v>
      </c>
      <c r="F20" s="14">
        <f>SUM(D20:E20)</f>
        <v>2200</v>
      </c>
      <c r="G20" s="9"/>
    </row>
    <row r="21" spans="1:7" ht="18" customHeight="1">
      <c r="A21" s="42"/>
      <c r="B21" s="13" t="s">
        <v>19</v>
      </c>
      <c r="C21" s="13" t="s">
        <v>4</v>
      </c>
      <c r="D21" s="12">
        <v>2600</v>
      </c>
      <c r="E21" s="11">
        <v>600</v>
      </c>
      <c r="F21" s="14">
        <f>SUM(D21:E21)</f>
        <v>3200</v>
      </c>
      <c r="G21" s="9"/>
    </row>
    <row r="22" spans="1:7" ht="18" customHeight="1">
      <c r="A22" s="42" t="s">
        <v>18</v>
      </c>
      <c r="B22" s="43" t="s">
        <v>9</v>
      </c>
      <c r="C22" s="44"/>
      <c r="D22" s="16">
        <f>SUM(D23:D26)</f>
        <v>14000</v>
      </c>
      <c r="E22" s="16">
        <f>SUM(E23:E26)</f>
        <v>3200</v>
      </c>
      <c r="F22" s="16">
        <f>SUM(F23:F26)</f>
        <v>17200</v>
      </c>
      <c r="G22" s="15">
        <f>SUM(G23:G26)</f>
        <v>0</v>
      </c>
    </row>
    <row r="23" spans="1:7" ht="18" customHeight="1">
      <c r="A23" s="42"/>
      <c r="B23" s="13" t="s">
        <v>18</v>
      </c>
      <c r="C23" s="13" t="s">
        <v>0</v>
      </c>
      <c r="D23" s="12">
        <v>4800</v>
      </c>
      <c r="E23" s="11">
        <v>1000</v>
      </c>
      <c r="F23" s="14">
        <f>SUM(D23:E23)</f>
        <v>5800</v>
      </c>
      <c r="G23" s="9"/>
    </row>
    <row r="24" spans="1:7" ht="18" customHeight="1">
      <c r="A24" s="42"/>
      <c r="B24" s="13" t="s">
        <v>17</v>
      </c>
      <c r="C24" s="13" t="s">
        <v>4</v>
      </c>
      <c r="D24" s="12">
        <v>5200</v>
      </c>
      <c r="E24" s="11">
        <v>1100</v>
      </c>
      <c r="F24" s="14">
        <f>SUM(D24:E24)</f>
        <v>6300</v>
      </c>
      <c r="G24" s="9"/>
    </row>
    <row r="25" spans="1:7" ht="18" customHeight="1">
      <c r="A25" s="42"/>
      <c r="B25" s="13" t="s">
        <v>16</v>
      </c>
      <c r="C25" s="13" t="s">
        <v>4</v>
      </c>
      <c r="D25" s="12">
        <v>2600</v>
      </c>
      <c r="E25" s="11">
        <v>600</v>
      </c>
      <c r="F25" s="14">
        <f>SUM(D25:E25)</f>
        <v>3200</v>
      </c>
      <c r="G25" s="9"/>
    </row>
    <row r="26" spans="1:7" ht="18" customHeight="1">
      <c r="A26" s="42"/>
      <c r="B26" s="13" t="s">
        <v>15</v>
      </c>
      <c r="C26" s="13" t="s">
        <v>4</v>
      </c>
      <c r="D26" s="12">
        <v>1400</v>
      </c>
      <c r="E26" s="11">
        <v>500</v>
      </c>
      <c r="F26" s="14">
        <f>SUM(D26:E26)</f>
        <v>1900</v>
      </c>
      <c r="G26" s="9"/>
    </row>
    <row r="27" spans="1:7" ht="18" customHeight="1">
      <c r="A27" s="42" t="s">
        <v>14</v>
      </c>
      <c r="B27" s="43" t="s">
        <v>9</v>
      </c>
      <c r="C27" s="44"/>
      <c r="D27" s="16">
        <f>SUM(D28:D30)</f>
        <v>18300</v>
      </c>
      <c r="E27" s="16">
        <f>SUM(E28:E30)</f>
        <v>3800</v>
      </c>
      <c r="F27" s="16">
        <f>SUM(F28:F30)</f>
        <v>22100</v>
      </c>
      <c r="G27" s="15">
        <f>SUM(G28:G30)</f>
        <v>0</v>
      </c>
    </row>
    <row r="28" spans="1:7" ht="18" customHeight="1">
      <c r="A28" s="42"/>
      <c r="B28" s="13" t="s">
        <v>14</v>
      </c>
      <c r="C28" s="13" t="s">
        <v>0</v>
      </c>
      <c r="D28" s="12">
        <v>9300</v>
      </c>
      <c r="E28" s="14">
        <v>1900</v>
      </c>
      <c r="F28" s="14">
        <f>SUM(D28:E28)</f>
        <v>11200</v>
      </c>
      <c r="G28" s="9"/>
    </row>
    <row r="29" spans="1:7" ht="18" customHeight="1">
      <c r="A29" s="42"/>
      <c r="B29" s="13" t="s">
        <v>13</v>
      </c>
      <c r="C29" s="13" t="s">
        <v>4</v>
      </c>
      <c r="D29" s="12">
        <v>7300</v>
      </c>
      <c r="E29" s="14">
        <v>1400</v>
      </c>
      <c r="F29" s="14">
        <f>SUM(D29:E29)</f>
        <v>8700</v>
      </c>
      <c r="G29" s="9"/>
    </row>
    <row r="30" spans="1:7" ht="18" customHeight="1">
      <c r="A30" s="42"/>
      <c r="B30" s="13" t="s">
        <v>12</v>
      </c>
      <c r="C30" s="13" t="s">
        <v>4</v>
      </c>
      <c r="D30" s="17">
        <v>1700</v>
      </c>
      <c r="E30" s="14">
        <v>500</v>
      </c>
      <c r="F30" s="14">
        <f>SUM(D30:E30)</f>
        <v>2200</v>
      </c>
      <c r="G30" s="9"/>
    </row>
    <row r="31" spans="1:7" ht="18" customHeight="1">
      <c r="A31" s="42" t="s">
        <v>11</v>
      </c>
      <c r="B31" s="43" t="s">
        <v>9</v>
      </c>
      <c r="C31" s="44"/>
      <c r="D31" s="16">
        <f>SUM(D32:D33)</f>
        <v>12400</v>
      </c>
      <c r="E31" s="16">
        <f>SUM(E32:E33)</f>
        <v>2800</v>
      </c>
      <c r="F31" s="16">
        <f>SUM(F32:F33)</f>
        <v>15200</v>
      </c>
      <c r="G31" s="15">
        <f>SUM(G32:G33)</f>
        <v>0</v>
      </c>
    </row>
    <row r="32" spans="1:7" ht="18" customHeight="1">
      <c r="A32" s="42"/>
      <c r="B32" s="13" t="s">
        <v>11</v>
      </c>
      <c r="C32" s="13" t="s">
        <v>0</v>
      </c>
      <c r="D32" s="12">
        <v>9000</v>
      </c>
      <c r="E32" s="14">
        <v>1800</v>
      </c>
      <c r="F32" s="14">
        <f>SUM(D32:E32)</f>
        <v>10800</v>
      </c>
      <c r="G32" s="9"/>
    </row>
    <row r="33" spans="1:7" ht="18" customHeight="1">
      <c r="A33" s="42"/>
      <c r="B33" s="13" t="s">
        <v>10</v>
      </c>
      <c r="C33" s="13" t="s">
        <v>4</v>
      </c>
      <c r="D33" s="17">
        <v>3400</v>
      </c>
      <c r="E33" s="14">
        <v>1000</v>
      </c>
      <c r="F33" s="14">
        <f>SUM(D33:E33)</f>
        <v>4400</v>
      </c>
      <c r="G33" s="9"/>
    </row>
    <row r="34" spans="1:7" ht="18" customHeight="1">
      <c r="A34" s="64" t="s">
        <v>8</v>
      </c>
      <c r="B34" s="43" t="s">
        <v>9</v>
      </c>
      <c r="C34" s="44"/>
      <c r="D34" s="16">
        <f>SUM(D35:D38)</f>
        <v>12500</v>
      </c>
      <c r="E34" s="16">
        <f>SUM(E35:E38)</f>
        <v>2800</v>
      </c>
      <c r="F34" s="16">
        <f>SUM(F35:F38)</f>
        <v>15300</v>
      </c>
      <c r="G34" s="15">
        <f>SUM(G35:G38)</f>
        <v>0</v>
      </c>
    </row>
    <row r="35" spans="1:7" ht="18" customHeight="1">
      <c r="A35" s="64"/>
      <c r="B35" s="13" t="s">
        <v>8</v>
      </c>
      <c r="C35" s="13" t="s">
        <v>0</v>
      </c>
      <c r="D35" s="12">
        <v>6300</v>
      </c>
      <c r="E35" s="14">
        <v>1300</v>
      </c>
      <c r="F35" s="14">
        <f>SUM(D35:E35)</f>
        <v>7600</v>
      </c>
      <c r="G35" s="9"/>
    </row>
    <row r="36" spans="1:7" ht="18" customHeight="1">
      <c r="A36" s="64"/>
      <c r="B36" s="13" t="s">
        <v>7</v>
      </c>
      <c r="C36" s="13" t="s">
        <v>4</v>
      </c>
      <c r="D36" s="12">
        <v>2400</v>
      </c>
      <c r="E36" s="14">
        <v>500</v>
      </c>
      <c r="F36" s="14">
        <f>SUM(D36:E36)</f>
        <v>2900</v>
      </c>
      <c r="G36" s="9"/>
    </row>
    <row r="37" spans="1:7" ht="18" customHeight="1">
      <c r="A37" s="64"/>
      <c r="B37" s="13" t="s">
        <v>6</v>
      </c>
      <c r="C37" s="13" t="s">
        <v>4</v>
      </c>
      <c r="D37" s="12">
        <v>1500</v>
      </c>
      <c r="E37" s="14">
        <v>500</v>
      </c>
      <c r="F37" s="10">
        <f>SUM(D37:E37)</f>
        <v>2000</v>
      </c>
      <c r="G37" s="9"/>
    </row>
    <row r="38" spans="1:7" ht="18" customHeight="1">
      <c r="A38" s="64"/>
      <c r="B38" s="13" t="s">
        <v>5</v>
      </c>
      <c r="C38" s="13" t="s">
        <v>4</v>
      </c>
      <c r="D38" s="12">
        <v>2300</v>
      </c>
      <c r="E38" s="11">
        <v>500</v>
      </c>
      <c r="F38" s="10">
        <f>SUM(D38:E38)</f>
        <v>2800</v>
      </c>
      <c r="G38" s="9"/>
    </row>
    <row r="39" spans="1:7" ht="18" customHeight="1">
      <c r="A39" s="58" t="s">
        <v>3</v>
      </c>
      <c r="B39" s="59"/>
      <c r="C39" s="13"/>
      <c r="D39" s="12"/>
      <c r="E39" s="11"/>
      <c r="F39" s="10"/>
      <c r="G39" s="9"/>
    </row>
    <row r="40" spans="1:7" s="2" customFormat="1" ht="18" customHeight="1">
      <c r="A40" s="60" t="s">
        <v>2</v>
      </c>
      <c r="B40" s="61"/>
      <c r="C40" s="8" t="s">
        <v>0</v>
      </c>
      <c r="D40" s="7">
        <v>11100</v>
      </c>
      <c r="E40" s="7">
        <v>2300</v>
      </c>
      <c r="F40" s="7">
        <f>SUM(D40:E40)</f>
        <v>13400</v>
      </c>
      <c r="G40" s="6"/>
    </row>
    <row r="41" spans="1:7" s="2" customFormat="1" ht="18" customHeight="1" thickBot="1">
      <c r="A41" s="62" t="s">
        <v>1</v>
      </c>
      <c r="B41" s="63"/>
      <c r="C41" s="5" t="s">
        <v>0</v>
      </c>
      <c r="D41" s="4">
        <v>600</v>
      </c>
      <c r="E41" s="4">
        <v>500</v>
      </c>
      <c r="F41" s="4">
        <f>SUM(D41:E41)</f>
        <v>1100</v>
      </c>
      <c r="G41" s="3"/>
    </row>
    <row r="42" spans="1:7" ht="12.95" customHeight="1"/>
  </sheetData>
  <mergeCells count="22">
    <mergeCell ref="A39:B39"/>
    <mergeCell ref="A40:B40"/>
    <mergeCell ref="A41:B41"/>
    <mergeCell ref="A27:A30"/>
    <mergeCell ref="B27:C27"/>
    <mergeCell ref="A31:A33"/>
    <mergeCell ref="B31:C31"/>
    <mergeCell ref="A34:A38"/>
    <mergeCell ref="B34:C34"/>
    <mergeCell ref="A12:A16"/>
    <mergeCell ref="B12:C12"/>
    <mergeCell ref="A17:A21"/>
    <mergeCell ref="B17:C17"/>
    <mergeCell ref="A22:A26"/>
    <mergeCell ref="B22:C22"/>
    <mergeCell ref="A7:A11"/>
    <mergeCell ref="B7:C7"/>
    <mergeCell ref="A1:G1"/>
    <mergeCell ref="A3:C3"/>
    <mergeCell ref="A4:C4"/>
    <mergeCell ref="A5:C5"/>
    <mergeCell ref="A6:C6"/>
  </mergeCells>
  <phoneticPr fontId="3" type="noConversion"/>
  <printOptions horizontalCentered="1" verticalCentered="1"/>
  <pageMargins left="0.19685039370078741" right="0.19685039370078741" top="0.47244094488188981" bottom="0.51181102362204722" header="0.23622047244094491" footer="0.51181102362204722"/>
  <pageSetup paperSize="9" scale="9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sqref="A1:I1"/>
    </sheetView>
  </sheetViews>
  <sheetFormatPr defaultRowHeight="16.5"/>
  <cols>
    <col min="1" max="1" width="9" bestFit="1" customWidth="1"/>
    <col min="2" max="2" width="10.625" customWidth="1"/>
    <col min="3" max="3" width="9" customWidth="1"/>
    <col min="4" max="4" width="8.375" bestFit="1" customWidth="1"/>
    <col min="5" max="5" width="9.375" bestFit="1" customWidth="1"/>
    <col min="6" max="6" width="10.375" customWidth="1"/>
    <col min="7" max="7" width="8.125" customWidth="1"/>
    <col min="8" max="8" width="9.625" customWidth="1"/>
    <col min="9" max="9" width="9.5" customWidth="1"/>
  </cols>
  <sheetData>
    <row r="1" spans="1:9" ht="27">
      <c r="A1" s="70" t="s">
        <v>79</v>
      </c>
      <c r="B1" s="70"/>
      <c r="C1" s="70"/>
      <c r="D1" s="70"/>
      <c r="E1" s="70"/>
      <c r="F1" s="70"/>
      <c r="G1" s="70"/>
      <c r="H1" s="70"/>
      <c r="I1" s="70"/>
    </row>
    <row r="2" spans="1:9" ht="15.75" customHeight="1">
      <c r="A2" s="38"/>
      <c r="B2" s="38"/>
      <c r="C2" s="38"/>
      <c r="D2" s="38"/>
      <c r="E2" s="38"/>
      <c r="F2" s="38"/>
      <c r="G2" s="38"/>
      <c r="H2" s="38"/>
      <c r="I2" s="38"/>
    </row>
    <row r="3" spans="1:9" ht="16.5" customHeight="1" thickBot="1">
      <c r="E3" s="37"/>
      <c r="F3" s="37"/>
      <c r="H3" s="71" t="s">
        <v>77</v>
      </c>
      <c r="I3" s="71"/>
    </row>
    <row r="4" spans="1:9" ht="21.95" customHeight="1">
      <c r="A4" s="72" t="s">
        <v>42</v>
      </c>
      <c r="B4" s="73" t="s">
        <v>43</v>
      </c>
      <c r="C4" s="73" t="s">
        <v>44</v>
      </c>
      <c r="D4" s="74" t="s">
        <v>76</v>
      </c>
      <c r="E4" s="74"/>
      <c r="F4" s="75"/>
      <c r="G4" s="72" t="s">
        <v>75</v>
      </c>
      <c r="H4" s="74"/>
      <c r="I4" s="75"/>
    </row>
    <row r="5" spans="1:9" ht="21.95" customHeight="1">
      <c r="A5" s="67"/>
      <c r="B5" s="69"/>
      <c r="C5" s="69"/>
      <c r="D5" s="68" t="s">
        <v>45</v>
      </c>
      <c r="E5" s="68" t="s">
        <v>46</v>
      </c>
      <c r="F5" s="65" t="s">
        <v>47</v>
      </c>
      <c r="G5" s="66" t="s">
        <v>45</v>
      </c>
      <c r="H5" s="68" t="s">
        <v>46</v>
      </c>
      <c r="I5" s="65" t="s">
        <v>47</v>
      </c>
    </row>
    <row r="6" spans="1:9" ht="21.95" customHeight="1">
      <c r="A6" s="67"/>
      <c r="B6" s="69"/>
      <c r="C6" s="69"/>
      <c r="D6" s="69"/>
      <c r="E6" s="69"/>
      <c r="F6" s="65"/>
      <c r="G6" s="67"/>
      <c r="H6" s="69"/>
      <c r="I6" s="65"/>
    </row>
    <row r="7" spans="1:9" ht="21.95" customHeight="1">
      <c r="A7" s="39" t="s">
        <v>48</v>
      </c>
      <c r="B7" s="30">
        <v>3447</v>
      </c>
      <c r="C7" s="31">
        <f t="shared" ref="C7:C13" si="0">B7/$B$34%</f>
        <v>9.995940146154739</v>
      </c>
      <c r="D7" s="30">
        <v>1000</v>
      </c>
      <c r="E7" s="30">
        <f>ROUND((C7*$E$34/100),-1)</f>
        <v>10020</v>
      </c>
      <c r="F7" s="32">
        <f>ROUND(SUM(D7:E7),-2)</f>
        <v>11000</v>
      </c>
      <c r="G7" s="40">
        <v>400</v>
      </c>
      <c r="H7" s="30">
        <f t="shared" ref="H7:H13" si="1">ROUND((C7*$H$34/100),-1)</f>
        <v>1760</v>
      </c>
      <c r="I7" s="32">
        <f>ROUND(SUM(G7:H7),-2)</f>
        <v>2200</v>
      </c>
    </row>
    <row r="8" spans="1:9" ht="21.95" customHeight="1">
      <c r="A8" s="39" t="s">
        <v>49</v>
      </c>
      <c r="B8" s="30">
        <v>2609</v>
      </c>
      <c r="C8" s="31">
        <f t="shared" si="0"/>
        <v>7.5658276302053133</v>
      </c>
      <c r="D8" s="30">
        <v>1000</v>
      </c>
      <c r="E8" s="30">
        <f>ROUND((C8*$E$34/100),-1)</f>
        <v>7580</v>
      </c>
      <c r="F8" s="32">
        <v>5300</v>
      </c>
      <c r="G8" s="40">
        <v>400</v>
      </c>
      <c r="H8" s="30">
        <f t="shared" si="1"/>
        <v>1330</v>
      </c>
      <c r="I8" s="32">
        <v>1000</v>
      </c>
    </row>
    <row r="9" spans="1:9" ht="21.95" customHeight="1">
      <c r="A9" s="39" t="s">
        <v>50</v>
      </c>
      <c r="B9" s="30">
        <v>3828</v>
      </c>
      <c r="C9" s="31">
        <f t="shared" si="0"/>
        <v>11.100800371186638</v>
      </c>
      <c r="D9" s="30">
        <v>1000</v>
      </c>
      <c r="E9" s="30">
        <f>ROUND((C9*$E$34/100),-1)</f>
        <v>11120</v>
      </c>
      <c r="F9" s="32">
        <v>12000</v>
      </c>
      <c r="G9" s="40">
        <v>400</v>
      </c>
      <c r="H9" s="30">
        <f t="shared" si="1"/>
        <v>1950</v>
      </c>
      <c r="I9" s="32">
        <f t="shared" ref="I9:I32" si="2">ROUND(SUM(G9:H9),-2)</f>
        <v>2400</v>
      </c>
    </row>
    <row r="10" spans="1:9" ht="21.95" customHeight="1">
      <c r="A10" s="39" t="s">
        <v>51</v>
      </c>
      <c r="B10" s="30">
        <v>2429</v>
      </c>
      <c r="C10" s="31">
        <f t="shared" si="0"/>
        <v>7.0438464215288255</v>
      </c>
      <c r="D10" s="30">
        <v>1000</v>
      </c>
      <c r="E10" s="30">
        <f>ROUND((C10*$E$34/100),-1)</f>
        <v>7060</v>
      </c>
      <c r="F10" s="32">
        <v>4800</v>
      </c>
      <c r="G10" s="40">
        <v>400</v>
      </c>
      <c r="H10" s="30">
        <f t="shared" si="1"/>
        <v>1240</v>
      </c>
      <c r="I10" s="32">
        <v>1000</v>
      </c>
    </row>
    <row r="11" spans="1:9" ht="21.95" customHeight="1">
      <c r="A11" s="39" t="s">
        <v>52</v>
      </c>
      <c r="B11" s="30">
        <v>2861</v>
      </c>
      <c r="C11" s="31">
        <f t="shared" si="0"/>
        <v>8.2966013223523962</v>
      </c>
      <c r="D11" s="30">
        <v>1000</v>
      </c>
      <c r="E11" s="30">
        <f>ROUND((C11*$E$34/100),-1)</f>
        <v>8310</v>
      </c>
      <c r="F11" s="32">
        <f t="shared" ref="F11:F33" si="3">ROUND(SUM(D11:E11),-2)</f>
        <v>9300</v>
      </c>
      <c r="G11" s="40">
        <v>400</v>
      </c>
      <c r="H11" s="30">
        <f t="shared" si="1"/>
        <v>1460</v>
      </c>
      <c r="I11" s="32">
        <f t="shared" si="2"/>
        <v>1900</v>
      </c>
    </row>
    <row r="12" spans="1:9" ht="21.95" customHeight="1">
      <c r="A12" s="39" t="s">
        <v>53</v>
      </c>
      <c r="B12" s="30">
        <v>2756</v>
      </c>
      <c r="C12" s="31">
        <f t="shared" si="0"/>
        <v>7.9921122839577778</v>
      </c>
      <c r="D12" s="30">
        <v>1000</v>
      </c>
      <c r="E12" s="30">
        <v>8000</v>
      </c>
      <c r="F12" s="32">
        <f t="shared" si="3"/>
        <v>9000</v>
      </c>
      <c r="G12" s="40">
        <v>400</v>
      </c>
      <c r="H12" s="30">
        <f t="shared" si="1"/>
        <v>1410</v>
      </c>
      <c r="I12" s="32">
        <f t="shared" si="2"/>
        <v>1800</v>
      </c>
    </row>
    <row r="13" spans="1:9" ht="21.95" customHeight="1">
      <c r="A13" s="39" t="s">
        <v>54</v>
      </c>
      <c r="B13" s="30">
        <v>1834</v>
      </c>
      <c r="C13" s="31">
        <f t="shared" si="0"/>
        <v>5.3184085372926582</v>
      </c>
      <c r="D13" s="30">
        <v>1000</v>
      </c>
      <c r="E13" s="30">
        <f>ROUND((C13*$E$34/100),-1)</f>
        <v>5330</v>
      </c>
      <c r="F13" s="32">
        <f t="shared" si="3"/>
        <v>6300</v>
      </c>
      <c r="G13" s="40">
        <v>400</v>
      </c>
      <c r="H13" s="30">
        <f t="shared" si="1"/>
        <v>940</v>
      </c>
      <c r="I13" s="32">
        <f t="shared" si="2"/>
        <v>1300</v>
      </c>
    </row>
    <row r="14" spans="1:9" ht="21.95" customHeight="1">
      <c r="A14" s="39" t="s">
        <v>78</v>
      </c>
      <c r="B14" s="30">
        <v>1214</v>
      </c>
      <c r="C14" s="31">
        <v>3.5204732629625335</v>
      </c>
      <c r="D14" s="30">
        <v>1000</v>
      </c>
      <c r="E14" s="30">
        <v>3530</v>
      </c>
      <c r="F14" s="32">
        <v>11100</v>
      </c>
      <c r="G14" s="40">
        <v>400</v>
      </c>
      <c r="H14" s="30">
        <v>620</v>
      </c>
      <c r="I14" s="32">
        <v>2300</v>
      </c>
    </row>
    <row r="15" spans="1:9" ht="21.95" customHeight="1">
      <c r="A15" s="39" t="s">
        <v>55</v>
      </c>
      <c r="B15" s="30">
        <v>817</v>
      </c>
      <c r="C15" s="31">
        <f t="shared" ref="C15:C34" si="4">B15/$B$34%</f>
        <v>2.3692147082705026</v>
      </c>
      <c r="D15" s="30">
        <v>1000</v>
      </c>
      <c r="E15" s="30">
        <f t="shared" ref="E15:E33" si="5">ROUND((C15*$E$34/100),-1)</f>
        <v>2370</v>
      </c>
      <c r="F15" s="32">
        <f t="shared" si="3"/>
        <v>3400</v>
      </c>
      <c r="G15" s="40">
        <v>400</v>
      </c>
      <c r="H15" s="30">
        <f t="shared" ref="H15:H33" si="6">ROUND((C15*$H$34/100),-1)</f>
        <v>420</v>
      </c>
      <c r="I15" s="32">
        <v>1000</v>
      </c>
    </row>
    <row r="16" spans="1:9" ht="21.95" customHeight="1">
      <c r="A16" s="39" t="s">
        <v>56</v>
      </c>
      <c r="B16" s="30">
        <v>1433</v>
      </c>
      <c r="C16" s="31">
        <f t="shared" si="4"/>
        <v>4.1555504001855939</v>
      </c>
      <c r="D16" s="30">
        <v>1000</v>
      </c>
      <c r="E16" s="30">
        <f t="shared" si="5"/>
        <v>4160</v>
      </c>
      <c r="F16" s="32">
        <f t="shared" si="3"/>
        <v>5200</v>
      </c>
      <c r="G16" s="40">
        <v>400</v>
      </c>
      <c r="H16" s="30">
        <f t="shared" si="6"/>
        <v>730</v>
      </c>
      <c r="I16" s="32">
        <f t="shared" si="2"/>
        <v>1100</v>
      </c>
    </row>
    <row r="17" spans="1:9" ht="21.95" customHeight="1">
      <c r="A17" s="39" t="s">
        <v>57</v>
      </c>
      <c r="B17" s="30">
        <v>454</v>
      </c>
      <c r="C17" s="31">
        <f t="shared" si="4"/>
        <v>1.3165526041062523</v>
      </c>
      <c r="D17" s="30">
        <v>500</v>
      </c>
      <c r="E17" s="30">
        <f t="shared" si="5"/>
        <v>1320</v>
      </c>
      <c r="F17" s="32">
        <f t="shared" si="3"/>
        <v>1800</v>
      </c>
      <c r="G17" s="40">
        <v>200</v>
      </c>
      <c r="H17" s="30">
        <f t="shared" si="6"/>
        <v>230</v>
      </c>
      <c r="I17" s="32">
        <v>500</v>
      </c>
    </row>
    <row r="18" spans="1:9" ht="21.95" customHeight="1">
      <c r="A18" s="39" t="s">
        <v>58</v>
      </c>
      <c r="B18" s="30">
        <v>663</v>
      </c>
      <c r="C18" s="31">
        <f t="shared" si="4"/>
        <v>1.9226307852917297</v>
      </c>
      <c r="D18" s="30">
        <v>500</v>
      </c>
      <c r="E18" s="30">
        <f t="shared" si="5"/>
        <v>1930</v>
      </c>
      <c r="F18" s="32">
        <f t="shared" si="3"/>
        <v>2400</v>
      </c>
      <c r="G18" s="40">
        <v>200</v>
      </c>
      <c r="H18" s="30">
        <f t="shared" si="6"/>
        <v>340</v>
      </c>
      <c r="I18" s="32">
        <f t="shared" si="2"/>
        <v>500</v>
      </c>
    </row>
    <row r="19" spans="1:9" ht="21.95" customHeight="1">
      <c r="A19" s="39" t="s">
        <v>59</v>
      </c>
      <c r="B19" s="30">
        <v>377</v>
      </c>
      <c r="C19" s="31">
        <f t="shared" si="4"/>
        <v>1.0932606426168658</v>
      </c>
      <c r="D19" s="30">
        <v>500</v>
      </c>
      <c r="E19" s="30">
        <f t="shared" si="5"/>
        <v>1100</v>
      </c>
      <c r="F19" s="32">
        <f t="shared" si="3"/>
        <v>1600</v>
      </c>
      <c r="G19" s="40">
        <v>200</v>
      </c>
      <c r="H19" s="30">
        <f t="shared" si="6"/>
        <v>190</v>
      </c>
      <c r="I19" s="32">
        <v>500</v>
      </c>
    </row>
    <row r="20" spans="1:9" ht="21.95" customHeight="1">
      <c r="A20" s="39" t="s">
        <v>60</v>
      </c>
      <c r="B20" s="30">
        <v>329</v>
      </c>
      <c r="C20" s="31">
        <f t="shared" si="4"/>
        <v>0.95406565363646911</v>
      </c>
      <c r="D20" s="30">
        <v>500</v>
      </c>
      <c r="E20" s="30">
        <f t="shared" si="5"/>
        <v>960</v>
      </c>
      <c r="F20" s="32">
        <f t="shared" si="3"/>
        <v>1500</v>
      </c>
      <c r="G20" s="40">
        <v>200</v>
      </c>
      <c r="H20" s="30">
        <f t="shared" si="6"/>
        <v>170</v>
      </c>
      <c r="I20" s="32">
        <v>500</v>
      </c>
    </row>
    <row r="21" spans="1:9" ht="21.95" customHeight="1">
      <c r="A21" s="39" t="s">
        <v>61</v>
      </c>
      <c r="B21" s="30">
        <v>637</v>
      </c>
      <c r="C21" s="31">
        <f t="shared" si="4"/>
        <v>1.8472334995940147</v>
      </c>
      <c r="D21" s="30">
        <v>500</v>
      </c>
      <c r="E21" s="30">
        <f t="shared" si="5"/>
        <v>1850</v>
      </c>
      <c r="F21" s="32">
        <f t="shared" si="3"/>
        <v>2400</v>
      </c>
      <c r="G21" s="40">
        <v>200</v>
      </c>
      <c r="H21" s="30">
        <f t="shared" si="6"/>
        <v>330</v>
      </c>
      <c r="I21" s="32">
        <f t="shared" si="2"/>
        <v>500</v>
      </c>
    </row>
    <row r="22" spans="1:9" ht="21.95" customHeight="1">
      <c r="A22" s="39" t="s">
        <v>62</v>
      </c>
      <c r="B22" s="30">
        <v>706</v>
      </c>
      <c r="C22" s="31">
        <f t="shared" si="4"/>
        <v>2.0473262962533352</v>
      </c>
      <c r="D22" s="30">
        <v>500</v>
      </c>
      <c r="E22" s="30">
        <f t="shared" si="5"/>
        <v>2050</v>
      </c>
      <c r="F22" s="32">
        <f t="shared" si="3"/>
        <v>2600</v>
      </c>
      <c r="G22" s="40">
        <v>200</v>
      </c>
      <c r="H22" s="30">
        <f t="shared" si="6"/>
        <v>360</v>
      </c>
      <c r="I22" s="32">
        <f t="shared" si="2"/>
        <v>600</v>
      </c>
    </row>
    <row r="23" spans="1:9" ht="21.95" customHeight="1">
      <c r="A23" s="39" t="s">
        <v>63</v>
      </c>
      <c r="B23" s="30">
        <v>623</v>
      </c>
      <c r="C23" s="31">
        <f t="shared" si="4"/>
        <v>1.806634961141399</v>
      </c>
      <c r="D23" s="30">
        <v>500</v>
      </c>
      <c r="E23" s="30">
        <f t="shared" si="5"/>
        <v>1810</v>
      </c>
      <c r="F23" s="32">
        <f t="shared" si="3"/>
        <v>2300</v>
      </c>
      <c r="G23" s="40">
        <v>200</v>
      </c>
      <c r="H23" s="30">
        <f t="shared" si="6"/>
        <v>320</v>
      </c>
      <c r="I23" s="32">
        <f t="shared" si="2"/>
        <v>500</v>
      </c>
    </row>
    <row r="24" spans="1:9" ht="21.95" customHeight="1">
      <c r="A24" s="39" t="s">
        <v>64</v>
      </c>
      <c r="B24" s="30">
        <v>1131</v>
      </c>
      <c r="C24" s="31">
        <f t="shared" si="4"/>
        <v>3.2797819278505975</v>
      </c>
      <c r="D24" s="30">
        <v>500</v>
      </c>
      <c r="E24" s="30">
        <f t="shared" si="5"/>
        <v>3290</v>
      </c>
      <c r="F24" s="32">
        <f t="shared" si="3"/>
        <v>3800</v>
      </c>
      <c r="G24" s="40">
        <v>200</v>
      </c>
      <c r="H24" s="30">
        <f t="shared" si="6"/>
        <v>580</v>
      </c>
      <c r="I24" s="32">
        <f t="shared" si="2"/>
        <v>800</v>
      </c>
    </row>
    <row r="25" spans="1:9" ht="21.95" customHeight="1">
      <c r="A25" s="39" t="s">
        <v>65</v>
      </c>
      <c r="B25" s="30">
        <v>304</v>
      </c>
      <c r="C25" s="31">
        <f t="shared" si="4"/>
        <v>0.8815682635425125</v>
      </c>
      <c r="D25" s="30">
        <v>500</v>
      </c>
      <c r="E25" s="30">
        <f t="shared" si="5"/>
        <v>880</v>
      </c>
      <c r="F25" s="32">
        <f t="shared" si="3"/>
        <v>1400</v>
      </c>
      <c r="G25" s="40">
        <v>200</v>
      </c>
      <c r="H25" s="30">
        <f t="shared" si="6"/>
        <v>160</v>
      </c>
      <c r="I25" s="32">
        <v>500</v>
      </c>
    </row>
    <row r="26" spans="1:9" ht="21.95" customHeight="1">
      <c r="A26" s="39" t="s">
        <v>66</v>
      </c>
      <c r="B26" s="30">
        <v>2348</v>
      </c>
      <c r="C26" s="31">
        <f t="shared" si="4"/>
        <v>6.808954877624406</v>
      </c>
      <c r="D26" s="30">
        <v>500</v>
      </c>
      <c r="E26" s="30">
        <f t="shared" si="5"/>
        <v>6820</v>
      </c>
      <c r="F26" s="32">
        <f t="shared" si="3"/>
        <v>7300</v>
      </c>
      <c r="G26" s="40">
        <v>200</v>
      </c>
      <c r="H26" s="30">
        <f t="shared" si="6"/>
        <v>1200</v>
      </c>
      <c r="I26" s="32">
        <f t="shared" si="2"/>
        <v>1400</v>
      </c>
    </row>
    <row r="27" spans="1:9" ht="21.95" customHeight="1">
      <c r="A27" s="39" t="s">
        <v>67</v>
      </c>
      <c r="B27" s="30">
        <v>721</v>
      </c>
      <c r="C27" s="31">
        <f t="shared" si="4"/>
        <v>2.0908247303097092</v>
      </c>
      <c r="D27" s="30">
        <v>500</v>
      </c>
      <c r="E27" s="30">
        <f t="shared" si="5"/>
        <v>2100</v>
      </c>
      <c r="F27" s="32">
        <f t="shared" si="3"/>
        <v>2600</v>
      </c>
      <c r="G27" s="40">
        <v>200</v>
      </c>
      <c r="H27" s="30">
        <f t="shared" si="6"/>
        <v>370</v>
      </c>
      <c r="I27" s="32">
        <f t="shared" si="2"/>
        <v>600</v>
      </c>
    </row>
    <row r="28" spans="1:9" ht="21.95" customHeight="1">
      <c r="A28" s="39" t="s">
        <v>68</v>
      </c>
      <c r="B28" s="30">
        <v>588</v>
      </c>
      <c r="C28" s="31">
        <f t="shared" si="4"/>
        <v>1.7051386150098597</v>
      </c>
      <c r="D28" s="30">
        <v>500</v>
      </c>
      <c r="E28" s="30">
        <f t="shared" si="5"/>
        <v>1710</v>
      </c>
      <c r="F28" s="32">
        <f t="shared" si="3"/>
        <v>2200</v>
      </c>
      <c r="G28" s="40">
        <v>200</v>
      </c>
      <c r="H28" s="30">
        <f t="shared" si="6"/>
        <v>300</v>
      </c>
      <c r="I28" s="32">
        <f t="shared" si="2"/>
        <v>500</v>
      </c>
    </row>
    <row r="29" spans="1:9" ht="21.95" customHeight="1">
      <c r="A29" s="39" t="s">
        <v>69</v>
      </c>
      <c r="B29" s="30">
        <v>398</v>
      </c>
      <c r="C29" s="31">
        <f t="shared" si="4"/>
        <v>1.1541584502957893</v>
      </c>
      <c r="D29" s="30">
        <v>500</v>
      </c>
      <c r="E29" s="30">
        <f t="shared" si="5"/>
        <v>1160</v>
      </c>
      <c r="F29" s="32">
        <f t="shared" si="3"/>
        <v>1700</v>
      </c>
      <c r="G29" s="40">
        <v>200</v>
      </c>
      <c r="H29" s="30">
        <f t="shared" si="6"/>
        <v>200</v>
      </c>
      <c r="I29" s="32">
        <v>500</v>
      </c>
    </row>
    <row r="30" spans="1:9" ht="21.95" customHeight="1">
      <c r="A30" s="39" t="s">
        <v>70</v>
      </c>
      <c r="B30" s="30">
        <v>412</v>
      </c>
      <c r="C30" s="31">
        <f t="shared" si="4"/>
        <v>1.1947569887484051</v>
      </c>
      <c r="D30" s="30">
        <v>500</v>
      </c>
      <c r="E30" s="30">
        <f t="shared" si="5"/>
        <v>1200</v>
      </c>
      <c r="F30" s="32">
        <f t="shared" si="3"/>
        <v>1700</v>
      </c>
      <c r="G30" s="40">
        <v>200</v>
      </c>
      <c r="H30" s="30">
        <f t="shared" si="6"/>
        <v>210</v>
      </c>
      <c r="I30" s="32">
        <v>500</v>
      </c>
    </row>
    <row r="31" spans="1:9" ht="21.95" customHeight="1">
      <c r="A31" s="39" t="s">
        <v>71</v>
      </c>
      <c r="B31" s="30">
        <v>713</v>
      </c>
      <c r="C31" s="31">
        <f t="shared" si="4"/>
        <v>2.0676255654796427</v>
      </c>
      <c r="D31" s="30">
        <v>500</v>
      </c>
      <c r="E31" s="30">
        <f t="shared" si="5"/>
        <v>2070</v>
      </c>
      <c r="F31" s="32">
        <f t="shared" si="3"/>
        <v>2600</v>
      </c>
      <c r="G31" s="40">
        <v>200</v>
      </c>
      <c r="H31" s="30">
        <f t="shared" si="6"/>
        <v>360</v>
      </c>
      <c r="I31" s="32">
        <f t="shared" si="2"/>
        <v>600</v>
      </c>
    </row>
    <row r="32" spans="1:9" ht="21.95" customHeight="1">
      <c r="A32" s="39" t="s">
        <v>72</v>
      </c>
      <c r="B32" s="30">
        <v>803</v>
      </c>
      <c r="C32" s="31">
        <f t="shared" si="4"/>
        <v>2.3286161698178867</v>
      </c>
      <c r="D32" s="30">
        <v>500</v>
      </c>
      <c r="E32" s="30">
        <f t="shared" si="5"/>
        <v>2330</v>
      </c>
      <c r="F32" s="32">
        <f t="shared" si="3"/>
        <v>2800</v>
      </c>
      <c r="G32" s="40">
        <v>200</v>
      </c>
      <c r="H32" s="30">
        <f t="shared" si="6"/>
        <v>410</v>
      </c>
      <c r="I32" s="32">
        <f t="shared" si="2"/>
        <v>600</v>
      </c>
    </row>
    <row r="33" spans="1:9" ht="21.95" customHeight="1">
      <c r="A33" s="39" t="s">
        <v>73</v>
      </c>
      <c r="B33" s="30">
        <v>49</v>
      </c>
      <c r="C33" s="31">
        <f t="shared" si="4"/>
        <v>0.14209488458415498</v>
      </c>
      <c r="D33" s="30">
        <v>500</v>
      </c>
      <c r="E33" s="30">
        <f t="shared" si="5"/>
        <v>140</v>
      </c>
      <c r="F33" s="32">
        <f t="shared" si="3"/>
        <v>600</v>
      </c>
      <c r="G33" s="40">
        <v>200</v>
      </c>
      <c r="H33" s="30">
        <f t="shared" si="6"/>
        <v>30</v>
      </c>
      <c r="I33" s="32">
        <v>500</v>
      </c>
    </row>
    <row r="34" spans="1:9" ht="21.95" customHeight="1" thickBot="1">
      <c r="A34" s="33" t="s">
        <v>74</v>
      </c>
      <c r="B34" s="34">
        <f>SUM(B7:B33)</f>
        <v>34484</v>
      </c>
      <c r="C34" s="35">
        <f t="shared" si="4"/>
        <v>100.00000000000001</v>
      </c>
      <c r="D34" s="34">
        <f>SUM(D7:D33)</f>
        <v>18500</v>
      </c>
      <c r="E34" s="34">
        <v>100200</v>
      </c>
      <c r="F34" s="36">
        <v>118700</v>
      </c>
      <c r="G34" s="41">
        <f>SUM(G7:G33)</f>
        <v>7400</v>
      </c>
      <c r="H34" s="34">
        <v>17600</v>
      </c>
      <c r="I34" s="36">
        <f>SUM(I7:I33)</f>
        <v>26100</v>
      </c>
    </row>
  </sheetData>
  <mergeCells count="13">
    <mergeCell ref="F5:F6"/>
    <mergeCell ref="G5:G6"/>
    <mergeCell ref="H5:H6"/>
    <mergeCell ref="I5:I6"/>
    <mergeCell ref="A1:I1"/>
    <mergeCell ref="H3:I3"/>
    <mergeCell ref="A4:A6"/>
    <mergeCell ref="B4:B6"/>
    <mergeCell ref="C4:C6"/>
    <mergeCell ref="D4:F4"/>
    <mergeCell ref="G4:I4"/>
    <mergeCell ref="D5:D6"/>
    <mergeCell ref="E5:E6"/>
  </mergeCells>
  <phoneticPr fontId="3" type="noConversion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배정조서</vt:lpstr>
      <vt:lpstr>배정자료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사무</cp:lastModifiedBy>
  <cp:lastPrinted>2015-10-20T05:25:07Z</cp:lastPrinted>
  <dcterms:created xsi:type="dcterms:W3CDTF">2015-07-02T01:05:31Z</dcterms:created>
  <dcterms:modified xsi:type="dcterms:W3CDTF">2015-10-20T06:42:49Z</dcterms:modified>
</cp:coreProperties>
</file>