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15" yWindow="30" windowWidth="18075" windowHeight="11010"/>
  </bookViews>
  <sheets>
    <sheet name="참석대상자" sheetId="1" r:id="rId1"/>
    <sheet name="성적" sheetId="2" r:id="rId2"/>
  </sheets>
  <calcPr calcId="125725"/>
</workbook>
</file>

<file path=xl/calcChain.xml><?xml version="1.0" encoding="utf-8"?>
<calcChain xmlns="http://schemas.openxmlformats.org/spreadsheetml/2006/main">
  <c r="K29" i="1"/>
  <c r="M29" s="1"/>
  <c r="H29"/>
  <c r="J29" s="1"/>
  <c r="A45"/>
  <c r="H45" s="1"/>
  <c r="J45" s="1"/>
  <c r="A44"/>
  <c r="A43"/>
  <c r="A42"/>
  <c r="A41"/>
  <c r="A40"/>
  <c r="A39"/>
  <c r="A38"/>
  <c r="A37"/>
  <c r="A36"/>
  <c r="A35"/>
  <c r="A34"/>
  <c r="A33"/>
  <c r="A32"/>
  <c r="A31"/>
  <c r="A28"/>
  <c r="A27"/>
  <c r="A26"/>
  <c r="A25"/>
  <c r="A24"/>
  <c r="A23"/>
  <c r="A22"/>
  <c r="H38" s="1"/>
  <c r="A21"/>
  <c r="A20"/>
  <c r="H37" s="1"/>
  <c r="A19"/>
  <c r="A18"/>
  <c r="H36" s="1"/>
  <c r="A17"/>
  <c r="A16"/>
  <c r="A15"/>
  <c r="H34" s="1"/>
  <c r="A14"/>
  <c r="A13"/>
  <c r="A12"/>
  <c r="H32" s="1"/>
  <c r="A11"/>
  <c r="A10"/>
  <c r="A9"/>
  <c r="A8"/>
  <c r="A7"/>
  <c r="A6"/>
  <c r="A5"/>
  <c r="K31" s="1"/>
  <c r="A4"/>
  <c r="H4" s="1"/>
  <c r="H5" l="1"/>
  <c r="N29"/>
  <c r="H44"/>
  <c r="J44" s="1"/>
  <c r="H8"/>
  <c r="K33"/>
  <c r="K40"/>
  <c r="K41"/>
  <c r="H42"/>
  <c r="H17"/>
  <c r="H21"/>
  <c r="H19"/>
  <c r="H22"/>
  <c r="H25"/>
  <c r="H10"/>
  <c r="H6"/>
  <c r="H35"/>
  <c r="H15"/>
  <c r="H39"/>
  <c r="H23"/>
  <c r="H27"/>
  <c r="H9"/>
  <c r="H12"/>
  <c r="H14"/>
  <c r="H18"/>
  <c r="H20"/>
  <c r="H26"/>
  <c r="H28"/>
  <c r="J28" s="1"/>
  <c r="K7"/>
  <c r="K11"/>
  <c r="K13"/>
  <c r="K16"/>
  <c r="K24"/>
  <c r="K43"/>
  <c r="H31"/>
  <c r="H7"/>
  <c r="H33"/>
  <c r="H11"/>
  <c r="H13"/>
  <c r="H16"/>
  <c r="H40"/>
  <c r="H41"/>
  <c r="H24"/>
  <c r="H43"/>
  <c r="K4"/>
  <c r="K6"/>
  <c r="K32"/>
  <c r="K35"/>
  <c r="K37"/>
  <c r="K15"/>
  <c r="K39"/>
  <c r="K21"/>
  <c r="K23"/>
  <c r="K27"/>
  <c r="K45"/>
  <c r="M45" s="1"/>
  <c r="N45" s="1"/>
  <c r="K9"/>
  <c r="K34"/>
  <c r="K12"/>
  <c r="K14"/>
  <c r="K18"/>
  <c r="K20"/>
  <c r="K42"/>
  <c r="K26"/>
  <c r="K28"/>
  <c r="M28" s="1"/>
  <c r="K5"/>
  <c r="K8"/>
  <c r="K10"/>
  <c r="K36"/>
  <c r="K38"/>
  <c r="K17"/>
  <c r="K19"/>
  <c r="K22"/>
  <c r="K25"/>
  <c r="K44"/>
  <c r="M44" s="1"/>
  <c r="N44" l="1"/>
  <c r="N28"/>
  <c r="M43"/>
  <c r="J43"/>
  <c r="M27"/>
  <c r="J27"/>
  <c r="M26"/>
  <c r="J26"/>
  <c r="M25"/>
  <c r="J25"/>
  <c r="M24"/>
  <c r="J24"/>
  <c r="M23"/>
  <c r="J23"/>
  <c r="M42"/>
  <c r="J42"/>
  <c r="M22"/>
  <c r="J22"/>
  <c r="M41"/>
  <c r="J41"/>
  <c r="M21"/>
  <c r="J21"/>
  <c r="M20"/>
  <c r="J20"/>
  <c r="M19"/>
  <c r="J19"/>
  <c r="M40"/>
  <c r="J40"/>
  <c r="M39"/>
  <c r="J39"/>
  <c r="M18"/>
  <c r="J18"/>
  <c r="M17"/>
  <c r="J17"/>
  <c r="M16"/>
  <c r="J16"/>
  <c r="M15"/>
  <c r="J15"/>
  <c r="M14"/>
  <c r="J14"/>
  <c r="M38"/>
  <c r="J38"/>
  <c r="M13"/>
  <c r="J13"/>
  <c r="M37"/>
  <c r="J37"/>
  <c r="M12"/>
  <c r="J12"/>
  <c r="M36"/>
  <c r="J36"/>
  <c r="M11"/>
  <c r="J11"/>
  <c r="M35"/>
  <c r="J35"/>
  <c r="M34"/>
  <c r="J34"/>
  <c r="M10"/>
  <c r="J10"/>
  <c r="M33"/>
  <c r="J33"/>
  <c r="M32"/>
  <c r="J32"/>
  <c r="M9"/>
  <c r="J9"/>
  <c r="M8"/>
  <c r="J8"/>
  <c r="M7"/>
  <c r="J7"/>
  <c r="M6"/>
  <c r="J6"/>
  <c r="M5"/>
  <c r="J5"/>
  <c r="M31"/>
  <c r="J31"/>
  <c r="M4"/>
  <c r="J4"/>
  <c r="N31" l="1"/>
  <c r="N7"/>
  <c r="N9"/>
  <c r="N33"/>
  <c r="N34"/>
  <c r="N11"/>
  <c r="N12"/>
  <c r="N13"/>
  <c r="N14"/>
  <c r="N16"/>
  <c r="N18"/>
  <c r="N40"/>
  <c r="N20"/>
  <c r="N41"/>
  <c r="N42"/>
  <c r="N24"/>
  <c r="N26"/>
  <c r="N43"/>
  <c r="N4"/>
  <c r="N5"/>
  <c r="N6"/>
  <c r="N8"/>
  <c r="N32"/>
  <c r="N10"/>
  <c r="N35"/>
  <c r="N36"/>
  <c r="N37"/>
  <c r="N38"/>
  <c r="N15"/>
  <c r="N17"/>
  <c r="N39"/>
  <c r="N19"/>
  <c r="N21"/>
  <c r="N22"/>
  <c r="N23"/>
  <c r="N25"/>
  <c r="N27"/>
</calcChain>
</file>

<file path=xl/comments1.xml><?xml version="1.0" encoding="utf-8"?>
<comments xmlns="http://schemas.openxmlformats.org/spreadsheetml/2006/main">
  <authors>
    <author>user</author>
  </authors>
  <commentList>
    <comment ref="W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서울역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경인청앞</t>
        </r>
      </text>
    </comment>
  </commentList>
</comments>
</file>

<file path=xl/sharedStrings.xml><?xml version="1.0" encoding="utf-8"?>
<sst xmlns="http://schemas.openxmlformats.org/spreadsheetml/2006/main" count="161" uniqueCount="82">
  <si>
    <t>인천</t>
  </si>
  <si>
    <t>인천계양</t>
  </si>
  <si>
    <t>부평</t>
  </si>
  <si>
    <t>동수원</t>
  </si>
  <si>
    <t>안양</t>
  </si>
  <si>
    <t>광명</t>
  </si>
  <si>
    <t>용인수지</t>
  </si>
  <si>
    <t>남양주</t>
  </si>
  <si>
    <t>평택</t>
  </si>
  <si>
    <t>용인</t>
  </si>
  <si>
    <t>김포</t>
  </si>
  <si>
    <t>강화</t>
  </si>
  <si>
    <t>가평</t>
  </si>
  <si>
    <t>양평</t>
  </si>
  <si>
    <t>경기광주</t>
  </si>
  <si>
    <t>안성</t>
  </si>
  <si>
    <t>동두천</t>
  </si>
  <si>
    <t>하남</t>
  </si>
  <si>
    <t>구리</t>
  </si>
  <si>
    <t>서인천</t>
  </si>
  <si>
    <t>의정부</t>
  </si>
  <si>
    <t>수원</t>
  </si>
  <si>
    <t>군포</t>
  </si>
  <si>
    <t>성남</t>
  </si>
  <si>
    <t>성남분당</t>
  </si>
  <si>
    <t>부천</t>
  </si>
  <si>
    <t>안산</t>
  </si>
  <si>
    <t>고양일산</t>
  </si>
  <si>
    <t>고양덕양</t>
  </si>
  <si>
    <t>시흥</t>
  </si>
  <si>
    <t>화성</t>
  </si>
  <si>
    <t>파주</t>
  </si>
  <si>
    <t>포천</t>
  </si>
  <si>
    <t>이천</t>
  </si>
  <si>
    <t>여주</t>
  </si>
  <si>
    <t>연천</t>
  </si>
  <si>
    <t>백령</t>
  </si>
  <si>
    <t>오산</t>
  </si>
  <si>
    <t>국명</t>
    <phoneticPr fontId="6" type="noConversion"/>
  </si>
  <si>
    <t>종합성적</t>
    <phoneticPr fontId="6" type="noConversion"/>
  </si>
  <si>
    <t>창구분야 실적개선도</t>
    <phoneticPr fontId="6" type="noConversion"/>
  </si>
  <si>
    <t>집배분야 실적개선도</t>
    <phoneticPr fontId="6" type="noConversion"/>
  </si>
  <si>
    <t>개선도
상위분야</t>
    <phoneticPr fontId="4" type="noConversion"/>
  </si>
  <si>
    <t>목표</t>
    <phoneticPr fontId="4" type="noConversion"/>
  </si>
  <si>
    <t>실적</t>
    <phoneticPr fontId="4" type="noConversion"/>
  </si>
  <si>
    <t>달성률</t>
    <phoneticPr fontId="10" type="noConversion"/>
  </si>
  <si>
    <t>순위</t>
    <phoneticPr fontId="4" type="noConversion"/>
  </si>
  <si>
    <t>전년
실적</t>
    <phoneticPr fontId="4" type="noConversion"/>
  </si>
  <si>
    <t>금년
실적</t>
    <phoneticPr fontId="4" type="noConversion"/>
  </si>
  <si>
    <t>개선도</t>
    <phoneticPr fontId="4" type="noConversion"/>
  </si>
  <si>
    <t>참석 대상</t>
    <phoneticPr fontId="10" type="noConversion"/>
  </si>
  <si>
    <t>비고</t>
    <phoneticPr fontId="10" type="noConversion"/>
  </si>
  <si>
    <t>대상</t>
    <phoneticPr fontId="10" type="noConversion"/>
  </si>
  <si>
    <t>직급</t>
    <phoneticPr fontId="10" type="noConversion"/>
  </si>
  <si>
    <t>성명</t>
    <phoneticPr fontId="10" type="noConversion"/>
  </si>
  <si>
    <t>핸드폰 번호</t>
    <phoneticPr fontId="10" type="noConversion"/>
  </si>
  <si>
    <t>서수원</t>
  </si>
  <si>
    <t>부평</t>
    <phoneticPr fontId="18" type="noConversion"/>
  </si>
  <si>
    <t>인천계양</t>
    <phoneticPr fontId="18" type="noConversion"/>
  </si>
  <si>
    <t>국명</t>
    <phoneticPr fontId="3" type="noConversion"/>
  </si>
  <si>
    <t>목표</t>
    <phoneticPr fontId="3" type="noConversion"/>
  </si>
  <si>
    <t>실적</t>
    <phoneticPr fontId="3" type="noConversion"/>
  </si>
  <si>
    <t>달성률</t>
    <phoneticPr fontId="3" type="noConversion"/>
  </si>
  <si>
    <t>창구</t>
    <phoneticPr fontId="3" type="noConversion"/>
  </si>
  <si>
    <t>집배</t>
    <phoneticPr fontId="3" type="noConversion"/>
  </si>
  <si>
    <t>수원</t>
    <phoneticPr fontId="6" type="noConversion"/>
  </si>
  <si>
    <t>서수원</t>
    <phoneticPr fontId="3" type="noConversion"/>
  </si>
  <si>
    <t>인천남동</t>
    <phoneticPr fontId="3" type="noConversion"/>
  </si>
  <si>
    <t>관서급</t>
    <phoneticPr fontId="3" type="noConversion"/>
  </si>
  <si>
    <t>남인천
(인천남동)</t>
    <phoneticPr fontId="3" type="noConversion"/>
  </si>
  <si>
    <t>비고</t>
    <phoneticPr fontId="4" type="noConversion"/>
  </si>
  <si>
    <t>2015년도 CS 유공직원 워크샵 참석 대상자 명단</t>
    <phoneticPr fontId="4" type="noConversion"/>
  </si>
  <si>
    <t>남인천    : 집배
인천남동 : 창구</t>
    <phoneticPr fontId="3" type="noConversion"/>
  </si>
  <si>
    <t>국명</t>
    <phoneticPr fontId="3" type="noConversion"/>
  </si>
  <si>
    <t>남인천</t>
    <phoneticPr fontId="3" type="noConversion"/>
  </si>
  <si>
    <t>인천남동</t>
    <phoneticPr fontId="3" type="noConversion"/>
  </si>
  <si>
    <t xml:space="preserve"> ※  집배분야 유공직원 26명, 창구분야 유공직원 15명</t>
    <phoneticPr fontId="6" type="noConversion"/>
  </si>
  <si>
    <t>집배분야
유공직원</t>
    <phoneticPr fontId="10" type="noConversion"/>
  </si>
  <si>
    <t>창구분야
유공직원</t>
    <phoneticPr fontId="3" type="noConversion"/>
  </si>
  <si>
    <t>자택주소</t>
    <phoneticPr fontId="10" type="noConversion"/>
  </si>
  <si>
    <t>주민번호</t>
    <phoneticPr fontId="3" type="noConversion"/>
  </si>
  <si>
    <t>출발지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</si>
</sst>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.00_ "/>
    <numFmt numFmtId="177" formatCode="0.0%"/>
    <numFmt numFmtId="178" formatCode="_-* #,##0.00_-;\-* #,##0.00_-;_-* &quot;-&quot;_-;_-@_-"/>
    <numFmt numFmtId="179" formatCode="0_);[Red]\(0\)"/>
    <numFmt numFmtId="180" formatCode="#,##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굴림"/>
      <family val="2"/>
      <charset val="129"/>
    </font>
    <font>
      <b/>
      <sz val="10"/>
      <name val="굴림"/>
      <family val="3"/>
      <charset val="129"/>
    </font>
    <font>
      <b/>
      <sz val="10"/>
      <color rgb="FF0000FF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rgb="FF0000FF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b/>
      <sz val="20"/>
      <color theme="1"/>
      <name val="HY헤드라인M"/>
      <family val="1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b/>
      <sz val="10"/>
      <color rgb="FFFF0000"/>
      <name val="굴림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11" fillId="0" borderId="18" xfId="3" applyFont="1" applyFill="1" applyBorder="1" applyAlignment="1">
      <alignment horizontal="center" vertical="center" shrinkToFit="1"/>
    </xf>
    <xf numFmtId="177" fontId="11" fillId="0" borderId="20" xfId="4" applyNumberFormat="1" applyFont="1" applyFill="1" applyBorder="1" applyAlignment="1">
      <alignment horizontal="center" vertical="center" shrinkToFit="1"/>
    </xf>
    <xf numFmtId="0" fontId="11" fillId="0" borderId="21" xfId="5" applyNumberFormat="1" applyFont="1" applyFill="1" applyBorder="1" applyAlignment="1">
      <alignment horizontal="center" vertical="center" shrinkToFit="1"/>
    </xf>
    <xf numFmtId="178" fontId="11" fillId="0" borderId="20" xfId="1" applyNumberFormat="1" applyFont="1" applyFill="1" applyBorder="1" applyAlignment="1">
      <alignment horizontal="center" vertical="center" shrinkToFit="1"/>
    </xf>
    <xf numFmtId="177" fontId="11" fillId="0" borderId="21" xfId="2" applyNumberFormat="1" applyFont="1" applyFill="1" applyBorder="1" applyAlignment="1">
      <alignment horizontal="center" vertical="center" shrinkToFit="1"/>
    </xf>
    <xf numFmtId="0" fontId="13" fillId="0" borderId="23" xfId="5" applyNumberFormat="1" applyFont="1" applyFill="1" applyBorder="1" applyAlignment="1">
      <alignment horizontal="center" vertical="center" shrinkToFit="1"/>
    </xf>
    <xf numFmtId="0" fontId="11" fillId="0" borderId="24" xfId="3" applyFont="1" applyFill="1" applyBorder="1" applyAlignment="1">
      <alignment horizontal="center" vertical="center" shrinkToFit="1"/>
    </xf>
    <xf numFmtId="177" fontId="11" fillId="0" borderId="26" xfId="4" applyNumberFormat="1" applyFont="1" applyFill="1" applyBorder="1" applyAlignment="1">
      <alignment horizontal="center" vertical="center" shrinkToFit="1"/>
    </xf>
    <xf numFmtId="0" fontId="11" fillId="0" borderId="27" xfId="5" applyNumberFormat="1" applyFont="1" applyFill="1" applyBorder="1" applyAlignment="1">
      <alignment horizontal="center" vertical="center" shrinkToFit="1"/>
    </xf>
    <xf numFmtId="178" fontId="11" fillId="0" borderId="26" xfId="1" applyNumberFormat="1" applyFont="1" applyFill="1" applyBorder="1" applyAlignment="1">
      <alignment horizontal="center" vertical="center" shrinkToFit="1"/>
    </xf>
    <xf numFmtId="177" fontId="11" fillId="0" borderId="27" xfId="2" applyNumberFormat="1" applyFont="1" applyFill="1" applyBorder="1" applyAlignment="1">
      <alignment horizontal="center" vertical="center" shrinkToFit="1"/>
    </xf>
    <xf numFmtId="0" fontId="13" fillId="0" borderId="29" xfId="5" applyNumberFormat="1" applyFont="1" applyFill="1" applyBorder="1" applyAlignment="1">
      <alignment horizontal="center" vertical="center" shrinkToFit="1"/>
    </xf>
    <xf numFmtId="0" fontId="11" fillId="0" borderId="30" xfId="3" applyFont="1" applyFill="1" applyBorder="1" applyAlignment="1">
      <alignment horizontal="center" vertical="center" shrinkToFit="1"/>
    </xf>
    <xf numFmtId="177" fontId="11" fillId="0" borderId="32" xfId="4" applyNumberFormat="1" applyFont="1" applyFill="1" applyBorder="1" applyAlignment="1">
      <alignment horizontal="center" vertical="center" shrinkToFit="1"/>
    </xf>
    <xf numFmtId="0" fontId="11" fillId="0" borderId="33" xfId="5" applyNumberFormat="1" applyFont="1" applyFill="1" applyBorder="1" applyAlignment="1">
      <alignment horizontal="center" vertical="center" shrinkToFit="1"/>
    </xf>
    <xf numFmtId="178" fontId="11" fillId="0" borderId="32" xfId="1" applyNumberFormat="1" applyFont="1" applyFill="1" applyBorder="1" applyAlignment="1">
      <alignment horizontal="center" vertical="center" shrinkToFit="1"/>
    </xf>
    <xf numFmtId="177" fontId="11" fillId="0" borderId="33" xfId="2" applyNumberFormat="1" applyFont="1" applyFill="1" applyBorder="1" applyAlignment="1">
      <alignment horizontal="center" vertical="center" shrinkToFit="1"/>
    </xf>
    <xf numFmtId="0" fontId="13" fillId="0" borderId="34" xfId="5" applyNumberFormat="1" applyFont="1" applyFill="1" applyBorder="1" applyAlignment="1">
      <alignment horizontal="center" vertical="center" shrinkToFit="1"/>
    </xf>
    <xf numFmtId="0" fontId="11" fillId="0" borderId="35" xfId="3" applyFont="1" applyFill="1" applyBorder="1" applyAlignment="1">
      <alignment horizontal="center" vertical="center" shrinkToFit="1"/>
    </xf>
    <xf numFmtId="177" fontId="11" fillId="0" borderId="37" xfId="4" applyNumberFormat="1" applyFont="1" applyFill="1" applyBorder="1" applyAlignment="1">
      <alignment horizontal="center" vertical="center" shrinkToFit="1"/>
    </xf>
    <xf numFmtId="0" fontId="11" fillId="0" borderId="38" xfId="5" applyNumberFormat="1" applyFont="1" applyFill="1" applyBorder="1" applyAlignment="1">
      <alignment horizontal="center" vertical="center" shrinkToFit="1"/>
    </xf>
    <xf numFmtId="178" fontId="11" fillId="0" borderId="37" xfId="1" applyNumberFormat="1" applyFont="1" applyFill="1" applyBorder="1" applyAlignment="1">
      <alignment horizontal="center" vertical="center" shrinkToFit="1"/>
    </xf>
    <xf numFmtId="0" fontId="2" fillId="0" borderId="0" xfId="3" applyFill="1">
      <alignment vertical="center"/>
    </xf>
    <xf numFmtId="0" fontId="0" fillId="0" borderId="40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176" fontId="11" fillId="0" borderId="19" xfId="3" applyNumberFormat="1" applyFont="1" applyFill="1" applyBorder="1" applyAlignment="1">
      <alignment horizontal="center" vertical="center" shrinkToFit="1"/>
    </xf>
    <xf numFmtId="176" fontId="11" fillId="0" borderId="20" xfId="3" applyNumberFormat="1" applyFont="1" applyFill="1" applyBorder="1" applyAlignment="1">
      <alignment horizontal="center" vertical="center" shrinkToFit="1"/>
    </xf>
    <xf numFmtId="176" fontId="11" fillId="0" borderId="25" xfId="3" applyNumberFormat="1" applyFont="1" applyFill="1" applyBorder="1" applyAlignment="1">
      <alignment horizontal="center" vertical="center" shrinkToFit="1"/>
    </xf>
    <xf numFmtId="176" fontId="11" fillId="0" borderId="26" xfId="3" applyNumberFormat="1" applyFont="1" applyFill="1" applyBorder="1" applyAlignment="1">
      <alignment horizontal="center" vertical="center" shrinkToFit="1"/>
    </xf>
    <xf numFmtId="176" fontId="11" fillId="0" borderId="31" xfId="3" applyNumberFormat="1" applyFont="1" applyFill="1" applyBorder="1" applyAlignment="1">
      <alignment horizontal="center" vertical="center" shrinkToFit="1"/>
    </xf>
    <xf numFmtId="176" fontId="11" fillId="0" borderId="32" xfId="3" applyNumberFormat="1" applyFont="1" applyFill="1" applyBorder="1" applyAlignment="1">
      <alignment horizontal="center" vertical="center" shrinkToFit="1"/>
    </xf>
    <xf numFmtId="176" fontId="11" fillId="0" borderId="36" xfId="3" applyNumberFormat="1" applyFont="1" applyFill="1" applyBorder="1" applyAlignment="1">
      <alignment horizontal="center" vertical="center" shrinkToFit="1"/>
    </xf>
    <xf numFmtId="176" fontId="11" fillId="0" borderId="37" xfId="3" applyNumberFormat="1" applyFont="1" applyFill="1" applyBorder="1" applyAlignment="1">
      <alignment horizontal="center" vertical="center" shrinkToFit="1"/>
    </xf>
    <xf numFmtId="178" fontId="11" fillId="0" borderId="22" xfId="1" applyNumberFormat="1" applyFont="1" applyFill="1" applyBorder="1" applyAlignment="1">
      <alignment horizontal="center" vertical="center" shrinkToFit="1"/>
    </xf>
    <xf numFmtId="178" fontId="11" fillId="0" borderId="28" xfId="1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20" fillId="0" borderId="50" xfId="8" applyNumberFormat="1" applyFont="1" applyFill="1" applyBorder="1" applyAlignment="1">
      <alignment horizontal="center" vertical="center" wrapText="1"/>
    </xf>
    <xf numFmtId="180" fontId="21" fillId="0" borderId="54" xfId="9" applyNumberFormat="1" applyFont="1" applyFill="1" applyBorder="1" applyAlignment="1">
      <alignment horizontal="center" vertical="center"/>
    </xf>
    <xf numFmtId="0" fontId="20" fillId="0" borderId="51" xfId="8" applyNumberFormat="1" applyFont="1" applyFill="1" applyBorder="1" applyAlignment="1">
      <alignment horizontal="center" vertical="center" wrapText="1"/>
    </xf>
    <xf numFmtId="180" fontId="21" fillId="0" borderId="55" xfId="9" applyNumberFormat="1" applyFont="1" applyFill="1" applyBorder="1" applyAlignment="1">
      <alignment horizontal="center" vertical="center"/>
    </xf>
    <xf numFmtId="0" fontId="20" fillId="0" borderId="49" xfId="8" applyNumberFormat="1" applyFont="1" applyFill="1" applyBorder="1" applyAlignment="1">
      <alignment horizontal="center" vertical="center" wrapText="1"/>
    </xf>
    <xf numFmtId="180" fontId="21" fillId="0" borderId="56" xfId="9" applyNumberFormat="1" applyFont="1" applyFill="1" applyBorder="1" applyAlignment="1">
      <alignment horizontal="center" vertical="center"/>
    </xf>
    <xf numFmtId="0" fontId="20" fillId="0" borderId="57" xfId="8" applyNumberFormat="1" applyFont="1" applyFill="1" applyBorder="1" applyAlignment="1">
      <alignment horizontal="center" vertical="center" wrapText="1"/>
    </xf>
    <xf numFmtId="180" fontId="21" fillId="0" borderId="58" xfId="9" applyNumberFormat="1" applyFont="1" applyFill="1" applyBorder="1" applyAlignment="1">
      <alignment horizontal="center" vertical="center"/>
    </xf>
    <xf numFmtId="180" fontId="21" fillId="0" borderId="59" xfId="8" applyNumberFormat="1" applyFont="1" applyFill="1" applyBorder="1" applyAlignment="1">
      <alignment horizontal="center" vertical="center"/>
    </xf>
    <xf numFmtId="177" fontId="21" fillId="4" borderId="54" xfId="10" applyNumberFormat="1" applyFont="1" applyFill="1" applyBorder="1" applyAlignment="1">
      <alignment horizontal="center" vertical="center"/>
    </xf>
    <xf numFmtId="180" fontId="21" fillId="0" borderId="60" xfId="8" applyNumberFormat="1" applyFont="1" applyFill="1" applyBorder="1" applyAlignment="1">
      <alignment horizontal="center" vertical="center"/>
    </xf>
    <xf numFmtId="177" fontId="21" fillId="4" borderId="55" xfId="10" applyNumberFormat="1" applyFont="1" applyFill="1" applyBorder="1" applyAlignment="1">
      <alignment horizontal="center" vertical="center"/>
    </xf>
    <xf numFmtId="180" fontId="21" fillId="0" borderId="61" xfId="8" applyNumberFormat="1" applyFont="1" applyFill="1" applyBorder="1" applyAlignment="1">
      <alignment horizontal="center" vertical="center"/>
    </xf>
    <xf numFmtId="177" fontId="21" fillId="4" borderId="56" xfId="10" applyNumberFormat="1" applyFont="1" applyFill="1" applyBorder="1" applyAlignment="1">
      <alignment horizontal="center" vertical="center"/>
    </xf>
    <xf numFmtId="180" fontId="21" fillId="0" borderId="62" xfId="8" applyNumberFormat="1" applyFont="1" applyFill="1" applyBorder="1" applyAlignment="1">
      <alignment horizontal="center" vertical="center"/>
    </xf>
    <xf numFmtId="177" fontId="21" fillId="4" borderId="58" xfId="10" applyNumberFormat="1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13" fillId="0" borderId="0" xfId="5" applyNumberFormat="1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left" vertical="center"/>
    </xf>
    <xf numFmtId="0" fontId="0" fillId="0" borderId="11" xfId="0" applyFill="1" applyBorder="1" applyAlignment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1" xfId="0" applyBorder="1">
      <alignment vertical="center"/>
    </xf>
    <xf numFmtId="0" fontId="13" fillId="0" borderId="72" xfId="5" applyNumberFormat="1" applyFont="1" applyFill="1" applyBorder="1" applyAlignment="1">
      <alignment horizontal="center" vertical="center" shrinkToFit="1"/>
    </xf>
    <xf numFmtId="0" fontId="0" fillId="0" borderId="73" xfId="0" applyBorder="1">
      <alignment vertical="center"/>
    </xf>
    <xf numFmtId="0" fontId="0" fillId="0" borderId="74" xfId="0" applyBorder="1">
      <alignment vertical="center"/>
    </xf>
    <xf numFmtId="176" fontId="15" fillId="3" borderId="75" xfId="0" applyNumberFormat="1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 wrapText="1"/>
    </xf>
    <xf numFmtId="0" fontId="15" fillId="3" borderId="47" xfId="0" applyFont="1" applyFill="1" applyBorder="1" applyAlignment="1">
      <alignment horizontal="center" vertical="center" shrinkToFit="1"/>
    </xf>
    <xf numFmtId="176" fontId="15" fillId="3" borderId="76" xfId="0" applyNumberFormat="1" applyFont="1" applyFill="1" applyBorder="1" applyAlignment="1">
      <alignment horizontal="center" vertical="center"/>
    </xf>
    <xf numFmtId="0" fontId="0" fillId="0" borderId="77" xfId="0" applyFill="1" applyBorder="1" applyAlignment="1">
      <alignment vertical="center"/>
    </xf>
    <xf numFmtId="0" fontId="11" fillId="0" borderId="43" xfId="3" applyFont="1" applyFill="1" applyBorder="1" applyAlignment="1">
      <alignment horizontal="center" vertical="center" shrinkToFit="1"/>
    </xf>
    <xf numFmtId="0" fontId="11" fillId="0" borderId="40" xfId="3" applyFont="1" applyFill="1" applyBorder="1" applyAlignment="1">
      <alignment horizontal="center" vertical="center" shrinkToFit="1"/>
    </xf>
    <xf numFmtId="0" fontId="11" fillId="0" borderId="47" xfId="3" applyFont="1" applyFill="1" applyBorder="1" applyAlignment="1">
      <alignment horizontal="center" vertical="center" shrinkToFit="1"/>
    </xf>
    <xf numFmtId="0" fontId="0" fillId="0" borderId="7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6" fillId="0" borderId="1" xfId="3" applyFont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23" fillId="0" borderId="39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/>
    </xf>
    <xf numFmtId="0" fontId="7" fillId="2" borderId="9" xfId="3" applyFont="1" applyFill="1" applyBorder="1" applyAlignment="1">
      <alignment horizontal="center" vertical="center"/>
    </xf>
    <xf numFmtId="0" fontId="15" fillId="3" borderId="42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179" fontId="15" fillId="3" borderId="45" xfId="0" applyNumberFormat="1" applyFont="1" applyFill="1" applyBorder="1" applyAlignment="1">
      <alignment horizontal="center" vertical="center"/>
    </xf>
    <xf numFmtId="179" fontId="15" fillId="3" borderId="48" xfId="0" applyNumberFormat="1" applyFont="1" applyFill="1" applyBorder="1" applyAlignment="1">
      <alignment horizontal="center" vertical="center"/>
    </xf>
    <xf numFmtId="0" fontId="11" fillId="0" borderId="63" xfId="3" applyFont="1" applyFill="1" applyBorder="1" applyAlignment="1">
      <alignment horizontal="center" vertical="center" wrapText="1" shrinkToFit="1"/>
    </xf>
    <xf numFmtId="0" fontId="11" fillId="0" borderId="57" xfId="3" applyFont="1" applyFill="1" applyBorder="1" applyAlignment="1">
      <alignment horizontal="center" vertical="center" wrapText="1" shrinkToFit="1"/>
    </xf>
    <xf numFmtId="178" fontId="11" fillId="0" borderId="64" xfId="1" applyNumberFormat="1" applyFont="1" applyFill="1" applyBorder="1" applyAlignment="1">
      <alignment horizontal="center" vertical="center" shrinkToFit="1"/>
    </xf>
    <xf numFmtId="178" fontId="11" fillId="0" borderId="22" xfId="1" applyNumberFormat="1" applyFont="1" applyFill="1" applyBorder="1" applyAlignment="1">
      <alignment horizontal="center" vertical="center" shrinkToFit="1"/>
    </xf>
    <xf numFmtId="178" fontId="11" fillId="0" borderId="32" xfId="1" applyNumberFormat="1" applyFont="1" applyFill="1" applyBorder="1" applyAlignment="1">
      <alignment horizontal="center" vertical="center" shrinkToFit="1"/>
    </xf>
    <xf numFmtId="178" fontId="11" fillId="0" borderId="20" xfId="1" applyNumberFormat="1" applyFont="1" applyFill="1" applyBorder="1" applyAlignment="1">
      <alignment horizontal="center" vertical="center" shrinkToFit="1"/>
    </xf>
    <xf numFmtId="177" fontId="11" fillId="0" borderId="65" xfId="2" applyNumberFormat="1" applyFont="1" applyFill="1" applyBorder="1" applyAlignment="1">
      <alignment horizontal="center" vertical="center" shrinkToFit="1"/>
    </xf>
    <xf numFmtId="177" fontId="11" fillId="0" borderId="66" xfId="2" applyNumberFormat="1" applyFont="1" applyFill="1" applyBorder="1" applyAlignment="1">
      <alignment horizontal="center" vertical="center" shrinkToFit="1"/>
    </xf>
    <xf numFmtId="0" fontId="0" fillId="5" borderId="41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/>
    </xf>
    <xf numFmtId="0" fontId="0" fillId="6" borderId="78" xfId="0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 wrapText="1"/>
    </xf>
    <xf numFmtId="177" fontId="11" fillId="0" borderId="67" xfId="2" applyNumberFormat="1" applyFont="1" applyFill="1" applyBorder="1" applyAlignment="1">
      <alignment horizontal="center" vertical="center" shrinkToFit="1"/>
    </xf>
    <xf numFmtId="177" fontId="11" fillId="0" borderId="62" xfId="2" applyNumberFormat="1" applyFont="1" applyFill="1" applyBorder="1" applyAlignment="1">
      <alignment horizontal="center" vertical="center" shrinkToFit="1"/>
    </xf>
    <xf numFmtId="0" fontId="13" fillId="0" borderId="34" xfId="5" applyNumberFormat="1" applyFont="1" applyFill="1" applyBorder="1" applyAlignment="1">
      <alignment horizontal="center" vertical="center" shrinkToFit="1"/>
    </xf>
    <xf numFmtId="0" fontId="13" fillId="0" borderId="23" xfId="5" applyNumberFormat="1" applyFont="1" applyFill="1" applyBorder="1" applyAlignment="1">
      <alignment horizontal="center" vertical="center" shrinkToFit="1"/>
    </xf>
    <xf numFmtId="0" fontId="22" fillId="0" borderId="68" xfId="5" applyNumberFormat="1" applyFont="1" applyFill="1" applyBorder="1" applyAlignment="1">
      <alignment horizontal="left" vertical="center" wrapText="1" shrinkToFit="1"/>
    </xf>
    <xf numFmtId="0" fontId="22" fillId="0" borderId="68" xfId="5" applyNumberFormat="1" applyFont="1" applyFill="1" applyBorder="1" applyAlignment="1">
      <alignment horizontal="left" vertical="center" shrinkToFit="1"/>
    </xf>
    <xf numFmtId="0" fontId="15" fillId="3" borderId="9" xfId="0" applyFont="1" applyFill="1" applyBorder="1" applyAlignment="1">
      <alignment horizontal="center" vertical="center"/>
    </xf>
    <xf numFmtId="0" fontId="15" fillId="3" borderId="80" xfId="0" applyFont="1" applyFill="1" applyBorder="1" applyAlignment="1">
      <alignment horizontal="center" vertical="center" shrinkToFit="1"/>
    </xf>
    <xf numFmtId="0" fontId="0" fillId="0" borderId="81" xfId="0" applyBorder="1">
      <alignment vertical="center"/>
    </xf>
    <xf numFmtId="0" fontId="0" fillId="0" borderId="82" xfId="0" applyBorder="1">
      <alignment vertical="center"/>
    </xf>
    <xf numFmtId="0" fontId="0" fillId="0" borderId="83" xfId="0" applyBorder="1">
      <alignment vertical="center"/>
    </xf>
    <xf numFmtId="0" fontId="0" fillId="0" borderId="84" xfId="0" applyBorder="1">
      <alignment vertical="center"/>
    </xf>
    <xf numFmtId="0" fontId="0" fillId="0" borderId="80" xfId="0" applyBorder="1">
      <alignment vertical="center"/>
    </xf>
    <xf numFmtId="0" fontId="0" fillId="0" borderId="85" xfId="0" applyBorder="1">
      <alignment vertical="center"/>
    </xf>
  </cellXfs>
  <cellStyles count="11">
    <cellStyle name="백분율" xfId="2" builtinId="5"/>
    <cellStyle name="백분율 2 4" xfId="4"/>
    <cellStyle name="백분율 4 3" xfId="10"/>
    <cellStyle name="쉼표 [0]" xfId="1" builtinId="6"/>
    <cellStyle name="쉼표 [0] 3" xfId="7"/>
    <cellStyle name="쉼표 [0] 3 2" xfId="5"/>
    <cellStyle name="쉼표 [0] 4 2" xfId="9"/>
    <cellStyle name="표준" xfId="0" builtinId="0"/>
    <cellStyle name="표준 2_8월역산" xfId="8"/>
    <cellStyle name="표준 3" xfId="6"/>
    <cellStyle name="표준 3 2 2" xf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7"/>
  <sheetViews>
    <sheetView tabSelected="1" topLeftCell="C1" workbookViewId="0">
      <selection activeCell="Y7" sqref="Y7"/>
    </sheetView>
  </sheetViews>
  <sheetFormatPr defaultRowHeight="16.5"/>
  <cols>
    <col min="1" max="2" width="0" hidden="1" customWidth="1"/>
    <col min="4" max="4" width="7.375" customWidth="1"/>
    <col min="5" max="6" width="7.375" hidden="1" customWidth="1"/>
    <col min="7" max="7" width="5.5" hidden="1" customWidth="1"/>
    <col min="11" max="11" width="7" customWidth="1"/>
    <col min="12" max="12" width="6.875" customWidth="1"/>
    <col min="13" max="13" width="7.125" customWidth="1"/>
    <col min="15" max="15" width="13.25" customWidth="1"/>
    <col min="16" max="17" width="11.875" customWidth="1"/>
    <col min="18" max="23" width="9" customWidth="1"/>
    <col min="24" max="24" width="9.375" customWidth="1"/>
  </cols>
  <sheetData>
    <row r="1" spans="1:24" ht="47.25" customHeight="1" thickBot="1">
      <c r="C1" s="81" t="s">
        <v>71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</row>
    <row r="2" spans="1:24">
      <c r="C2" s="85" t="s">
        <v>38</v>
      </c>
      <c r="D2" s="87" t="s">
        <v>39</v>
      </c>
      <c r="E2" s="88"/>
      <c r="F2" s="88"/>
      <c r="G2" s="89"/>
      <c r="H2" s="90" t="s">
        <v>40</v>
      </c>
      <c r="I2" s="91"/>
      <c r="J2" s="92"/>
      <c r="K2" s="93" t="s">
        <v>41</v>
      </c>
      <c r="L2" s="91"/>
      <c r="M2" s="91"/>
      <c r="N2" s="82" t="s">
        <v>42</v>
      </c>
      <c r="O2" s="82" t="s">
        <v>70</v>
      </c>
      <c r="P2" s="94" t="s">
        <v>50</v>
      </c>
      <c r="Q2" s="95"/>
      <c r="R2" s="96"/>
      <c r="S2" s="96"/>
      <c r="T2" s="96"/>
      <c r="U2" s="96"/>
      <c r="V2" s="118"/>
      <c r="W2" s="118"/>
      <c r="X2" s="97" t="s">
        <v>51</v>
      </c>
    </row>
    <row r="3" spans="1:24" ht="24.75" thickBot="1">
      <c r="B3" t="s">
        <v>68</v>
      </c>
      <c r="C3" s="86"/>
      <c r="D3" s="1" t="s">
        <v>43</v>
      </c>
      <c r="E3" s="2" t="s">
        <v>44</v>
      </c>
      <c r="F3" s="2" t="s">
        <v>45</v>
      </c>
      <c r="G3" s="3" t="s">
        <v>46</v>
      </c>
      <c r="H3" s="4" t="s">
        <v>47</v>
      </c>
      <c r="I3" s="2" t="s">
        <v>48</v>
      </c>
      <c r="J3" s="5" t="s">
        <v>49</v>
      </c>
      <c r="K3" s="1" t="s">
        <v>47</v>
      </c>
      <c r="L3" s="2" t="s">
        <v>48</v>
      </c>
      <c r="M3" s="5" t="s">
        <v>49</v>
      </c>
      <c r="N3" s="83"/>
      <c r="O3" s="83"/>
      <c r="P3" s="71" t="s">
        <v>52</v>
      </c>
      <c r="Q3" s="74" t="s">
        <v>73</v>
      </c>
      <c r="R3" s="72" t="s">
        <v>53</v>
      </c>
      <c r="S3" s="73" t="s">
        <v>54</v>
      </c>
      <c r="T3" s="73" t="s">
        <v>79</v>
      </c>
      <c r="U3" s="73" t="s">
        <v>55</v>
      </c>
      <c r="V3" s="119" t="s">
        <v>80</v>
      </c>
      <c r="W3" s="119" t="s">
        <v>81</v>
      </c>
      <c r="X3" s="98"/>
    </row>
    <row r="4" spans="1:24">
      <c r="A4">
        <f>MATCH(C4,성적!$A$3:$A$43,0)</f>
        <v>13</v>
      </c>
      <c r="B4">
        <v>4</v>
      </c>
      <c r="C4" s="6" t="s">
        <v>0</v>
      </c>
      <c r="D4" s="33">
        <v>91.67</v>
      </c>
      <c r="E4" s="34"/>
      <c r="F4" s="7"/>
      <c r="G4" s="8"/>
      <c r="H4" s="41">
        <f>INDEX(성적!$E$3:$E$43,$A4)</f>
        <v>92.910330679825606</v>
      </c>
      <c r="I4" s="9">
        <v>92.572035765125648</v>
      </c>
      <c r="J4" s="10">
        <f t="shared" ref="J4:J44" si="0">I4/H4</f>
        <v>0.99635890958277029</v>
      </c>
      <c r="K4" s="41">
        <f>INDEX(성적!$F$3:$F$43,$A4)</f>
        <v>91.069690307256209</v>
      </c>
      <c r="L4" s="9">
        <v>94.287109375</v>
      </c>
      <c r="M4" s="10">
        <f t="shared" ref="M4:M44" si="1">L4/K4</f>
        <v>1.0353291974189072</v>
      </c>
      <c r="N4" s="11" t="str">
        <f t="shared" ref="N4:N44" si="2">IF(J4&gt;M4,"창구",IF(J4=M4,"선택필요","집배"))</f>
        <v>집배</v>
      </c>
      <c r="O4" s="62"/>
      <c r="P4" s="107" t="s">
        <v>77</v>
      </c>
      <c r="Q4" s="76" t="s">
        <v>0</v>
      </c>
      <c r="R4" s="69"/>
      <c r="S4" s="69"/>
      <c r="T4" s="69"/>
      <c r="U4" s="69"/>
      <c r="V4" s="120"/>
      <c r="W4" s="120"/>
      <c r="X4" s="70"/>
    </row>
    <row r="5" spans="1:24">
      <c r="A5">
        <f>MATCH(C5,성적!$A$3:$A$43,0)</f>
        <v>12</v>
      </c>
      <c r="B5">
        <v>4</v>
      </c>
      <c r="C5" s="12" t="s">
        <v>1</v>
      </c>
      <c r="D5" s="35">
        <v>91.72</v>
      </c>
      <c r="E5" s="36"/>
      <c r="F5" s="13"/>
      <c r="G5" s="14"/>
      <c r="H5" s="41">
        <f>INDEX(성적!$E$3:$E$43,$A5)</f>
        <v>92.925310799292404</v>
      </c>
      <c r="I5" s="15">
        <v>91.809102314433375</v>
      </c>
      <c r="J5" s="16">
        <f t="shared" si="0"/>
        <v>0.98798811136322262</v>
      </c>
      <c r="K5" s="41">
        <f>INDEX(성적!$F$3:$F$43,$A5)</f>
        <v>91.739486978116815</v>
      </c>
      <c r="L5" s="15">
        <v>96.892621527777777</v>
      </c>
      <c r="M5" s="16">
        <f t="shared" si="1"/>
        <v>1.0561713905255452</v>
      </c>
      <c r="N5" s="17" t="str">
        <f t="shared" si="2"/>
        <v>집배</v>
      </c>
      <c r="O5" s="62"/>
      <c r="P5" s="108"/>
      <c r="Q5" s="77" t="s">
        <v>1</v>
      </c>
      <c r="R5" s="29"/>
      <c r="S5" s="29"/>
      <c r="T5" s="29"/>
      <c r="U5" s="29"/>
      <c r="V5" s="121"/>
      <c r="W5" s="121"/>
      <c r="X5" s="30"/>
    </row>
    <row r="6" spans="1:24">
      <c r="A6">
        <f>MATCH(C6,성적!$A$3:$A$43,0)</f>
        <v>7</v>
      </c>
      <c r="B6">
        <v>4</v>
      </c>
      <c r="C6" s="12" t="s">
        <v>2</v>
      </c>
      <c r="D6" s="35">
        <v>92.27</v>
      </c>
      <c r="E6" s="36"/>
      <c r="F6" s="13"/>
      <c r="G6" s="14"/>
      <c r="H6" s="41">
        <f>INDEX(성적!$E$3:$E$43,$A6)</f>
        <v>92.148992110696312</v>
      </c>
      <c r="I6" s="15">
        <v>93.601752819000993</v>
      </c>
      <c r="J6" s="16">
        <f t="shared" si="0"/>
        <v>1.0157653456107205</v>
      </c>
      <c r="K6" s="41">
        <f>INDEX(성적!$F$3:$F$43,$A6)</f>
        <v>93.034734748792459</v>
      </c>
      <c r="L6" s="15">
        <v>95.310633680555554</v>
      </c>
      <c r="M6" s="16">
        <f t="shared" si="1"/>
        <v>1.0244628948307142</v>
      </c>
      <c r="N6" s="17" t="str">
        <f t="shared" si="2"/>
        <v>집배</v>
      </c>
      <c r="O6" s="62"/>
      <c r="P6" s="108"/>
      <c r="Q6" s="77" t="s">
        <v>2</v>
      </c>
      <c r="R6" s="29"/>
      <c r="S6" s="29"/>
      <c r="T6" s="29"/>
      <c r="U6" s="29"/>
      <c r="V6" s="121"/>
      <c r="W6" s="121"/>
      <c r="X6" s="30"/>
    </row>
    <row r="7" spans="1:24">
      <c r="A7">
        <f>MATCH(C7,성적!$A$3:$A$43,0)</f>
        <v>9</v>
      </c>
      <c r="B7">
        <v>4</v>
      </c>
      <c r="C7" s="12" t="s">
        <v>20</v>
      </c>
      <c r="D7" s="35">
        <v>92.82</v>
      </c>
      <c r="E7" s="36"/>
      <c r="F7" s="13"/>
      <c r="G7" s="14"/>
      <c r="H7" s="41">
        <f>INDEX(성적!$E$3:$E$43,$A7)</f>
        <v>92.885549406463554</v>
      </c>
      <c r="I7" s="15">
        <v>93.633914728682186</v>
      </c>
      <c r="J7" s="16">
        <f t="shared" si="0"/>
        <v>1.0080568541285557</v>
      </c>
      <c r="K7" s="41">
        <f>INDEX(성적!$F$3:$F$43,$A7)</f>
        <v>93.44230874886361</v>
      </c>
      <c r="L7" s="15">
        <v>95.316276041666654</v>
      </c>
      <c r="M7" s="16">
        <f t="shared" si="1"/>
        <v>1.0200548051294358</v>
      </c>
      <c r="N7" s="17" t="str">
        <f t="shared" si="2"/>
        <v>집배</v>
      </c>
      <c r="O7" s="62"/>
      <c r="P7" s="108"/>
      <c r="Q7" s="77" t="s">
        <v>20</v>
      </c>
      <c r="R7" s="29"/>
      <c r="S7" s="29"/>
      <c r="T7" s="29"/>
      <c r="U7" s="29"/>
      <c r="V7" s="121"/>
      <c r="W7" s="121"/>
      <c r="X7" s="30"/>
    </row>
    <row r="8" spans="1:24">
      <c r="A8">
        <f>MATCH(C8,성적!$A$3:$A$43,0)</f>
        <v>4</v>
      </c>
      <c r="B8">
        <v>4</v>
      </c>
      <c r="C8" s="12" t="s">
        <v>21</v>
      </c>
      <c r="D8" s="35">
        <v>91.97</v>
      </c>
      <c r="E8" s="36"/>
      <c r="F8" s="13"/>
      <c r="G8" s="14"/>
      <c r="H8" s="41">
        <f>INDEX(성적!$E$3:$E$43,$A8)</f>
        <v>91.79575021244581</v>
      </c>
      <c r="I8" s="15">
        <v>92.678997700346997</v>
      </c>
      <c r="J8" s="16">
        <f t="shared" si="0"/>
        <v>1.0096218777651151</v>
      </c>
      <c r="K8" s="41">
        <f>INDEX(성적!$F$3:$F$43,$A8)</f>
        <v>92.791671930265636</v>
      </c>
      <c r="L8" s="15">
        <v>94.36401909722224</v>
      </c>
      <c r="M8" s="16">
        <f t="shared" si="1"/>
        <v>1.0169449168685984</v>
      </c>
      <c r="N8" s="17" t="str">
        <f t="shared" si="2"/>
        <v>집배</v>
      </c>
      <c r="O8" s="62"/>
      <c r="P8" s="108"/>
      <c r="Q8" s="77" t="s">
        <v>21</v>
      </c>
      <c r="R8" s="29"/>
      <c r="S8" s="29"/>
      <c r="T8" s="29"/>
      <c r="U8" s="29"/>
      <c r="V8" s="121"/>
      <c r="W8" s="121"/>
      <c r="X8" s="30"/>
    </row>
    <row r="9" spans="1:24">
      <c r="A9">
        <f>MATCH(C9,성적!$A$3:$A$43,0)</f>
        <v>23</v>
      </c>
      <c r="B9">
        <v>4</v>
      </c>
      <c r="C9" s="12" t="s">
        <v>3</v>
      </c>
      <c r="D9" s="35">
        <v>90.75</v>
      </c>
      <c r="E9" s="36"/>
      <c r="F9" s="13"/>
      <c r="G9" s="14"/>
      <c r="H9" s="41">
        <f>INDEX(성적!$E$3:$E$43,$A9)</f>
        <v>89.83935406799155</v>
      </c>
      <c r="I9" s="15">
        <v>92.617718446601941</v>
      </c>
      <c r="J9" s="16">
        <f t="shared" si="0"/>
        <v>1.0309259166813209</v>
      </c>
      <c r="K9" s="41">
        <f>INDEX(성적!$F$3:$F$43,$A9)</f>
        <v>91.032120277197379</v>
      </c>
      <c r="L9" s="15">
        <v>94.022048611111103</v>
      </c>
      <c r="M9" s="16">
        <f t="shared" si="1"/>
        <v>1.0328447620994572</v>
      </c>
      <c r="N9" s="17" t="str">
        <f t="shared" si="2"/>
        <v>집배</v>
      </c>
      <c r="O9" s="62"/>
      <c r="P9" s="108"/>
      <c r="Q9" s="77" t="s">
        <v>3</v>
      </c>
      <c r="R9" s="29"/>
      <c r="S9" s="29"/>
      <c r="T9" s="29"/>
      <c r="U9" s="29"/>
      <c r="V9" s="121"/>
      <c r="W9" s="121"/>
      <c r="X9" s="30"/>
    </row>
    <row r="10" spans="1:24">
      <c r="A10">
        <f>MATCH(C10,성적!$A$3:$A$43,0)</f>
        <v>8</v>
      </c>
      <c r="B10">
        <v>4</v>
      </c>
      <c r="C10" s="12" t="s">
        <v>4</v>
      </c>
      <c r="D10" s="35">
        <v>91.86</v>
      </c>
      <c r="E10" s="36"/>
      <c r="F10" s="13"/>
      <c r="G10" s="14"/>
      <c r="H10" s="41">
        <f>INDEX(성적!$E$3:$E$43,$A10)</f>
        <v>92.892344392293822</v>
      </c>
      <c r="I10" s="15">
        <v>90.648402081758661</v>
      </c>
      <c r="J10" s="16">
        <f t="shared" si="0"/>
        <v>0.97584362494869581</v>
      </c>
      <c r="K10" s="41">
        <f>INDEX(성적!$F$3:$F$43,$A10)</f>
        <v>92.659842494391128</v>
      </c>
      <c r="L10" s="15">
        <v>96.577647569444451</v>
      </c>
      <c r="M10" s="16">
        <f t="shared" si="1"/>
        <v>1.0422815857396959</v>
      </c>
      <c r="N10" s="17" t="str">
        <f t="shared" si="2"/>
        <v>집배</v>
      </c>
      <c r="O10" s="62"/>
      <c r="P10" s="108"/>
      <c r="Q10" s="77" t="s">
        <v>4</v>
      </c>
      <c r="R10" s="29"/>
      <c r="S10" s="29"/>
      <c r="T10" s="29"/>
      <c r="U10" s="29"/>
      <c r="V10" s="121"/>
      <c r="W10" s="121"/>
      <c r="X10" s="30"/>
    </row>
    <row r="11" spans="1:24">
      <c r="A11">
        <f>MATCH(C11,성적!$A$3:$A$43,0)</f>
        <v>3</v>
      </c>
      <c r="B11">
        <v>4</v>
      </c>
      <c r="C11" s="12" t="s">
        <v>25</v>
      </c>
      <c r="D11" s="35">
        <v>91.63</v>
      </c>
      <c r="E11" s="36"/>
      <c r="F11" s="13"/>
      <c r="G11" s="14"/>
      <c r="H11" s="41">
        <f>INDEX(성적!$E$3:$E$43,$A11)</f>
        <v>91.883330900214531</v>
      </c>
      <c r="I11" s="15">
        <v>92.027591463414637</v>
      </c>
      <c r="J11" s="16">
        <f t="shared" si="0"/>
        <v>1.0015700406350829</v>
      </c>
      <c r="K11" s="41">
        <f>INDEX(성적!$F$3:$F$43,$A11)</f>
        <v>92.882230290148485</v>
      </c>
      <c r="L11" s="15">
        <v>97.045225694444426</v>
      </c>
      <c r="M11" s="16">
        <f t="shared" si="1"/>
        <v>1.0448201490348741</v>
      </c>
      <c r="N11" s="17" t="str">
        <f t="shared" si="2"/>
        <v>집배</v>
      </c>
      <c r="O11" s="62"/>
      <c r="P11" s="108"/>
      <c r="Q11" s="77" t="s">
        <v>25</v>
      </c>
      <c r="R11" s="29"/>
      <c r="S11" s="29"/>
      <c r="T11" s="29"/>
      <c r="U11" s="29"/>
      <c r="V11" s="121"/>
      <c r="W11" s="121"/>
      <c r="X11" s="30"/>
    </row>
    <row r="12" spans="1:24">
      <c r="A12">
        <f>MATCH(C12,성적!$A$3:$A$43,0)</f>
        <v>15</v>
      </c>
      <c r="B12">
        <v>4</v>
      </c>
      <c r="C12" s="12" t="s">
        <v>27</v>
      </c>
      <c r="D12" s="35">
        <v>89.97</v>
      </c>
      <c r="E12" s="36"/>
      <c r="F12" s="13"/>
      <c r="G12" s="14"/>
      <c r="H12" s="41">
        <f>INDEX(성적!$E$3:$E$43,$A12)</f>
        <v>91.479589718650089</v>
      </c>
      <c r="I12" s="15">
        <v>91.219878282985547</v>
      </c>
      <c r="J12" s="16">
        <f t="shared" si="0"/>
        <v>0.99716099037541273</v>
      </c>
      <c r="K12" s="41">
        <f>INDEX(성적!$F$3:$F$43,$A12)</f>
        <v>91.266690186856465</v>
      </c>
      <c r="L12" s="15">
        <v>96.584635416666671</v>
      </c>
      <c r="M12" s="16">
        <f t="shared" si="1"/>
        <v>1.0582681942220367</v>
      </c>
      <c r="N12" s="17" t="str">
        <f t="shared" si="2"/>
        <v>집배</v>
      </c>
      <c r="O12" s="62"/>
      <c r="P12" s="108"/>
      <c r="Q12" s="77" t="s">
        <v>27</v>
      </c>
      <c r="R12" s="29"/>
      <c r="S12" s="29"/>
      <c r="T12" s="29"/>
      <c r="U12" s="29"/>
      <c r="V12" s="121"/>
      <c r="W12" s="121"/>
      <c r="X12" s="30"/>
    </row>
    <row r="13" spans="1:24">
      <c r="A13">
        <f>MATCH(C13,성적!$A$3:$A$43,0)</f>
        <v>1</v>
      </c>
      <c r="B13">
        <v>4</v>
      </c>
      <c r="C13" s="12" t="s">
        <v>29</v>
      </c>
      <c r="D13" s="35">
        <v>91.02</v>
      </c>
      <c r="E13" s="36"/>
      <c r="F13" s="13"/>
      <c r="G13" s="14"/>
      <c r="H13" s="41">
        <f>INDEX(성적!$E$3:$E$43,$A13)</f>
        <v>90.271771048106942</v>
      </c>
      <c r="I13" s="15">
        <v>89.64972527472527</v>
      </c>
      <c r="J13" s="16">
        <f t="shared" si="0"/>
        <v>0.99310918833031225</v>
      </c>
      <c r="K13" s="41">
        <f>INDEX(성적!$F$3:$F$43,$A13)</f>
        <v>93.740932346385534</v>
      </c>
      <c r="L13" s="15">
        <v>95.33663194444442</v>
      </c>
      <c r="M13" s="16">
        <f t="shared" si="1"/>
        <v>1.0170224421511251</v>
      </c>
      <c r="N13" s="17" t="str">
        <f t="shared" si="2"/>
        <v>집배</v>
      </c>
      <c r="O13" s="62"/>
      <c r="P13" s="108"/>
      <c r="Q13" s="77" t="s">
        <v>29</v>
      </c>
      <c r="R13" s="29"/>
      <c r="S13" s="29"/>
      <c r="T13" s="29"/>
      <c r="U13" s="29"/>
      <c r="V13" s="121"/>
      <c r="W13" s="121"/>
      <c r="X13" s="30"/>
    </row>
    <row r="14" spans="1:24">
      <c r="A14">
        <f>MATCH(C14,성적!$A$3:$A$43,0)</f>
        <v>27</v>
      </c>
      <c r="B14">
        <v>4</v>
      </c>
      <c r="C14" s="12" t="s">
        <v>6</v>
      </c>
      <c r="D14" s="35">
        <v>90.25</v>
      </c>
      <c r="E14" s="36"/>
      <c r="F14" s="13"/>
      <c r="G14" s="14"/>
      <c r="H14" s="41">
        <f>INDEX(성적!$E$3:$E$43,$A14)</f>
        <v>91.243178550093219</v>
      </c>
      <c r="I14" s="15">
        <v>89.876822916666654</v>
      </c>
      <c r="J14" s="16">
        <f t="shared" si="0"/>
        <v>0.98502512017732458</v>
      </c>
      <c r="K14" s="41">
        <f>INDEX(성적!$F$3:$F$43,$A14)</f>
        <v>88.756878189590097</v>
      </c>
      <c r="L14" s="15">
        <v>95.528038194444463</v>
      </c>
      <c r="M14" s="16">
        <f t="shared" si="1"/>
        <v>1.0762888481768225</v>
      </c>
      <c r="N14" s="17" t="str">
        <f t="shared" si="2"/>
        <v>집배</v>
      </c>
      <c r="O14" s="62"/>
      <c r="P14" s="108"/>
      <c r="Q14" s="77" t="s">
        <v>6</v>
      </c>
      <c r="R14" s="29"/>
      <c r="S14" s="29"/>
      <c r="T14" s="29"/>
      <c r="U14" s="29"/>
      <c r="V14" s="121"/>
      <c r="W14" s="121"/>
      <c r="X14" s="30"/>
    </row>
    <row r="15" spans="1:24">
      <c r="A15">
        <f>MATCH(C15,성적!$A$3:$A$43,0)</f>
        <v>26</v>
      </c>
      <c r="B15">
        <v>4</v>
      </c>
      <c r="C15" s="18" t="s">
        <v>9</v>
      </c>
      <c r="D15" s="37">
        <v>91.44</v>
      </c>
      <c r="E15" s="38"/>
      <c r="F15" s="19"/>
      <c r="G15" s="20"/>
      <c r="H15" s="41">
        <f>INDEX(성적!$E$3:$E$43,$A15)</f>
        <v>92.376327855541405</v>
      </c>
      <c r="I15" s="21">
        <v>94.324152542372872</v>
      </c>
      <c r="J15" s="22">
        <f t="shared" si="0"/>
        <v>1.0210857557563608</v>
      </c>
      <c r="K15" s="41">
        <f>INDEX(성적!$F$3:$F$43,$A15)</f>
        <v>90.336673229610497</v>
      </c>
      <c r="L15" s="21">
        <v>95.137369791666671</v>
      </c>
      <c r="M15" s="22">
        <f t="shared" si="1"/>
        <v>1.0531422775538142</v>
      </c>
      <c r="N15" s="23" t="str">
        <f t="shared" si="2"/>
        <v>집배</v>
      </c>
      <c r="O15" s="62"/>
      <c r="P15" s="108"/>
      <c r="Q15" s="77" t="s">
        <v>9</v>
      </c>
      <c r="R15" s="29"/>
      <c r="S15" s="29"/>
      <c r="T15" s="29"/>
      <c r="U15" s="29"/>
      <c r="V15" s="121"/>
      <c r="W15" s="121"/>
      <c r="X15" s="30"/>
    </row>
    <row r="16" spans="1:24">
      <c r="A16">
        <f>MATCH(C16,성적!$A$3:$A$43,0)</f>
        <v>16</v>
      </c>
      <c r="B16">
        <v>4</v>
      </c>
      <c r="C16" s="12" t="s">
        <v>7</v>
      </c>
      <c r="D16" s="35">
        <v>91.95</v>
      </c>
      <c r="E16" s="36"/>
      <c r="F16" s="13"/>
      <c r="G16" s="14"/>
      <c r="H16" s="41">
        <f>INDEX(성적!$E$3:$E$43,$A16)</f>
        <v>93.078379508661868</v>
      </c>
      <c r="I16" s="15">
        <v>91.030208333333306</v>
      </c>
      <c r="J16" s="16">
        <f t="shared" si="0"/>
        <v>0.97799519946371694</v>
      </c>
      <c r="K16" s="41">
        <f>INDEX(성적!$F$3:$F$43,$A16)</f>
        <v>91.866171953093556</v>
      </c>
      <c r="L16" s="15">
        <v>95.330815972222197</v>
      </c>
      <c r="M16" s="16">
        <f t="shared" si="1"/>
        <v>1.0377140349431091</v>
      </c>
      <c r="N16" s="17" t="str">
        <f t="shared" si="2"/>
        <v>집배</v>
      </c>
      <c r="O16" s="62"/>
      <c r="P16" s="108"/>
      <c r="Q16" s="77" t="s">
        <v>7</v>
      </c>
      <c r="R16" s="29"/>
      <c r="S16" s="29"/>
      <c r="T16" s="29"/>
      <c r="U16" s="29"/>
      <c r="V16" s="121"/>
      <c r="W16" s="121"/>
      <c r="X16" s="30"/>
    </row>
    <row r="17" spans="1:24">
      <c r="A17">
        <f>MATCH(C17,성적!$A$3:$A$43,0)</f>
        <v>25</v>
      </c>
      <c r="B17">
        <v>4</v>
      </c>
      <c r="C17" s="6" t="s">
        <v>8</v>
      </c>
      <c r="D17" s="33">
        <v>92.57</v>
      </c>
      <c r="E17" s="34"/>
      <c r="F17" s="7"/>
      <c r="G17" s="8"/>
      <c r="H17" s="41">
        <f>INDEX(성적!$E$3:$E$43,$A17)</f>
        <v>92.942965621379656</v>
      </c>
      <c r="I17" s="9">
        <v>93.240235967342642</v>
      </c>
      <c r="J17" s="10">
        <f t="shared" si="0"/>
        <v>1.0031984168352661</v>
      </c>
      <c r="K17" s="41">
        <f>INDEX(성적!$F$3:$F$43,$A17)</f>
        <v>91.674752536266155</v>
      </c>
      <c r="L17" s="9">
        <v>96.046310763888883</v>
      </c>
      <c r="M17" s="10">
        <f t="shared" si="1"/>
        <v>1.0476855198043034</v>
      </c>
      <c r="N17" s="11" t="str">
        <f t="shared" si="2"/>
        <v>집배</v>
      </c>
      <c r="O17" s="62"/>
      <c r="P17" s="108"/>
      <c r="Q17" s="77" t="s">
        <v>8</v>
      </c>
      <c r="R17" s="29"/>
      <c r="S17" s="29"/>
      <c r="T17" s="29"/>
      <c r="U17" s="29"/>
      <c r="V17" s="121"/>
      <c r="W17" s="121"/>
      <c r="X17" s="30"/>
    </row>
    <row r="18" spans="1:24">
      <c r="A18">
        <f>MATCH(C18,성적!$A$3:$A$43,0)</f>
        <v>19</v>
      </c>
      <c r="B18">
        <v>4</v>
      </c>
      <c r="C18" s="12" t="s">
        <v>30</v>
      </c>
      <c r="D18" s="35">
        <v>92.2</v>
      </c>
      <c r="E18" s="36"/>
      <c r="F18" s="13"/>
      <c r="G18" s="14"/>
      <c r="H18" s="41">
        <f>INDEX(성적!$E$3:$E$43,$A18)</f>
        <v>90.605982932333987</v>
      </c>
      <c r="I18" s="15">
        <v>92.29429530201341</v>
      </c>
      <c r="J18" s="16">
        <f t="shared" si="0"/>
        <v>1.0186335638667512</v>
      </c>
      <c r="K18" s="41">
        <f>INDEX(성적!$F$3:$F$43,$A18)</f>
        <v>93.697472582306318</v>
      </c>
      <c r="L18" s="15">
        <v>96.18420138888888</v>
      </c>
      <c r="M18" s="16">
        <f t="shared" si="1"/>
        <v>1.0265399774193285</v>
      </c>
      <c r="N18" s="17" t="str">
        <f t="shared" si="2"/>
        <v>집배</v>
      </c>
      <c r="O18" s="62"/>
      <c r="P18" s="108"/>
      <c r="Q18" s="77" t="s">
        <v>30</v>
      </c>
      <c r="R18" s="29"/>
      <c r="S18" s="29"/>
      <c r="T18" s="29"/>
      <c r="U18" s="29"/>
      <c r="V18" s="121"/>
      <c r="W18" s="121"/>
      <c r="X18" s="30"/>
    </row>
    <row r="19" spans="1:24">
      <c r="A19">
        <f>MATCH(C19,성적!$A$3:$A$43,0)</f>
        <v>38</v>
      </c>
      <c r="B19">
        <v>4</v>
      </c>
      <c r="C19" s="12" t="s">
        <v>33</v>
      </c>
      <c r="D19" s="35">
        <v>92.33</v>
      </c>
      <c r="E19" s="36"/>
      <c r="F19" s="13"/>
      <c r="G19" s="14"/>
      <c r="H19" s="41">
        <f>INDEX(성적!$E$3:$E$43,$A19)</f>
        <v>92.633808645175577</v>
      </c>
      <c r="I19" s="15">
        <v>95.245362483906135</v>
      </c>
      <c r="J19" s="16">
        <f t="shared" si="0"/>
        <v>1.0281922321550423</v>
      </c>
      <c r="K19" s="41">
        <f>INDEX(성적!$F$3:$F$43,$A19)</f>
        <v>91.536279636469914</v>
      </c>
      <c r="L19" s="15">
        <v>97.264887152777774</v>
      </c>
      <c r="M19" s="16">
        <f t="shared" si="1"/>
        <v>1.0625829183691826</v>
      </c>
      <c r="N19" s="17" t="str">
        <f t="shared" si="2"/>
        <v>집배</v>
      </c>
      <c r="O19" s="62"/>
      <c r="P19" s="108"/>
      <c r="Q19" s="77" t="s">
        <v>33</v>
      </c>
      <c r="R19" s="29"/>
      <c r="S19" s="29"/>
      <c r="T19" s="29"/>
      <c r="U19" s="29"/>
      <c r="V19" s="121"/>
      <c r="W19" s="121"/>
      <c r="X19" s="30"/>
    </row>
    <row r="20" spans="1:24">
      <c r="A20">
        <f>MATCH(C20,성적!$A$3:$A$43,0)</f>
        <v>35</v>
      </c>
      <c r="B20">
        <v>4</v>
      </c>
      <c r="C20" s="12" t="s">
        <v>15</v>
      </c>
      <c r="D20" s="35">
        <v>92.04</v>
      </c>
      <c r="E20" s="36"/>
      <c r="F20" s="13"/>
      <c r="G20" s="14"/>
      <c r="H20" s="41">
        <f>INDEX(성적!$E$3:$E$43,$A20)</f>
        <v>93.905565568000512</v>
      </c>
      <c r="I20" s="15">
        <v>93.61503364918066</v>
      </c>
      <c r="J20" s="16">
        <f t="shared" si="0"/>
        <v>0.99690612673420864</v>
      </c>
      <c r="K20" s="41">
        <f>INDEX(성적!$F$3:$F$43,$A20)</f>
        <v>89.908228353982267</v>
      </c>
      <c r="L20" s="15">
        <v>93.515234374999977</v>
      </c>
      <c r="M20" s="16">
        <f t="shared" si="1"/>
        <v>1.0401187531670226</v>
      </c>
      <c r="N20" s="17" t="str">
        <f t="shared" si="2"/>
        <v>집배</v>
      </c>
      <c r="O20" s="62"/>
      <c r="P20" s="108"/>
      <c r="Q20" s="77" t="s">
        <v>15</v>
      </c>
      <c r="R20" s="29"/>
      <c r="S20" s="29"/>
      <c r="T20" s="29"/>
      <c r="U20" s="29"/>
      <c r="V20" s="121"/>
      <c r="W20" s="121"/>
      <c r="X20" s="30"/>
    </row>
    <row r="21" spans="1:24">
      <c r="A21">
        <f>MATCH(C21,성적!$A$3:$A$43,0)</f>
        <v>33</v>
      </c>
      <c r="B21">
        <v>5</v>
      </c>
      <c r="C21" s="12" t="s">
        <v>32</v>
      </c>
      <c r="D21" s="35">
        <v>93.05</v>
      </c>
      <c r="E21" s="36"/>
      <c r="F21" s="13"/>
      <c r="G21" s="14"/>
      <c r="H21" s="41">
        <f>INDEX(성적!$E$3:$E$43,$A21)</f>
        <v>91.964379300705062</v>
      </c>
      <c r="I21" s="15">
        <v>92.312835444090027</v>
      </c>
      <c r="J21" s="16">
        <f t="shared" si="0"/>
        <v>1.0037890338197748</v>
      </c>
      <c r="K21" s="41">
        <f>INDEX(성적!$F$3:$F$43,$A21)</f>
        <v>95.60326789386832</v>
      </c>
      <c r="L21" s="15">
        <v>97.449893162393138</v>
      </c>
      <c r="M21" s="16">
        <f t="shared" si="1"/>
        <v>1.0193155036350305</v>
      </c>
      <c r="N21" s="17" t="str">
        <f t="shared" si="2"/>
        <v>집배</v>
      </c>
      <c r="O21" s="62"/>
      <c r="P21" s="108"/>
      <c r="Q21" s="77" t="s">
        <v>32</v>
      </c>
      <c r="R21" s="29"/>
      <c r="S21" s="29"/>
      <c r="T21" s="29"/>
      <c r="U21" s="29"/>
      <c r="V21" s="121"/>
      <c r="W21" s="121"/>
      <c r="X21" s="30"/>
    </row>
    <row r="22" spans="1:24">
      <c r="A22">
        <f>MATCH(C22,성적!$A$3:$A$43,0)</f>
        <v>32</v>
      </c>
      <c r="B22">
        <v>5</v>
      </c>
      <c r="C22" s="18" t="s">
        <v>12</v>
      </c>
      <c r="D22" s="37">
        <v>93.67</v>
      </c>
      <c r="E22" s="38"/>
      <c r="F22" s="19"/>
      <c r="G22" s="20"/>
      <c r="H22" s="41">
        <f>INDEX(성적!$E$3:$E$43,$A22)</f>
        <v>95.676484231608882</v>
      </c>
      <c r="I22" s="21">
        <v>91.825000000000017</v>
      </c>
      <c r="J22" s="22">
        <f t="shared" si="0"/>
        <v>0.95974471404817319</v>
      </c>
      <c r="K22" s="41">
        <f>INDEX(성적!$F$3:$F$43,$A22)</f>
        <v>92.857292705981564</v>
      </c>
      <c r="L22" s="21">
        <v>95.828645833333326</v>
      </c>
      <c r="M22" s="22">
        <f t="shared" si="1"/>
        <v>1.0319991358865059</v>
      </c>
      <c r="N22" s="23" t="str">
        <f t="shared" si="2"/>
        <v>집배</v>
      </c>
      <c r="O22" s="62"/>
      <c r="P22" s="108"/>
      <c r="Q22" s="77" t="s">
        <v>12</v>
      </c>
      <c r="R22" s="29"/>
      <c r="S22" s="29"/>
      <c r="T22" s="29"/>
      <c r="U22" s="29"/>
      <c r="V22" s="121"/>
      <c r="W22" s="121"/>
      <c r="X22" s="30"/>
    </row>
    <row r="23" spans="1:24">
      <c r="A23">
        <f>MATCH(C23,성적!$A$3:$A$43,0)</f>
        <v>34</v>
      </c>
      <c r="B23">
        <v>5</v>
      </c>
      <c r="C23" s="12" t="s">
        <v>14</v>
      </c>
      <c r="D23" s="35">
        <v>92.12</v>
      </c>
      <c r="E23" s="36"/>
      <c r="F23" s="13"/>
      <c r="G23" s="14"/>
      <c r="H23" s="42">
        <f>INDEX(성적!$E$3:$E$43,$A23)</f>
        <v>92.000474059596158</v>
      </c>
      <c r="I23" s="15">
        <v>91.081816035226481</v>
      </c>
      <c r="J23" s="16">
        <f t="shared" si="0"/>
        <v>0.99001463814442314</v>
      </c>
      <c r="K23" s="42">
        <f>INDEX(성적!$F$3:$F$43,$A23)</f>
        <v>92.242520519601456</v>
      </c>
      <c r="L23" s="15">
        <v>95.822115384615387</v>
      </c>
      <c r="M23" s="16">
        <f t="shared" si="1"/>
        <v>1.0388063427240506</v>
      </c>
      <c r="N23" s="17" t="str">
        <f t="shared" si="2"/>
        <v>집배</v>
      </c>
      <c r="O23" s="62"/>
      <c r="P23" s="108"/>
      <c r="Q23" s="77" t="s">
        <v>14</v>
      </c>
      <c r="R23" s="29"/>
      <c r="S23" s="29"/>
      <c r="T23" s="29"/>
      <c r="U23" s="29"/>
      <c r="V23" s="121"/>
      <c r="W23" s="121"/>
      <c r="X23" s="30"/>
    </row>
    <row r="24" spans="1:24">
      <c r="A24">
        <f>MATCH(C24,성적!$A$3:$A$43,0)</f>
        <v>28</v>
      </c>
      <c r="B24">
        <v>5</v>
      </c>
      <c r="C24" s="6" t="s">
        <v>34</v>
      </c>
      <c r="D24" s="33">
        <v>94.66</v>
      </c>
      <c r="E24" s="34"/>
      <c r="F24" s="7"/>
      <c r="G24" s="8"/>
      <c r="H24" s="41">
        <f>INDEX(성적!$E$3:$E$43,$A24)</f>
        <v>95.410851369107661</v>
      </c>
      <c r="I24" s="9">
        <v>93.040229885057457</v>
      </c>
      <c r="J24" s="10">
        <f t="shared" si="0"/>
        <v>0.97515354438166379</v>
      </c>
      <c r="K24" s="41">
        <f>INDEX(성적!$F$3:$F$43,$A24)</f>
        <v>96.55273674935313</v>
      </c>
      <c r="L24" s="9">
        <v>96.911689814814807</v>
      </c>
      <c r="M24" s="10">
        <f t="shared" si="1"/>
        <v>1.0037176891877597</v>
      </c>
      <c r="N24" s="11" t="str">
        <f t="shared" si="2"/>
        <v>집배</v>
      </c>
      <c r="O24" s="62"/>
      <c r="P24" s="108"/>
      <c r="Q24" s="77" t="s">
        <v>34</v>
      </c>
      <c r="R24" s="29"/>
      <c r="S24" s="29"/>
      <c r="T24" s="29"/>
      <c r="U24" s="29"/>
      <c r="V24" s="121"/>
      <c r="W24" s="121"/>
      <c r="X24" s="30"/>
    </row>
    <row r="25" spans="1:24">
      <c r="A25">
        <f>MATCH(C25,성적!$A$3:$A$43,0)</f>
        <v>40</v>
      </c>
      <c r="B25">
        <v>5</v>
      </c>
      <c r="C25" s="12" t="s">
        <v>16</v>
      </c>
      <c r="D25" s="35">
        <v>93.09</v>
      </c>
      <c r="E25" s="36"/>
      <c r="F25" s="13"/>
      <c r="G25" s="14"/>
      <c r="H25" s="41">
        <f>INDEX(성적!$E$3:$E$43,$A25)</f>
        <v>93.346213187292449</v>
      </c>
      <c r="I25" s="15">
        <v>92.569416183495576</v>
      </c>
      <c r="J25" s="16">
        <f t="shared" si="0"/>
        <v>0.99167832333767747</v>
      </c>
      <c r="K25" s="41">
        <f>INDEX(성적!$F$3:$F$43,$A25)</f>
        <v>92.238269464399664</v>
      </c>
      <c r="L25" s="15">
        <v>95.068287037037024</v>
      </c>
      <c r="M25" s="16">
        <f t="shared" si="1"/>
        <v>1.0306815987449724</v>
      </c>
      <c r="N25" s="17" t="str">
        <f t="shared" si="2"/>
        <v>집배</v>
      </c>
      <c r="O25" s="62"/>
      <c r="P25" s="108"/>
      <c r="Q25" s="77" t="s">
        <v>16</v>
      </c>
      <c r="R25" s="29"/>
      <c r="S25" s="29"/>
      <c r="T25" s="29"/>
      <c r="U25" s="29"/>
      <c r="V25" s="121"/>
      <c r="W25" s="121"/>
      <c r="X25" s="30"/>
    </row>
    <row r="26" spans="1:24">
      <c r="A26">
        <f>MATCH(C26,성적!$A$3:$A$43,0)</f>
        <v>37</v>
      </c>
      <c r="B26">
        <v>5</v>
      </c>
      <c r="C26" s="12" t="s">
        <v>35</v>
      </c>
      <c r="D26" s="35">
        <v>94.1</v>
      </c>
      <c r="E26" s="36"/>
      <c r="F26" s="13"/>
      <c r="G26" s="14"/>
      <c r="H26" s="41">
        <f>INDEX(성적!$E$3:$E$43,$A26)</f>
        <v>95.522289930020492</v>
      </c>
      <c r="I26" s="15">
        <v>95.815873015873009</v>
      </c>
      <c r="J26" s="16">
        <f t="shared" si="0"/>
        <v>1.0030734510873598</v>
      </c>
      <c r="K26" s="41">
        <f>INDEX(성적!$F$3:$F$43,$A26)</f>
        <v>93.035513730409576</v>
      </c>
      <c r="L26" s="15">
        <v>96.333969907407393</v>
      </c>
      <c r="M26" s="16">
        <f t="shared" si="1"/>
        <v>1.0354537320722041</v>
      </c>
      <c r="N26" s="17" t="str">
        <f t="shared" si="2"/>
        <v>집배</v>
      </c>
      <c r="O26" s="62"/>
      <c r="P26" s="108"/>
      <c r="Q26" s="77" t="s">
        <v>35</v>
      </c>
      <c r="R26" s="29"/>
      <c r="S26" s="29"/>
      <c r="T26" s="29"/>
      <c r="U26" s="29"/>
      <c r="V26" s="121"/>
      <c r="W26" s="121"/>
      <c r="X26" s="30"/>
    </row>
    <row r="27" spans="1:24">
      <c r="A27">
        <f>MATCH(C27,성적!$A$3:$A$43,0)</f>
        <v>36</v>
      </c>
      <c r="B27">
        <v>5</v>
      </c>
      <c r="C27" s="12" t="s">
        <v>36</v>
      </c>
      <c r="D27" s="35">
        <v>94.42</v>
      </c>
      <c r="E27" s="36"/>
      <c r="F27" s="13"/>
      <c r="G27" s="14"/>
      <c r="H27" s="41">
        <f>INDEX(성적!$E$3:$E$43,$A27)</f>
        <v>96.081761093905897</v>
      </c>
      <c r="I27" s="15">
        <v>99.15902777777778</v>
      </c>
      <c r="J27" s="16">
        <f t="shared" si="0"/>
        <v>1.0320275840995909</v>
      </c>
      <c r="K27" s="41">
        <f>INDEX(성적!$F$3:$F$43,$A27)</f>
        <v>94.647376903977261</v>
      </c>
      <c r="L27" s="15">
        <v>99.041377314814824</v>
      </c>
      <c r="M27" s="16">
        <f t="shared" si="1"/>
        <v>1.0464249570835482</v>
      </c>
      <c r="N27" s="17" t="str">
        <f t="shared" si="2"/>
        <v>집배</v>
      </c>
      <c r="O27" s="62"/>
      <c r="P27" s="108"/>
      <c r="Q27" s="77" t="s">
        <v>36</v>
      </c>
      <c r="R27" s="29"/>
      <c r="S27" s="29"/>
      <c r="T27" s="29"/>
      <c r="U27" s="29"/>
      <c r="V27" s="121"/>
      <c r="W27" s="121"/>
      <c r="X27" s="30"/>
    </row>
    <row r="28" spans="1:24">
      <c r="A28">
        <f>MATCH(C28,성적!$A$3:$A$43,0)</f>
        <v>31</v>
      </c>
      <c r="B28">
        <v>5</v>
      </c>
      <c r="C28" s="18" t="s">
        <v>18</v>
      </c>
      <c r="D28" s="37">
        <v>92.07</v>
      </c>
      <c r="E28" s="38"/>
      <c r="F28" s="19"/>
      <c r="G28" s="20"/>
      <c r="H28" s="41">
        <f>INDEX(성적!$E$3:$E$43,$A28)</f>
        <v>93.725336292386501</v>
      </c>
      <c r="I28" s="21">
        <v>92.432627118644049</v>
      </c>
      <c r="J28" s="22">
        <f t="shared" si="0"/>
        <v>0.98620747361514172</v>
      </c>
      <c r="K28" s="41">
        <f>INDEX(성적!$F$3:$F$43,$A28)</f>
        <v>92.072282915649907</v>
      </c>
      <c r="L28" s="21">
        <v>93.013078703703698</v>
      </c>
      <c r="M28" s="22">
        <f t="shared" si="1"/>
        <v>1.010218013046507</v>
      </c>
      <c r="N28" s="23" t="str">
        <f t="shared" si="2"/>
        <v>집배</v>
      </c>
      <c r="O28" s="62"/>
      <c r="P28" s="108"/>
      <c r="Q28" s="77" t="s">
        <v>18</v>
      </c>
      <c r="R28" s="29"/>
      <c r="S28" s="29"/>
      <c r="T28" s="29"/>
      <c r="U28" s="29"/>
      <c r="V28" s="121"/>
      <c r="W28" s="121"/>
      <c r="X28" s="30"/>
    </row>
    <row r="29" spans="1:24" ht="17.25" thickBot="1">
      <c r="C29" s="99" t="s">
        <v>69</v>
      </c>
      <c r="D29" s="37"/>
      <c r="E29" s="38"/>
      <c r="F29" s="19"/>
      <c r="G29" s="20"/>
      <c r="H29" s="101">
        <f>INDEX(성적!$E$3:$E$43,$A30)</f>
        <v>91.243178550093219</v>
      </c>
      <c r="I29" s="103">
        <v>91.953471270811406</v>
      </c>
      <c r="J29" s="105">
        <f>I29/H29</f>
        <v>1.0077846117595326</v>
      </c>
      <c r="K29" s="101">
        <f>INDEX(성적!$F$3:$F$43,$A30)</f>
        <v>88.756878189590097</v>
      </c>
      <c r="L29" s="103">
        <v>92.279079861111128</v>
      </c>
      <c r="M29" s="112">
        <f>L29/K29</f>
        <v>1.0396837038814883</v>
      </c>
      <c r="N29" s="114" t="str">
        <f>IF(J29&gt;M29,"창구",IF(J29=M29,"선택필요","집배"))</f>
        <v>집배</v>
      </c>
      <c r="O29" s="116" t="s">
        <v>72</v>
      </c>
      <c r="P29" s="108"/>
      <c r="Q29" s="79" t="s">
        <v>74</v>
      </c>
      <c r="R29" s="43"/>
      <c r="S29" s="43"/>
      <c r="T29" s="43"/>
      <c r="U29" s="43"/>
      <c r="V29" s="122"/>
      <c r="W29" s="122"/>
      <c r="X29" s="44"/>
    </row>
    <row r="30" spans="1:24" ht="18" customHeight="1" thickTop="1">
      <c r="C30" s="100"/>
      <c r="D30" s="35">
        <v>90.99</v>
      </c>
      <c r="E30" s="36"/>
      <c r="F30" s="13"/>
      <c r="G30" s="14"/>
      <c r="H30" s="102"/>
      <c r="I30" s="104"/>
      <c r="J30" s="106"/>
      <c r="K30" s="102"/>
      <c r="L30" s="104"/>
      <c r="M30" s="113"/>
      <c r="N30" s="115"/>
      <c r="O30" s="117"/>
      <c r="P30" s="109" t="s">
        <v>78</v>
      </c>
      <c r="Q30" s="80" t="s">
        <v>75</v>
      </c>
      <c r="R30" s="66"/>
      <c r="S30" s="66"/>
      <c r="T30" s="66"/>
      <c r="U30" s="66"/>
      <c r="V30" s="123"/>
      <c r="W30" s="123"/>
      <c r="X30" s="67"/>
    </row>
    <row r="31" spans="1:24">
      <c r="A31">
        <f>MATCH(C31,성적!$A$3:$A$43,0)</f>
        <v>11</v>
      </c>
      <c r="B31">
        <v>4</v>
      </c>
      <c r="C31" s="12" t="s">
        <v>19</v>
      </c>
      <c r="D31" s="35">
        <v>91.39</v>
      </c>
      <c r="E31" s="36"/>
      <c r="F31" s="13"/>
      <c r="G31" s="14"/>
      <c r="H31" s="41">
        <f>INDEX(성적!$E$3:$E$43,$A31)</f>
        <v>90.968521992144616</v>
      </c>
      <c r="I31" s="15">
        <v>93.048469387755105</v>
      </c>
      <c r="J31" s="16">
        <f t="shared" si="0"/>
        <v>1.0228644738868033</v>
      </c>
      <c r="K31" s="41">
        <f>INDEX(성적!$F$3:$F$43,$A31)</f>
        <v>92.152840692213786</v>
      </c>
      <c r="L31" s="15">
        <v>91.609157986111114</v>
      </c>
      <c r="M31" s="16">
        <f t="shared" si="1"/>
        <v>0.99410020676499222</v>
      </c>
      <c r="N31" s="17" t="str">
        <f t="shared" si="2"/>
        <v>창구</v>
      </c>
      <c r="O31" s="62"/>
      <c r="P31" s="110"/>
      <c r="Q31" s="77" t="s">
        <v>19</v>
      </c>
      <c r="R31" s="29"/>
      <c r="S31" s="29"/>
      <c r="T31" s="29"/>
      <c r="U31" s="29"/>
      <c r="V31" s="121"/>
      <c r="W31" s="121"/>
      <c r="X31" s="30"/>
    </row>
    <row r="32" spans="1:24">
      <c r="A32">
        <f>MATCH(C32,성적!$A$3:$A$43,0)</f>
        <v>5</v>
      </c>
      <c r="B32">
        <v>4</v>
      </c>
      <c r="C32" s="12" t="s">
        <v>56</v>
      </c>
      <c r="D32" s="35">
        <v>91.97</v>
      </c>
      <c r="E32" s="36"/>
      <c r="F32" s="13"/>
      <c r="G32" s="14"/>
      <c r="H32" s="41">
        <f>INDEX(성적!$E$3:$E$43,$A32)</f>
        <v>91.79575021244581</v>
      </c>
      <c r="I32" s="15">
        <v>95.183223684210546</v>
      </c>
      <c r="J32" s="16">
        <f t="shared" si="0"/>
        <v>1.0369022908350876</v>
      </c>
      <c r="K32" s="41">
        <f>INDEX(성적!$F$3:$F$43,$A32)</f>
        <v>92.791671930265636</v>
      </c>
      <c r="L32" s="15">
        <v>93.935329861111114</v>
      </c>
      <c r="M32" s="16">
        <f t="shared" si="1"/>
        <v>1.0123250061891864</v>
      </c>
      <c r="N32" s="17" t="str">
        <f t="shared" si="2"/>
        <v>창구</v>
      </c>
      <c r="O32" s="62"/>
      <c r="P32" s="110"/>
      <c r="Q32" s="77" t="s">
        <v>56</v>
      </c>
      <c r="R32" s="29"/>
      <c r="S32" s="29"/>
      <c r="T32" s="29"/>
      <c r="U32" s="29"/>
      <c r="V32" s="121"/>
      <c r="W32" s="121"/>
      <c r="X32" s="30"/>
    </row>
    <row r="33" spans="1:24">
      <c r="A33">
        <f>MATCH(C33,성적!$A$3:$A$43,0)</f>
        <v>14</v>
      </c>
      <c r="B33">
        <v>4</v>
      </c>
      <c r="C33" s="12" t="s">
        <v>22</v>
      </c>
      <c r="D33" s="35">
        <v>91.37</v>
      </c>
      <c r="E33" s="36"/>
      <c r="F33" s="13"/>
      <c r="G33" s="14"/>
      <c r="H33" s="41">
        <f>INDEX(성적!$E$3:$E$43,$A33)</f>
        <v>89.066567152739637</v>
      </c>
      <c r="I33" s="15">
        <v>93.027240111824369</v>
      </c>
      <c r="J33" s="16">
        <f t="shared" si="0"/>
        <v>1.0444686832073879</v>
      </c>
      <c r="K33" s="41">
        <f>INDEX(성적!$F$3:$F$43,$A33)</f>
        <v>93.618558543696608</v>
      </c>
      <c r="L33" s="15">
        <v>94.46671006944446</v>
      </c>
      <c r="M33" s="16">
        <f t="shared" si="1"/>
        <v>1.0090596516218735</v>
      </c>
      <c r="N33" s="17" t="str">
        <f t="shared" si="2"/>
        <v>창구</v>
      </c>
      <c r="O33" s="62"/>
      <c r="P33" s="110"/>
      <c r="Q33" s="77" t="s">
        <v>22</v>
      </c>
      <c r="R33" s="29"/>
      <c r="S33" s="29"/>
      <c r="T33" s="29"/>
      <c r="U33" s="29"/>
      <c r="V33" s="121"/>
      <c r="W33" s="121"/>
      <c r="X33" s="30"/>
    </row>
    <row r="34" spans="1:24">
      <c r="A34">
        <f>MATCH(C34,성적!$A$3:$A$43,0)</f>
        <v>20</v>
      </c>
      <c r="B34">
        <v>4</v>
      </c>
      <c r="C34" s="12" t="s">
        <v>23</v>
      </c>
      <c r="D34" s="35">
        <v>92.02</v>
      </c>
      <c r="E34" s="36"/>
      <c r="F34" s="13"/>
      <c r="G34" s="14"/>
      <c r="H34" s="41">
        <f>INDEX(성적!$E$3:$E$43,$A34)</f>
        <v>91.603934387716677</v>
      </c>
      <c r="I34" s="15">
        <v>93.848589612224188</v>
      </c>
      <c r="J34" s="16">
        <f t="shared" si="0"/>
        <v>1.0245039172117536</v>
      </c>
      <c r="K34" s="41">
        <f>INDEX(성적!$F$3:$F$43,$A34)</f>
        <v>92.488734713474571</v>
      </c>
      <c r="L34" s="15">
        <v>91.969487847222211</v>
      </c>
      <c r="M34" s="16">
        <f t="shared" si="1"/>
        <v>0.99438583663339153</v>
      </c>
      <c r="N34" s="17" t="str">
        <f t="shared" si="2"/>
        <v>창구</v>
      </c>
      <c r="O34" s="62"/>
      <c r="P34" s="110"/>
      <c r="Q34" s="77" t="s">
        <v>23</v>
      </c>
      <c r="R34" s="29"/>
      <c r="S34" s="29"/>
      <c r="T34" s="29"/>
      <c r="U34" s="29"/>
      <c r="V34" s="121"/>
      <c r="W34" s="121"/>
      <c r="X34" s="30"/>
    </row>
    <row r="35" spans="1:24">
      <c r="A35">
        <f>MATCH(C35,성적!$A$3:$A$43,0)</f>
        <v>2</v>
      </c>
      <c r="B35">
        <v>4</v>
      </c>
      <c r="C35" s="12" t="s">
        <v>24</v>
      </c>
      <c r="D35" s="35">
        <v>90.21</v>
      </c>
      <c r="E35" s="36"/>
      <c r="F35" s="13"/>
      <c r="G35" s="14"/>
      <c r="H35" s="41">
        <f>INDEX(성적!$E$3:$E$43,$A35)</f>
        <v>88.136518845614205</v>
      </c>
      <c r="I35" s="15">
        <v>92.750450450450415</v>
      </c>
      <c r="J35" s="16">
        <f t="shared" si="0"/>
        <v>1.0523498280311965</v>
      </c>
      <c r="K35" s="41">
        <f>INDEX(성적!$F$3:$F$43,$A35)</f>
        <v>94.636816676489218</v>
      </c>
      <c r="L35" s="15">
        <v>94.069618055555551</v>
      </c>
      <c r="M35" s="16">
        <f t="shared" si="1"/>
        <v>0.99400657544438964</v>
      </c>
      <c r="N35" s="17" t="str">
        <f t="shared" si="2"/>
        <v>창구</v>
      </c>
      <c r="O35" s="62"/>
      <c r="P35" s="110"/>
      <c r="Q35" s="77" t="s">
        <v>24</v>
      </c>
      <c r="R35" s="29"/>
      <c r="S35" s="29"/>
      <c r="T35" s="29"/>
      <c r="U35" s="29"/>
      <c r="V35" s="121"/>
      <c r="W35" s="121"/>
      <c r="X35" s="30"/>
    </row>
    <row r="36" spans="1:24">
      <c r="A36">
        <f>MATCH(C36,성적!$A$3:$A$43,0)</f>
        <v>10</v>
      </c>
      <c r="B36">
        <v>4</v>
      </c>
      <c r="C36" s="12" t="s">
        <v>26</v>
      </c>
      <c r="D36" s="35">
        <v>91.71</v>
      </c>
      <c r="E36" s="36"/>
      <c r="F36" s="13"/>
      <c r="G36" s="14"/>
      <c r="H36" s="41">
        <f>INDEX(성적!$E$3:$E$43,$A36)</f>
        <v>91.30250044334791</v>
      </c>
      <c r="I36" s="15">
        <v>91.911024564259279</v>
      </c>
      <c r="J36" s="16">
        <f t="shared" si="0"/>
        <v>1.0066649228439144</v>
      </c>
      <c r="K36" s="41">
        <f>INDEX(성적!$F$3:$F$43,$A36)</f>
        <v>92.401547333296563</v>
      </c>
      <c r="L36" s="15">
        <v>92.62838541666666</v>
      </c>
      <c r="M36" s="16">
        <f t="shared" si="1"/>
        <v>1.0024549165021217</v>
      </c>
      <c r="N36" s="17" t="str">
        <f t="shared" si="2"/>
        <v>창구</v>
      </c>
      <c r="O36" s="62"/>
      <c r="P36" s="110"/>
      <c r="Q36" s="77" t="s">
        <v>26</v>
      </c>
      <c r="R36" s="29"/>
      <c r="S36" s="29"/>
      <c r="T36" s="29"/>
      <c r="U36" s="29"/>
      <c r="V36" s="121"/>
      <c r="W36" s="121"/>
      <c r="X36" s="30"/>
    </row>
    <row r="37" spans="1:24">
      <c r="A37">
        <f>MATCH(C37,성적!$A$3:$A$43,0)</f>
        <v>6</v>
      </c>
      <c r="B37">
        <v>4</v>
      </c>
      <c r="C37" s="12" t="s">
        <v>28</v>
      </c>
      <c r="D37" s="35">
        <v>91.74</v>
      </c>
      <c r="E37" s="36"/>
      <c r="F37" s="13"/>
      <c r="G37" s="14"/>
      <c r="H37" s="41">
        <f>INDEX(성적!$E$3:$E$43,$A37)</f>
        <v>90.781709354311289</v>
      </c>
      <c r="I37" s="15">
        <v>93.878066170823701</v>
      </c>
      <c r="J37" s="16">
        <f t="shared" si="0"/>
        <v>1.0341077166153334</v>
      </c>
      <c r="K37" s="41">
        <f>INDEX(성적!$F$3:$F$43,$A37)</f>
        <v>94.332906904217353</v>
      </c>
      <c r="L37" s="15">
        <v>95.363671875000009</v>
      </c>
      <c r="M37" s="16">
        <f t="shared" si="1"/>
        <v>1.0109268865405501</v>
      </c>
      <c r="N37" s="17" t="str">
        <f t="shared" si="2"/>
        <v>창구</v>
      </c>
      <c r="O37" s="62"/>
      <c r="P37" s="110"/>
      <c r="Q37" s="77" t="s">
        <v>28</v>
      </c>
      <c r="R37" s="29"/>
      <c r="S37" s="29"/>
      <c r="T37" s="29"/>
      <c r="U37" s="29"/>
      <c r="V37" s="121"/>
      <c r="W37" s="121"/>
      <c r="X37" s="30"/>
    </row>
    <row r="38" spans="1:24">
      <c r="A38">
        <f>MATCH(C38,성적!$A$3:$A$43,0)</f>
        <v>21</v>
      </c>
      <c r="B38">
        <v>4</v>
      </c>
      <c r="C38" s="12" t="s">
        <v>5</v>
      </c>
      <c r="D38" s="35">
        <v>91.16</v>
      </c>
      <c r="E38" s="36"/>
      <c r="F38" s="13"/>
      <c r="G38" s="14"/>
      <c r="H38" s="41">
        <f>INDEX(성적!$E$3:$E$43,$A38)</f>
        <v>90.829436798174953</v>
      </c>
      <c r="I38" s="15">
        <v>93.557591112379839</v>
      </c>
      <c r="J38" s="16">
        <f t="shared" si="0"/>
        <v>1.0300360148689121</v>
      </c>
      <c r="K38" s="41">
        <f>INDEX(성적!$F$3:$F$43,$A38)</f>
        <v>91.89212747176704</v>
      </c>
      <c r="L38" s="15">
        <v>94.275868055555534</v>
      </c>
      <c r="M38" s="16">
        <f t="shared" si="1"/>
        <v>1.0259406398499249</v>
      </c>
      <c r="N38" s="17" t="str">
        <f t="shared" si="2"/>
        <v>창구</v>
      </c>
      <c r="O38" s="62"/>
      <c r="P38" s="110"/>
      <c r="Q38" s="77" t="s">
        <v>5</v>
      </c>
      <c r="R38" s="29"/>
      <c r="S38" s="29"/>
      <c r="T38" s="29"/>
      <c r="U38" s="29"/>
      <c r="V38" s="121"/>
      <c r="W38" s="121"/>
      <c r="X38" s="30"/>
    </row>
    <row r="39" spans="1:24">
      <c r="A39">
        <f>MATCH(C39,성적!$A$3:$A$43,0)</f>
        <v>24</v>
      </c>
      <c r="B39">
        <v>4</v>
      </c>
      <c r="C39" s="12" t="s">
        <v>31</v>
      </c>
      <c r="D39" s="35">
        <v>92.88</v>
      </c>
      <c r="E39" s="36"/>
      <c r="F39" s="13"/>
      <c r="G39" s="14"/>
      <c r="H39" s="41">
        <f>INDEX(성적!$E$3:$E$43,$A39)</f>
        <v>93.135257362045181</v>
      </c>
      <c r="I39" s="15">
        <v>94.010077876106209</v>
      </c>
      <c r="J39" s="16">
        <f t="shared" si="0"/>
        <v>1.0093930111843716</v>
      </c>
      <c r="K39" s="41">
        <f>INDEX(성적!$F$3:$F$43,$A39)</f>
        <v>93.042592949829512</v>
      </c>
      <c r="L39" s="15">
        <v>93.615494791666663</v>
      </c>
      <c r="M39" s="16">
        <f t="shared" si="1"/>
        <v>1.0061574148320014</v>
      </c>
      <c r="N39" s="17" t="str">
        <f t="shared" si="2"/>
        <v>창구</v>
      </c>
      <c r="O39" s="62"/>
      <c r="P39" s="110"/>
      <c r="Q39" s="77" t="s">
        <v>31</v>
      </c>
      <c r="R39" s="29"/>
      <c r="S39" s="29"/>
      <c r="T39" s="29"/>
      <c r="U39" s="29"/>
      <c r="V39" s="121"/>
      <c r="W39" s="121"/>
      <c r="X39" s="30"/>
    </row>
    <row r="40" spans="1:24">
      <c r="A40">
        <f>MATCH(C40,성적!$A$3:$A$43,0)</f>
        <v>22</v>
      </c>
      <c r="B40">
        <v>4</v>
      </c>
      <c r="C40" s="12" t="s">
        <v>10</v>
      </c>
      <c r="D40" s="35">
        <v>92.06</v>
      </c>
      <c r="E40" s="36"/>
      <c r="F40" s="13"/>
      <c r="G40" s="14"/>
      <c r="H40" s="41">
        <f>INDEX(성적!$E$3:$E$43,$A40)</f>
        <v>91.948220960175092</v>
      </c>
      <c r="I40" s="15">
        <v>95.194059146208431</v>
      </c>
      <c r="J40" s="16">
        <f t="shared" si="0"/>
        <v>1.0353007176445446</v>
      </c>
      <c r="K40" s="41">
        <f>INDEX(성적!$F$3:$F$43,$A40)</f>
        <v>91.763284482513839</v>
      </c>
      <c r="L40" s="15">
        <v>94.785416666666649</v>
      </c>
      <c r="M40" s="16">
        <f t="shared" si="1"/>
        <v>1.0329340018853477</v>
      </c>
      <c r="N40" s="17" t="str">
        <f t="shared" si="2"/>
        <v>창구</v>
      </c>
      <c r="O40" s="62"/>
      <c r="P40" s="110"/>
      <c r="Q40" s="77" t="s">
        <v>10</v>
      </c>
      <c r="R40" s="29"/>
      <c r="S40" s="29"/>
      <c r="T40" s="29"/>
      <c r="U40" s="29"/>
      <c r="V40" s="121"/>
      <c r="W40" s="121"/>
      <c r="X40" s="30"/>
    </row>
    <row r="41" spans="1:24">
      <c r="A41">
        <f>MATCH(C41,성적!$A$3:$A$43,0)</f>
        <v>29</v>
      </c>
      <c r="B41">
        <v>5</v>
      </c>
      <c r="C41" s="12" t="s">
        <v>11</v>
      </c>
      <c r="D41" s="35">
        <v>92.96</v>
      </c>
      <c r="E41" s="36"/>
      <c r="F41" s="13"/>
      <c r="G41" s="14"/>
      <c r="H41" s="41">
        <f>INDEX(성적!$E$3:$E$43,$A41)</f>
        <v>94.509083767872951</v>
      </c>
      <c r="I41" s="15">
        <v>93.98455882352944</v>
      </c>
      <c r="J41" s="16">
        <f t="shared" si="0"/>
        <v>0.99445000497907887</v>
      </c>
      <c r="K41" s="41">
        <f>INDEX(성적!$F$3:$F$43,$A41)</f>
        <v>93.428328065275863</v>
      </c>
      <c r="L41" s="15">
        <v>92.552256944444437</v>
      </c>
      <c r="M41" s="16">
        <f t="shared" si="1"/>
        <v>0.99062306755377938</v>
      </c>
      <c r="N41" s="17" t="str">
        <f t="shared" si="2"/>
        <v>창구</v>
      </c>
      <c r="O41" s="62"/>
      <c r="P41" s="110"/>
      <c r="Q41" s="77" t="s">
        <v>11</v>
      </c>
      <c r="R41" s="29"/>
      <c r="S41" s="29"/>
      <c r="T41" s="29"/>
      <c r="U41" s="29"/>
      <c r="V41" s="121"/>
      <c r="W41" s="121"/>
      <c r="X41" s="30"/>
    </row>
    <row r="42" spans="1:24">
      <c r="A42">
        <f>MATCH(C42,성적!$A$3:$A$43,0)</f>
        <v>39</v>
      </c>
      <c r="B42">
        <v>5</v>
      </c>
      <c r="C42" s="12" t="s">
        <v>13</v>
      </c>
      <c r="D42" s="35">
        <v>94.1</v>
      </c>
      <c r="E42" s="36"/>
      <c r="F42" s="13"/>
      <c r="G42" s="14"/>
      <c r="H42" s="41">
        <f>INDEX(성적!$E$3:$E$43,$A42)</f>
        <v>93.655706005343404</v>
      </c>
      <c r="I42" s="15">
        <v>96.924933167404092</v>
      </c>
      <c r="J42" s="16">
        <f t="shared" si="0"/>
        <v>1.0349068658120433</v>
      </c>
      <c r="K42" s="41">
        <f>INDEX(성적!$F$3:$F$43,$A42)</f>
        <v>94.219951997861855</v>
      </c>
      <c r="L42" s="15">
        <v>93.395254629629633</v>
      </c>
      <c r="M42" s="16">
        <f t="shared" si="1"/>
        <v>0.9912471047719178</v>
      </c>
      <c r="N42" s="17" t="str">
        <f t="shared" si="2"/>
        <v>창구</v>
      </c>
      <c r="O42" s="62"/>
      <c r="P42" s="110"/>
      <c r="Q42" s="77" t="s">
        <v>13</v>
      </c>
      <c r="R42" s="29"/>
      <c r="S42" s="29"/>
      <c r="T42" s="29"/>
      <c r="U42" s="29"/>
      <c r="V42" s="121"/>
      <c r="W42" s="121"/>
      <c r="X42" s="30"/>
    </row>
    <row r="43" spans="1:24">
      <c r="A43">
        <f>MATCH(C43,성적!$A$3:$A$43,0)</f>
        <v>41</v>
      </c>
      <c r="B43">
        <v>5</v>
      </c>
      <c r="C43" s="18" t="s">
        <v>37</v>
      </c>
      <c r="D43" s="37">
        <v>90.91</v>
      </c>
      <c r="E43" s="38"/>
      <c r="F43" s="19"/>
      <c r="G43" s="20"/>
      <c r="H43" s="41">
        <f>INDEX(성적!$E$3:$E$43,$A43)</f>
        <v>90.623140792914029</v>
      </c>
      <c r="I43" s="21">
        <v>94.920909090909106</v>
      </c>
      <c r="J43" s="16">
        <f t="shared" si="0"/>
        <v>1.0474246231193427</v>
      </c>
      <c r="K43" s="41">
        <f>INDEX(성적!$F$3:$F$43,$A43)</f>
        <v>90.686657777079489</v>
      </c>
      <c r="L43" s="21">
        <v>93.86712962962963</v>
      </c>
      <c r="M43" s="16">
        <f t="shared" si="1"/>
        <v>1.0350710008562471</v>
      </c>
      <c r="N43" s="17" t="str">
        <f t="shared" si="2"/>
        <v>창구</v>
      </c>
      <c r="O43" s="62"/>
      <c r="P43" s="110"/>
      <c r="Q43" s="77" t="s">
        <v>37</v>
      </c>
      <c r="R43" s="43"/>
      <c r="S43" s="43"/>
      <c r="T43" s="43"/>
      <c r="U43" s="43"/>
      <c r="V43" s="122"/>
      <c r="W43" s="122"/>
      <c r="X43" s="44"/>
    </row>
    <row r="44" spans="1:24" ht="17.25" thickBot="1">
      <c r="A44">
        <f>MATCH(C44,성적!$A$3:$A$43,0)</f>
        <v>30</v>
      </c>
      <c r="B44">
        <v>5</v>
      </c>
      <c r="C44" s="18" t="s">
        <v>17</v>
      </c>
      <c r="D44" s="37">
        <v>93.55</v>
      </c>
      <c r="E44" s="38"/>
      <c r="F44" s="19"/>
      <c r="G44" s="20"/>
      <c r="H44" s="41">
        <f>INDEX(성적!$E$3:$E$43,$A44)</f>
        <v>93.746117595122215</v>
      </c>
      <c r="I44" s="21">
        <v>91.432483380595968</v>
      </c>
      <c r="J44" s="16">
        <f t="shared" si="0"/>
        <v>0.97532021299784866</v>
      </c>
      <c r="K44" s="41">
        <f>INDEX(성적!$F$3:$F$43,$A44)</f>
        <v>94.338896308787866</v>
      </c>
      <c r="L44" s="21">
        <v>91.9123263888889</v>
      </c>
      <c r="M44" s="16">
        <f t="shared" si="1"/>
        <v>0.97427816081336827</v>
      </c>
      <c r="N44" s="17" t="str">
        <f t="shared" si="2"/>
        <v>창구</v>
      </c>
      <c r="O44" s="68"/>
      <c r="P44" s="111"/>
      <c r="Q44" s="78" t="s">
        <v>17</v>
      </c>
      <c r="R44" s="31"/>
      <c r="S44" s="31"/>
      <c r="T44" s="31"/>
      <c r="U44" s="31"/>
      <c r="V44" s="124"/>
      <c r="W44" s="124"/>
      <c r="X44" s="32"/>
    </row>
    <row r="45" spans="1:24" ht="17.25" hidden="1" customHeight="1" thickBot="1">
      <c r="A45">
        <f>MATCH(C45,성적!$A$3:$A$43,0)</f>
        <v>18</v>
      </c>
      <c r="B45">
        <v>5</v>
      </c>
      <c r="C45" s="24" t="s">
        <v>67</v>
      </c>
      <c r="D45" s="39">
        <v>90.99</v>
      </c>
      <c r="E45" s="40"/>
      <c r="F45" s="25"/>
      <c r="G45" s="26"/>
      <c r="H45" s="41">
        <f>INDEX(성적!$E$3:$E$43,$A45)</f>
        <v>89.999372206277428</v>
      </c>
      <c r="I45" s="27"/>
      <c r="J45" s="16">
        <f t="shared" ref="J45" si="3">I45/H45</f>
        <v>0</v>
      </c>
      <c r="K45" s="41">
        <f>INDEX(성적!$F$3:$F$43,$A45)</f>
        <v>91.582591210397212</v>
      </c>
      <c r="L45" s="27"/>
      <c r="M45" s="16">
        <f t="shared" ref="M45" si="4">L45/K45</f>
        <v>0</v>
      </c>
      <c r="N45" s="17" t="str">
        <f t="shared" ref="N45" si="5">IF(J45&gt;M45,"창구",IF(J45=M45,"선택필요","집배"))</f>
        <v>선택필요</v>
      </c>
      <c r="O45" s="62"/>
      <c r="P45" s="64"/>
      <c r="Q45" s="75"/>
      <c r="R45" s="65"/>
      <c r="S45" s="65"/>
      <c r="T45" s="65"/>
      <c r="U45" s="65"/>
      <c r="V45" s="125"/>
      <c r="W45" s="125"/>
      <c r="X45" s="61"/>
    </row>
    <row r="46" spans="1:24" ht="27.75" customHeight="1">
      <c r="C46" s="84" t="s">
        <v>76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63"/>
    </row>
    <row r="47" spans="1:24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</sheetData>
  <sortState ref="B4:O43">
    <sortCondition ref="N4:N43"/>
    <sortCondition ref="B4:B43"/>
  </sortState>
  <mergeCells count="21">
    <mergeCell ref="K29:K30"/>
    <mergeCell ref="L29:L30"/>
    <mergeCell ref="M29:M30"/>
    <mergeCell ref="N29:N30"/>
    <mergeCell ref="O29:O30"/>
    <mergeCell ref="C1:X1"/>
    <mergeCell ref="O2:O3"/>
    <mergeCell ref="C46:N46"/>
    <mergeCell ref="C2:C3"/>
    <mergeCell ref="D2:G2"/>
    <mergeCell ref="H2:J2"/>
    <mergeCell ref="K2:M2"/>
    <mergeCell ref="N2:N3"/>
    <mergeCell ref="P2:U2"/>
    <mergeCell ref="X2:X3"/>
    <mergeCell ref="C29:C30"/>
    <mergeCell ref="H29:H30"/>
    <mergeCell ref="I29:I30"/>
    <mergeCell ref="J29:J30"/>
    <mergeCell ref="P4:P29"/>
    <mergeCell ref="P30:P44"/>
  </mergeCells>
  <phoneticPr fontId="3" type="noConversion"/>
  <pageMargins left="0.7" right="0.7" top="0.25" bottom="0.28000000000000003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3"/>
  <sheetViews>
    <sheetView workbookViewId="0">
      <selection activeCell="A19" sqref="A19"/>
    </sheetView>
  </sheetViews>
  <sheetFormatPr defaultRowHeight="16.5"/>
  <cols>
    <col min="1" max="1" width="13.25" customWidth="1"/>
    <col min="2" max="2" width="9.875" customWidth="1"/>
  </cols>
  <sheetData>
    <row r="2" spans="1:6" ht="17.25" thickBot="1">
      <c r="A2" t="s">
        <v>59</v>
      </c>
      <c r="B2" t="s">
        <v>60</v>
      </c>
      <c r="C2" t="s">
        <v>61</v>
      </c>
      <c r="D2" t="s">
        <v>62</v>
      </c>
      <c r="E2" t="s">
        <v>63</v>
      </c>
      <c r="F2" t="s">
        <v>64</v>
      </c>
    </row>
    <row r="3" spans="1:6">
      <c r="A3" s="45" t="s">
        <v>29</v>
      </c>
      <c r="B3" s="46">
        <v>87.74</v>
      </c>
      <c r="C3" s="53">
        <v>92.406034112383921</v>
      </c>
      <c r="D3" s="54">
        <v>1.0531802383449274</v>
      </c>
      <c r="E3">
        <v>90.271771048106942</v>
      </c>
      <c r="F3">
        <v>93.740932346385534</v>
      </c>
    </row>
    <row r="4" spans="1:6">
      <c r="A4" s="47" t="s">
        <v>24</v>
      </c>
      <c r="B4" s="48">
        <v>87.36</v>
      </c>
      <c r="C4" s="55">
        <v>91.648584372999125</v>
      </c>
      <c r="D4" s="56">
        <v>1.0490909383356126</v>
      </c>
      <c r="E4">
        <v>88.136518845614205</v>
      </c>
      <c r="F4">
        <v>94.636816676489218</v>
      </c>
    </row>
    <row r="5" spans="1:6">
      <c r="A5" s="47" t="s">
        <v>25</v>
      </c>
      <c r="B5" s="48">
        <v>88.4</v>
      </c>
      <c r="C5" s="55">
        <v>92.682391565422435</v>
      </c>
      <c r="D5" s="56">
        <v>1.0484433435002538</v>
      </c>
      <c r="E5">
        <v>91.883330900214531</v>
      </c>
      <c r="F5">
        <v>92.882230290148485</v>
      </c>
    </row>
    <row r="6" spans="1:6">
      <c r="A6" s="47" t="s">
        <v>65</v>
      </c>
      <c r="B6" s="48">
        <v>88.86</v>
      </c>
      <c r="C6" s="55">
        <v>92.566525517787923</v>
      </c>
      <c r="D6" s="56">
        <v>1.0417119684648652</v>
      </c>
      <c r="E6">
        <v>91.79575021244581</v>
      </c>
      <c r="F6">
        <v>92.791671930265636</v>
      </c>
    </row>
    <row r="7" spans="1:6">
      <c r="A7" s="47" t="s">
        <v>66</v>
      </c>
      <c r="B7" s="48">
        <v>88.86</v>
      </c>
      <c r="C7" s="55">
        <v>92.566525517787923</v>
      </c>
      <c r="D7" s="56">
        <v>1.0417119684648652</v>
      </c>
      <c r="E7">
        <v>91.79575021244581</v>
      </c>
      <c r="F7">
        <v>92.791671930265636</v>
      </c>
    </row>
    <row r="8" spans="1:6">
      <c r="A8" s="47" t="s">
        <v>28</v>
      </c>
      <c r="B8" s="48">
        <v>89.06</v>
      </c>
      <c r="C8" s="55">
        <v>92.773192722801113</v>
      </c>
      <c r="D8" s="56">
        <v>1.0416931588008209</v>
      </c>
      <c r="E8">
        <v>90.781709354311289</v>
      </c>
      <c r="F8">
        <v>94.332906904217353</v>
      </c>
    </row>
    <row r="9" spans="1:6">
      <c r="A9" s="47" t="s">
        <v>57</v>
      </c>
      <c r="B9" s="48">
        <v>89.23</v>
      </c>
      <c r="C9" s="55">
        <v>92.837270258257163</v>
      </c>
      <c r="D9" s="56">
        <v>1.0404266531240296</v>
      </c>
      <c r="E9">
        <v>92.148992110696312</v>
      </c>
      <c r="F9">
        <v>93.034734748792459</v>
      </c>
    </row>
    <row r="10" spans="1:6">
      <c r="A10" s="47" t="s">
        <v>4</v>
      </c>
      <c r="B10" s="48">
        <v>89.46</v>
      </c>
      <c r="C10" s="55">
        <v>92.962288771175352</v>
      </c>
      <c r="D10" s="56">
        <v>1.0391492149695434</v>
      </c>
      <c r="E10">
        <v>92.892344392293822</v>
      </c>
      <c r="F10">
        <v>92.659842494391128</v>
      </c>
    </row>
    <row r="11" spans="1:6">
      <c r="A11" s="47" t="s">
        <v>20</v>
      </c>
      <c r="B11" s="48">
        <v>89.89</v>
      </c>
      <c r="C11" s="55">
        <v>93.405732623780409</v>
      </c>
      <c r="D11" s="56">
        <v>1.0391114987627146</v>
      </c>
      <c r="E11">
        <v>92.885549406463554</v>
      </c>
      <c r="F11">
        <v>93.44230874886361</v>
      </c>
    </row>
    <row r="12" spans="1:6">
      <c r="A12" s="47" t="s">
        <v>26</v>
      </c>
      <c r="B12" s="48">
        <v>88.65</v>
      </c>
      <c r="C12" s="55">
        <v>92.08442269390612</v>
      </c>
      <c r="D12" s="56">
        <v>1.0387413727456978</v>
      </c>
      <c r="E12">
        <v>91.30250044334791</v>
      </c>
      <c r="F12">
        <v>92.401547333296563</v>
      </c>
    </row>
    <row r="13" spans="1:6">
      <c r="A13" s="47" t="s">
        <v>19</v>
      </c>
      <c r="B13" s="48">
        <v>88.63</v>
      </c>
      <c r="C13" s="55">
        <v>91.913897275070255</v>
      </c>
      <c r="D13" s="56">
        <v>1.037051757588517</v>
      </c>
      <c r="E13">
        <v>90.968521992144616</v>
      </c>
      <c r="F13">
        <v>92.152840692213786</v>
      </c>
    </row>
    <row r="14" spans="1:6">
      <c r="A14" s="47" t="s">
        <v>58</v>
      </c>
      <c r="B14" s="48">
        <v>89.34</v>
      </c>
      <c r="C14" s="55">
        <v>92.497028944269374</v>
      </c>
      <c r="D14" s="56">
        <v>1.0353372391344233</v>
      </c>
      <c r="E14">
        <v>92.925310799292404</v>
      </c>
      <c r="F14">
        <v>91.739486978116815</v>
      </c>
    </row>
    <row r="15" spans="1:6">
      <c r="A15" s="47" t="s">
        <v>0</v>
      </c>
      <c r="B15" s="48">
        <v>89.23</v>
      </c>
      <c r="C15" s="55">
        <v>92.359259968863853</v>
      </c>
      <c r="D15" s="56">
        <v>1.0350695950786042</v>
      </c>
      <c r="E15">
        <v>92.910330679825606</v>
      </c>
      <c r="F15">
        <v>91.069690307256209</v>
      </c>
    </row>
    <row r="16" spans="1:6">
      <c r="A16" s="47" t="s">
        <v>22</v>
      </c>
      <c r="B16" s="48">
        <v>88.67</v>
      </c>
      <c r="C16" s="55">
        <v>91.744184705807214</v>
      </c>
      <c r="D16" s="56">
        <v>1.0346699526988521</v>
      </c>
      <c r="E16">
        <v>89.066567152739637</v>
      </c>
      <c r="F16">
        <v>93.618558543696608</v>
      </c>
    </row>
    <row r="17" spans="1:6">
      <c r="A17" s="47" t="s">
        <v>27</v>
      </c>
      <c r="B17" s="48">
        <v>88.44</v>
      </c>
      <c r="C17" s="55">
        <v>91.423232955115608</v>
      </c>
      <c r="D17" s="56">
        <v>1.033731715910398</v>
      </c>
      <c r="E17">
        <v>91.479589718650089</v>
      </c>
      <c r="F17">
        <v>91.266690186856465</v>
      </c>
    </row>
    <row r="18" spans="1:6">
      <c r="A18" s="47" t="s">
        <v>7</v>
      </c>
      <c r="B18" s="48">
        <v>89.7</v>
      </c>
      <c r="C18" s="55">
        <v>92.711161944333824</v>
      </c>
      <c r="D18" s="56">
        <v>1.0335692524451932</v>
      </c>
      <c r="E18">
        <v>93.078379508661868</v>
      </c>
      <c r="F18">
        <v>91.866171953093556</v>
      </c>
    </row>
    <row r="19" spans="1:6" ht="28.5">
      <c r="A19" s="47" t="s">
        <v>69</v>
      </c>
      <c r="B19" s="48">
        <v>88.33</v>
      </c>
      <c r="C19" s="55">
        <v>91.13893262292045</v>
      </c>
      <c r="D19" s="56">
        <v>1.0318004372571092</v>
      </c>
      <c r="E19">
        <v>89.999372206277428</v>
      </c>
      <c r="F19">
        <v>91.582591210397212</v>
      </c>
    </row>
    <row r="20" spans="1:6">
      <c r="A20" s="47" t="s">
        <v>67</v>
      </c>
      <c r="B20" s="48">
        <v>88.33</v>
      </c>
      <c r="C20" s="55">
        <v>91.13893262292045</v>
      </c>
      <c r="D20" s="56">
        <v>1.0318004372571092</v>
      </c>
      <c r="E20">
        <v>89.999372206277428</v>
      </c>
      <c r="F20">
        <v>91.582591210397212</v>
      </c>
    </row>
    <row r="21" spans="1:6">
      <c r="A21" s="47" t="s">
        <v>30</v>
      </c>
      <c r="B21" s="48">
        <v>89.7</v>
      </c>
      <c r="C21" s="55">
        <v>92.544141369454138</v>
      </c>
      <c r="D21" s="56">
        <v>1.0317072616438587</v>
      </c>
      <c r="E21">
        <v>90.605982932333987</v>
      </c>
      <c r="F21">
        <v>93.697472582306318</v>
      </c>
    </row>
    <row r="22" spans="1:6">
      <c r="A22" s="47" t="s">
        <v>23</v>
      </c>
      <c r="B22" s="48">
        <v>89.67</v>
      </c>
      <c r="C22" s="55">
        <v>92.394017823065838</v>
      </c>
      <c r="D22" s="56">
        <v>1.0303782516233504</v>
      </c>
      <c r="E22">
        <v>91.603934387716677</v>
      </c>
      <c r="F22">
        <v>92.488734713474571</v>
      </c>
    </row>
    <row r="23" spans="1:6">
      <c r="A23" s="47" t="s">
        <v>5</v>
      </c>
      <c r="B23" s="48">
        <v>89.05</v>
      </c>
      <c r="C23" s="55">
        <v>91.586493028222449</v>
      </c>
      <c r="D23" s="56">
        <v>1.0284839194634749</v>
      </c>
      <c r="E23">
        <v>90.829436798174953</v>
      </c>
      <c r="F23">
        <v>91.89212747176704</v>
      </c>
    </row>
    <row r="24" spans="1:6">
      <c r="A24" s="47" t="s">
        <v>10</v>
      </c>
      <c r="B24" s="48">
        <v>89.79</v>
      </c>
      <c r="C24" s="55">
        <v>92.13796508527723</v>
      </c>
      <c r="D24" s="56">
        <v>1.026149516485992</v>
      </c>
      <c r="E24">
        <v>91.948220960175092</v>
      </c>
      <c r="F24">
        <v>91.763284482513839</v>
      </c>
    </row>
    <row r="25" spans="1:6">
      <c r="A25" s="47" t="s">
        <v>3</v>
      </c>
      <c r="B25" s="48">
        <v>88.67</v>
      </c>
      <c r="C25" s="55">
        <v>90.751450313964739</v>
      </c>
      <c r="D25" s="56">
        <v>1.0234741210552016</v>
      </c>
      <c r="E25">
        <v>89.83935406799155</v>
      </c>
      <c r="F25">
        <v>91.032120277197379</v>
      </c>
    </row>
    <row r="26" spans="1:6">
      <c r="A26" s="47" t="s">
        <v>31</v>
      </c>
      <c r="B26" s="48">
        <v>91.13</v>
      </c>
      <c r="C26" s="55">
        <v>93.228228898140472</v>
      </c>
      <c r="D26" s="56">
        <v>1.0230245681788706</v>
      </c>
      <c r="E26">
        <v>93.135257362045181</v>
      </c>
      <c r="F26">
        <v>93.042592949829512</v>
      </c>
    </row>
    <row r="27" spans="1:6">
      <c r="A27" s="47" t="s">
        <v>8</v>
      </c>
      <c r="B27" s="48">
        <v>90.53</v>
      </c>
      <c r="C27" s="55">
        <v>92.56841612488175</v>
      </c>
      <c r="D27" s="56">
        <v>1.0225164710580112</v>
      </c>
      <c r="E27">
        <v>92.942965621379656</v>
      </c>
      <c r="F27">
        <v>91.674752536266155</v>
      </c>
    </row>
    <row r="28" spans="1:6">
      <c r="A28" s="47" t="s">
        <v>9</v>
      </c>
      <c r="B28" s="48">
        <v>89.66</v>
      </c>
      <c r="C28" s="55">
        <v>91.438675515447159</v>
      </c>
      <c r="D28" s="56">
        <v>1.0198380048566491</v>
      </c>
      <c r="E28">
        <v>92.376327855541405</v>
      </c>
      <c r="F28">
        <v>90.336673229610497</v>
      </c>
    </row>
    <row r="29" spans="1:6" ht="17.25" thickBot="1">
      <c r="A29" s="49" t="s">
        <v>6</v>
      </c>
      <c r="B29" s="50">
        <v>89.36</v>
      </c>
      <c r="C29" s="57">
        <v>90.312526951349568</v>
      </c>
      <c r="D29" s="58">
        <v>1.0106594332066872</v>
      </c>
      <c r="E29">
        <v>91.243178550093219</v>
      </c>
      <c r="F29">
        <v>88.756878189590097</v>
      </c>
    </row>
    <row r="30" spans="1:6">
      <c r="A30" s="51" t="s">
        <v>34</v>
      </c>
      <c r="B30" s="52">
        <v>91.6</v>
      </c>
      <c r="C30" s="59">
        <v>96.132704356268874</v>
      </c>
      <c r="D30" s="60">
        <v>1.0494836720116689</v>
      </c>
      <c r="E30">
        <v>95.410851369107661</v>
      </c>
      <c r="F30">
        <v>96.55273674935313</v>
      </c>
    </row>
    <row r="31" spans="1:6">
      <c r="A31" s="47" t="s">
        <v>11</v>
      </c>
      <c r="B31" s="48">
        <v>90.05</v>
      </c>
      <c r="C31" s="55">
        <v>94.270270620745677</v>
      </c>
      <c r="D31" s="56">
        <v>1.0468658591976201</v>
      </c>
      <c r="E31">
        <v>94.509083767872951</v>
      </c>
      <c r="F31">
        <v>93.428328065275863</v>
      </c>
    </row>
    <row r="32" spans="1:6">
      <c r="A32" s="47" t="s">
        <v>17</v>
      </c>
      <c r="B32" s="48">
        <v>90.36</v>
      </c>
      <c r="C32" s="55">
        <v>94.227881604357279</v>
      </c>
      <c r="D32" s="56">
        <v>1.0428052413054147</v>
      </c>
      <c r="E32">
        <v>93.746117595122215</v>
      </c>
      <c r="F32">
        <v>94.338896308787866</v>
      </c>
    </row>
    <row r="33" spans="1:6">
      <c r="A33" s="47" t="s">
        <v>18</v>
      </c>
      <c r="B33" s="48">
        <v>89.52</v>
      </c>
      <c r="C33" s="55">
        <v>93.072619123817276</v>
      </c>
      <c r="D33" s="56">
        <v>1.0396852002213726</v>
      </c>
      <c r="E33">
        <v>93.725336292386501</v>
      </c>
      <c r="F33">
        <v>92.072282915649907</v>
      </c>
    </row>
    <row r="34" spans="1:6">
      <c r="A34" s="47" t="s">
        <v>12</v>
      </c>
      <c r="B34" s="48">
        <v>91.22</v>
      </c>
      <c r="C34" s="55">
        <v>94.472294045355468</v>
      </c>
      <c r="D34" s="56">
        <v>1.0356533002121846</v>
      </c>
      <c r="E34">
        <v>95.676484231608882</v>
      </c>
      <c r="F34">
        <v>92.857292705981564</v>
      </c>
    </row>
    <row r="35" spans="1:6">
      <c r="A35" s="47" t="s">
        <v>32</v>
      </c>
      <c r="B35" s="48">
        <v>90.91</v>
      </c>
      <c r="C35" s="55">
        <v>94.063382417422361</v>
      </c>
      <c r="D35" s="56">
        <v>1.0346868597230487</v>
      </c>
      <c r="E35">
        <v>91.964379300705062</v>
      </c>
      <c r="F35">
        <v>95.60326789386832</v>
      </c>
    </row>
    <row r="36" spans="1:6">
      <c r="A36" s="47" t="s">
        <v>14</v>
      </c>
      <c r="B36" s="48">
        <v>89.3</v>
      </c>
      <c r="C36" s="55">
        <v>92.321672425118862</v>
      </c>
      <c r="D36" s="56">
        <v>1.0338373171905808</v>
      </c>
      <c r="E36">
        <v>92.000474059596158</v>
      </c>
      <c r="F36">
        <v>92.242520519601456</v>
      </c>
    </row>
    <row r="37" spans="1:6">
      <c r="A37" s="47" t="s">
        <v>15</v>
      </c>
      <c r="B37" s="48">
        <v>89.84</v>
      </c>
      <c r="C37" s="55">
        <v>92.149052112941817</v>
      </c>
      <c r="D37" s="56">
        <v>1.0257018267246418</v>
      </c>
      <c r="E37">
        <v>93.905565568000512</v>
      </c>
      <c r="F37">
        <v>89.908228353982267</v>
      </c>
    </row>
    <row r="38" spans="1:6">
      <c r="A38" s="47" t="s">
        <v>36</v>
      </c>
      <c r="B38" s="48">
        <v>92.44</v>
      </c>
      <c r="C38" s="55">
        <v>94.72134054899449</v>
      </c>
      <c r="D38" s="56">
        <v>1.0246791491669678</v>
      </c>
      <c r="E38">
        <v>96.081761093905897</v>
      </c>
      <c r="F38">
        <v>94.647376903977261</v>
      </c>
    </row>
    <row r="39" spans="1:6">
      <c r="A39" s="47" t="s">
        <v>35</v>
      </c>
      <c r="B39" s="48">
        <v>92.21</v>
      </c>
      <c r="C39" s="55">
        <v>94.452456738704285</v>
      </c>
      <c r="D39" s="56">
        <v>1.0243190189643672</v>
      </c>
      <c r="E39">
        <v>95.522289930020492</v>
      </c>
      <c r="F39">
        <v>93.035513730409576</v>
      </c>
    </row>
    <row r="40" spans="1:6">
      <c r="A40" s="47" t="s">
        <v>33</v>
      </c>
      <c r="B40" s="48">
        <v>90.35</v>
      </c>
      <c r="C40" s="55">
        <v>92.480791933781603</v>
      </c>
      <c r="D40" s="56">
        <v>1.0235837513423531</v>
      </c>
      <c r="E40">
        <v>92.633808645175577</v>
      </c>
      <c r="F40">
        <v>91.536279636469914</v>
      </c>
    </row>
    <row r="41" spans="1:6">
      <c r="A41" s="47" t="s">
        <v>13</v>
      </c>
      <c r="B41" s="48">
        <v>91.95</v>
      </c>
      <c r="C41" s="55">
        <v>94.097187551522509</v>
      </c>
      <c r="D41" s="56">
        <v>1.023351686259081</v>
      </c>
      <c r="E41">
        <v>93.655706005343404</v>
      </c>
      <c r="F41">
        <v>94.219951997861855</v>
      </c>
    </row>
    <row r="42" spans="1:6">
      <c r="A42" s="47" t="s">
        <v>16</v>
      </c>
      <c r="B42" s="48">
        <v>91.33</v>
      </c>
      <c r="C42" s="55">
        <v>93.090129259553748</v>
      </c>
      <c r="D42" s="56">
        <v>1.0192721916079464</v>
      </c>
      <c r="E42">
        <v>93.346213187292449</v>
      </c>
      <c r="F42">
        <v>92.238269464399664</v>
      </c>
    </row>
    <row r="43" spans="1:6" ht="17.25" thickBot="1">
      <c r="A43" s="49" t="s">
        <v>37</v>
      </c>
      <c r="B43" s="50">
        <v>90.21</v>
      </c>
      <c r="C43" s="57">
        <v>91.090904320746915</v>
      </c>
      <c r="D43" s="58">
        <v>1.0097650406911309</v>
      </c>
      <c r="E43">
        <v>90.623140792914029</v>
      </c>
      <c r="F43">
        <v>90.686657777079489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참석대상자</vt:lpstr>
      <vt:lpstr>성적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2015-10-01T00:43:57Z</cp:lastPrinted>
  <dcterms:created xsi:type="dcterms:W3CDTF">2014-09-02T02:19:21Z</dcterms:created>
  <dcterms:modified xsi:type="dcterms:W3CDTF">2015-10-18T23:33:10Z</dcterms:modified>
</cp:coreProperties>
</file>