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1165" windowHeight="7830" tabRatio="404" activeTab="2"/>
  </bookViews>
  <sheets>
    <sheet name="수식관련" sheetId="1" r:id="rId1"/>
    <sheet name="고객상담실현황" sheetId="2" r:id="rId2"/>
    <sheet name="총괄" sheetId="3" r:id="rId3"/>
    <sheet name="환경개선" sheetId="5" r:id="rId4"/>
    <sheet name="이전설치" sheetId="6" r:id="rId5"/>
    <sheet name="비품구입 및 교체" sheetId="7" r:id="rId6"/>
    <sheet name="신규설치" sheetId="8" r:id="rId7"/>
    <sheet name="BI관련 변경" sheetId="9" r:id="rId8"/>
    <sheet name="예산계산" sheetId="11" r:id="rId9"/>
  </sheets>
  <definedNames>
    <definedName name="_xlnm._FilterDatabase" localSheetId="1" hidden="1">고객상담실현황!$A$5:$R$324</definedName>
    <definedName name="_xlnm._FilterDatabase" localSheetId="0" hidden="1">수식관련!$A$6:$S$149</definedName>
    <definedName name="_xlnm._FilterDatabase" localSheetId="8" hidden="1">예산계산!$A$6:$S$160</definedName>
    <definedName name="_xlnm._FilterDatabase" localSheetId="2" hidden="1">총괄!$A$6:$S$150</definedName>
  </definedNames>
  <calcPr calcId="125725"/>
</workbook>
</file>

<file path=xl/calcChain.xml><?xml version="1.0" encoding="utf-8"?>
<calcChain xmlns="http://schemas.openxmlformats.org/spreadsheetml/2006/main">
  <c r="M156" i="11"/>
  <c r="L156"/>
  <c r="K156"/>
  <c r="J156"/>
  <c r="M137"/>
  <c r="L137"/>
  <c r="K137"/>
  <c r="J137"/>
  <c r="M131"/>
  <c r="L131"/>
  <c r="K131"/>
  <c r="J131"/>
  <c r="M127"/>
  <c r="L127"/>
  <c r="K127"/>
  <c r="J127"/>
  <c r="M119"/>
  <c r="L119"/>
  <c r="K119"/>
  <c r="J119"/>
  <c r="M114"/>
  <c r="L114"/>
  <c r="K114"/>
  <c r="J114"/>
  <c r="M97"/>
  <c r="L97"/>
  <c r="K97"/>
  <c r="J97"/>
  <c r="M86"/>
  <c r="L86"/>
  <c r="K86"/>
  <c r="J86"/>
  <c r="M25"/>
  <c r="L25"/>
  <c r="L157" s="1"/>
  <c r="K25"/>
  <c r="J25"/>
  <c r="M158"/>
  <c r="S155"/>
  <c r="R155"/>
  <c r="Q155"/>
  <c r="P155"/>
  <c r="N155"/>
  <c r="A155"/>
  <c r="S154"/>
  <c r="R154"/>
  <c r="Q154"/>
  <c r="P154"/>
  <c r="N154"/>
  <c r="A154"/>
  <c r="S153"/>
  <c r="R153"/>
  <c r="Q153"/>
  <c r="P153"/>
  <c r="N153"/>
  <c r="A153"/>
  <c r="S152"/>
  <c r="R152"/>
  <c r="Q152"/>
  <c r="P152"/>
  <c r="N152"/>
  <c r="A152"/>
  <c r="S151"/>
  <c r="R151"/>
  <c r="Q151"/>
  <c r="P151"/>
  <c r="N151"/>
  <c r="A151"/>
  <c r="S150"/>
  <c r="R150"/>
  <c r="Q150"/>
  <c r="P150"/>
  <c r="N150"/>
  <c r="A150"/>
  <c r="S149"/>
  <c r="R149"/>
  <c r="Q149"/>
  <c r="P149"/>
  <c r="N149"/>
  <c r="A149"/>
  <c r="S148"/>
  <c r="R148"/>
  <c r="Q148"/>
  <c r="P148"/>
  <c r="N148"/>
  <c r="A148"/>
  <c r="S147"/>
  <c r="R147"/>
  <c r="Q147"/>
  <c r="P147"/>
  <c r="N147"/>
  <c r="A147"/>
  <c r="S146"/>
  <c r="R146"/>
  <c r="Q146"/>
  <c r="P146"/>
  <c r="N146"/>
  <c r="A146"/>
  <c r="S145"/>
  <c r="R145"/>
  <c r="Q145"/>
  <c r="P145"/>
  <c r="N145"/>
  <c r="A145"/>
  <c r="S144"/>
  <c r="R144"/>
  <c r="Q144"/>
  <c r="P144"/>
  <c r="N144"/>
  <c r="A144"/>
  <c r="S143"/>
  <c r="R143"/>
  <c r="Q143"/>
  <c r="P143"/>
  <c r="N143"/>
  <c r="A143"/>
  <c r="S142"/>
  <c r="R142"/>
  <c r="Q142"/>
  <c r="P142"/>
  <c r="N142"/>
  <c r="A142"/>
  <c r="S141"/>
  <c r="R141"/>
  <c r="Q141"/>
  <c r="P141"/>
  <c r="N141"/>
  <c r="A141"/>
  <c r="S140"/>
  <c r="R140"/>
  <c r="Q140"/>
  <c r="P140"/>
  <c r="N140"/>
  <c r="A140"/>
  <c r="S139"/>
  <c r="R139"/>
  <c r="Q139"/>
  <c r="P139"/>
  <c r="A139"/>
  <c r="S138"/>
  <c r="R138"/>
  <c r="Q138"/>
  <c r="P138"/>
  <c r="N138"/>
  <c r="T155" s="1"/>
  <c r="A138"/>
  <c r="S136"/>
  <c r="R136"/>
  <c r="Q136"/>
  <c r="P136"/>
  <c r="N136"/>
  <c r="A136"/>
  <c r="S135"/>
  <c r="R135"/>
  <c r="Q135"/>
  <c r="P135"/>
  <c r="N135"/>
  <c r="A135"/>
  <c r="S134"/>
  <c r="R134"/>
  <c r="Q134"/>
  <c r="P134"/>
  <c r="N134"/>
  <c r="A134"/>
  <c r="S133"/>
  <c r="R133"/>
  <c r="Q133"/>
  <c r="P133"/>
  <c r="N133"/>
  <c r="A133"/>
  <c r="S132"/>
  <c r="R132"/>
  <c r="Q132"/>
  <c r="P132"/>
  <c r="N132"/>
  <c r="T136" s="1"/>
  <c r="A132"/>
  <c r="S130"/>
  <c r="R130"/>
  <c r="Q130"/>
  <c r="P130"/>
  <c r="N130"/>
  <c r="A130"/>
  <c r="S129"/>
  <c r="R129"/>
  <c r="Q129"/>
  <c r="P129"/>
  <c r="N129"/>
  <c r="A129"/>
  <c r="S128"/>
  <c r="R128"/>
  <c r="Q128"/>
  <c r="P128"/>
  <c r="N128"/>
  <c r="T130" s="1"/>
  <c r="A128"/>
  <c r="S126"/>
  <c r="R126"/>
  <c r="Q126"/>
  <c r="P126"/>
  <c r="N126"/>
  <c r="A126"/>
  <c r="S125"/>
  <c r="R125"/>
  <c r="Q125"/>
  <c r="P125"/>
  <c r="N125"/>
  <c r="A125"/>
  <c r="S124"/>
  <c r="R124"/>
  <c r="Q124"/>
  <c r="P124"/>
  <c r="N124"/>
  <c r="A124"/>
  <c r="S123"/>
  <c r="R123"/>
  <c r="Q123"/>
  <c r="P123"/>
  <c r="A123"/>
  <c r="S122"/>
  <c r="R122"/>
  <c r="Q122"/>
  <c r="P122"/>
  <c r="N122"/>
  <c r="A122"/>
  <c r="S121"/>
  <c r="R121"/>
  <c r="Q121"/>
  <c r="P121"/>
  <c r="N121"/>
  <c r="A121"/>
  <c r="S120"/>
  <c r="R120"/>
  <c r="Q120"/>
  <c r="P120"/>
  <c r="N120"/>
  <c r="T126" s="1"/>
  <c r="A120"/>
  <c r="S118"/>
  <c r="R118"/>
  <c r="Q118"/>
  <c r="P118"/>
  <c r="N118"/>
  <c r="A118"/>
  <c r="S117"/>
  <c r="R117"/>
  <c r="Q117"/>
  <c r="P117"/>
  <c r="N117"/>
  <c r="A117"/>
  <c r="S116"/>
  <c r="R116"/>
  <c r="Q116"/>
  <c r="P116"/>
  <c r="N116"/>
  <c r="A116"/>
  <c r="S115"/>
  <c r="R115"/>
  <c r="Q115"/>
  <c r="P115"/>
  <c r="N115"/>
  <c r="T118" s="1"/>
  <c r="A115"/>
  <c r="S113"/>
  <c r="R113"/>
  <c r="Q113"/>
  <c r="P113"/>
  <c r="N113"/>
  <c r="A113"/>
  <c r="S112"/>
  <c r="R112"/>
  <c r="Q112"/>
  <c r="P112"/>
  <c r="N112"/>
  <c r="A112"/>
  <c r="S111"/>
  <c r="R111"/>
  <c r="Q111"/>
  <c r="P111"/>
  <c r="N111"/>
  <c r="A111"/>
  <c r="S110"/>
  <c r="R110"/>
  <c r="Q110"/>
  <c r="P110"/>
  <c r="N110"/>
  <c r="A110"/>
  <c r="S109"/>
  <c r="R109"/>
  <c r="Q109"/>
  <c r="P109"/>
  <c r="N109"/>
  <c r="A109"/>
  <c r="S108"/>
  <c r="R108"/>
  <c r="Q108"/>
  <c r="P108"/>
  <c r="N108"/>
  <c r="A108"/>
  <c r="S107"/>
  <c r="R107"/>
  <c r="Q107"/>
  <c r="P107"/>
  <c r="N107"/>
  <c r="A107"/>
  <c r="S106"/>
  <c r="R106"/>
  <c r="Q106"/>
  <c r="P106"/>
  <c r="N106"/>
  <c r="A106"/>
  <c r="S105"/>
  <c r="R105"/>
  <c r="Q105"/>
  <c r="P105"/>
  <c r="N105"/>
  <c r="A105"/>
  <c r="S104"/>
  <c r="R104"/>
  <c r="Q104"/>
  <c r="P104"/>
  <c r="N104"/>
  <c r="A104"/>
  <c r="S103"/>
  <c r="R103"/>
  <c r="Q103"/>
  <c r="P103"/>
  <c r="N103"/>
  <c r="A103"/>
  <c r="S102"/>
  <c r="R102"/>
  <c r="Q102"/>
  <c r="P102"/>
  <c r="N102"/>
  <c r="A102"/>
  <c r="S101"/>
  <c r="R101"/>
  <c r="Q101"/>
  <c r="P101"/>
  <c r="N101"/>
  <c r="A101"/>
  <c r="S100"/>
  <c r="R100"/>
  <c r="Q100"/>
  <c r="P100"/>
  <c r="N100"/>
  <c r="A100"/>
  <c r="S99"/>
  <c r="R99"/>
  <c r="Q99"/>
  <c r="P99"/>
  <c r="N99"/>
  <c r="A99"/>
  <c r="S98"/>
  <c r="R98"/>
  <c r="Q98"/>
  <c r="P98"/>
  <c r="N98"/>
  <c r="T113" s="1"/>
  <c r="A98"/>
  <c r="S96"/>
  <c r="R96"/>
  <c r="Q96"/>
  <c r="P96"/>
  <c r="N96"/>
  <c r="A96"/>
  <c r="S95"/>
  <c r="R95"/>
  <c r="Q95"/>
  <c r="P95"/>
  <c r="N95"/>
  <c r="A95"/>
  <c r="S94"/>
  <c r="R94"/>
  <c r="Q94"/>
  <c r="P94"/>
  <c r="N94"/>
  <c r="A94"/>
  <c r="S93"/>
  <c r="R93"/>
  <c r="Q93"/>
  <c r="P93"/>
  <c r="N93"/>
  <c r="A93"/>
  <c r="S92"/>
  <c r="R92"/>
  <c r="Q92"/>
  <c r="P92"/>
  <c r="N92"/>
  <c r="A92"/>
  <c r="S91"/>
  <c r="R91"/>
  <c r="Q91"/>
  <c r="P91"/>
  <c r="N91"/>
  <c r="A91"/>
  <c r="S90"/>
  <c r="R90"/>
  <c r="Q90"/>
  <c r="P90"/>
  <c r="N90"/>
  <c r="A90"/>
  <c r="S89"/>
  <c r="R89"/>
  <c r="Q89"/>
  <c r="P89"/>
  <c r="N89"/>
  <c r="A89"/>
  <c r="S88"/>
  <c r="R88"/>
  <c r="Q88"/>
  <c r="P88"/>
  <c r="N88"/>
  <c r="A88"/>
  <c r="S87"/>
  <c r="R87"/>
  <c r="Q87"/>
  <c r="P87"/>
  <c r="N87"/>
  <c r="T96" s="1"/>
  <c r="A87"/>
  <c r="S85"/>
  <c r="R85"/>
  <c r="Q85"/>
  <c r="P85"/>
  <c r="N85"/>
  <c r="A85"/>
  <c r="S84"/>
  <c r="R84"/>
  <c r="Q84"/>
  <c r="P84"/>
  <c r="N84"/>
  <c r="A84"/>
  <c r="S83"/>
  <c r="R83"/>
  <c r="Q83"/>
  <c r="P83"/>
  <c r="N83"/>
  <c r="A83"/>
  <c r="S82"/>
  <c r="R82"/>
  <c r="Q82"/>
  <c r="P82"/>
  <c r="N82"/>
  <c r="A82"/>
  <c r="S81"/>
  <c r="R81"/>
  <c r="Q81"/>
  <c r="P81"/>
  <c r="N81"/>
  <c r="A81"/>
  <c r="S80"/>
  <c r="R80"/>
  <c r="Q80"/>
  <c r="P80"/>
  <c r="N80"/>
  <c r="A80"/>
  <c r="S79"/>
  <c r="R79"/>
  <c r="Q79"/>
  <c r="P79"/>
  <c r="N79"/>
  <c r="A79"/>
  <c r="S78"/>
  <c r="R78"/>
  <c r="Q78"/>
  <c r="P78"/>
  <c r="N78"/>
  <c r="A78"/>
  <c r="S77"/>
  <c r="R77"/>
  <c r="Q77"/>
  <c r="P77"/>
  <c r="N77"/>
  <c r="A77"/>
  <c r="S76"/>
  <c r="R76"/>
  <c r="Q76"/>
  <c r="P76"/>
  <c r="N76"/>
  <c r="A76"/>
  <c r="S75"/>
  <c r="R75"/>
  <c r="Q75"/>
  <c r="P75"/>
  <c r="N75"/>
  <c r="A75"/>
  <c r="S74"/>
  <c r="R74"/>
  <c r="Q74"/>
  <c r="P74"/>
  <c r="N74"/>
  <c r="A74"/>
  <c r="S73"/>
  <c r="R73"/>
  <c r="Q73"/>
  <c r="P73"/>
  <c r="N73"/>
  <c r="A73"/>
  <c r="S72"/>
  <c r="R72"/>
  <c r="Q72"/>
  <c r="P72"/>
  <c r="N72"/>
  <c r="A72"/>
  <c r="S71"/>
  <c r="R71"/>
  <c r="Q71"/>
  <c r="P71"/>
  <c r="N71"/>
  <c r="A71"/>
  <c r="S70"/>
  <c r="R70"/>
  <c r="Q70"/>
  <c r="P70"/>
  <c r="N70"/>
  <c r="A70"/>
  <c r="S69"/>
  <c r="R69"/>
  <c r="Q69"/>
  <c r="P69"/>
  <c r="N69"/>
  <c r="A69"/>
  <c r="S68"/>
  <c r="R68"/>
  <c r="Q68"/>
  <c r="P68"/>
  <c r="N68"/>
  <c r="A68"/>
  <c r="S67"/>
  <c r="R67"/>
  <c r="Q67"/>
  <c r="P67"/>
  <c r="N67"/>
  <c r="A67"/>
  <c r="S66"/>
  <c r="R66"/>
  <c r="Q66"/>
  <c r="P66"/>
  <c r="N66"/>
  <c r="A66"/>
  <c r="S65"/>
  <c r="R65"/>
  <c r="Q65"/>
  <c r="P65"/>
  <c r="N65"/>
  <c r="A65"/>
  <c r="S64"/>
  <c r="R64"/>
  <c r="Q64"/>
  <c r="P64"/>
  <c r="N64"/>
  <c r="A64"/>
  <c r="S63"/>
  <c r="R63"/>
  <c r="Q63"/>
  <c r="P63"/>
  <c r="N63"/>
  <c r="A63"/>
  <c r="S62"/>
  <c r="R62"/>
  <c r="Q62"/>
  <c r="P62"/>
  <c r="N62"/>
  <c r="A62"/>
  <c r="S61"/>
  <c r="R61"/>
  <c r="Q61"/>
  <c r="P61"/>
  <c r="N61"/>
  <c r="A61"/>
  <c r="S60"/>
  <c r="R60"/>
  <c r="Q60"/>
  <c r="P60"/>
  <c r="N60"/>
  <c r="A60"/>
  <c r="S59"/>
  <c r="R59"/>
  <c r="Q59"/>
  <c r="P59"/>
  <c r="N59"/>
  <c r="A59"/>
  <c r="S58"/>
  <c r="R58"/>
  <c r="Q58"/>
  <c r="P58"/>
  <c r="N58"/>
  <c r="A58"/>
  <c r="S57"/>
  <c r="R57"/>
  <c r="Q57"/>
  <c r="P57"/>
  <c r="N57"/>
  <c r="A57"/>
  <c r="S56"/>
  <c r="R56"/>
  <c r="Q56"/>
  <c r="P56"/>
  <c r="N56"/>
  <c r="A56"/>
  <c r="S55"/>
  <c r="R55"/>
  <c r="Q55"/>
  <c r="P55"/>
  <c r="N55"/>
  <c r="A55"/>
  <c r="S54"/>
  <c r="R54"/>
  <c r="Q54"/>
  <c r="P54"/>
  <c r="N54"/>
  <c r="A54"/>
  <c r="S53"/>
  <c r="R53"/>
  <c r="Q53"/>
  <c r="P53"/>
  <c r="N53"/>
  <c r="A53"/>
  <c r="S52"/>
  <c r="R52"/>
  <c r="Q52"/>
  <c r="P52"/>
  <c r="N52"/>
  <c r="A52"/>
  <c r="S51"/>
  <c r="R51"/>
  <c r="Q51"/>
  <c r="P51"/>
  <c r="N51"/>
  <c r="A51"/>
  <c r="S50"/>
  <c r="R50"/>
  <c r="Q50"/>
  <c r="P50"/>
  <c r="N50"/>
  <c r="A50"/>
  <c r="S49"/>
  <c r="R49"/>
  <c r="Q49"/>
  <c r="P49"/>
  <c r="N49"/>
  <c r="A49"/>
  <c r="S48"/>
  <c r="R48"/>
  <c r="Q48"/>
  <c r="P48"/>
  <c r="N48"/>
  <c r="A48"/>
  <c r="S47"/>
  <c r="R47"/>
  <c r="Q47"/>
  <c r="P47"/>
  <c r="N47"/>
  <c r="A47"/>
  <c r="S46"/>
  <c r="R46"/>
  <c r="Q46"/>
  <c r="P46"/>
  <c r="N46"/>
  <c r="A46"/>
  <c r="S45"/>
  <c r="R45"/>
  <c r="Q45"/>
  <c r="P45"/>
  <c r="N45"/>
  <c r="A45"/>
  <c r="S44"/>
  <c r="R44"/>
  <c r="Q44"/>
  <c r="P44"/>
  <c r="N44"/>
  <c r="A44"/>
  <c r="S43"/>
  <c r="R43"/>
  <c r="Q43"/>
  <c r="P43"/>
  <c r="N43"/>
  <c r="A43"/>
  <c r="S42"/>
  <c r="R42"/>
  <c r="Q42"/>
  <c r="P42"/>
  <c r="N42"/>
  <c r="A42"/>
  <c r="S41"/>
  <c r="R41"/>
  <c r="Q41"/>
  <c r="P41"/>
  <c r="N41"/>
  <c r="A41"/>
  <c r="S40"/>
  <c r="R40"/>
  <c r="Q40"/>
  <c r="P40"/>
  <c r="N40"/>
  <c r="A40"/>
  <c r="S39"/>
  <c r="R39"/>
  <c r="Q39"/>
  <c r="P39"/>
  <c r="N39"/>
  <c r="A39"/>
  <c r="S38"/>
  <c r="R38"/>
  <c r="Q38"/>
  <c r="P38"/>
  <c r="N38"/>
  <c r="A38"/>
  <c r="S37"/>
  <c r="R37"/>
  <c r="Q37"/>
  <c r="P37"/>
  <c r="N37"/>
  <c r="A37"/>
  <c r="S36"/>
  <c r="R36"/>
  <c r="Q36"/>
  <c r="P36"/>
  <c r="N36"/>
  <c r="A36"/>
  <c r="S35"/>
  <c r="R35"/>
  <c r="Q35"/>
  <c r="P35"/>
  <c r="N35"/>
  <c r="A35"/>
  <c r="S34"/>
  <c r="R34"/>
  <c r="Q34"/>
  <c r="P34"/>
  <c r="N34"/>
  <c r="A34"/>
  <c r="S33"/>
  <c r="R33"/>
  <c r="Q33"/>
  <c r="P33"/>
  <c r="N33"/>
  <c r="A33"/>
  <c r="S32"/>
  <c r="R32"/>
  <c r="Q32"/>
  <c r="P32"/>
  <c r="N32"/>
  <c r="A32"/>
  <c r="S31"/>
  <c r="R31"/>
  <c r="Q31"/>
  <c r="P31"/>
  <c r="N31"/>
  <c r="A31"/>
  <c r="S30"/>
  <c r="R30"/>
  <c r="Q30"/>
  <c r="P30"/>
  <c r="N30"/>
  <c r="A30"/>
  <c r="S29"/>
  <c r="R29"/>
  <c r="Q29"/>
  <c r="P29"/>
  <c r="N29"/>
  <c r="A29"/>
  <c r="S28"/>
  <c r="R28"/>
  <c r="Q28"/>
  <c r="P28"/>
  <c r="N28"/>
  <c r="A28"/>
  <c r="S27"/>
  <c r="R27"/>
  <c r="Q27"/>
  <c r="P27"/>
  <c r="N27"/>
  <c r="A27"/>
  <c r="S26"/>
  <c r="R26"/>
  <c r="Q26"/>
  <c r="P26"/>
  <c r="N26"/>
  <c r="T85" s="1"/>
  <c r="A26"/>
  <c r="S24"/>
  <c r="R24"/>
  <c r="Q24"/>
  <c r="P24"/>
  <c r="N24"/>
  <c r="A24"/>
  <c r="S23"/>
  <c r="R23"/>
  <c r="Q23"/>
  <c r="P23"/>
  <c r="N23"/>
  <c r="A23"/>
  <c r="S22"/>
  <c r="R22"/>
  <c r="Q22"/>
  <c r="P22"/>
  <c r="N22"/>
  <c r="A22"/>
  <c r="S21"/>
  <c r="R21"/>
  <c r="Q21"/>
  <c r="P21"/>
  <c r="N21"/>
  <c r="A21"/>
  <c r="S20"/>
  <c r="R20"/>
  <c r="Q20"/>
  <c r="P20"/>
  <c r="N20"/>
  <c r="A20"/>
  <c r="S19"/>
  <c r="R19"/>
  <c r="Q19"/>
  <c r="P19"/>
  <c r="N19"/>
  <c r="A19"/>
  <c r="S18"/>
  <c r="R18"/>
  <c r="Q18"/>
  <c r="P18"/>
  <c r="N18"/>
  <c r="A18"/>
  <c r="S17"/>
  <c r="R17"/>
  <c r="Q17"/>
  <c r="P17"/>
  <c r="N17"/>
  <c r="A17"/>
  <c r="S16"/>
  <c r="R16"/>
  <c r="Q16"/>
  <c r="P16"/>
  <c r="N16"/>
  <c r="A16"/>
  <c r="S15"/>
  <c r="R15"/>
  <c r="Q15"/>
  <c r="P15"/>
  <c r="N15"/>
  <c r="A15"/>
  <c r="S14"/>
  <c r="R14"/>
  <c r="Q14"/>
  <c r="P14"/>
  <c r="N14"/>
  <c r="A14"/>
  <c r="S13"/>
  <c r="R13"/>
  <c r="Q13"/>
  <c r="P13"/>
  <c r="N13"/>
  <c r="A13"/>
  <c r="S12"/>
  <c r="R12"/>
  <c r="Q12"/>
  <c r="P12"/>
  <c r="N12"/>
  <c r="A12"/>
  <c r="S11"/>
  <c r="R11"/>
  <c r="Q11"/>
  <c r="P11"/>
  <c r="N11"/>
  <c r="A11"/>
  <c r="S10"/>
  <c r="R10"/>
  <c r="Q10"/>
  <c r="P10"/>
  <c r="N10"/>
  <c r="A10"/>
  <c r="S9"/>
  <c r="R9"/>
  <c r="Q9"/>
  <c r="P9"/>
  <c r="N9"/>
  <c r="A9"/>
  <c r="S8"/>
  <c r="R8"/>
  <c r="Q8"/>
  <c r="P8"/>
  <c r="N8"/>
  <c r="A8"/>
  <c r="S7"/>
  <c r="R7"/>
  <c r="Q7"/>
  <c r="P7"/>
  <c r="N7"/>
  <c r="N25" s="1"/>
  <c r="A7"/>
  <c r="M148" i="3"/>
  <c r="L148"/>
  <c r="K148"/>
  <c r="K149" s="1"/>
  <c r="J148"/>
  <c r="S147"/>
  <c r="R147"/>
  <c r="Q147"/>
  <c r="P147"/>
  <c r="N147"/>
  <c r="A147"/>
  <c r="S146"/>
  <c r="R146"/>
  <c r="Q146"/>
  <c r="P146"/>
  <c r="N146"/>
  <c r="A146"/>
  <c r="S145"/>
  <c r="R145"/>
  <c r="Q145"/>
  <c r="P145"/>
  <c r="N145"/>
  <c r="A145"/>
  <c r="S144"/>
  <c r="R144"/>
  <c r="Q144"/>
  <c r="P144"/>
  <c r="N144"/>
  <c r="A144"/>
  <c r="S143"/>
  <c r="R143"/>
  <c r="Q143"/>
  <c r="P143"/>
  <c r="N143"/>
  <c r="A143"/>
  <c r="S142"/>
  <c r="R142"/>
  <c r="Q142"/>
  <c r="P142"/>
  <c r="N142"/>
  <c r="A142"/>
  <c r="S141"/>
  <c r="R141"/>
  <c r="Q141"/>
  <c r="P141"/>
  <c r="N141"/>
  <c r="A141"/>
  <c r="S140"/>
  <c r="R140"/>
  <c r="Q140"/>
  <c r="P140"/>
  <c r="N140"/>
  <c r="A140"/>
  <c r="S139"/>
  <c r="R139"/>
  <c r="Q139"/>
  <c r="P139"/>
  <c r="N139"/>
  <c r="A139"/>
  <c r="S138"/>
  <c r="R138"/>
  <c r="Q138"/>
  <c r="P138"/>
  <c r="N138"/>
  <c r="A138"/>
  <c r="S137"/>
  <c r="R137"/>
  <c r="Q137"/>
  <c r="P137"/>
  <c r="N137"/>
  <c r="A137"/>
  <c r="S136"/>
  <c r="R136"/>
  <c r="Q136"/>
  <c r="P136"/>
  <c r="N136"/>
  <c r="A136"/>
  <c r="S135"/>
  <c r="R135"/>
  <c r="Q135"/>
  <c r="P135"/>
  <c r="N135"/>
  <c r="A135"/>
  <c r="S134"/>
  <c r="R134"/>
  <c r="Q134"/>
  <c r="P134"/>
  <c r="N134"/>
  <c r="A134"/>
  <c r="S133"/>
  <c r="R133"/>
  <c r="Q133"/>
  <c r="P133"/>
  <c r="N133"/>
  <c r="A133"/>
  <c r="S132"/>
  <c r="R132"/>
  <c r="Q132"/>
  <c r="P132"/>
  <c r="N132"/>
  <c r="A132"/>
  <c r="S131"/>
  <c r="R131"/>
  <c r="Q131"/>
  <c r="P131"/>
  <c r="A131"/>
  <c r="S130"/>
  <c r="R130"/>
  <c r="Q130"/>
  <c r="P130"/>
  <c r="N130"/>
  <c r="T147" s="1"/>
  <c r="A130"/>
  <c r="S129"/>
  <c r="R129"/>
  <c r="Q129"/>
  <c r="P129"/>
  <c r="N129"/>
  <c r="A129"/>
  <c r="S128"/>
  <c r="R128"/>
  <c r="Q128"/>
  <c r="P128"/>
  <c r="N128"/>
  <c r="A128"/>
  <c r="S127"/>
  <c r="R127"/>
  <c r="Q127"/>
  <c r="P127"/>
  <c r="N127"/>
  <c r="A127"/>
  <c r="S126"/>
  <c r="R126"/>
  <c r="Q126"/>
  <c r="P126"/>
  <c r="N126"/>
  <c r="A126"/>
  <c r="S125"/>
  <c r="R125"/>
  <c r="Q125"/>
  <c r="P125"/>
  <c r="N125"/>
  <c r="T129" s="1"/>
  <c r="A125"/>
  <c r="S124"/>
  <c r="R124"/>
  <c r="Q124"/>
  <c r="P124"/>
  <c r="N124"/>
  <c r="A124"/>
  <c r="S123"/>
  <c r="R123"/>
  <c r="Q123"/>
  <c r="P123"/>
  <c r="N123"/>
  <c r="A123"/>
  <c r="S122"/>
  <c r="R122"/>
  <c r="Q122"/>
  <c r="P122"/>
  <c r="N122"/>
  <c r="T124" s="1"/>
  <c r="A122"/>
  <c r="S121"/>
  <c r="R121"/>
  <c r="Q121"/>
  <c r="P121"/>
  <c r="N121"/>
  <c r="A121"/>
  <c r="S120"/>
  <c r="R120"/>
  <c r="Q120"/>
  <c r="P120"/>
  <c r="N120"/>
  <c r="A120"/>
  <c r="S119"/>
  <c r="R119"/>
  <c r="Q119"/>
  <c r="P119"/>
  <c r="N119"/>
  <c r="A119"/>
  <c r="S118"/>
  <c r="R118"/>
  <c r="Q118"/>
  <c r="P118"/>
  <c r="A118"/>
  <c r="S117"/>
  <c r="R117"/>
  <c r="Q117"/>
  <c r="P117"/>
  <c r="N117"/>
  <c r="A117"/>
  <c r="S116"/>
  <c r="R116"/>
  <c r="Q116"/>
  <c r="P116"/>
  <c r="N116"/>
  <c r="A116"/>
  <c r="S115"/>
  <c r="R115"/>
  <c r="Q115"/>
  <c r="P115"/>
  <c r="N115"/>
  <c r="T121" s="1"/>
  <c r="A115"/>
  <c r="S114"/>
  <c r="R114"/>
  <c r="Q114"/>
  <c r="P114"/>
  <c r="N114"/>
  <c r="A114"/>
  <c r="S113"/>
  <c r="R113"/>
  <c r="Q113"/>
  <c r="P113"/>
  <c r="N113"/>
  <c r="A113"/>
  <c r="S112"/>
  <c r="R112"/>
  <c r="Q112"/>
  <c r="P112"/>
  <c r="N112"/>
  <c r="A112"/>
  <c r="S111"/>
  <c r="R111"/>
  <c r="Q111"/>
  <c r="P111"/>
  <c r="N111"/>
  <c r="T114" s="1"/>
  <c r="A111"/>
  <c r="S110"/>
  <c r="R110"/>
  <c r="Q110"/>
  <c r="P110"/>
  <c r="N110"/>
  <c r="A110"/>
  <c r="S109"/>
  <c r="R109"/>
  <c r="Q109"/>
  <c r="P109"/>
  <c r="N109"/>
  <c r="A109"/>
  <c r="S108"/>
  <c r="R108"/>
  <c r="Q108"/>
  <c r="P108"/>
  <c r="N108"/>
  <c r="A108"/>
  <c r="S107"/>
  <c r="R107"/>
  <c r="Q107"/>
  <c r="P107"/>
  <c r="N107"/>
  <c r="A107"/>
  <c r="S106"/>
  <c r="R106"/>
  <c r="Q106"/>
  <c r="P106"/>
  <c r="N106"/>
  <c r="A106"/>
  <c r="S105"/>
  <c r="R105"/>
  <c r="Q105"/>
  <c r="P105"/>
  <c r="N105"/>
  <c r="A105"/>
  <c r="S104"/>
  <c r="R104"/>
  <c r="Q104"/>
  <c r="P104"/>
  <c r="N104"/>
  <c r="A104"/>
  <c r="S103"/>
  <c r="R103"/>
  <c r="Q103"/>
  <c r="P103"/>
  <c r="N103"/>
  <c r="A103"/>
  <c r="S102"/>
  <c r="R102"/>
  <c r="Q102"/>
  <c r="P102"/>
  <c r="N102"/>
  <c r="A102"/>
  <c r="S101"/>
  <c r="R101"/>
  <c r="Q101"/>
  <c r="P101"/>
  <c r="N101"/>
  <c r="A101"/>
  <c r="S100"/>
  <c r="R100"/>
  <c r="Q100"/>
  <c r="P100"/>
  <c r="N100"/>
  <c r="A100"/>
  <c r="S99"/>
  <c r="R99"/>
  <c r="Q99"/>
  <c r="P99"/>
  <c r="N99"/>
  <c r="A99"/>
  <c r="S98"/>
  <c r="R98"/>
  <c r="Q98"/>
  <c r="P98"/>
  <c r="N98"/>
  <c r="A98"/>
  <c r="S97"/>
  <c r="R97"/>
  <c r="Q97"/>
  <c r="P97"/>
  <c r="N97"/>
  <c r="A97"/>
  <c r="S96"/>
  <c r="R96"/>
  <c r="Q96"/>
  <c r="P96"/>
  <c r="N96"/>
  <c r="A96"/>
  <c r="S95"/>
  <c r="R95"/>
  <c r="Q95"/>
  <c r="P95"/>
  <c r="N95"/>
  <c r="T110" s="1"/>
  <c r="A95"/>
  <c r="S94"/>
  <c r="R94"/>
  <c r="Q94"/>
  <c r="P94"/>
  <c r="N94"/>
  <c r="A94"/>
  <c r="S93"/>
  <c r="R93"/>
  <c r="Q93"/>
  <c r="P93"/>
  <c r="N93"/>
  <c r="A93"/>
  <c r="S92"/>
  <c r="R92"/>
  <c r="Q92"/>
  <c r="P92"/>
  <c r="N92"/>
  <c r="A92"/>
  <c r="S91"/>
  <c r="R91"/>
  <c r="Q91"/>
  <c r="P91"/>
  <c r="N91"/>
  <c r="A91"/>
  <c r="S90"/>
  <c r="R90"/>
  <c r="Q90"/>
  <c r="P90"/>
  <c r="N90"/>
  <c r="A90"/>
  <c r="S89"/>
  <c r="R89"/>
  <c r="Q89"/>
  <c r="P89"/>
  <c r="N89"/>
  <c r="A89"/>
  <c r="S88"/>
  <c r="R88"/>
  <c r="Q88"/>
  <c r="P88"/>
  <c r="N88"/>
  <c r="A88"/>
  <c r="S87"/>
  <c r="R87"/>
  <c r="Q87"/>
  <c r="P87"/>
  <c r="N87"/>
  <c r="A87"/>
  <c r="S86"/>
  <c r="R86"/>
  <c r="Q86"/>
  <c r="P86"/>
  <c r="N86"/>
  <c r="A86"/>
  <c r="S85"/>
  <c r="R85"/>
  <c r="Q85"/>
  <c r="P85"/>
  <c r="N85"/>
  <c r="T94" s="1"/>
  <c r="A85"/>
  <c r="S84"/>
  <c r="R84"/>
  <c r="Q84"/>
  <c r="P84"/>
  <c r="N84"/>
  <c r="A84"/>
  <c r="S83"/>
  <c r="R83"/>
  <c r="Q83"/>
  <c r="P83"/>
  <c r="N83"/>
  <c r="A83"/>
  <c r="S82"/>
  <c r="R82"/>
  <c r="Q82"/>
  <c r="P82"/>
  <c r="N82"/>
  <c r="A82"/>
  <c r="S81"/>
  <c r="R81"/>
  <c r="Q81"/>
  <c r="P81"/>
  <c r="N81"/>
  <c r="A81"/>
  <c r="S80"/>
  <c r="R80"/>
  <c r="Q80"/>
  <c r="P80"/>
  <c r="N80"/>
  <c r="A80"/>
  <c r="S79"/>
  <c r="R79"/>
  <c r="Q79"/>
  <c r="P79"/>
  <c r="N79"/>
  <c r="A79"/>
  <c r="S78"/>
  <c r="R78"/>
  <c r="Q78"/>
  <c r="P78"/>
  <c r="N78"/>
  <c r="A78"/>
  <c r="S77"/>
  <c r="R77"/>
  <c r="Q77"/>
  <c r="P77"/>
  <c r="N77"/>
  <c r="A77"/>
  <c r="S76"/>
  <c r="R76"/>
  <c r="Q76"/>
  <c r="P76"/>
  <c r="N76"/>
  <c r="A76"/>
  <c r="S75"/>
  <c r="R75"/>
  <c r="Q75"/>
  <c r="P75"/>
  <c r="N75"/>
  <c r="A75"/>
  <c r="S74"/>
  <c r="R74"/>
  <c r="Q74"/>
  <c r="P74"/>
  <c r="N74"/>
  <c r="A74"/>
  <c r="S73"/>
  <c r="R73"/>
  <c r="Q73"/>
  <c r="P73"/>
  <c r="N73"/>
  <c r="A73"/>
  <c r="S72"/>
  <c r="R72"/>
  <c r="Q72"/>
  <c r="P72"/>
  <c r="N72"/>
  <c r="A72"/>
  <c r="S71"/>
  <c r="R71"/>
  <c r="Q71"/>
  <c r="P71"/>
  <c r="N71"/>
  <c r="A71"/>
  <c r="S70"/>
  <c r="R70"/>
  <c r="Q70"/>
  <c r="P70"/>
  <c r="N70"/>
  <c r="A70"/>
  <c r="S69"/>
  <c r="R69"/>
  <c r="Q69"/>
  <c r="P69"/>
  <c r="N69"/>
  <c r="A69"/>
  <c r="S68"/>
  <c r="R68"/>
  <c r="Q68"/>
  <c r="P68"/>
  <c r="N68"/>
  <c r="A68"/>
  <c r="S67"/>
  <c r="R67"/>
  <c r="Q67"/>
  <c r="P67"/>
  <c r="N67"/>
  <c r="A67"/>
  <c r="S66"/>
  <c r="R66"/>
  <c r="Q66"/>
  <c r="P66"/>
  <c r="N66"/>
  <c r="A66"/>
  <c r="S65"/>
  <c r="R65"/>
  <c r="Q65"/>
  <c r="P65"/>
  <c r="N65"/>
  <c r="A65"/>
  <c r="S64"/>
  <c r="R64"/>
  <c r="Q64"/>
  <c r="P64"/>
  <c r="N64"/>
  <c r="A64"/>
  <c r="S63"/>
  <c r="R63"/>
  <c r="Q63"/>
  <c r="P63"/>
  <c r="N63"/>
  <c r="A63"/>
  <c r="S62"/>
  <c r="R62"/>
  <c r="Q62"/>
  <c r="P62"/>
  <c r="N62"/>
  <c r="A62"/>
  <c r="S61"/>
  <c r="R61"/>
  <c r="Q61"/>
  <c r="P61"/>
  <c r="N61"/>
  <c r="A61"/>
  <c r="S60"/>
  <c r="R60"/>
  <c r="Q60"/>
  <c r="P60"/>
  <c r="N60"/>
  <c r="A60"/>
  <c r="S59"/>
  <c r="R59"/>
  <c r="Q59"/>
  <c r="P59"/>
  <c r="N59"/>
  <c r="A59"/>
  <c r="S58"/>
  <c r="R58"/>
  <c r="Q58"/>
  <c r="P58"/>
  <c r="N58"/>
  <c r="A58"/>
  <c r="S57"/>
  <c r="R57"/>
  <c r="Q57"/>
  <c r="P57"/>
  <c r="N57"/>
  <c r="A57"/>
  <c r="S56"/>
  <c r="R56"/>
  <c r="Q56"/>
  <c r="P56"/>
  <c r="N56"/>
  <c r="A56"/>
  <c r="S55"/>
  <c r="R55"/>
  <c r="Q55"/>
  <c r="P55"/>
  <c r="N55"/>
  <c r="A55"/>
  <c r="S54"/>
  <c r="R54"/>
  <c r="Q54"/>
  <c r="P54"/>
  <c r="N54"/>
  <c r="A54"/>
  <c r="S53"/>
  <c r="R53"/>
  <c r="Q53"/>
  <c r="P53"/>
  <c r="N53"/>
  <c r="A53"/>
  <c r="S52"/>
  <c r="R52"/>
  <c r="Q52"/>
  <c r="P52"/>
  <c r="N52"/>
  <c r="A52"/>
  <c r="S51"/>
  <c r="R51"/>
  <c r="Q51"/>
  <c r="P51"/>
  <c r="N51"/>
  <c r="A51"/>
  <c r="S50"/>
  <c r="R50"/>
  <c r="Q50"/>
  <c r="P50"/>
  <c r="N50"/>
  <c r="A50"/>
  <c r="S49"/>
  <c r="R49"/>
  <c r="Q49"/>
  <c r="P49"/>
  <c r="N49"/>
  <c r="A49"/>
  <c r="S48"/>
  <c r="R48"/>
  <c r="Q48"/>
  <c r="P48"/>
  <c r="N48"/>
  <c r="A48"/>
  <c r="S47"/>
  <c r="R47"/>
  <c r="Q47"/>
  <c r="P47"/>
  <c r="N47"/>
  <c r="A47"/>
  <c r="S46"/>
  <c r="R46"/>
  <c r="Q46"/>
  <c r="P46"/>
  <c r="N46"/>
  <c r="A46"/>
  <c r="S45"/>
  <c r="R45"/>
  <c r="Q45"/>
  <c r="P45"/>
  <c r="N45"/>
  <c r="A45"/>
  <c r="S44"/>
  <c r="R44"/>
  <c r="Q44"/>
  <c r="P44"/>
  <c r="N44"/>
  <c r="A44"/>
  <c r="S43"/>
  <c r="R43"/>
  <c r="Q43"/>
  <c r="P43"/>
  <c r="N43"/>
  <c r="A43"/>
  <c r="S42"/>
  <c r="R42"/>
  <c r="Q42"/>
  <c r="P42"/>
  <c r="N42"/>
  <c r="A42"/>
  <c r="S41"/>
  <c r="R41"/>
  <c r="Q41"/>
  <c r="P41"/>
  <c r="N41"/>
  <c r="A41"/>
  <c r="S40"/>
  <c r="R40"/>
  <c r="Q40"/>
  <c r="P40"/>
  <c r="N40"/>
  <c r="A40"/>
  <c r="S39"/>
  <c r="R39"/>
  <c r="Q39"/>
  <c r="P39"/>
  <c r="N39"/>
  <c r="A39"/>
  <c r="S38"/>
  <c r="R38"/>
  <c r="Q38"/>
  <c r="P38"/>
  <c r="N38"/>
  <c r="A38"/>
  <c r="S37"/>
  <c r="R37"/>
  <c r="Q37"/>
  <c r="P37"/>
  <c r="N37"/>
  <c r="A37"/>
  <c r="S36"/>
  <c r="R36"/>
  <c r="Q36"/>
  <c r="P36"/>
  <c r="N36"/>
  <c r="A36"/>
  <c r="S35"/>
  <c r="R35"/>
  <c r="Q35"/>
  <c r="P35"/>
  <c r="N35"/>
  <c r="A35"/>
  <c r="S34"/>
  <c r="R34"/>
  <c r="Q34"/>
  <c r="P34"/>
  <c r="N34"/>
  <c r="A34"/>
  <c r="S33"/>
  <c r="R33"/>
  <c r="Q33"/>
  <c r="P33"/>
  <c r="N33"/>
  <c r="A33"/>
  <c r="S32"/>
  <c r="R32"/>
  <c r="Q32"/>
  <c r="P32"/>
  <c r="N32"/>
  <c r="A32"/>
  <c r="S31"/>
  <c r="R31"/>
  <c r="Q31"/>
  <c r="P31"/>
  <c r="N31"/>
  <c r="A31"/>
  <c r="S30"/>
  <c r="R30"/>
  <c r="Q30"/>
  <c r="P30"/>
  <c r="N30"/>
  <c r="A30"/>
  <c r="S29"/>
  <c r="R29"/>
  <c r="Q29"/>
  <c r="P29"/>
  <c r="N29"/>
  <c r="A29"/>
  <c r="S28"/>
  <c r="R28"/>
  <c r="Q28"/>
  <c r="P28"/>
  <c r="N28"/>
  <c r="A28"/>
  <c r="S27"/>
  <c r="R27"/>
  <c r="Q27"/>
  <c r="P27"/>
  <c r="N27"/>
  <c r="A27"/>
  <c r="S26"/>
  <c r="R26"/>
  <c r="Q26"/>
  <c r="P26"/>
  <c r="N26"/>
  <c r="A26"/>
  <c r="S25"/>
  <c r="R25"/>
  <c r="Q25"/>
  <c r="P25"/>
  <c r="N25"/>
  <c r="T84" s="1"/>
  <c r="A25"/>
  <c r="S24"/>
  <c r="R24"/>
  <c r="Q24"/>
  <c r="P24"/>
  <c r="N24"/>
  <c r="A24"/>
  <c r="S23"/>
  <c r="R23"/>
  <c r="Q23"/>
  <c r="P23"/>
  <c r="N23"/>
  <c r="A23"/>
  <c r="S22"/>
  <c r="R22"/>
  <c r="Q22"/>
  <c r="P22"/>
  <c r="N22"/>
  <c r="A22"/>
  <c r="S21"/>
  <c r="R21"/>
  <c r="Q21"/>
  <c r="P21"/>
  <c r="N21"/>
  <c r="A21"/>
  <c r="S20"/>
  <c r="R20"/>
  <c r="Q20"/>
  <c r="P20"/>
  <c r="N20"/>
  <c r="A20"/>
  <c r="S19"/>
  <c r="R19"/>
  <c r="Q19"/>
  <c r="P19"/>
  <c r="N19"/>
  <c r="A19"/>
  <c r="S18"/>
  <c r="R18"/>
  <c r="Q18"/>
  <c r="P18"/>
  <c r="N18"/>
  <c r="A18"/>
  <c r="S17"/>
  <c r="R17"/>
  <c r="Q17"/>
  <c r="P17"/>
  <c r="N17"/>
  <c r="A17"/>
  <c r="S16"/>
  <c r="R16"/>
  <c r="Q16"/>
  <c r="P16"/>
  <c r="N16"/>
  <c r="A16"/>
  <c r="S15"/>
  <c r="R15"/>
  <c r="Q15"/>
  <c r="P15"/>
  <c r="N15"/>
  <c r="A15"/>
  <c r="S14"/>
  <c r="R14"/>
  <c r="Q14"/>
  <c r="P14"/>
  <c r="N14"/>
  <c r="A14"/>
  <c r="S13"/>
  <c r="R13"/>
  <c r="Q13"/>
  <c r="P13"/>
  <c r="N13"/>
  <c r="A13"/>
  <c r="S12"/>
  <c r="R12"/>
  <c r="Q12"/>
  <c r="P12"/>
  <c r="N12"/>
  <c r="A12"/>
  <c r="S11"/>
  <c r="R11"/>
  <c r="Q11"/>
  <c r="P11"/>
  <c r="N11"/>
  <c r="A11"/>
  <c r="S10"/>
  <c r="R10"/>
  <c r="Q10"/>
  <c r="P10"/>
  <c r="N10"/>
  <c r="A10"/>
  <c r="S9"/>
  <c r="R9"/>
  <c r="Q9"/>
  <c r="P9"/>
  <c r="N9"/>
  <c r="A9"/>
  <c r="S8"/>
  <c r="R8"/>
  <c r="Q8"/>
  <c r="P8"/>
  <c r="N8"/>
  <c r="A8"/>
  <c r="S7"/>
  <c r="R7"/>
  <c r="Q7"/>
  <c r="P7"/>
  <c r="N7"/>
  <c r="A7"/>
  <c r="C328" i="9"/>
  <c r="I323"/>
  <c r="I319"/>
  <c r="I315"/>
  <c r="I311"/>
  <c r="I307"/>
  <c r="I303"/>
  <c r="I299"/>
  <c r="I295"/>
  <c r="I291"/>
  <c r="I287"/>
  <c r="I283"/>
  <c r="I279"/>
  <c r="I275"/>
  <c r="I271"/>
  <c r="I267"/>
  <c r="I263"/>
  <c r="E262"/>
  <c r="I259" s="1"/>
  <c r="I255"/>
  <c r="E254"/>
  <c r="I251" s="1"/>
  <c r="I247"/>
  <c r="J254" s="1"/>
  <c r="H246"/>
  <c r="G246"/>
  <c r="F246"/>
  <c r="E246"/>
  <c r="I243" s="1"/>
  <c r="I239"/>
  <c r="E238"/>
  <c r="I235"/>
  <c r="I231"/>
  <c r="I227"/>
  <c r="I223"/>
  <c r="I219"/>
  <c r="I215"/>
  <c r="I211"/>
  <c r="I207"/>
  <c r="I203"/>
  <c r="I199"/>
  <c r="I195"/>
  <c r="I191"/>
  <c r="I187"/>
  <c r="I183"/>
  <c r="I179"/>
  <c r="I175"/>
  <c r="I171"/>
  <c r="I167"/>
  <c r="I163"/>
  <c r="I159"/>
  <c r="I155"/>
  <c r="I151"/>
  <c r="I147"/>
  <c r="I143"/>
  <c r="I139"/>
  <c r="I135"/>
  <c r="I131"/>
  <c r="I127"/>
  <c r="I123"/>
  <c r="I119"/>
  <c r="I115"/>
  <c r="I111"/>
  <c r="I107"/>
  <c r="I103"/>
  <c r="I99"/>
  <c r="I95"/>
  <c r="I91"/>
  <c r="I87"/>
  <c r="I83"/>
  <c r="I79"/>
  <c r="I75"/>
  <c r="I71"/>
  <c r="I67"/>
  <c r="I63"/>
  <c r="I59"/>
  <c r="I55"/>
  <c r="I51"/>
  <c r="I47"/>
  <c r="I43"/>
  <c r="I39"/>
  <c r="I35"/>
  <c r="I31"/>
  <c r="I27"/>
  <c r="I23"/>
  <c r="I19"/>
  <c r="I15"/>
  <c r="I11"/>
  <c r="I7"/>
  <c r="F9" i="8"/>
  <c r="E9"/>
  <c r="Q8"/>
  <c r="N8"/>
  <c r="G8"/>
  <c r="Q7"/>
  <c r="N7"/>
  <c r="G7"/>
  <c r="A364" i="7"/>
  <c r="S357"/>
  <c r="O356"/>
  <c r="N356"/>
  <c r="G356"/>
  <c r="F356"/>
  <c r="S352" s="1"/>
  <c r="E356"/>
  <c r="O351"/>
  <c r="N351"/>
  <c r="S347" s="1"/>
  <c r="T361" s="1"/>
  <c r="E351"/>
  <c r="L346"/>
  <c r="K346"/>
  <c r="J346"/>
  <c r="I346"/>
  <c r="H346"/>
  <c r="G346"/>
  <c r="F346"/>
  <c r="E346"/>
  <c r="S342"/>
  <c r="T346" s="1"/>
  <c r="S337"/>
  <c r="S332"/>
  <c r="S327"/>
  <c r="S322"/>
  <c r="S317"/>
  <c r="S312"/>
  <c r="E311"/>
  <c r="S307" s="1"/>
  <c r="T336" s="1"/>
  <c r="S302"/>
  <c r="S297"/>
  <c r="S292"/>
  <c r="S287"/>
  <c r="S282"/>
  <c r="S277"/>
  <c r="T306" s="1"/>
  <c r="S272"/>
  <c r="E271"/>
  <c r="S267"/>
  <c r="S262"/>
  <c r="S257"/>
  <c r="S252"/>
  <c r="S247"/>
  <c r="S242"/>
  <c r="S237"/>
  <c r="S232"/>
  <c r="S227"/>
  <c r="S222"/>
  <c r="S217"/>
  <c r="T271" s="1"/>
  <c r="S212"/>
  <c r="S207"/>
  <c r="E206"/>
  <c r="S202" s="1"/>
  <c r="S197"/>
  <c r="T211" s="1"/>
  <c r="S192"/>
  <c r="S187"/>
  <c r="S182"/>
  <c r="S177"/>
  <c r="S172"/>
  <c r="S167"/>
  <c r="S162"/>
  <c r="S157"/>
  <c r="S152"/>
  <c r="S147"/>
  <c r="S142"/>
  <c r="S137"/>
  <c r="S132"/>
  <c r="S127"/>
  <c r="S122"/>
  <c r="S117"/>
  <c r="S112"/>
  <c r="S107"/>
  <c r="S102"/>
  <c r="S97"/>
  <c r="S92"/>
  <c r="T186" s="1"/>
  <c r="S87"/>
  <c r="S82"/>
  <c r="S77"/>
  <c r="S72"/>
  <c r="S67"/>
  <c r="S62"/>
  <c r="S57"/>
  <c r="I56"/>
  <c r="H56"/>
  <c r="G56"/>
  <c r="F56"/>
  <c r="E56"/>
  <c r="S52"/>
  <c r="S47"/>
  <c r="S42"/>
  <c r="S37"/>
  <c r="S32"/>
  <c r="S27"/>
  <c r="S22"/>
  <c r="S17"/>
  <c r="S12"/>
  <c r="T91" s="1"/>
  <c r="S7"/>
  <c r="J10" i="6"/>
  <c r="I10"/>
  <c r="K10" s="1"/>
  <c r="K9"/>
  <c r="K8"/>
  <c r="K7"/>
  <c r="I20" i="5"/>
  <c r="H20"/>
  <c r="J19"/>
  <c r="J18"/>
  <c r="J17"/>
  <c r="J16"/>
  <c r="J15"/>
  <c r="J14"/>
  <c r="J13"/>
  <c r="J12"/>
  <c r="J11"/>
  <c r="J10"/>
  <c r="J20" s="1"/>
  <c r="J9"/>
  <c r="J8"/>
  <c r="J7"/>
  <c r="M149" i="3"/>
  <c r="L149"/>
  <c r="J149"/>
  <c r="D336" i="2"/>
  <c r="C336"/>
  <c r="E336" s="1"/>
  <c r="V323"/>
  <c r="U323"/>
  <c r="T323"/>
  <c r="S323"/>
  <c r="R323"/>
  <c r="Q323"/>
  <c r="P323"/>
  <c r="O323"/>
  <c r="N323"/>
  <c r="N324" s="1"/>
  <c r="L323"/>
  <c r="K323"/>
  <c r="J323"/>
  <c r="J324" s="1"/>
  <c r="M322"/>
  <c r="M321"/>
  <c r="M320"/>
  <c r="M319"/>
  <c r="M318"/>
  <c r="M317"/>
  <c r="M316"/>
  <c r="M315"/>
  <c r="M314"/>
  <c r="M313"/>
  <c r="M312"/>
  <c r="M311"/>
  <c r="M310"/>
  <c r="M309"/>
  <c r="M308"/>
  <c r="M307"/>
  <c r="M306"/>
  <c r="M305"/>
  <c r="M304"/>
  <c r="M303"/>
  <c r="M302"/>
  <c r="M301"/>
  <c r="M300"/>
  <c r="M299"/>
  <c r="M298"/>
  <c r="M296"/>
  <c r="M295"/>
  <c r="M293"/>
  <c r="M292"/>
  <c r="M291"/>
  <c r="M290"/>
  <c r="M289"/>
  <c r="M288"/>
  <c r="M287"/>
  <c r="M286"/>
  <c r="M285"/>
  <c r="M283"/>
  <c r="M282"/>
  <c r="M281"/>
  <c r="M280"/>
  <c r="M279"/>
  <c r="M277"/>
  <c r="M276"/>
  <c r="M274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19"/>
  <c r="M118"/>
  <c r="M117"/>
  <c r="M116"/>
  <c r="M115"/>
  <c r="M114"/>
  <c r="M113"/>
  <c r="M112"/>
  <c r="M111"/>
  <c r="M110"/>
  <c r="M109"/>
  <c r="M107"/>
  <c r="M106"/>
  <c r="M105"/>
  <c r="M104"/>
  <c r="M103"/>
  <c r="M102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323" s="1"/>
  <c r="M6"/>
  <c r="M148" i="1"/>
  <c r="L148"/>
  <c r="K148"/>
  <c r="N149" s="1"/>
  <c r="J148"/>
  <c r="S147"/>
  <c r="R147"/>
  <c r="Q147"/>
  <c r="P147"/>
  <c r="N147"/>
  <c r="A147"/>
  <c r="S146"/>
  <c r="R146"/>
  <c r="Q146"/>
  <c r="P146"/>
  <c r="N146"/>
  <c r="A146"/>
  <c r="S145"/>
  <c r="R145"/>
  <c r="Q145"/>
  <c r="P145"/>
  <c r="N145"/>
  <c r="A145"/>
  <c r="S144"/>
  <c r="R144"/>
  <c r="Q144"/>
  <c r="P144"/>
  <c r="N144"/>
  <c r="A144"/>
  <c r="S143"/>
  <c r="R143"/>
  <c r="Q143"/>
  <c r="P143"/>
  <c r="N143"/>
  <c r="A143"/>
  <c r="S142"/>
  <c r="R142"/>
  <c r="Q142"/>
  <c r="P142"/>
  <c r="N142"/>
  <c r="A142"/>
  <c r="S141"/>
  <c r="R141"/>
  <c r="Q141"/>
  <c r="P141"/>
  <c r="N141"/>
  <c r="A141"/>
  <c r="S140"/>
  <c r="R140"/>
  <c r="Q140"/>
  <c r="P140"/>
  <c r="N140"/>
  <c r="A140"/>
  <c r="S139"/>
  <c r="R139"/>
  <c r="Q139"/>
  <c r="P139"/>
  <c r="N139"/>
  <c r="A139"/>
  <c r="S138"/>
  <c r="R138"/>
  <c r="Q138"/>
  <c r="P138"/>
  <c r="N138"/>
  <c r="A138"/>
  <c r="S137"/>
  <c r="R137"/>
  <c r="Q137"/>
  <c r="P137"/>
  <c r="N137"/>
  <c r="A137"/>
  <c r="S136"/>
  <c r="R136"/>
  <c r="Q136"/>
  <c r="P136"/>
  <c r="N136"/>
  <c r="A136"/>
  <c r="S135"/>
  <c r="R135"/>
  <c r="Q135"/>
  <c r="P135"/>
  <c r="N135"/>
  <c r="A135"/>
  <c r="S134"/>
  <c r="R134"/>
  <c r="Q134"/>
  <c r="P134"/>
  <c r="N134"/>
  <c r="A134"/>
  <c r="S133"/>
  <c r="R133"/>
  <c r="Q133"/>
  <c r="P133"/>
  <c r="N133"/>
  <c r="A133"/>
  <c r="S132"/>
  <c r="R132"/>
  <c r="Q132"/>
  <c r="P132"/>
  <c r="N132"/>
  <c r="A132"/>
  <c r="S131"/>
  <c r="R131"/>
  <c r="Q131"/>
  <c r="P131"/>
  <c r="A131"/>
  <c r="S130"/>
  <c r="R130"/>
  <c r="Q130"/>
  <c r="P130"/>
  <c r="N130"/>
  <c r="T147" s="1"/>
  <c r="A130"/>
  <c r="S129"/>
  <c r="R129"/>
  <c r="Q129"/>
  <c r="P129"/>
  <c r="N129"/>
  <c r="A129"/>
  <c r="S128"/>
  <c r="R128"/>
  <c r="Q128"/>
  <c r="P128"/>
  <c r="N128"/>
  <c r="A128"/>
  <c r="S127"/>
  <c r="R127"/>
  <c r="Q127"/>
  <c r="P127"/>
  <c r="N127"/>
  <c r="A127"/>
  <c r="S126"/>
  <c r="R126"/>
  <c r="Q126"/>
  <c r="P126"/>
  <c r="N126"/>
  <c r="A126"/>
  <c r="S125"/>
  <c r="R125"/>
  <c r="Q125"/>
  <c r="P125"/>
  <c r="N125"/>
  <c r="T129" s="1"/>
  <c r="A125"/>
  <c r="S124"/>
  <c r="R124"/>
  <c r="Q124"/>
  <c r="P124"/>
  <c r="N124"/>
  <c r="A124"/>
  <c r="S123"/>
  <c r="R123"/>
  <c r="Q123"/>
  <c r="P123"/>
  <c r="N123"/>
  <c r="A123"/>
  <c r="S122"/>
  <c r="R122"/>
  <c r="Q122"/>
  <c r="P122"/>
  <c r="N122"/>
  <c r="T124" s="1"/>
  <c r="A122"/>
  <c r="S121"/>
  <c r="R121"/>
  <c r="Q121"/>
  <c r="P121"/>
  <c r="N121"/>
  <c r="A121"/>
  <c r="S120"/>
  <c r="R120"/>
  <c r="Q120"/>
  <c r="P120"/>
  <c r="N120"/>
  <c r="A120"/>
  <c r="S119"/>
  <c r="R119"/>
  <c r="Q119"/>
  <c r="P119"/>
  <c r="N119"/>
  <c r="A119"/>
  <c r="S118"/>
  <c r="R118"/>
  <c r="Q118"/>
  <c r="P118"/>
  <c r="A118"/>
  <c r="S117"/>
  <c r="R117"/>
  <c r="Q117"/>
  <c r="P117"/>
  <c r="N117"/>
  <c r="A117"/>
  <c r="S116"/>
  <c r="R116"/>
  <c r="Q116"/>
  <c r="P116"/>
  <c r="N116"/>
  <c r="A116"/>
  <c r="S115"/>
  <c r="R115"/>
  <c r="Q115"/>
  <c r="P115"/>
  <c r="N115"/>
  <c r="T121" s="1"/>
  <c r="A115"/>
  <c r="S114"/>
  <c r="R114"/>
  <c r="Q114"/>
  <c r="P114"/>
  <c r="N114"/>
  <c r="A114"/>
  <c r="S113"/>
  <c r="R113"/>
  <c r="Q113"/>
  <c r="P113"/>
  <c r="N113"/>
  <c r="A113"/>
  <c r="S112"/>
  <c r="R112"/>
  <c r="Q112"/>
  <c r="P112"/>
  <c r="N112"/>
  <c r="A112"/>
  <c r="S111"/>
  <c r="R111"/>
  <c r="Q111"/>
  <c r="P111"/>
  <c r="N111"/>
  <c r="T114" s="1"/>
  <c r="A111"/>
  <c r="S110"/>
  <c r="R110"/>
  <c r="Q110"/>
  <c r="P110"/>
  <c r="N110"/>
  <c r="A110"/>
  <c r="S109"/>
  <c r="R109"/>
  <c r="Q109"/>
  <c r="P109"/>
  <c r="N109"/>
  <c r="A109"/>
  <c r="S108"/>
  <c r="R108"/>
  <c r="Q108"/>
  <c r="P108"/>
  <c r="N108"/>
  <c r="A108"/>
  <c r="S107"/>
  <c r="R107"/>
  <c r="Q107"/>
  <c r="P107"/>
  <c r="N107"/>
  <c r="A107"/>
  <c r="S106"/>
  <c r="R106"/>
  <c r="Q106"/>
  <c r="P106"/>
  <c r="N106"/>
  <c r="A106"/>
  <c r="S105"/>
  <c r="R105"/>
  <c r="Q105"/>
  <c r="P105"/>
  <c r="N105"/>
  <c r="A105"/>
  <c r="S104"/>
  <c r="R104"/>
  <c r="Q104"/>
  <c r="P104"/>
  <c r="N104"/>
  <c r="A104"/>
  <c r="S103"/>
  <c r="R103"/>
  <c r="Q103"/>
  <c r="P103"/>
  <c r="N103"/>
  <c r="A103"/>
  <c r="S102"/>
  <c r="R102"/>
  <c r="Q102"/>
  <c r="P102"/>
  <c r="N102"/>
  <c r="A102"/>
  <c r="S101"/>
  <c r="R101"/>
  <c r="Q101"/>
  <c r="P101"/>
  <c r="N101"/>
  <c r="A101"/>
  <c r="S100"/>
  <c r="R100"/>
  <c r="Q100"/>
  <c r="P100"/>
  <c r="N100"/>
  <c r="A100"/>
  <c r="S99"/>
  <c r="R99"/>
  <c r="Q99"/>
  <c r="P99"/>
  <c r="N99"/>
  <c r="A99"/>
  <c r="S98"/>
  <c r="R98"/>
  <c r="Q98"/>
  <c r="P98"/>
  <c r="N98"/>
  <c r="A98"/>
  <c r="S97"/>
  <c r="R97"/>
  <c r="Q97"/>
  <c r="P97"/>
  <c r="N97"/>
  <c r="A97"/>
  <c r="S96"/>
  <c r="R96"/>
  <c r="Q96"/>
  <c r="P96"/>
  <c r="N96"/>
  <c r="A96"/>
  <c r="S95"/>
  <c r="R95"/>
  <c r="Q95"/>
  <c r="P95"/>
  <c r="N95"/>
  <c r="T110" s="1"/>
  <c r="A95"/>
  <c r="S94"/>
  <c r="R94"/>
  <c r="Q94"/>
  <c r="P94"/>
  <c r="N94"/>
  <c r="A94"/>
  <c r="S93"/>
  <c r="R93"/>
  <c r="Q93"/>
  <c r="P93"/>
  <c r="N93"/>
  <c r="A93"/>
  <c r="S92"/>
  <c r="R92"/>
  <c r="Q92"/>
  <c r="P92"/>
  <c r="N92"/>
  <c r="A92"/>
  <c r="S91"/>
  <c r="R91"/>
  <c r="Q91"/>
  <c r="P91"/>
  <c r="N91"/>
  <c r="A91"/>
  <c r="S90"/>
  <c r="R90"/>
  <c r="Q90"/>
  <c r="P90"/>
  <c r="N90"/>
  <c r="A90"/>
  <c r="S89"/>
  <c r="R89"/>
  <c r="Q89"/>
  <c r="P89"/>
  <c r="N89"/>
  <c r="A89"/>
  <c r="S88"/>
  <c r="R88"/>
  <c r="Q88"/>
  <c r="P88"/>
  <c r="N88"/>
  <c r="A88"/>
  <c r="S87"/>
  <c r="R87"/>
  <c r="Q87"/>
  <c r="P87"/>
  <c r="N87"/>
  <c r="A87"/>
  <c r="S86"/>
  <c r="R86"/>
  <c r="Q86"/>
  <c r="P86"/>
  <c r="N86"/>
  <c r="A86"/>
  <c r="S85"/>
  <c r="R85"/>
  <c r="Q85"/>
  <c r="P85"/>
  <c r="N85"/>
  <c r="T94" s="1"/>
  <c r="A85"/>
  <c r="S84"/>
  <c r="R84"/>
  <c r="Q84"/>
  <c r="P84"/>
  <c r="N84"/>
  <c r="A84"/>
  <c r="S83"/>
  <c r="R83"/>
  <c r="Q83"/>
  <c r="P83"/>
  <c r="N83"/>
  <c r="A83"/>
  <c r="S82"/>
  <c r="R82"/>
  <c r="Q82"/>
  <c r="P82"/>
  <c r="N82"/>
  <c r="A82"/>
  <c r="S81"/>
  <c r="R81"/>
  <c r="Q81"/>
  <c r="P81"/>
  <c r="N81"/>
  <c r="A81"/>
  <c r="S80"/>
  <c r="R80"/>
  <c r="Q80"/>
  <c r="P80"/>
  <c r="N80"/>
  <c r="A80"/>
  <c r="S79"/>
  <c r="R79"/>
  <c r="Q79"/>
  <c r="P79"/>
  <c r="N79"/>
  <c r="A79"/>
  <c r="S78"/>
  <c r="R78"/>
  <c r="Q78"/>
  <c r="P78"/>
  <c r="N78"/>
  <c r="A78"/>
  <c r="S77"/>
  <c r="R77"/>
  <c r="Q77"/>
  <c r="P77"/>
  <c r="N77"/>
  <c r="A77"/>
  <c r="S76"/>
  <c r="R76"/>
  <c r="Q76"/>
  <c r="P76"/>
  <c r="N76"/>
  <c r="A76"/>
  <c r="S75"/>
  <c r="R75"/>
  <c r="Q75"/>
  <c r="P75"/>
  <c r="N75"/>
  <c r="A75"/>
  <c r="S74"/>
  <c r="R74"/>
  <c r="Q74"/>
  <c r="P74"/>
  <c r="N74"/>
  <c r="A74"/>
  <c r="S73"/>
  <c r="R73"/>
  <c r="Q73"/>
  <c r="P73"/>
  <c r="N73"/>
  <c r="A73"/>
  <c r="S72"/>
  <c r="R72"/>
  <c r="Q72"/>
  <c r="P72"/>
  <c r="N72"/>
  <c r="A72"/>
  <c r="S71"/>
  <c r="R71"/>
  <c r="Q71"/>
  <c r="P71"/>
  <c r="N71"/>
  <c r="A71"/>
  <c r="S70"/>
  <c r="R70"/>
  <c r="Q70"/>
  <c r="P70"/>
  <c r="N70"/>
  <c r="A70"/>
  <c r="S69"/>
  <c r="R69"/>
  <c r="Q69"/>
  <c r="P69"/>
  <c r="N69"/>
  <c r="A69"/>
  <c r="S68"/>
  <c r="R68"/>
  <c r="Q68"/>
  <c r="P68"/>
  <c r="N68"/>
  <c r="A68"/>
  <c r="S67"/>
  <c r="R67"/>
  <c r="Q67"/>
  <c r="P67"/>
  <c r="N67"/>
  <c r="A67"/>
  <c r="S66"/>
  <c r="R66"/>
  <c r="Q66"/>
  <c r="P66"/>
  <c r="N66"/>
  <c r="A66"/>
  <c r="S65"/>
  <c r="R65"/>
  <c r="Q65"/>
  <c r="P65"/>
  <c r="N65"/>
  <c r="A65"/>
  <c r="S64"/>
  <c r="R64"/>
  <c r="Q64"/>
  <c r="P64"/>
  <c r="N64"/>
  <c r="A64"/>
  <c r="S63"/>
  <c r="R63"/>
  <c r="Q63"/>
  <c r="P63"/>
  <c r="N63"/>
  <c r="A63"/>
  <c r="S62"/>
  <c r="R62"/>
  <c r="Q62"/>
  <c r="P62"/>
  <c r="N62"/>
  <c r="A62"/>
  <c r="S61"/>
  <c r="R61"/>
  <c r="Q61"/>
  <c r="P61"/>
  <c r="N61"/>
  <c r="A61"/>
  <c r="S60"/>
  <c r="R60"/>
  <c r="Q60"/>
  <c r="P60"/>
  <c r="N60"/>
  <c r="A60"/>
  <c r="S59"/>
  <c r="R59"/>
  <c r="Q59"/>
  <c r="P59"/>
  <c r="N59"/>
  <c r="A59"/>
  <c r="S58"/>
  <c r="R58"/>
  <c r="Q58"/>
  <c r="P58"/>
  <c r="N58"/>
  <c r="A58"/>
  <c r="S57"/>
  <c r="R57"/>
  <c r="Q57"/>
  <c r="P57"/>
  <c r="N57"/>
  <c r="A57"/>
  <c r="S56"/>
  <c r="R56"/>
  <c r="Q56"/>
  <c r="P56"/>
  <c r="N56"/>
  <c r="A56"/>
  <c r="S55"/>
  <c r="R55"/>
  <c r="Q55"/>
  <c r="P55"/>
  <c r="N55"/>
  <c r="A55"/>
  <c r="S54"/>
  <c r="R54"/>
  <c r="Q54"/>
  <c r="P54"/>
  <c r="N54"/>
  <c r="A54"/>
  <c r="S53"/>
  <c r="R53"/>
  <c r="Q53"/>
  <c r="P53"/>
  <c r="N53"/>
  <c r="A53"/>
  <c r="S52"/>
  <c r="R52"/>
  <c r="Q52"/>
  <c r="P52"/>
  <c r="N52"/>
  <c r="A52"/>
  <c r="S51"/>
  <c r="R51"/>
  <c r="Q51"/>
  <c r="P51"/>
  <c r="N51"/>
  <c r="A51"/>
  <c r="S50"/>
  <c r="R50"/>
  <c r="Q50"/>
  <c r="P50"/>
  <c r="N50"/>
  <c r="A50"/>
  <c r="S49"/>
  <c r="R49"/>
  <c r="Q49"/>
  <c r="P49"/>
  <c r="N49"/>
  <c r="A49"/>
  <c r="S48"/>
  <c r="R48"/>
  <c r="Q48"/>
  <c r="P48"/>
  <c r="N48"/>
  <c r="A48"/>
  <c r="S47"/>
  <c r="R47"/>
  <c r="Q47"/>
  <c r="P47"/>
  <c r="N47"/>
  <c r="A47"/>
  <c r="S46"/>
  <c r="R46"/>
  <c r="Q46"/>
  <c r="P46"/>
  <c r="N46"/>
  <c r="A46"/>
  <c r="S45"/>
  <c r="R45"/>
  <c r="Q45"/>
  <c r="P45"/>
  <c r="N45"/>
  <c r="A45"/>
  <c r="S44"/>
  <c r="R44"/>
  <c r="Q44"/>
  <c r="P44"/>
  <c r="N44"/>
  <c r="A44"/>
  <c r="S43"/>
  <c r="R43"/>
  <c r="Q43"/>
  <c r="P43"/>
  <c r="N43"/>
  <c r="A43"/>
  <c r="S42"/>
  <c r="R42"/>
  <c r="Q42"/>
  <c r="P42"/>
  <c r="N42"/>
  <c r="A42"/>
  <c r="S41"/>
  <c r="R41"/>
  <c r="Q41"/>
  <c r="P41"/>
  <c r="N41"/>
  <c r="A41"/>
  <c r="S40"/>
  <c r="R40"/>
  <c r="Q40"/>
  <c r="P40"/>
  <c r="N40"/>
  <c r="A40"/>
  <c r="S39"/>
  <c r="R39"/>
  <c r="Q39"/>
  <c r="P39"/>
  <c r="N39"/>
  <c r="A39"/>
  <c r="S38"/>
  <c r="R38"/>
  <c r="Q38"/>
  <c r="P38"/>
  <c r="N38"/>
  <c r="A38"/>
  <c r="S37"/>
  <c r="R37"/>
  <c r="Q37"/>
  <c r="P37"/>
  <c r="N37"/>
  <c r="A37"/>
  <c r="S36"/>
  <c r="R36"/>
  <c r="Q36"/>
  <c r="P36"/>
  <c r="N36"/>
  <c r="A36"/>
  <c r="S35"/>
  <c r="R35"/>
  <c r="Q35"/>
  <c r="P35"/>
  <c r="N35"/>
  <c r="A35"/>
  <c r="S34"/>
  <c r="R34"/>
  <c r="Q34"/>
  <c r="P34"/>
  <c r="N34"/>
  <c r="A34"/>
  <c r="S33"/>
  <c r="R33"/>
  <c r="Q33"/>
  <c r="P33"/>
  <c r="N33"/>
  <c r="A33"/>
  <c r="S32"/>
  <c r="R32"/>
  <c r="Q32"/>
  <c r="P32"/>
  <c r="N32"/>
  <c r="A32"/>
  <c r="S31"/>
  <c r="R31"/>
  <c r="Q31"/>
  <c r="P31"/>
  <c r="N31"/>
  <c r="A31"/>
  <c r="S30"/>
  <c r="R30"/>
  <c r="Q30"/>
  <c r="P30"/>
  <c r="N30"/>
  <c r="A30"/>
  <c r="S29"/>
  <c r="R29"/>
  <c r="Q29"/>
  <c r="P29"/>
  <c r="N29"/>
  <c r="A29"/>
  <c r="S28"/>
  <c r="R28"/>
  <c r="Q28"/>
  <c r="P28"/>
  <c r="N28"/>
  <c r="A28"/>
  <c r="S27"/>
  <c r="R27"/>
  <c r="Q27"/>
  <c r="P27"/>
  <c r="N27"/>
  <c r="A27"/>
  <c r="S26"/>
  <c r="R26"/>
  <c r="Q26"/>
  <c r="P26"/>
  <c r="N26"/>
  <c r="A26"/>
  <c r="S25"/>
  <c r="R25"/>
  <c r="Q25"/>
  <c r="P25"/>
  <c r="N25"/>
  <c r="T84" s="1"/>
  <c r="A25"/>
  <c r="S24"/>
  <c r="R24"/>
  <c r="Q24"/>
  <c r="P24"/>
  <c r="N24"/>
  <c r="A24"/>
  <c r="S23"/>
  <c r="R23"/>
  <c r="Q23"/>
  <c r="P23"/>
  <c r="N23"/>
  <c r="A23"/>
  <c r="S22"/>
  <c r="R22"/>
  <c r="Q22"/>
  <c r="P22"/>
  <c r="N22"/>
  <c r="A22"/>
  <c r="S21"/>
  <c r="R21"/>
  <c r="Q21"/>
  <c r="P21"/>
  <c r="N21"/>
  <c r="A21"/>
  <c r="S20"/>
  <c r="R20"/>
  <c r="Q20"/>
  <c r="P20"/>
  <c r="N20"/>
  <c r="A20"/>
  <c r="S19"/>
  <c r="R19"/>
  <c r="Q19"/>
  <c r="P19"/>
  <c r="N19"/>
  <c r="A19"/>
  <c r="S18"/>
  <c r="R18"/>
  <c r="Q18"/>
  <c r="P18"/>
  <c r="N18"/>
  <c r="A18"/>
  <c r="S17"/>
  <c r="R17"/>
  <c r="Q17"/>
  <c r="P17"/>
  <c r="N17"/>
  <c r="A17"/>
  <c r="S16"/>
  <c r="R16"/>
  <c r="Q16"/>
  <c r="P16"/>
  <c r="N16"/>
  <c r="A16"/>
  <c r="S15"/>
  <c r="R15"/>
  <c r="Q15"/>
  <c r="P15"/>
  <c r="N15"/>
  <c r="A15"/>
  <c r="S14"/>
  <c r="R14"/>
  <c r="Q14"/>
  <c r="P14"/>
  <c r="N14"/>
  <c r="A14"/>
  <c r="S13"/>
  <c r="R13"/>
  <c r="Q13"/>
  <c r="P13"/>
  <c r="N13"/>
  <c r="A13"/>
  <c r="S12"/>
  <c r="R12"/>
  <c r="Q12"/>
  <c r="P12"/>
  <c r="N12"/>
  <c r="A12"/>
  <c r="S11"/>
  <c r="R11"/>
  <c r="Q11"/>
  <c r="P11"/>
  <c r="N11"/>
  <c r="A11"/>
  <c r="S10"/>
  <c r="R10"/>
  <c r="Q10"/>
  <c r="P10"/>
  <c r="N10"/>
  <c r="A10"/>
  <c r="S9"/>
  <c r="R9"/>
  <c r="Q9"/>
  <c r="P9"/>
  <c r="N9"/>
  <c r="A9"/>
  <c r="S8"/>
  <c r="R8"/>
  <c r="Q8"/>
  <c r="P8"/>
  <c r="N8"/>
  <c r="A8"/>
  <c r="S7"/>
  <c r="R7"/>
  <c r="Q7"/>
  <c r="P7"/>
  <c r="N7"/>
  <c r="T24" s="1"/>
  <c r="A7"/>
  <c r="N150" i="3" l="1"/>
  <c r="G9" i="8"/>
  <c r="T24" i="3"/>
  <c r="T148" s="1"/>
  <c r="N114" i="11"/>
  <c r="J157"/>
  <c r="N97"/>
  <c r="N131"/>
  <c r="M157"/>
  <c r="M159" s="1"/>
  <c r="N86"/>
  <c r="N127"/>
  <c r="N119"/>
  <c r="K157"/>
  <c r="N156"/>
  <c r="N137"/>
  <c r="L158"/>
  <c r="L159" s="1"/>
  <c r="K158"/>
  <c r="K159" s="1"/>
  <c r="J158"/>
  <c r="J159" s="1"/>
  <c r="N158"/>
  <c r="T24"/>
  <c r="N148" i="3"/>
  <c r="N149" s="1"/>
  <c r="I327" i="9"/>
  <c r="T148" i="1"/>
  <c r="T362" i="7"/>
  <c r="J326" i="9"/>
  <c r="N148" i="1"/>
  <c r="S362" i="7"/>
  <c r="T149" i="3" l="1"/>
  <c r="N157" i="11"/>
  <c r="N159" s="1"/>
  <c r="N160"/>
  <c r="T158"/>
  <c r="T159" s="1"/>
</calcChain>
</file>

<file path=xl/comments1.xml><?xml version="1.0" encoding="utf-8"?>
<comments xmlns="http://schemas.openxmlformats.org/spreadsheetml/2006/main">
  <authors>
    <author>KPOST2013</author>
    <author>kp2010</author>
  </authors>
  <commentList>
    <comment ref="D10" authorId="0">
      <text>
        <r>
          <rPr>
            <b/>
            <sz val="9"/>
            <color rgb="FF000000"/>
            <rFont val="Tahoma"/>
            <family val="2"/>
          </rPr>
          <t>2014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신설국</t>
        </r>
      </text>
    </comment>
    <comment ref="F10" authorId="0">
      <text>
        <r>
          <rPr>
            <b/>
            <sz val="9"/>
            <color rgb="FF000000"/>
            <rFont val="Tahoma"/>
            <family val="2"/>
          </rPr>
          <t>2014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신설국</t>
        </r>
      </text>
    </comment>
    <comment ref="I10" authorId="0">
      <text>
        <r>
          <rPr>
            <b/>
            <sz val="9"/>
            <color rgb="FF000000"/>
            <rFont val="Tahoma"/>
            <family val="2"/>
          </rPr>
          <t>2014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신설국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공사시에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금융고객상담실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반영</t>
        </r>
      </text>
    </comment>
    <comment ref="D11" authorId="0">
      <text>
        <r>
          <rPr>
            <b/>
            <sz val="9"/>
            <color rgb="FF000000"/>
            <rFont val="Tahoma"/>
            <family val="2"/>
          </rPr>
          <t>2014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신설국</t>
        </r>
      </text>
    </comment>
    <comment ref="I28" authorId="0">
      <text>
        <r>
          <rPr>
            <b/>
            <sz val="9"/>
            <color rgb="FF000000"/>
            <rFont val="Tahoma"/>
            <family val="2"/>
          </rPr>
          <t>2007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이중기입</t>
        </r>
      </text>
    </comment>
    <comment ref="I47" authorId="0">
      <text>
        <r>
          <rPr>
            <b/>
            <sz val="9"/>
            <color rgb="FF000000"/>
            <rFont val="Tahoma"/>
            <family val="2"/>
          </rPr>
          <t>2012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개국</t>
        </r>
      </text>
    </comment>
    <comment ref="D51" authorId="0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3"/>
            <charset val="129"/>
          </rPr>
          <t>급국에서</t>
        </r>
        <r>
          <rPr>
            <b/>
            <sz val="9"/>
            <color rgb="FF000000"/>
            <rFont val="Tahoma"/>
            <family val="2"/>
          </rPr>
          <t xml:space="preserve"> 4</t>
        </r>
        <r>
          <rPr>
            <b/>
            <sz val="9"/>
            <color rgb="FF000000"/>
            <rFont val="돋움"/>
            <family val="3"/>
            <charset val="129"/>
          </rPr>
          <t>급국으로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변경</t>
        </r>
      </text>
    </comment>
    <comment ref="F51" authorId="0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3"/>
            <charset val="129"/>
          </rPr>
          <t>급국에서</t>
        </r>
        <r>
          <rPr>
            <b/>
            <sz val="9"/>
            <color rgb="FF000000"/>
            <rFont val="Tahoma"/>
            <family val="2"/>
          </rPr>
          <t xml:space="preserve"> 4</t>
        </r>
        <r>
          <rPr>
            <b/>
            <sz val="9"/>
            <color rgb="FF000000"/>
            <rFont val="돋움"/>
            <family val="3"/>
            <charset val="129"/>
          </rPr>
          <t>급국으로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변경</t>
        </r>
      </text>
    </comment>
    <comment ref="D53" authorId="0">
      <text>
        <r>
          <rPr>
            <b/>
            <sz val="9"/>
            <color rgb="FF000000"/>
            <rFont val="Tahoma"/>
            <family val="2"/>
          </rPr>
          <t>2013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경기용문우체국을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신축하여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양평우체국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총괄국</t>
        </r>
        <r>
          <rPr>
            <b/>
            <sz val="9"/>
            <color rgb="FF000000"/>
            <rFont val="Tahoma"/>
            <family val="2"/>
          </rPr>
          <t>)</t>
        </r>
        <r>
          <rPr>
            <b/>
            <sz val="9"/>
            <color rgb="FF000000"/>
            <rFont val="돋움"/>
            <family val="3"/>
            <charset val="129"/>
          </rPr>
          <t>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입주할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예정이었으나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사업성이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떨어져서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경기용문우체국이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입주</t>
        </r>
        <r>
          <rPr>
            <b/>
            <sz val="9"/>
            <color rgb="FF000000"/>
            <rFont val="Tahoma"/>
            <family val="2"/>
          </rPr>
          <t xml:space="preserve">. </t>
        </r>
        <r>
          <rPr>
            <b/>
            <sz val="9"/>
            <color rgb="FF000000"/>
            <rFont val="돋움"/>
            <family val="3"/>
            <charset val="129"/>
          </rPr>
          <t>현재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양평우체국은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자리가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협소하여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상담실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부족</t>
        </r>
        <r>
          <rPr>
            <b/>
            <sz val="9"/>
            <color rgb="FF000000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9"/>
            <color rgb="FF000000"/>
            <rFont val="Tahoma"/>
            <family val="2"/>
          </rPr>
          <t>2013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경기용문우체국을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신축하여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양평우체국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총괄국</t>
        </r>
        <r>
          <rPr>
            <b/>
            <sz val="9"/>
            <color rgb="FF000000"/>
            <rFont val="Tahoma"/>
            <family val="2"/>
          </rPr>
          <t>)</t>
        </r>
        <r>
          <rPr>
            <b/>
            <sz val="9"/>
            <color rgb="FF000000"/>
            <rFont val="돋움"/>
            <family val="3"/>
            <charset val="129"/>
          </rPr>
          <t>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입주할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예정이었으나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사업성이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떨어져서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경기용문우체국이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입주</t>
        </r>
        <r>
          <rPr>
            <b/>
            <sz val="9"/>
            <color rgb="FF000000"/>
            <rFont val="Tahoma"/>
            <family val="2"/>
          </rPr>
          <t xml:space="preserve">. </t>
        </r>
        <r>
          <rPr>
            <b/>
            <sz val="9"/>
            <color rgb="FF000000"/>
            <rFont val="돋움"/>
            <family val="3"/>
            <charset val="129"/>
          </rPr>
          <t>현재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양평우체국은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자리가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협소하여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상담실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부족</t>
        </r>
        <r>
          <rPr>
            <b/>
            <sz val="9"/>
            <color rgb="FF000000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9"/>
            <color rgb="FF000000"/>
            <rFont val="Tahoma"/>
            <family val="2"/>
          </rPr>
          <t>2012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신축공사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금융고객상담실이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반영되어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공사</t>
        </r>
        <r>
          <rPr>
            <b/>
            <sz val="9"/>
            <color rgb="FF000000"/>
            <rFont val="Tahoma"/>
            <family val="2"/>
          </rPr>
          <t xml:space="preserve"> </t>
        </r>
      </text>
    </comment>
    <comment ref="I54" authorId="0">
      <text>
        <r>
          <rPr>
            <b/>
            <sz val="9"/>
            <color rgb="FF000000"/>
            <rFont val="Tahoma"/>
            <family val="2"/>
          </rPr>
          <t>2012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신축공사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금융고객상담실이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반영되어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공사</t>
        </r>
        <r>
          <rPr>
            <b/>
            <sz val="9"/>
            <color rgb="FF000000"/>
            <rFont val="Tahoma"/>
            <family val="2"/>
          </rPr>
          <t xml:space="preserve"> </t>
        </r>
      </text>
    </comment>
    <comment ref="D56" authorId="0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3"/>
            <charset val="129"/>
          </rPr>
          <t>급국이</t>
        </r>
        <r>
          <rPr>
            <b/>
            <sz val="9"/>
            <color rgb="FF000000"/>
            <rFont val="Tahoma"/>
            <family val="2"/>
          </rPr>
          <t xml:space="preserve"> 4</t>
        </r>
        <r>
          <rPr>
            <b/>
            <sz val="9"/>
            <color rgb="FF000000"/>
            <rFont val="돋움"/>
            <family val="3"/>
            <charset val="129"/>
          </rPr>
          <t>급국으로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변경</t>
        </r>
      </text>
    </comment>
    <comment ref="F56" authorId="0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3"/>
            <charset val="129"/>
          </rPr>
          <t>급국이</t>
        </r>
        <r>
          <rPr>
            <b/>
            <sz val="9"/>
            <color rgb="FF000000"/>
            <rFont val="Tahoma"/>
            <family val="2"/>
          </rPr>
          <t xml:space="preserve"> 4</t>
        </r>
        <r>
          <rPr>
            <b/>
            <sz val="9"/>
            <color rgb="FF000000"/>
            <rFont val="돋움"/>
            <family val="3"/>
            <charset val="129"/>
          </rPr>
          <t>급국으로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변경</t>
        </r>
      </text>
    </comment>
    <comment ref="I61" authorId="0">
      <text>
        <r>
          <rPr>
            <b/>
            <sz val="9"/>
            <color rgb="FF000000"/>
            <rFont val="Tahoma"/>
            <family val="2"/>
          </rPr>
          <t>2013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용인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구청사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고객상담실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설치</t>
        </r>
      </text>
    </comment>
    <comment ref="F73" authorId="1">
      <text>
        <r>
          <rPr>
            <b/>
            <sz val="9"/>
            <color rgb="FF000000"/>
            <rFont val="Tahoma"/>
            <family val="2"/>
          </rPr>
          <t>2014</t>
        </r>
        <r>
          <rPr>
            <b/>
            <sz val="9"/>
            <color rgb="FF000000"/>
            <rFont val="돋움"/>
            <family val="3"/>
            <charset val="129"/>
          </rPr>
          <t>신설국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경인청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건물
</t>
        </r>
      </text>
    </comment>
    <comment ref="F91" authorId="0">
      <text>
        <r>
          <rPr>
            <b/>
            <sz val="9"/>
            <color rgb="FF000000"/>
            <rFont val="Tahoma"/>
            <family val="2"/>
          </rPr>
          <t>2009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개국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3"/>
            <charset val="129"/>
          </rPr>
          <t>급국</t>
        </r>
        <r>
          <rPr>
            <b/>
            <sz val="9"/>
            <color rgb="FF000000"/>
            <rFont val="Tahoma"/>
            <family val="2"/>
          </rPr>
          <t xml:space="preserve"> -&gt; 2012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4</t>
        </r>
        <r>
          <rPr>
            <b/>
            <sz val="9"/>
            <color rgb="FF000000"/>
            <rFont val="돋움"/>
            <family val="3"/>
            <charset val="129"/>
          </rPr>
          <t>급국으로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조정</t>
        </r>
      </text>
    </comment>
    <comment ref="F92" authorId="0">
      <text>
        <r>
          <rPr>
            <b/>
            <sz val="9"/>
            <color rgb="FF000000"/>
            <rFont val="Tahoma"/>
            <family val="2"/>
          </rPr>
          <t>2013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경기용문우체국을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신축하여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양평우체국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총괄국</t>
        </r>
        <r>
          <rPr>
            <b/>
            <sz val="9"/>
            <color rgb="FF000000"/>
            <rFont val="Tahoma"/>
            <family val="2"/>
          </rPr>
          <t>)</t>
        </r>
        <r>
          <rPr>
            <b/>
            <sz val="9"/>
            <color rgb="FF000000"/>
            <rFont val="돋움"/>
            <family val="3"/>
            <charset val="129"/>
          </rPr>
          <t>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입주할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예정이었으나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사업성이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떨어져서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경기용문우체국이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입주</t>
        </r>
        <r>
          <rPr>
            <b/>
            <sz val="9"/>
            <color rgb="FF000000"/>
            <rFont val="Tahoma"/>
            <family val="2"/>
          </rPr>
          <t xml:space="preserve">. </t>
        </r>
        <r>
          <rPr>
            <b/>
            <sz val="9"/>
            <color rgb="FF000000"/>
            <rFont val="돋움"/>
            <family val="3"/>
            <charset val="129"/>
          </rPr>
          <t>현재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양평우체국은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자리가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협소하여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상담실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부족</t>
        </r>
        <r>
          <rPr>
            <b/>
            <sz val="9"/>
            <color rgb="FF000000"/>
            <rFont val="Tahoma"/>
            <family val="2"/>
          </rPr>
          <t xml:space="preserve">
</t>
        </r>
      </text>
    </comment>
    <comment ref="D151" authorId="0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3"/>
            <charset val="129"/>
          </rPr>
          <t>급국에서</t>
        </r>
        <r>
          <rPr>
            <b/>
            <sz val="9"/>
            <color rgb="FF000000"/>
            <rFont val="Tahoma"/>
            <family val="2"/>
          </rPr>
          <t xml:space="preserve"> 4</t>
        </r>
        <r>
          <rPr>
            <b/>
            <sz val="9"/>
            <color rgb="FF000000"/>
            <rFont val="돋움"/>
            <family val="3"/>
            <charset val="129"/>
          </rPr>
          <t>급국으로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변경</t>
        </r>
      </text>
    </comment>
    <comment ref="F151" authorId="0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3"/>
            <charset val="129"/>
          </rPr>
          <t>급국에서</t>
        </r>
        <r>
          <rPr>
            <b/>
            <sz val="9"/>
            <color rgb="FF000000"/>
            <rFont val="Tahoma"/>
            <family val="2"/>
          </rPr>
          <t xml:space="preserve"> 4</t>
        </r>
        <r>
          <rPr>
            <b/>
            <sz val="9"/>
            <color rgb="FF000000"/>
            <rFont val="돋움"/>
            <family val="3"/>
            <charset val="129"/>
          </rPr>
          <t>급국으로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변경</t>
        </r>
      </text>
    </comment>
    <comment ref="I170" authorId="0">
      <text>
        <r>
          <rPr>
            <b/>
            <sz val="9"/>
            <color rgb="FF000000"/>
            <rFont val="Tahoma"/>
            <family val="2"/>
          </rPr>
          <t>2012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개국</t>
        </r>
      </text>
    </comment>
    <comment ref="I256" authorId="0">
      <text>
        <r>
          <rPr>
            <b/>
            <sz val="9"/>
            <color rgb="FF000000"/>
            <rFont val="돋움"/>
            <family val="3"/>
            <charset val="129"/>
          </rPr>
          <t>건축</t>
        </r>
        <r>
          <rPr>
            <b/>
            <sz val="9"/>
            <color rgb="FF000000"/>
            <rFont val="Tahoma"/>
            <family val="2"/>
          </rPr>
          <t xml:space="preserve"> 2010</t>
        </r>
        <r>
          <rPr>
            <b/>
            <sz val="9"/>
            <color rgb="FF000000"/>
            <rFont val="돋움"/>
            <family val="3"/>
            <charset val="129"/>
          </rPr>
          <t>년</t>
        </r>
      </text>
    </comment>
    <comment ref="I270" authorId="0">
      <text>
        <r>
          <rPr>
            <b/>
            <sz val="9"/>
            <color rgb="FF000000"/>
            <rFont val="Tahoma"/>
            <family val="2"/>
          </rPr>
          <t>2009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>12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개축하여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상담실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설치</t>
        </r>
        <r>
          <rPr>
            <b/>
            <sz val="9"/>
            <color rgb="FF000000"/>
            <rFont val="Tahoma"/>
            <family val="2"/>
          </rPr>
          <t>(2010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비품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예산배정</t>
        </r>
        <r>
          <rPr>
            <b/>
            <sz val="9"/>
            <color rgb="FF000000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Administrator</author>
    <author>kpost2009</author>
  </authors>
  <commentList>
    <comment ref="F6" authorId="0">
      <text>
        <r>
          <rPr>
            <sz val="9"/>
            <color rgb="FF000000"/>
            <rFont val="한컴바탕"/>
            <family val="3"/>
            <charset val="129"/>
          </rPr>
          <t>환경개선 미실시한 
경우 공란으로 표기</t>
        </r>
      </text>
    </comment>
    <comment ref="F9" authorId="1">
      <text>
        <r>
          <rPr>
            <b/>
            <sz val="9"/>
            <color rgb="FF000000"/>
            <rFont val="굴림"/>
            <family val="3"/>
            <charset val="129"/>
          </rPr>
          <t>바닥카펫교체</t>
        </r>
      </text>
    </comment>
  </commentList>
</comments>
</file>

<file path=xl/comments3.xml><?xml version="1.0" encoding="utf-8"?>
<comments xmlns="http://schemas.openxmlformats.org/spreadsheetml/2006/main">
  <authors>
    <author>kpost2009</author>
  </authors>
  <commentList>
    <comment ref="F6" authorId="0">
      <text>
        <r>
          <rPr>
            <sz val="9"/>
            <color rgb="FF000000"/>
            <rFont val="한컴바탕"/>
            <family val="3"/>
            <charset val="129"/>
          </rPr>
          <t>환경개선 미실시한 
경우 공란으로 표기</t>
        </r>
      </text>
    </comment>
  </commentList>
</comments>
</file>

<file path=xl/comments4.xml><?xml version="1.0" encoding="utf-8"?>
<comments xmlns="http://schemas.openxmlformats.org/spreadsheetml/2006/main">
  <authors>
    <author>post</author>
  </authors>
  <commentList>
    <comment ref="C307" authorId="0">
      <text>
        <r>
          <rPr>
            <sz val="9"/>
            <color rgb="FF000000"/>
            <rFont val="굴림"/>
            <family val="3"/>
            <charset val="129"/>
          </rPr>
          <t>임차국으로 
2015. 7. 13. 이전함.
(이전한 국사에서
고객상담실 운영)</t>
        </r>
      </text>
    </comment>
    <comment ref="E307" authorId="0">
      <text>
        <r>
          <rPr>
            <b/>
            <sz val="9"/>
            <color rgb="FF000000"/>
            <rFont val="굴림"/>
            <family val="3"/>
            <charset val="129"/>
          </rPr>
          <t>물</t>
        </r>
        <r>
          <rPr>
            <sz val="9"/>
            <color rgb="FF000000"/>
            <rFont val="굴림"/>
            <family val="3"/>
            <charset val="129"/>
          </rPr>
          <t>품번호(G2B)
22682222
 조달수수료 별도</t>
        </r>
      </text>
    </comment>
  </commentList>
</comments>
</file>

<file path=xl/sharedStrings.xml><?xml version="1.0" encoding="utf-8"?>
<sst xmlns="http://schemas.openxmlformats.org/spreadsheetml/2006/main" count="5568" uniqueCount="753">
  <si>
    <t xml:space="preserve"> o 창구환경개선으로 금융사업 활성화 도모
 1. 카운터 노후화로 카운터가 균열되면서 갈라짐
 2. 2015년 하반기 2차 창구망 합리화 통합국으로 창구 수 부족으로 인한 카운터 재배치</t>
  </si>
  <si>
    <t xml:space="preserve"> o 창구환경개선으로 금융사업 활성화 도모모
1. 공중실 아크릴 등커버가 노후화되어 추락 우려로 안전 사고의 위험이 잠재되어 있음(실제 아크릴등 탈락상태임)
2. 공중실 아크릴 등커버의 통일성 부족 및 크랙이 발생한 아크릴등 커버가 많음
3. 공중실 바닥타일의 탈락 및 벗겨진 노면의 미끄러움으로 인하여 고객안전사고 발생</t>
  </si>
  <si>
    <t xml:space="preserve">2015년도 금융고객상담실 등  비품 신규구입 및 교체 대상관서 수요조사 </t>
  </si>
  <si>
    <t xml:space="preserve">2015년도 금융고객상담실 등 금융창구 환경개선 및 신규설치 대상관서(총괄) </t>
  </si>
  <si>
    <t>대여금고컴퓨터 H/W시스템 및 프로그램 업그레이드 교체(4SET/168칸)</t>
  </si>
  <si>
    <t>전북청일괄(31)</t>
  </si>
  <si>
    <t>전북청일괄(15)</t>
  </si>
  <si>
    <t>B I365간판</t>
  </si>
  <si>
    <t>이전설치 필요 사유</t>
  </si>
  <si>
    <t>공주 등 10국</t>
  </si>
  <si>
    <t>총 예금고객 수</t>
  </si>
  <si>
    <t>기 단말기 활용</t>
  </si>
  <si>
    <t>우수고객 수신고</t>
  </si>
  <si>
    <t>카운터CD기 인입공사</t>
  </si>
  <si>
    <t>방석
(2인용)</t>
  </si>
  <si>
    <t>시계외 다수비품</t>
  </si>
  <si>
    <t>응접소파
(2인용)</t>
  </si>
  <si>
    <t>노후,탈색,불편</t>
  </si>
  <si>
    <t>서청주 등 2국</t>
  </si>
  <si>
    <t>동천안 등 8국</t>
  </si>
  <si>
    <t>대전변동 등 2국</t>
  </si>
  <si>
    <t>오창과학단지 등 2국</t>
  </si>
  <si>
    <t>고객상담실 안내판</t>
  </si>
  <si>
    <t>부평
현대아파트</t>
  </si>
  <si>
    <t>시설비(BI관련)</t>
  </si>
  <si>
    <t>2013년지원
여부</t>
  </si>
  <si>
    <t>환경개선 필요 사유</t>
  </si>
  <si>
    <t>비품 신규 구입</t>
  </si>
  <si>
    <t>환경개선
비품구입</t>
  </si>
  <si>
    <t>2016년(천원)</t>
  </si>
  <si>
    <t>2015년(천원)</t>
  </si>
  <si>
    <t>2014년(천원)</t>
  </si>
  <si>
    <t>2013년(천원)</t>
  </si>
  <si>
    <t>자산취득비(C)</t>
  </si>
  <si>
    <t>환경개선 실시년도</t>
  </si>
  <si>
    <t>(단위 : 천원)</t>
  </si>
  <si>
    <t xml:space="preserve"> o 창구환경개선으로 금융사업 활성화 도모
공중실바닥교체 및 창구 카운터 노후화</t>
  </si>
  <si>
    <t>현재 위치는 고객접근성이 좋지 않고 불편함</t>
  </si>
  <si>
    <t>제천</t>
  </si>
  <si>
    <t>양양</t>
  </si>
  <si>
    <t>곡성</t>
  </si>
  <si>
    <t>계</t>
  </si>
  <si>
    <t>청명</t>
  </si>
  <si>
    <t>시설비</t>
  </si>
  <si>
    <t>청 명</t>
  </si>
  <si>
    <t>수량</t>
  </si>
  <si>
    <t>신규</t>
  </si>
  <si>
    <t>국기호</t>
  </si>
  <si>
    <t>품명</t>
  </si>
  <si>
    <t>국명</t>
  </si>
  <si>
    <t>전남청</t>
  </si>
  <si>
    <t>구분</t>
  </si>
  <si>
    <t>관서급</t>
  </si>
  <si>
    <t>안내판</t>
  </si>
  <si>
    <t>단가</t>
  </si>
  <si>
    <t>현황</t>
  </si>
  <si>
    <t>금액</t>
  </si>
  <si>
    <t>서울청</t>
  </si>
  <si>
    <t>해당국</t>
  </si>
  <si>
    <t>순번</t>
  </si>
  <si>
    <t>총괄국</t>
  </si>
  <si>
    <t>여의도</t>
  </si>
  <si>
    <t>O</t>
  </si>
  <si>
    <t>책상</t>
  </si>
  <si>
    <t>노후</t>
  </si>
  <si>
    <t>광화문</t>
  </si>
  <si>
    <t>의자</t>
  </si>
  <si>
    <t>냉장고</t>
  </si>
  <si>
    <t>TV</t>
  </si>
  <si>
    <t>순창</t>
  </si>
  <si>
    <t>거제</t>
  </si>
  <si>
    <t>동수원</t>
  </si>
  <si>
    <t>정읍</t>
  </si>
  <si>
    <t>경인청</t>
  </si>
  <si>
    <t>수납장</t>
  </si>
  <si>
    <t>국장</t>
  </si>
  <si>
    <t>인천</t>
  </si>
  <si>
    <t>여주</t>
  </si>
  <si>
    <t>경북청</t>
  </si>
  <si>
    <t>노후화</t>
  </si>
  <si>
    <t>전북청</t>
  </si>
  <si>
    <t>군포</t>
  </si>
  <si>
    <t>남부산</t>
  </si>
  <si>
    <t>부산진</t>
  </si>
  <si>
    <t>부천</t>
  </si>
  <si>
    <t>의령</t>
  </si>
  <si>
    <t>안산</t>
  </si>
  <si>
    <t>여수</t>
  </si>
  <si>
    <t>파티션</t>
  </si>
  <si>
    <t>서광주</t>
  </si>
  <si>
    <t>충청청</t>
  </si>
  <si>
    <t>창원</t>
  </si>
  <si>
    <t>해운대</t>
  </si>
  <si>
    <t>고장</t>
  </si>
  <si>
    <t xml:space="preserve"> </t>
  </si>
  <si>
    <t>부산청</t>
  </si>
  <si>
    <t>원탁</t>
  </si>
  <si>
    <t>공주</t>
  </si>
  <si>
    <t>서청주</t>
  </si>
  <si>
    <t>무안</t>
  </si>
  <si>
    <t>○</t>
  </si>
  <si>
    <t>화순</t>
  </si>
  <si>
    <t>부여</t>
  </si>
  <si>
    <t>총합계</t>
  </si>
  <si>
    <t>조천</t>
  </si>
  <si>
    <t>한림</t>
  </si>
  <si>
    <t>하귀</t>
  </si>
  <si>
    <t>안덕</t>
  </si>
  <si>
    <t>세화</t>
  </si>
  <si>
    <t>표선</t>
  </si>
  <si>
    <t>영업과</t>
  </si>
  <si>
    <t>총수신</t>
  </si>
  <si>
    <t>아트월</t>
  </si>
  <si>
    <t>운영자</t>
  </si>
  <si>
    <t>점유비</t>
  </si>
  <si>
    <t>모슬포</t>
  </si>
  <si>
    <t>미보유</t>
  </si>
  <si>
    <t>카운터</t>
  </si>
  <si>
    <t>창촌</t>
  </si>
  <si>
    <t>장의자</t>
  </si>
  <si>
    <t>31국</t>
  </si>
  <si>
    <t>기린</t>
  </si>
  <si>
    <t>서화</t>
  </si>
  <si>
    <t>15국</t>
  </si>
  <si>
    <t>철거</t>
  </si>
  <si>
    <t>게시틀</t>
  </si>
  <si>
    <t>정수기</t>
  </si>
  <si>
    <t>15㎡</t>
  </si>
  <si>
    <t>캐비닛</t>
  </si>
  <si>
    <t>냉방기</t>
  </si>
  <si>
    <t>소파</t>
  </si>
  <si>
    <t>장식장</t>
  </si>
  <si>
    <t>온장고</t>
  </si>
  <si>
    <t>증평</t>
  </si>
  <si>
    <t>표찰</t>
  </si>
  <si>
    <t>20㎡</t>
  </si>
  <si>
    <t>파손</t>
  </si>
  <si>
    <t>버티컬</t>
  </si>
  <si>
    <t>훼손</t>
  </si>
  <si>
    <t>테이블</t>
  </si>
  <si>
    <t xml:space="preserve">○ </t>
  </si>
  <si>
    <t>C</t>
  </si>
  <si>
    <t>북인천</t>
  </si>
  <si>
    <t>갯수</t>
  </si>
  <si>
    <t>없음</t>
  </si>
  <si>
    <t>마감바</t>
  </si>
  <si>
    <t>포스트</t>
  </si>
  <si>
    <t>작업대</t>
  </si>
  <si>
    <t>탁자</t>
  </si>
  <si>
    <t>2세트</t>
  </si>
  <si>
    <t>미설치</t>
  </si>
  <si>
    <t>부족</t>
  </si>
  <si>
    <t>화일장</t>
  </si>
  <si>
    <t>중곡동</t>
  </si>
  <si>
    <t>별정</t>
  </si>
  <si>
    <t>성동</t>
  </si>
  <si>
    <t>응암동</t>
  </si>
  <si>
    <t>태평로</t>
  </si>
  <si>
    <t>서수원</t>
  </si>
  <si>
    <t>삼천포</t>
  </si>
  <si>
    <t>설계비</t>
  </si>
  <si>
    <t>비고</t>
  </si>
  <si>
    <t>사유</t>
  </si>
  <si>
    <t>총계</t>
  </si>
  <si>
    <t>서귀포</t>
  </si>
  <si>
    <t>합계</t>
  </si>
  <si>
    <t>제주</t>
  </si>
  <si>
    <t>동해</t>
  </si>
  <si>
    <t>제주청</t>
  </si>
  <si>
    <t>묵호</t>
  </si>
  <si>
    <t>태백</t>
  </si>
  <si>
    <t>철원</t>
  </si>
  <si>
    <t>속초</t>
  </si>
  <si>
    <t>양구</t>
  </si>
  <si>
    <t>평창</t>
  </si>
  <si>
    <t>화천</t>
  </si>
  <si>
    <t>인제</t>
  </si>
  <si>
    <t>와수</t>
  </si>
  <si>
    <t>정선</t>
  </si>
  <si>
    <t>홍천</t>
  </si>
  <si>
    <t>삼척</t>
  </si>
  <si>
    <t>원주</t>
  </si>
  <si>
    <t>강원청</t>
  </si>
  <si>
    <t>영월</t>
  </si>
  <si>
    <t>횡성</t>
  </si>
  <si>
    <t>춘천</t>
  </si>
  <si>
    <t>완주</t>
  </si>
  <si>
    <t>주문진</t>
  </si>
  <si>
    <t>강릉</t>
  </si>
  <si>
    <t>동전주</t>
  </si>
  <si>
    <t>임실</t>
  </si>
  <si>
    <t>고창</t>
  </si>
  <si>
    <t>장수</t>
  </si>
  <si>
    <t>김제</t>
  </si>
  <si>
    <t>남원</t>
  </si>
  <si>
    <t>진안</t>
  </si>
  <si>
    <t>무주</t>
  </si>
  <si>
    <t>부안</t>
  </si>
  <si>
    <t>익산</t>
  </si>
  <si>
    <t>군산</t>
  </si>
  <si>
    <t>전주</t>
  </si>
  <si>
    <t>북대구</t>
  </si>
  <si>
    <t>동대구</t>
  </si>
  <si>
    <t>서대구</t>
  </si>
  <si>
    <t>남대구</t>
  </si>
  <si>
    <t>청도</t>
  </si>
  <si>
    <t>울진</t>
  </si>
  <si>
    <t>구미</t>
  </si>
  <si>
    <t>경산</t>
  </si>
  <si>
    <t>영양</t>
  </si>
  <si>
    <t>문경</t>
  </si>
  <si>
    <t>고령</t>
  </si>
  <si>
    <t>영덕</t>
  </si>
  <si>
    <t>김천</t>
  </si>
  <si>
    <t>영주</t>
  </si>
  <si>
    <t>청송</t>
  </si>
  <si>
    <t>군위</t>
  </si>
  <si>
    <t>성주</t>
  </si>
  <si>
    <t>북포항</t>
  </si>
  <si>
    <t>경주</t>
  </si>
  <si>
    <t>포항</t>
  </si>
  <si>
    <t>예천</t>
  </si>
  <si>
    <t>의성</t>
  </si>
  <si>
    <t>달성</t>
  </si>
  <si>
    <t>영천</t>
  </si>
  <si>
    <t>봉화</t>
  </si>
  <si>
    <t>상주</t>
  </si>
  <si>
    <t>안동</t>
  </si>
  <si>
    <t>울릉</t>
  </si>
  <si>
    <t>대구</t>
  </si>
  <si>
    <t>칠곡</t>
  </si>
  <si>
    <t>광양</t>
  </si>
  <si>
    <t>순천</t>
  </si>
  <si>
    <t>북광주</t>
  </si>
  <si>
    <t>진도</t>
  </si>
  <si>
    <t>완도</t>
  </si>
  <si>
    <t>함평</t>
  </si>
  <si>
    <t>고흥</t>
  </si>
  <si>
    <t>영암</t>
  </si>
  <si>
    <t>나주</t>
  </si>
  <si>
    <t>장성</t>
  </si>
  <si>
    <t>해남</t>
  </si>
  <si>
    <t>영광</t>
  </si>
  <si>
    <t>담양</t>
  </si>
  <si>
    <t>벌교</t>
  </si>
  <si>
    <t>광주</t>
  </si>
  <si>
    <t>보성</t>
  </si>
  <si>
    <t>구례</t>
  </si>
  <si>
    <t>흑산도</t>
  </si>
  <si>
    <t>강진</t>
  </si>
  <si>
    <t>장흥</t>
  </si>
  <si>
    <t>목포</t>
  </si>
  <si>
    <t>서대전</t>
  </si>
  <si>
    <t>금산</t>
  </si>
  <si>
    <t>서천</t>
  </si>
  <si>
    <t>예산</t>
  </si>
  <si>
    <t>보령</t>
  </si>
  <si>
    <t>천안</t>
  </si>
  <si>
    <t>청양</t>
  </si>
  <si>
    <t>서산</t>
  </si>
  <si>
    <t>당진</t>
  </si>
  <si>
    <t>아산</t>
  </si>
  <si>
    <t>태안</t>
  </si>
  <si>
    <t>논산</t>
  </si>
  <si>
    <t>홍성</t>
  </si>
  <si>
    <t>대전</t>
  </si>
  <si>
    <t>세종</t>
  </si>
  <si>
    <t>영동</t>
  </si>
  <si>
    <t>동천안</t>
  </si>
  <si>
    <t>단양</t>
  </si>
  <si>
    <t>보은</t>
  </si>
  <si>
    <t>진천</t>
  </si>
  <si>
    <t>음성</t>
  </si>
  <si>
    <t>괴산</t>
  </si>
  <si>
    <t>옥천</t>
  </si>
  <si>
    <t>청주</t>
  </si>
  <si>
    <t>남울산</t>
  </si>
  <si>
    <t>충주</t>
  </si>
  <si>
    <t>동울산</t>
  </si>
  <si>
    <t>산청</t>
  </si>
  <si>
    <t>진주</t>
  </si>
  <si>
    <t>함안</t>
  </si>
  <si>
    <t>울산</t>
  </si>
  <si>
    <t>밀양</t>
  </si>
  <si>
    <t>양산</t>
  </si>
  <si>
    <t>사천</t>
  </si>
  <si>
    <t>진해</t>
  </si>
  <si>
    <t>남해</t>
  </si>
  <si>
    <t>고성</t>
  </si>
  <si>
    <t>함양</t>
  </si>
  <si>
    <t>김해</t>
  </si>
  <si>
    <t>합천</t>
  </si>
  <si>
    <t>거창</t>
  </si>
  <si>
    <t>기장</t>
  </si>
  <si>
    <t>하동</t>
  </si>
  <si>
    <t>창녕</t>
  </si>
  <si>
    <t>마산</t>
  </si>
  <si>
    <t>통영</t>
  </si>
  <si>
    <t>북부산</t>
  </si>
  <si>
    <t>동부산</t>
  </si>
  <si>
    <t>동래</t>
  </si>
  <si>
    <t>부산</t>
  </si>
  <si>
    <t>남양주</t>
  </si>
  <si>
    <t>화성</t>
  </si>
  <si>
    <t>서인천</t>
  </si>
  <si>
    <t>서안양</t>
  </si>
  <si>
    <t>과천</t>
  </si>
  <si>
    <t>안양</t>
  </si>
  <si>
    <t>남인천</t>
  </si>
  <si>
    <t>광명</t>
  </si>
  <si>
    <t>성남</t>
  </si>
  <si>
    <t>시흥</t>
  </si>
  <si>
    <t>구리</t>
  </si>
  <si>
    <t>백령</t>
  </si>
  <si>
    <t>하남</t>
  </si>
  <si>
    <t>연천</t>
  </si>
  <si>
    <t>수원</t>
  </si>
  <si>
    <t>동두천</t>
  </si>
  <si>
    <t>용인</t>
  </si>
  <si>
    <t>의정부</t>
  </si>
  <si>
    <t>이천</t>
  </si>
  <si>
    <t>김포</t>
  </si>
  <si>
    <t>포천</t>
  </si>
  <si>
    <t>양평</t>
  </si>
  <si>
    <t>강화</t>
  </si>
  <si>
    <t>가평</t>
  </si>
  <si>
    <t>파주</t>
  </si>
  <si>
    <t>안성</t>
  </si>
  <si>
    <t>부평</t>
  </si>
  <si>
    <t>오산</t>
  </si>
  <si>
    <t>평택</t>
  </si>
  <si>
    <t>화곡</t>
  </si>
  <si>
    <t>서대문</t>
  </si>
  <si>
    <t>영등포</t>
  </si>
  <si>
    <t>사무관</t>
  </si>
  <si>
    <t>동대문</t>
  </si>
  <si>
    <t>관내</t>
  </si>
  <si>
    <t>주사</t>
  </si>
  <si>
    <t>서기관</t>
  </si>
  <si>
    <t xml:space="preserve">2015년도 금융고객상담실 신규설치 대상관서 수요조사 </t>
  </si>
  <si>
    <t>* 고객수 및 수신고는 2015.7월말 기준으로 작성</t>
  </si>
  <si>
    <t xml:space="preserve">2015년도 금융고객상담실 이전설치 대상관서 수요조사 </t>
  </si>
  <si>
    <t xml:space="preserve">2014년도 금융고객상담실 BI변경 관련 수요조사 </t>
  </si>
  <si>
    <t>* 2012년도는 대학구내우체국 위주로 개선</t>
  </si>
  <si>
    <t>바닥타일 노후, 벽면 및 천장 도색</t>
  </si>
  <si>
    <t>고객 이용시 불편한 창구환경 개선</t>
  </si>
  <si>
    <t>창구환경 개선(자동화부스 철거)</t>
  </si>
  <si>
    <t>에버리치 띠지
(전면 시트지 포함)</t>
  </si>
  <si>
    <t xml:space="preserve"> 고객상담실 벽지 노후로 훼손</t>
  </si>
  <si>
    <t>벽면,천정 노후 및 면적확장필요</t>
  </si>
  <si>
    <t xml:space="preserve"> o 창구환경개선으로 금융사업 활성화 도모
창구 전체 조명이 삽입형으로 어두워 고객불만이 많아 돌출형 조명으로 교체하여 금융사업 활성화 도모</t>
  </si>
  <si>
    <t xml:space="preserve">2015년도 금융고객상담실 등 금융분야 환경개선 대상관서 수요조사 </t>
  </si>
  <si>
    <t>면적(㎡)</t>
  </si>
  <si>
    <t>우선순위</t>
  </si>
  <si>
    <t>설계비(A)</t>
  </si>
  <si>
    <t>이전설치</t>
  </si>
  <si>
    <t>환경개선</t>
  </si>
  <si>
    <t>총 소요예산</t>
  </si>
  <si>
    <t>설치년도</t>
  </si>
  <si>
    <t>비품 교체</t>
  </si>
  <si>
    <t>해당국명</t>
  </si>
  <si>
    <t>신규설치</t>
  </si>
  <si>
    <t>총괄국명</t>
  </si>
  <si>
    <t>시설비(B)</t>
  </si>
  <si>
    <t>서울송파</t>
  </si>
  <si>
    <t>BI변경</t>
  </si>
  <si>
    <t>BI변경 물품</t>
  </si>
  <si>
    <t>교체사유</t>
  </si>
  <si>
    <t>서울당산동</t>
  </si>
  <si>
    <t>구입년도</t>
  </si>
  <si>
    <t>서울동작</t>
  </si>
  <si>
    <t>이동서랍</t>
  </si>
  <si>
    <t>서울마천동</t>
  </si>
  <si>
    <t>상담의자</t>
  </si>
  <si>
    <t>응접의자</t>
  </si>
  <si>
    <t>서울강동</t>
  </si>
  <si>
    <t>응접탁자</t>
  </si>
  <si>
    <t>인천송림동</t>
  </si>
  <si>
    <t>서울용산</t>
  </si>
  <si>
    <t>구입사유</t>
  </si>
  <si>
    <t>총괄국여부</t>
  </si>
  <si>
    <t>서울중앙</t>
  </si>
  <si>
    <t>010017</t>
  </si>
  <si>
    <t>010025</t>
  </si>
  <si>
    <t>012211</t>
  </si>
  <si>
    <t>010041</t>
  </si>
  <si>
    <t>서울이촌동</t>
  </si>
  <si>
    <t>2011</t>
  </si>
  <si>
    <t>010751</t>
  </si>
  <si>
    <t>서울도봉</t>
  </si>
  <si>
    <t>서울강북</t>
  </si>
  <si>
    <t>011809</t>
  </si>
  <si>
    <t>012237</t>
  </si>
  <si>
    <t>서울마포</t>
  </si>
  <si>
    <t>서울관악</t>
  </si>
  <si>
    <t>012401</t>
  </si>
  <si>
    <t>012245</t>
  </si>
  <si>
    <t>서울광진</t>
  </si>
  <si>
    <t>012435</t>
  </si>
  <si>
    <t>011056</t>
  </si>
  <si>
    <t>013995</t>
  </si>
  <si>
    <t>서울성동</t>
  </si>
  <si>
    <t>2008</t>
  </si>
  <si>
    <t>012468</t>
  </si>
  <si>
    <t>012591</t>
  </si>
  <si>
    <t>서울은평</t>
  </si>
  <si>
    <t>서울자양동</t>
  </si>
  <si>
    <t>013771</t>
  </si>
  <si>
    <t>010108</t>
  </si>
  <si>
    <t>2010</t>
  </si>
  <si>
    <t>013086</t>
  </si>
  <si>
    <t>013193</t>
  </si>
  <si>
    <t>서울대림동</t>
  </si>
  <si>
    <t>014506</t>
  </si>
  <si>
    <t>2007</t>
  </si>
  <si>
    <t>서울영동</t>
  </si>
  <si>
    <t>서울강남</t>
  </si>
  <si>
    <t>서울무역센터</t>
  </si>
  <si>
    <t>012765</t>
  </si>
  <si>
    <t>013094</t>
  </si>
  <si>
    <t>013276</t>
  </si>
  <si>
    <t>서울중랑</t>
  </si>
  <si>
    <t>013102</t>
  </si>
  <si>
    <t>013342</t>
  </si>
  <si>
    <t>서울금천</t>
  </si>
  <si>
    <t>013979</t>
  </si>
  <si>
    <t>서울노원</t>
  </si>
  <si>
    <t>013474</t>
  </si>
  <si>
    <t>서울상계10동</t>
  </si>
  <si>
    <t>013748</t>
  </si>
  <si>
    <t>서울성북</t>
  </si>
  <si>
    <t>013912</t>
  </si>
  <si>
    <t>서울양천</t>
  </si>
  <si>
    <t>서울사당동</t>
  </si>
  <si>
    <t>012351</t>
  </si>
  <si>
    <t>010033</t>
  </si>
  <si>
    <t>013920</t>
  </si>
  <si>
    <t>014167</t>
  </si>
  <si>
    <t>서울충정로</t>
  </si>
  <si>
    <t>013755</t>
  </si>
  <si>
    <t>서울서초</t>
  </si>
  <si>
    <t>014241</t>
  </si>
  <si>
    <t>서울서초1동</t>
  </si>
  <si>
    <t>012864</t>
  </si>
  <si>
    <t>013003</t>
  </si>
  <si>
    <t>014381</t>
  </si>
  <si>
    <t>서울잠실3동</t>
  </si>
  <si>
    <t>서울강서</t>
  </si>
  <si>
    <t>012146</t>
  </si>
  <si>
    <t>규모적음</t>
  </si>
  <si>
    <t>100487</t>
  </si>
  <si>
    <t>101741</t>
  </si>
  <si>
    <t>경기용문</t>
  </si>
  <si>
    <t>2013</t>
  </si>
  <si>
    <t>경기광주</t>
  </si>
  <si>
    <t>의정부가능동</t>
  </si>
  <si>
    <t>2009</t>
  </si>
  <si>
    <t>성남분당</t>
  </si>
  <si>
    <t>성남서현1동</t>
  </si>
  <si>
    <t>성남야탑동</t>
  </si>
  <si>
    <t>성남구미동</t>
  </si>
  <si>
    <t>성남수내동</t>
  </si>
  <si>
    <t>고양일산</t>
  </si>
  <si>
    <t>인천계양</t>
  </si>
  <si>
    <t>고양덕양</t>
  </si>
  <si>
    <t>부산창선동</t>
  </si>
  <si>
    <t>용인수지</t>
  </si>
  <si>
    <t>부산영도</t>
  </si>
  <si>
    <t>부산보수동</t>
  </si>
  <si>
    <t>부산서면</t>
  </si>
  <si>
    <t>부산우1동</t>
  </si>
  <si>
    <t>부산사하</t>
  </si>
  <si>
    <t>부산양정1동</t>
  </si>
  <si>
    <t>부산대연</t>
  </si>
  <si>
    <t>부산하단동</t>
  </si>
  <si>
    <t>부산사상</t>
  </si>
  <si>
    <t>부산수영동</t>
  </si>
  <si>
    <t>부산엄궁동</t>
  </si>
  <si>
    <t>부산학장동</t>
  </si>
  <si>
    <t>부산서동</t>
  </si>
  <si>
    <t>부산금정</t>
  </si>
  <si>
    <t>부산강서</t>
  </si>
  <si>
    <t>부산남산동</t>
  </si>
  <si>
    <t>부산연제</t>
  </si>
  <si>
    <t>부산덕천2동</t>
  </si>
  <si>
    <t>김해연지</t>
  </si>
  <si>
    <t>통영중앙동</t>
  </si>
  <si>
    <t>밀양삼랑진</t>
  </si>
  <si>
    <t>김해활천동</t>
  </si>
  <si>
    <t>양산서창동</t>
  </si>
  <si>
    <t>사천선구동</t>
  </si>
  <si>
    <t>울산삼산동</t>
  </si>
  <si>
    <t>울산달동</t>
  </si>
  <si>
    <t>마산합포</t>
  </si>
  <si>
    <t>대전유성</t>
  </si>
  <si>
    <t>대전지족동</t>
  </si>
  <si>
    <t>청주분평동</t>
  </si>
  <si>
    <t>대전둔산</t>
  </si>
  <si>
    <t>보령대천동</t>
  </si>
  <si>
    <t>대전법동</t>
  </si>
  <si>
    <t>대전대덕</t>
  </si>
  <si>
    <t>광주지원동</t>
  </si>
  <si>
    <t>목포하당동</t>
  </si>
  <si>
    <t>나주성북동</t>
  </si>
  <si>
    <t>2002</t>
  </si>
  <si>
    <t>광주광산</t>
  </si>
  <si>
    <t>여수동문동</t>
  </si>
  <si>
    <t>대구안심</t>
  </si>
  <si>
    <t>광주송정동</t>
  </si>
  <si>
    <t>포항항구동</t>
  </si>
  <si>
    <t>포항창포동</t>
  </si>
  <si>
    <t>대구비산동</t>
  </si>
  <si>
    <t>대구신암동</t>
  </si>
  <si>
    <t>대구수성</t>
  </si>
  <si>
    <t>대구범물동</t>
  </si>
  <si>
    <t>703793</t>
  </si>
  <si>
    <t>대구지산동</t>
  </si>
  <si>
    <t>대구성서</t>
  </si>
  <si>
    <t>704130</t>
  </si>
  <si>
    <t>대구달서</t>
  </si>
  <si>
    <t>대구신매동</t>
  </si>
  <si>
    <t>대구신용산</t>
  </si>
  <si>
    <t>전주서신동</t>
  </si>
  <si>
    <t>대구도원동</t>
  </si>
  <si>
    <t>대구장기동</t>
  </si>
  <si>
    <t>군산나운2동</t>
  </si>
  <si>
    <t>군산지곡</t>
  </si>
  <si>
    <t>군산문화동</t>
  </si>
  <si>
    <t>정읍신태인</t>
  </si>
  <si>
    <t>익산부송동</t>
  </si>
  <si>
    <t>완주봉동</t>
  </si>
  <si>
    <t>전주송천동</t>
  </si>
  <si>
    <t>전주삼천동</t>
  </si>
  <si>
    <t>전주인후동</t>
  </si>
  <si>
    <t>관내국수</t>
  </si>
  <si>
    <t>총괄국수</t>
  </si>
  <si>
    <t>미설치국</t>
  </si>
  <si>
    <t>김해외동</t>
  </si>
  <si>
    <t>서울국제</t>
  </si>
  <si>
    <t>금융거래 없음</t>
  </si>
  <si>
    <t>부산당감동</t>
  </si>
  <si>
    <t>소요예산</t>
  </si>
  <si>
    <t>설치
년도</t>
  </si>
  <si>
    <t>비품구입/교체</t>
  </si>
  <si>
    <t>부산연산5동</t>
  </si>
  <si>
    <t>부산광안동</t>
  </si>
  <si>
    <t>공간협소</t>
  </si>
  <si>
    <t>이전 설치
 면적(㎡)</t>
  </si>
  <si>
    <t>금융단말기 신규 설치 여부</t>
  </si>
  <si>
    <t>전담인력 상시 운용 여부</t>
  </si>
  <si>
    <t>소요예산 (단위 : 천원)</t>
  </si>
  <si>
    <t>바닥공사(카페트 오염)</t>
  </si>
  <si>
    <t>신규 설치
 면적(㎡)</t>
  </si>
  <si>
    <t>에버리치 띠지
유리코팅 포함</t>
  </si>
  <si>
    <t>업무공간과 상담공간 분리</t>
  </si>
  <si>
    <t>고객대기의자
(3인용 3개)</t>
  </si>
  <si>
    <t>계{(A)+(B)+(C)}</t>
  </si>
  <si>
    <t>17.0
(2.5*6.8)</t>
  </si>
  <si>
    <t>◈ 금융고객상담실 설치 현황</t>
  </si>
  <si>
    <t>(단위 : 억원, %, 명)</t>
  </si>
  <si>
    <t>프린터받침대</t>
  </si>
  <si>
    <t>서울수유3동</t>
  </si>
  <si>
    <t>서울번2동</t>
  </si>
  <si>
    <t>서울용문동</t>
  </si>
  <si>
    <t>서울태평로</t>
  </si>
  <si>
    <t>서울응암동</t>
  </si>
  <si>
    <t>이중캐비넷</t>
  </si>
  <si>
    <t>책상유리</t>
  </si>
  <si>
    <t>고객이용 불편</t>
  </si>
  <si>
    <t>다용도장</t>
  </si>
  <si>
    <t>커피포트</t>
  </si>
  <si>
    <t>아크릴액자</t>
  </si>
  <si>
    <t>공기청정기</t>
  </si>
  <si>
    <t>고객상담의자</t>
  </si>
  <si>
    <t>2006년도</t>
  </si>
  <si>
    <t>노후고장</t>
  </si>
  <si>
    <t>탁자유리</t>
  </si>
  <si>
    <t>로비의자</t>
  </si>
  <si>
    <t>책상(세트)</t>
  </si>
  <si>
    <t>5단책장</t>
  </si>
  <si>
    <t>장소 협소</t>
  </si>
  <si>
    <t>2005년도</t>
  </si>
  <si>
    <t>롤스크린</t>
  </si>
  <si>
    <t>상담실탁자</t>
  </si>
  <si>
    <t>시흥대야동</t>
  </si>
  <si>
    <t>상담실의자</t>
  </si>
  <si>
    <t>2002년도</t>
  </si>
  <si>
    <t>노후및 작음</t>
  </si>
  <si>
    <t>철제파티션</t>
  </si>
  <si>
    <t>인천만수단지</t>
  </si>
  <si>
    <t>인천남동</t>
  </si>
  <si>
    <t>인천숭의동</t>
  </si>
  <si>
    <t>안양부림동</t>
  </si>
  <si>
    <t>인천문학동</t>
  </si>
  <si>
    <t>인천산곡2동</t>
  </si>
  <si>
    <t>카운터(책상)</t>
  </si>
  <si>
    <t>인천구월동</t>
  </si>
  <si>
    <t>인천간석동</t>
  </si>
  <si>
    <t>인천갈산동</t>
  </si>
  <si>
    <t>원부보관함</t>
  </si>
  <si>
    <t>안양4동</t>
  </si>
  <si>
    <t>구리갈매</t>
  </si>
  <si>
    <t>2006년</t>
  </si>
  <si>
    <t>선장품보관함</t>
  </si>
  <si>
    <t>고객의자</t>
  </si>
  <si>
    <t>원형테이블</t>
  </si>
  <si>
    <t>파일서랍</t>
  </si>
  <si>
    <t>예금원부함</t>
  </si>
  <si>
    <t>문서분류함</t>
  </si>
  <si>
    <t>케비넷상판</t>
  </si>
  <si>
    <t>잡지꽂이</t>
  </si>
  <si>
    <t>상담책상</t>
  </si>
  <si>
    <t>2단캐비넷</t>
  </si>
  <si>
    <t>3단캐비넷</t>
  </si>
  <si>
    <t>상담실쇼파</t>
  </si>
  <si>
    <t>문서캐비넷</t>
  </si>
  <si>
    <t>직원의자</t>
  </si>
  <si>
    <t>노후/파손</t>
  </si>
  <si>
    <t>에버리치 띠지</t>
  </si>
  <si>
    <t>사이드책상</t>
  </si>
  <si>
    <t>홍보게시판</t>
  </si>
  <si>
    <t>파손,교체</t>
  </si>
  <si>
    <t>OA칸막이</t>
  </si>
  <si>
    <t>의자(고객)</t>
  </si>
  <si>
    <t>불편(노출)</t>
  </si>
  <si>
    <t>인천석남동</t>
  </si>
  <si>
    <t>인천가좌2동</t>
  </si>
  <si>
    <t>인천공단</t>
  </si>
  <si>
    <t>인천원당</t>
  </si>
  <si>
    <t>2008년</t>
  </si>
  <si>
    <t>인천청라1동</t>
  </si>
  <si>
    <t>인천효성동</t>
  </si>
  <si>
    <t>인천남동공단</t>
  </si>
  <si>
    <t>인천검암동</t>
  </si>
  <si>
    <t>인천만수6동</t>
  </si>
  <si>
    <t>만수단지</t>
  </si>
  <si>
    <t>인천논현동</t>
  </si>
  <si>
    <t>인천한화지구</t>
  </si>
  <si>
    <t>인천만수1동</t>
  </si>
  <si>
    <t>인천동암</t>
  </si>
  <si>
    <t>인천삼산동</t>
  </si>
  <si>
    <t>수원법원</t>
  </si>
  <si>
    <t>수원황곡</t>
  </si>
  <si>
    <t>부평대로</t>
  </si>
  <si>
    <t>정부과천청사</t>
  </si>
  <si>
    <t>안양귀인동</t>
  </si>
  <si>
    <t>상품안내서꽂이</t>
  </si>
  <si>
    <t>안내문(내부)</t>
  </si>
  <si>
    <t>수원청명</t>
  </si>
  <si>
    <t>성남서현2동</t>
  </si>
  <si>
    <t>성남삼평동</t>
  </si>
  <si>
    <t>성남운중동</t>
  </si>
  <si>
    <t>성남정자동</t>
  </si>
  <si>
    <t>계룡금암동</t>
  </si>
  <si>
    <t>안내문(외부)</t>
  </si>
  <si>
    <t>벽면홍보판</t>
  </si>
  <si>
    <t>BI변경 시설</t>
  </si>
  <si>
    <t>부산장전동</t>
  </si>
  <si>
    <t>김해삼방동</t>
  </si>
  <si>
    <t xml:space="preserve">안내판 </t>
  </si>
  <si>
    <t>김해부원동</t>
  </si>
  <si>
    <t>진천덕산</t>
  </si>
  <si>
    <t>천안 등 8국</t>
  </si>
  <si>
    <t>김해삼계동</t>
  </si>
  <si>
    <t>공주 등10국</t>
  </si>
  <si>
    <t>오창과학단지</t>
  </si>
  <si>
    <t>창구환경 개선</t>
  </si>
  <si>
    <t>유리파티션</t>
  </si>
  <si>
    <t>확인불가</t>
  </si>
  <si>
    <t>텔레비전</t>
  </si>
  <si>
    <t>냉온수기</t>
  </si>
  <si>
    <t>응접소파</t>
  </si>
  <si>
    <t>커피머신</t>
  </si>
  <si>
    <t>카운터파티션</t>
  </si>
  <si>
    <t>고객접대</t>
  </si>
  <si>
    <t>커피메이커</t>
  </si>
  <si>
    <t>의자부족</t>
  </si>
  <si>
    <t>고객대기실</t>
  </si>
  <si>
    <t>용량부족</t>
  </si>
  <si>
    <t>오염 및 노후</t>
  </si>
  <si>
    <t xml:space="preserve"> 충청청</t>
  </si>
  <si>
    <t>노후(퇴색)</t>
  </si>
  <si>
    <t>문서세단기</t>
  </si>
  <si>
    <t>회의용탁자</t>
  </si>
  <si>
    <t>포항죽도동</t>
  </si>
  <si>
    <t>포항연일</t>
  </si>
  <si>
    <t>부안동진</t>
  </si>
  <si>
    <t>대구상인1동</t>
  </si>
  <si>
    <t>2005년</t>
  </si>
  <si>
    <t>전화기,받침대</t>
  </si>
  <si>
    <t>책장,서류함</t>
  </si>
  <si>
    <t>벽면장식</t>
  </si>
  <si>
    <t>공중실 안내판</t>
  </si>
  <si>
    <t>342㎡</t>
  </si>
  <si>
    <t>군산소룡동</t>
  </si>
  <si>
    <t>군산대야</t>
  </si>
  <si>
    <t>전주효자3동</t>
  </si>
  <si>
    <t>전주호성동</t>
  </si>
  <si>
    <t>완주고산</t>
  </si>
  <si>
    <t>청사이전</t>
  </si>
  <si>
    <t>대기용의자</t>
  </si>
  <si>
    <t>밀양하남</t>
  </si>
  <si>
    <t>훼손및오염</t>
  </si>
  <si>
    <t>고객편의용</t>
  </si>
  <si>
    <t>붙박이수납장</t>
  </si>
  <si>
    <t>사무용의자</t>
  </si>
  <si>
    <t>블라인드</t>
  </si>
  <si>
    <t>고객용의자</t>
  </si>
  <si>
    <t>미드라인</t>
  </si>
  <si>
    <t>제주삼성</t>
  </si>
  <si>
    <t>제주동광</t>
  </si>
  <si>
    <t>제주삼담</t>
  </si>
  <si>
    <t>제주연동</t>
  </si>
  <si>
    <t>제주도남동</t>
  </si>
  <si>
    <t>제주노형동</t>
  </si>
  <si>
    <t>서귀포중문동</t>
  </si>
  <si>
    <t>서귀포고성</t>
  </si>
  <si>
    <t>서귀포중앙동</t>
  </si>
  <si>
    <t>변동, 괴정동</t>
  </si>
  <si>
    <t>우체국명</t>
  </si>
  <si>
    <t>우수고객 수</t>
  </si>
  <si>
    <t>가능여부</t>
  </si>
  <si>
    <t>우수고객 수신</t>
  </si>
  <si>
    <t>청주 등 2국</t>
  </si>
  <si>
    <t>합  계</t>
  </si>
  <si>
    <t>제  주</t>
  </si>
  <si>
    <t>한  림</t>
  </si>
  <si>
    <t>조  천</t>
  </si>
  <si>
    <t>세  화</t>
  </si>
  <si>
    <t>하  귀</t>
  </si>
  <si>
    <t>표  선</t>
  </si>
  <si>
    <t>안  덕</t>
  </si>
  <si>
    <t>2008년도</t>
  </si>
  <si>
    <t>냉난방기</t>
  </si>
  <si>
    <t>2004년도</t>
  </si>
  <si>
    <t>원두커피자판기</t>
  </si>
  <si>
    <t>부평현대아파트</t>
  </si>
  <si>
    <t>고흥금산</t>
  </si>
  <si>
    <t>장흥관산</t>
  </si>
  <si>
    <t>컵음료자판기</t>
  </si>
  <si>
    <t>서울청 요약</t>
  </si>
  <si>
    <t>경인청 요약</t>
  </si>
  <si>
    <t>부산청 요약</t>
  </si>
  <si>
    <t>충청청 요약</t>
  </si>
  <si>
    <t>전남청 요약</t>
  </si>
  <si>
    <t>경북청 요약</t>
  </si>
  <si>
    <t>전북청 요약</t>
  </si>
  <si>
    <t>강원청 요약</t>
  </si>
  <si>
    <t>제주청 요약</t>
  </si>
  <si>
    <t>서울면목동</t>
  </si>
  <si>
    <t>★ 4급국 122국, 5급국 110국</t>
  </si>
  <si>
    <t>기존환경 개선</t>
  </si>
  <si>
    <t xml:space="preserve">2015년도 금융고객상담실 등 창구노후분야 개선 및 신규설치 대상관서(총괄) </t>
    <phoneticPr fontId="54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</si>
</sst>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0.0%"/>
    <numFmt numFmtId="177" formatCode="0;[Red]0"/>
    <numFmt numFmtId="178" formatCode="mm&quot;월&quot;\ dd&quot;일&quot;"/>
    <numFmt numFmtId="179" formatCode="_-* #,##0.0_-;\-* #,##0.0_-;_-* &quot;-&quot;_-;_-@_-"/>
    <numFmt numFmtId="180" formatCode="0.0"/>
  </numFmts>
  <fonts count="55">
    <font>
      <sz val="11"/>
      <color rgb="FF000000"/>
      <name val="돋움"/>
    </font>
    <font>
      <sz val="10"/>
      <color rgb="FF000000"/>
      <name val="바탕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sz val="11"/>
      <color rgb="FF333399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0"/>
      <color rgb="FF000000"/>
      <name val="Arial"/>
      <family val="2"/>
    </font>
    <font>
      <b/>
      <sz val="11"/>
      <color rgb="FF0000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8000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한컴바탕"/>
      <family val="3"/>
      <charset val="129"/>
    </font>
    <font>
      <sz val="12"/>
      <color rgb="FF000000"/>
      <name val="한컴바탕"/>
      <family val="3"/>
      <charset val="129"/>
    </font>
    <font>
      <sz val="24"/>
      <color rgb="FF000000"/>
      <name val="한컴바탕"/>
      <family val="3"/>
      <charset val="129"/>
    </font>
    <font>
      <b/>
      <u/>
      <sz val="22"/>
      <color rgb="FF000000"/>
      <name val="한컴바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새굴림"/>
      <family val="1"/>
      <charset val="129"/>
    </font>
    <font>
      <sz val="12"/>
      <color rgb="FF000000"/>
      <name val="새굴림"/>
      <family val="1"/>
      <charset val="129"/>
    </font>
    <font>
      <sz val="11"/>
      <color rgb="FF000000"/>
      <name val="굴림체"/>
      <family val="3"/>
      <charset val="129"/>
    </font>
    <font>
      <sz val="9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b/>
      <sz val="10"/>
      <color rgb="FF0000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000000"/>
      <name val="바탕"/>
      <family val="1"/>
      <charset val="129"/>
    </font>
    <font>
      <sz val="22"/>
      <color rgb="FF000000"/>
      <name val="HY헤드라인M"/>
      <family val="1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sz val="11"/>
      <color rgb="FF000000"/>
      <name val="한컴바탕"/>
      <family val="3"/>
      <charset val="129"/>
    </font>
    <font>
      <sz val="10"/>
      <color rgb="FF000000"/>
      <name val="굴림체"/>
      <family val="3"/>
      <charset val="129"/>
    </font>
    <font>
      <b/>
      <sz val="9"/>
      <color rgb="FF000000"/>
      <name val="Tahoma"/>
      <family val="2"/>
    </font>
    <font>
      <b/>
      <sz val="9"/>
      <color rgb="FF000000"/>
      <name val="돋움"/>
      <family val="3"/>
      <charset val="129"/>
    </font>
    <font>
      <sz val="9"/>
      <color rgb="FF000000"/>
      <name val="한컴바탕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double">
        <color rgb="FFFF99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83">
    <xf numFmtId="0" fontId="0" fillId="0" borderId="0">
      <alignment vertical="center"/>
    </xf>
    <xf numFmtId="41" fontId="53" fillId="0" borderId="0">
      <alignment vertical="center"/>
    </xf>
    <xf numFmtId="9" fontId="53" fillId="0" borderId="0">
      <alignment vertical="center"/>
    </xf>
    <xf numFmtId="0" fontId="53" fillId="0" borderId="0">
      <alignment vertical="center"/>
    </xf>
    <xf numFmtId="41" fontId="53" fillId="0" borderId="0">
      <alignment vertical="center"/>
    </xf>
    <xf numFmtId="0" fontId="53" fillId="0" borderId="0">
      <alignment vertical="center"/>
    </xf>
    <xf numFmtId="41" fontId="53" fillId="0" borderId="0">
      <alignment vertical="center"/>
    </xf>
    <xf numFmtId="0" fontId="53" fillId="0" borderId="0"/>
    <xf numFmtId="0" fontId="53" fillId="0" borderId="0">
      <alignment vertical="center"/>
    </xf>
    <xf numFmtId="0" fontId="1" fillId="0" borderId="0"/>
    <xf numFmtId="41" fontId="1" fillId="0" borderId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0" fontId="2" fillId="2" borderId="0">
      <alignment vertical="center"/>
    </xf>
    <xf numFmtId="0" fontId="2" fillId="3" borderId="0">
      <alignment vertical="center"/>
    </xf>
    <xf numFmtId="0" fontId="2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7" borderId="0">
      <alignment vertical="center"/>
    </xf>
    <xf numFmtId="0" fontId="2" fillId="8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3" fillId="14" borderId="0">
      <alignment vertical="center"/>
    </xf>
    <xf numFmtId="0" fontId="3" fillId="15" borderId="0">
      <alignment vertical="center"/>
    </xf>
    <xf numFmtId="0" fontId="3" fillId="16" borderId="0">
      <alignment vertical="center"/>
    </xf>
    <xf numFmtId="0" fontId="3" fillId="17" borderId="0">
      <alignment vertical="center"/>
    </xf>
    <xf numFmtId="0" fontId="3" fillId="18" borderId="0">
      <alignment vertical="center"/>
    </xf>
    <xf numFmtId="0" fontId="3" fillId="19" borderId="0">
      <alignment vertical="center"/>
    </xf>
    <xf numFmtId="0" fontId="53" fillId="0" borderId="0">
      <alignment vertical="top"/>
    </xf>
    <xf numFmtId="0" fontId="4" fillId="0" borderId="1">
      <alignment vertical="top"/>
    </xf>
    <xf numFmtId="0" fontId="5" fillId="20" borderId="0">
      <alignment vertical="top"/>
    </xf>
    <xf numFmtId="0" fontId="3" fillId="21" borderId="0">
      <alignment vertical="center"/>
    </xf>
    <xf numFmtId="0" fontId="3" fillId="22" borderId="0">
      <alignment vertical="center"/>
    </xf>
    <xf numFmtId="0" fontId="3" fillId="23" borderId="0">
      <alignment vertical="center"/>
    </xf>
    <xf numFmtId="0" fontId="3" fillId="24" borderId="0">
      <alignment vertical="center"/>
    </xf>
    <xf numFmtId="0" fontId="3" fillId="25" borderId="0">
      <alignment vertical="center"/>
    </xf>
    <xf numFmtId="0" fontId="3" fillId="26" borderId="0">
      <alignment vertical="center"/>
    </xf>
    <xf numFmtId="0" fontId="6" fillId="0" borderId="0">
      <alignment vertical="center"/>
    </xf>
    <xf numFmtId="0" fontId="7" fillId="27" borderId="2">
      <alignment vertical="center"/>
    </xf>
    <xf numFmtId="0" fontId="8" fillId="28" borderId="0">
      <alignment vertical="center"/>
    </xf>
    <xf numFmtId="0" fontId="9" fillId="0" borderId="0">
      <alignment vertical="top"/>
    </xf>
    <xf numFmtId="0" fontId="10" fillId="29" borderId="3">
      <alignment vertical="top"/>
    </xf>
    <xf numFmtId="0" fontId="3" fillId="30" borderId="0">
      <alignment vertical="top"/>
    </xf>
    <xf numFmtId="0" fontId="11" fillId="31" borderId="0">
      <alignment vertical="top"/>
    </xf>
    <xf numFmtId="0" fontId="2" fillId="32" borderId="4">
      <alignment vertical="center"/>
    </xf>
    <xf numFmtId="9" fontId="53" fillId="0" borderId="0">
      <alignment vertical="center"/>
    </xf>
    <xf numFmtId="9" fontId="1" fillId="0" borderId="0">
      <alignment vertical="center"/>
    </xf>
    <xf numFmtId="9" fontId="1" fillId="0" borderId="0">
      <alignment vertical="center"/>
    </xf>
    <xf numFmtId="0" fontId="12" fillId="33" borderId="0">
      <alignment vertical="center"/>
    </xf>
    <xf numFmtId="0" fontId="53" fillId="32" borderId="5">
      <alignment vertical="top"/>
    </xf>
    <xf numFmtId="0" fontId="13" fillId="0" borderId="0">
      <alignment vertical="center"/>
    </xf>
    <xf numFmtId="0" fontId="14" fillId="34" borderId="6">
      <alignment vertical="center"/>
    </xf>
    <xf numFmtId="0" fontId="15" fillId="35" borderId="7">
      <alignment vertical="top"/>
    </xf>
    <xf numFmtId="41" fontId="53" fillId="0" borderId="0">
      <alignment vertical="center"/>
    </xf>
    <xf numFmtId="41" fontId="2" fillId="0" borderId="0">
      <alignment vertical="center"/>
    </xf>
    <xf numFmtId="41" fontId="16" fillId="0" borderId="0"/>
    <xf numFmtId="41" fontId="2" fillId="0" borderId="0">
      <alignment vertical="center"/>
    </xf>
    <xf numFmtId="41" fontId="53" fillId="0" borderId="0">
      <alignment vertical="center"/>
    </xf>
    <xf numFmtId="41" fontId="53" fillId="0" borderId="0">
      <alignment vertical="center"/>
    </xf>
    <xf numFmtId="41" fontId="53" fillId="0" borderId="0">
      <alignment vertical="center"/>
    </xf>
    <xf numFmtId="0" fontId="17" fillId="0" borderId="8">
      <alignment vertical="top"/>
    </xf>
    <xf numFmtId="0" fontId="6" fillId="0" borderId="0">
      <alignment vertical="top"/>
    </xf>
    <xf numFmtId="0" fontId="18" fillId="0" borderId="9">
      <alignment vertical="center"/>
    </xf>
    <xf numFmtId="0" fontId="19" fillId="35" borderId="3">
      <alignment vertical="top"/>
    </xf>
    <xf numFmtId="0" fontId="17" fillId="0" borderId="10">
      <alignment vertical="center"/>
    </xf>
    <xf numFmtId="0" fontId="20" fillId="29" borderId="2">
      <alignment vertical="center"/>
    </xf>
    <xf numFmtId="0" fontId="21" fillId="0" borderId="11">
      <alignment vertical="center"/>
    </xf>
    <xf numFmtId="0" fontId="22" fillId="0" borderId="12">
      <alignment vertical="center"/>
    </xf>
    <xf numFmtId="0" fontId="23" fillId="0" borderId="13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36" borderId="0">
      <alignment vertical="top"/>
    </xf>
    <xf numFmtId="0" fontId="26" fillId="37" borderId="0">
      <alignment vertical="center"/>
    </xf>
    <xf numFmtId="0" fontId="27" fillId="27" borderId="14">
      <alignment vertical="center"/>
    </xf>
    <xf numFmtId="0" fontId="1" fillId="0" borderId="0"/>
    <xf numFmtId="0" fontId="53" fillId="0" borderId="0">
      <alignment vertical="top"/>
    </xf>
    <xf numFmtId="0" fontId="2" fillId="0" borderId="0">
      <alignment vertical="center"/>
    </xf>
    <xf numFmtId="0" fontId="53" fillId="0" borderId="0">
      <alignment vertical="center"/>
    </xf>
    <xf numFmtId="0" fontId="14" fillId="38" borderId="15">
      <alignment vertical="top"/>
    </xf>
    <xf numFmtId="0" fontId="28" fillId="0" borderId="0">
      <alignment vertical="center"/>
    </xf>
  </cellStyleXfs>
  <cellXfs count="330">
    <xf numFmtId="0" fontId="0" fillId="0" borderId="0" xfId="0" applyNumberFormat="1">
      <alignment vertical="center"/>
    </xf>
    <xf numFmtId="0" fontId="29" fillId="0" borderId="0" xfId="0" applyNumberFormat="1" applyFont="1">
      <alignment vertical="center"/>
    </xf>
    <xf numFmtId="0" fontId="30" fillId="0" borderId="0" xfId="0" applyNumberFormat="1" applyFont="1">
      <alignment vertical="center"/>
    </xf>
    <xf numFmtId="0" fontId="31" fillId="0" borderId="0" xfId="0" applyNumberFormat="1" applyFont="1">
      <alignment vertical="center"/>
    </xf>
    <xf numFmtId="0" fontId="30" fillId="0" borderId="0" xfId="0" applyNumberFormat="1" applyFont="1" applyBorder="1">
      <alignment vertical="center"/>
    </xf>
    <xf numFmtId="0" fontId="30" fillId="0" borderId="0" xfId="0" applyNumberFormat="1" applyFont="1" applyBorder="1" applyAlignment="1">
      <alignment horizontal="center" vertical="center"/>
    </xf>
    <xf numFmtId="41" fontId="30" fillId="0" borderId="0" xfId="1" applyNumberFormat="1" applyFont="1" applyBorder="1">
      <alignment vertical="center"/>
    </xf>
    <xf numFmtId="0" fontId="30" fillId="0" borderId="0" xfId="0" applyNumberFormat="1" applyFont="1" applyAlignment="1">
      <alignment horizontal="center" vertical="center"/>
    </xf>
    <xf numFmtId="0" fontId="32" fillId="0" borderId="0" xfId="0" applyNumberFormat="1" applyFont="1" applyAlignment="1">
      <alignment vertical="center"/>
    </xf>
    <xf numFmtId="0" fontId="33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9" fontId="3" fillId="0" borderId="0" xfId="0" applyNumberFormat="1" applyFont="1">
      <alignment vertical="center"/>
    </xf>
    <xf numFmtId="0" fontId="33" fillId="0" borderId="0" xfId="0" applyNumberFormat="1" applyFont="1" applyAlignment="1">
      <alignment horizontal="right" vertical="center"/>
    </xf>
    <xf numFmtId="0" fontId="33" fillId="0" borderId="0" xfId="0" applyNumberFormat="1" applyFont="1" applyBorder="1" applyAlignment="1">
      <alignment horizontal="right" vertical="center"/>
    </xf>
    <xf numFmtId="0" fontId="34" fillId="0" borderId="0" xfId="0" applyNumberFormat="1" applyFont="1">
      <alignment vertical="center"/>
    </xf>
    <xf numFmtId="0" fontId="35" fillId="0" borderId="0" xfId="0" applyNumberFormat="1" applyFont="1" applyBorder="1" applyAlignment="1">
      <alignment horizontal="right" vertical="center"/>
    </xf>
    <xf numFmtId="0" fontId="29" fillId="0" borderId="0" xfId="0" applyNumberFormat="1" applyFont="1">
      <alignment vertical="center"/>
    </xf>
    <xf numFmtId="0" fontId="0" fillId="0" borderId="0" xfId="0" applyNumberFormat="1">
      <alignment vertical="center"/>
    </xf>
    <xf numFmtId="0" fontId="29" fillId="0" borderId="0" xfId="0" applyNumberFormat="1" applyFont="1">
      <alignment vertical="center"/>
    </xf>
    <xf numFmtId="0" fontId="30" fillId="0" borderId="0" xfId="0" applyNumberFormat="1" applyFont="1">
      <alignment vertical="center"/>
    </xf>
    <xf numFmtId="0" fontId="29" fillId="0" borderId="0" xfId="0" applyNumberFormat="1" applyFont="1">
      <alignment vertical="center"/>
    </xf>
    <xf numFmtId="0" fontId="34" fillId="0" borderId="0" xfId="0" applyNumberFormat="1" applyFont="1">
      <alignment vertical="center"/>
    </xf>
    <xf numFmtId="0" fontId="36" fillId="0" borderId="16" xfId="0" applyNumberFormat="1" applyFont="1" applyFill="1" applyBorder="1" applyAlignment="1">
      <alignment horizontal="center" vertical="center" shrinkToFit="1"/>
    </xf>
    <xf numFmtId="41" fontId="36" fillId="0" borderId="16" xfId="1" applyNumberFormat="1" applyFont="1" applyBorder="1" applyAlignment="1">
      <alignment horizontal="center" vertical="center"/>
    </xf>
    <xf numFmtId="0" fontId="36" fillId="0" borderId="16" xfId="0" applyNumberFormat="1" applyFont="1" applyFill="1" applyBorder="1" applyAlignment="1">
      <alignment horizontal="center" vertical="center"/>
    </xf>
    <xf numFmtId="0" fontId="36" fillId="0" borderId="16" xfId="0" applyNumberFormat="1" applyFont="1" applyBorder="1" applyAlignment="1">
      <alignment horizontal="center" vertical="center"/>
    </xf>
    <xf numFmtId="0" fontId="36" fillId="0" borderId="16" xfId="0" applyNumberFormat="1" applyFont="1" applyBorder="1" applyAlignment="1">
      <alignment horizontal="center" vertical="center"/>
    </xf>
    <xf numFmtId="41" fontId="36" fillId="0" borderId="16" xfId="4" applyNumberFormat="1" applyFont="1" applyBorder="1" applyAlignment="1">
      <alignment horizontal="center" vertical="center"/>
    </xf>
    <xf numFmtId="0" fontId="36" fillId="39" borderId="16" xfId="0" applyNumberFormat="1" applyFont="1" applyFill="1" applyBorder="1" applyAlignment="1">
      <alignment horizontal="center" vertical="center"/>
    </xf>
    <xf numFmtId="41" fontId="36" fillId="0" borderId="16" xfId="1" applyNumberFormat="1" applyFont="1" applyBorder="1" applyAlignment="1">
      <alignment horizontal="right" vertical="center"/>
    </xf>
    <xf numFmtId="41" fontId="36" fillId="0" borderId="16" xfId="1" applyNumberFormat="1" applyFont="1" applyBorder="1" applyAlignment="1">
      <alignment horizontal="right" vertical="center"/>
    </xf>
    <xf numFmtId="41" fontId="36" fillId="0" borderId="16" xfId="1" applyNumberFormat="1" applyFont="1" applyBorder="1" applyAlignment="1">
      <alignment horizontal="center" vertical="center"/>
    </xf>
    <xf numFmtId="0" fontId="36" fillId="0" borderId="16" xfId="0" applyNumberFormat="1" applyFont="1" applyBorder="1" applyAlignment="1">
      <alignment horizontal="center" vertical="center"/>
    </xf>
    <xf numFmtId="0" fontId="36" fillId="0" borderId="16" xfId="0" applyNumberFormat="1" applyFont="1" applyFill="1" applyBorder="1" applyAlignment="1" applyProtection="1">
      <alignment horizontal="center" vertical="center"/>
    </xf>
    <xf numFmtId="0" fontId="36" fillId="0" borderId="0" xfId="0" applyNumberFormat="1" applyFont="1">
      <alignment vertical="center"/>
    </xf>
    <xf numFmtId="0" fontId="37" fillId="0" borderId="0" xfId="8" applyNumberFormat="1" applyFont="1" applyBorder="1" applyAlignment="1">
      <alignment vertical="center"/>
    </xf>
    <xf numFmtId="0" fontId="37" fillId="0" borderId="0" xfId="9" applyNumberFormat="1" applyFont="1" applyAlignment="1">
      <alignment vertical="center" shrinkToFit="1"/>
    </xf>
    <xf numFmtId="0" fontId="37" fillId="0" borderId="0" xfId="9" applyNumberFormat="1" applyFont="1" applyAlignment="1">
      <alignment vertical="center"/>
    </xf>
    <xf numFmtId="177" fontId="37" fillId="0" borderId="0" xfId="10" applyNumberFormat="1" applyFont="1" applyAlignment="1">
      <alignment horizontal="center" vertical="center"/>
    </xf>
    <xf numFmtId="41" fontId="37" fillId="0" borderId="0" xfId="11" applyNumberFormat="1" applyFont="1" applyAlignment="1">
      <alignment horizontal="center" vertical="center" shrinkToFit="1"/>
    </xf>
    <xf numFmtId="177" fontId="37" fillId="0" borderId="0" xfId="10" applyNumberFormat="1" applyFont="1" applyAlignment="1">
      <alignment horizontal="center" vertical="center" shrinkToFit="1"/>
    </xf>
    <xf numFmtId="0" fontId="1" fillId="0" borderId="0" xfId="9" applyNumberFormat="1" applyFont="1" applyAlignment="1">
      <alignment vertical="center"/>
    </xf>
    <xf numFmtId="0" fontId="38" fillId="0" borderId="0" xfId="9" applyNumberFormat="1" applyFont="1" applyAlignment="1">
      <alignment vertical="center"/>
    </xf>
    <xf numFmtId="0" fontId="37" fillId="0" borderId="0" xfId="9" applyNumberFormat="1" applyFont="1" applyAlignment="1">
      <alignment vertical="center" wrapText="1"/>
    </xf>
    <xf numFmtId="0" fontId="39" fillId="0" borderId="0" xfId="12" applyNumberFormat="1" applyFont="1" applyAlignment="1">
      <alignment horizontal="left" vertical="center"/>
    </xf>
    <xf numFmtId="177" fontId="37" fillId="0" borderId="0" xfId="10" applyNumberFormat="1" applyFont="1" applyAlignment="1">
      <alignment horizontal="center" vertical="center" wrapText="1"/>
    </xf>
    <xf numFmtId="41" fontId="37" fillId="0" borderId="0" xfId="11" applyNumberFormat="1" applyFont="1" applyAlignment="1">
      <alignment vertical="center"/>
    </xf>
    <xf numFmtId="0" fontId="1" fillId="0" borderId="0" xfId="9" applyNumberFormat="1" applyFont="1" applyAlignment="1">
      <alignment horizontal="center" vertical="center" shrinkToFit="1"/>
    </xf>
    <xf numFmtId="0" fontId="40" fillId="36" borderId="17" xfId="9" applyNumberFormat="1" applyFont="1" applyFill="1" applyBorder="1" applyAlignment="1">
      <alignment horizontal="center" vertical="center" shrinkToFit="1"/>
    </xf>
    <xf numFmtId="41" fontId="40" fillId="36" borderId="18" xfId="11" applyNumberFormat="1" applyFont="1" applyFill="1" applyBorder="1" applyAlignment="1">
      <alignment horizontal="center" vertical="center" shrinkToFit="1"/>
    </xf>
    <xf numFmtId="41" fontId="40" fillId="36" borderId="18" xfId="11" applyNumberFormat="1" applyFont="1" applyFill="1" applyBorder="1" applyAlignment="1">
      <alignment horizontal="center" vertical="center" wrapText="1" shrinkToFit="1"/>
    </xf>
    <xf numFmtId="0" fontId="37" fillId="0" borderId="16" xfId="9" applyNumberFormat="1" applyFont="1" applyBorder="1" applyAlignment="1">
      <alignment horizontal="center" vertical="center" wrapText="1"/>
    </xf>
    <xf numFmtId="0" fontId="37" fillId="0" borderId="16" xfId="9" applyNumberFormat="1" applyFont="1" applyBorder="1" applyAlignment="1">
      <alignment horizontal="center" vertical="center" shrinkToFit="1"/>
    </xf>
    <xf numFmtId="177" fontId="37" fillId="0" borderId="16" xfId="10" applyNumberFormat="1" applyFont="1" applyBorder="1" applyAlignment="1">
      <alignment horizontal="center" vertical="center" shrinkToFit="1"/>
    </xf>
    <xf numFmtId="41" fontId="37" fillId="0" borderId="16" xfId="11" applyNumberFormat="1" applyFont="1" applyBorder="1" applyAlignment="1">
      <alignment horizontal="center" vertical="center" shrinkToFit="1"/>
    </xf>
    <xf numFmtId="0" fontId="37" fillId="0" borderId="16" xfId="12" applyNumberFormat="1" applyFont="1" applyBorder="1" applyAlignment="1">
      <alignment horizontal="center" vertical="center"/>
    </xf>
    <xf numFmtId="178" fontId="37" fillId="0" borderId="16" xfId="12" applyNumberFormat="1" applyFont="1" applyBorder="1" applyAlignment="1">
      <alignment horizontal="center" vertical="center"/>
    </xf>
    <xf numFmtId="49" fontId="37" fillId="0" borderId="16" xfId="12" applyNumberFormat="1" applyFont="1" applyBorder="1" applyAlignment="1">
      <alignment horizontal="center" vertical="center"/>
    </xf>
    <xf numFmtId="0" fontId="37" fillId="40" borderId="16" xfId="9" applyNumberFormat="1" applyFont="1" applyFill="1" applyBorder="1" applyAlignment="1">
      <alignment horizontal="center" vertical="center" shrinkToFit="1"/>
    </xf>
    <xf numFmtId="0" fontId="37" fillId="40" borderId="16" xfId="9" applyNumberFormat="1" applyFont="1" applyFill="1" applyBorder="1" applyAlignment="1">
      <alignment horizontal="center" vertical="center" wrapText="1"/>
    </xf>
    <xf numFmtId="0" fontId="37" fillId="32" borderId="16" xfId="9" applyNumberFormat="1" applyFont="1" applyFill="1" applyBorder="1" applyAlignment="1">
      <alignment horizontal="center" vertical="center" wrapText="1"/>
    </xf>
    <xf numFmtId="0" fontId="37" fillId="32" borderId="16" xfId="9" applyNumberFormat="1" applyFont="1" applyFill="1" applyBorder="1" applyAlignment="1">
      <alignment horizontal="center" vertical="center" shrinkToFit="1"/>
    </xf>
    <xf numFmtId="0" fontId="37" fillId="0" borderId="16" xfId="12" applyNumberFormat="1" applyFont="1" applyBorder="1" applyAlignment="1">
      <alignment horizontal="center" vertical="center"/>
    </xf>
    <xf numFmtId="0" fontId="37" fillId="0" borderId="16" xfId="9" applyNumberFormat="1" applyFont="1" applyFill="1" applyBorder="1" applyAlignment="1">
      <alignment horizontal="center" vertical="center" shrinkToFit="1"/>
    </xf>
    <xf numFmtId="0" fontId="37" fillId="0" borderId="16" xfId="9" applyNumberFormat="1" applyFont="1" applyFill="1" applyBorder="1" applyAlignment="1">
      <alignment horizontal="center" vertical="center" wrapText="1"/>
    </xf>
    <xf numFmtId="177" fontId="37" fillId="36" borderId="16" xfId="10" applyNumberFormat="1" applyFont="1" applyFill="1" applyBorder="1" applyAlignment="1">
      <alignment horizontal="center" vertical="center" shrinkToFit="1"/>
    </xf>
    <xf numFmtId="0" fontId="37" fillId="0" borderId="16" xfId="9" applyNumberFormat="1" applyFont="1" applyBorder="1" applyAlignment="1">
      <alignment horizontal="center" vertical="center" wrapText="1"/>
    </xf>
    <xf numFmtId="0" fontId="37" fillId="41" borderId="16" xfId="9" applyNumberFormat="1" applyFont="1" applyFill="1" applyBorder="1" applyAlignment="1">
      <alignment horizontal="center" vertical="center" shrinkToFit="1"/>
    </xf>
    <xf numFmtId="0" fontId="37" fillId="32" borderId="16" xfId="9" applyNumberFormat="1" applyFont="1" applyFill="1" applyBorder="1" applyAlignment="1">
      <alignment horizontal="center" vertical="center" wrapText="1"/>
    </xf>
    <xf numFmtId="41" fontId="37" fillId="32" borderId="16" xfId="11" applyNumberFormat="1" applyFont="1" applyFill="1" applyBorder="1" applyAlignment="1">
      <alignment horizontal="center" vertical="center" shrinkToFit="1"/>
    </xf>
    <xf numFmtId="177" fontId="37" fillId="32" borderId="16" xfId="10" applyNumberFormat="1" applyFont="1" applyFill="1" applyBorder="1" applyAlignment="1">
      <alignment horizontal="center" vertical="center" shrinkToFit="1"/>
    </xf>
    <xf numFmtId="41" fontId="1" fillId="0" borderId="0" xfId="11" applyNumberFormat="1" applyFont="1" applyAlignment="1">
      <alignment horizontal="center" vertical="center" shrinkToFit="1"/>
    </xf>
    <xf numFmtId="41" fontId="37" fillId="0" borderId="16" xfId="11" applyNumberFormat="1" applyFont="1" applyFill="1" applyBorder="1" applyAlignment="1">
      <alignment horizontal="center" vertical="center" shrinkToFit="1"/>
    </xf>
    <xf numFmtId="0" fontId="37" fillId="0" borderId="16" xfId="9" applyNumberFormat="1" applyFont="1" applyFill="1" applyBorder="1" applyAlignment="1">
      <alignment horizontal="center" vertical="center" wrapText="1"/>
    </xf>
    <xf numFmtId="0" fontId="41" fillId="0" borderId="0" xfId="9" applyNumberFormat="1" applyFont="1" applyAlignment="1">
      <alignment vertical="center"/>
    </xf>
    <xf numFmtId="0" fontId="37" fillId="41" borderId="16" xfId="9" applyNumberFormat="1" applyFont="1" applyFill="1" applyBorder="1" applyAlignment="1">
      <alignment horizontal="center" vertical="center" wrapText="1"/>
    </xf>
    <xf numFmtId="177" fontId="37" fillId="0" borderId="16" xfId="10" applyNumberFormat="1" applyFont="1" applyFill="1" applyBorder="1" applyAlignment="1">
      <alignment horizontal="center" vertical="center" shrinkToFit="1"/>
    </xf>
    <xf numFmtId="0" fontId="40" fillId="41" borderId="16" xfId="9" applyNumberFormat="1" applyFont="1" applyFill="1" applyBorder="1" applyAlignment="1">
      <alignment vertical="center"/>
    </xf>
    <xf numFmtId="0" fontId="40" fillId="41" borderId="16" xfId="9" applyNumberFormat="1" applyFont="1" applyFill="1" applyBorder="1" applyAlignment="1">
      <alignment vertical="center" shrinkToFit="1"/>
    </xf>
    <xf numFmtId="177" fontId="40" fillId="41" borderId="16" xfId="10" applyNumberFormat="1" applyFont="1" applyFill="1" applyBorder="1" applyAlignment="1">
      <alignment horizontal="center" vertical="center"/>
    </xf>
    <xf numFmtId="41" fontId="40" fillId="41" borderId="16" xfId="11" applyNumberFormat="1" applyFont="1" applyFill="1" applyBorder="1" applyAlignment="1">
      <alignment horizontal="center" vertical="center" shrinkToFit="1"/>
    </xf>
    <xf numFmtId="41" fontId="40" fillId="41" borderId="19" xfId="11" applyNumberFormat="1" applyFont="1" applyFill="1" applyBorder="1" applyAlignment="1">
      <alignment horizontal="center" vertical="center" shrinkToFit="1"/>
    </xf>
    <xf numFmtId="0" fontId="40" fillId="41" borderId="16" xfId="9" applyNumberFormat="1" applyFont="1" applyFill="1" applyBorder="1" applyAlignment="1">
      <alignment horizontal="center" vertical="center"/>
    </xf>
    <xf numFmtId="0" fontId="40" fillId="41" borderId="16" xfId="9" applyNumberFormat="1" applyFont="1" applyFill="1" applyBorder="1" applyAlignment="1">
      <alignment horizontal="center" vertical="center" shrinkToFit="1"/>
    </xf>
    <xf numFmtId="0" fontId="40" fillId="0" borderId="16" xfId="9" applyNumberFormat="1" applyFont="1" applyFill="1" applyBorder="1" applyAlignment="1">
      <alignment horizontal="center" vertical="center" wrapText="1"/>
    </xf>
    <xf numFmtId="177" fontId="40" fillId="0" borderId="16" xfId="10" applyNumberFormat="1" applyFont="1" applyFill="1" applyBorder="1" applyAlignment="1">
      <alignment horizontal="center" vertical="center" shrinkToFit="1"/>
    </xf>
    <xf numFmtId="41" fontId="40" fillId="0" borderId="16" xfId="11" applyNumberFormat="1" applyFont="1" applyFill="1" applyBorder="1" applyAlignment="1">
      <alignment horizontal="center" vertical="center" shrinkToFit="1"/>
    </xf>
    <xf numFmtId="0" fontId="40" fillId="0" borderId="16" xfId="9" applyNumberFormat="1" applyFont="1" applyFill="1" applyBorder="1" applyAlignment="1">
      <alignment horizontal="center" vertical="center" shrinkToFit="1"/>
    </xf>
    <xf numFmtId="177" fontId="40" fillId="41" borderId="16" xfId="9" applyNumberFormat="1" applyFont="1" applyFill="1" applyBorder="1" applyAlignment="1">
      <alignment horizontal="center" vertical="center"/>
    </xf>
    <xf numFmtId="177" fontId="40" fillId="41" borderId="16" xfId="10" applyNumberFormat="1" applyFont="1" applyFill="1" applyBorder="1" applyAlignment="1">
      <alignment horizontal="center" vertical="center" shrinkToFit="1"/>
    </xf>
    <xf numFmtId="0" fontId="29" fillId="0" borderId="0" xfId="0" applyNumberFormat="1" applyFont="1" applyAlignment="1">
      <alignment vertical="center" shrinkToFit="1"/>
    </xf>
    <xf numFmtId="0" fontId="2" fillId="0" borderId="0" xfId="0" applyNumberFormat="1" applyFont="1" applyAlignment="1">
      <alignment vertical="center" shrinkToFit="1"/>
    </xf>
    <xf numFmtId="0" fontId="0" fillId="0" borderId="0" xfId="0" applyNumberFormat="1" applyAlignment="1">
      <alignment vertical="center" shrinkToFit="1"/>
    </xf>
    <xf numFmtId="0" fontId="29" fillId="0" borderId="0" xfId="0" applyNumberFormat="1" applyFont="1" applyAlignment="1">
      <alignment horizontal="center"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41" fontId="36" fillId="0" borderId="16" xfId="1" applyNumberFormat="1" applyFont="1" applyBorder="1">
      <alignment vertical="center"/>
    </xf>
    <xf numFmtId="0" fontId="36" fillId="0" borderId="16" xfId="5" applyNumberFormat="1" applyFont="1" applyFill="1" applyBorder="1" applyAlignment="1" applyProtection="1">
      <alignment horizontal="center" vertical="center" shrinkToFit="1"/>
    </xf>
    <xf numFmtId="0" fontId="36" fillId="0" borderId="20" xfId="0" applyNumberFormat="1" applyFont="1" applyFill="1" applyBorder="1" applyAlignment="1">
      <alignment horizontal="center" vertical="center" wrapText="1"/>
    </xf>
    <xf numFmtId="0" fontId="36" fillId="0" borderId="21" xfId="0" applyNumberFormat="1" applyFont="1" applyFill="1" applyBorder="1" applyAlignment="1">
      <alignment horizontal="center" vertical="center" wrapText="1"/>
    </xf>
    <xf numFmtId="41" fontId="36" fillId="0" borderId="21" xfId="4" applyNumberFormat="1" applyFont="1" applyFill="1" applyBorder="1" applyAlignment="1">
      <alignment horizontal="center" vertical="center" wrapText="1"/>
    </xf>
    <xf numFmtId="176" fontId="36" fillId="0" borderId="21" xfId="2" applyNumberFormat="1" applyFont="1" applyFill="1" applyBorder="1" applyAlignment="1">
      <alignment horizontal="center" vertical="center" wrapText="1"/>
    </xf>
    <xf numFmtId="41" fontId="36" fillId="0" borderId="16" xfId="1" applyNumberFormat="1" applyFont="1" applyFill="1" applyBorder="1" applyAlignment="1">
      <alignment horizontal="center" vertical="center"/>
    </xf>
    <xf numFmtId="41" fontId="36" fillId="0" borderId="16" xfId="1" applyNumberFormat="1" applyFont="1" applyFill="1" applyBorder="1" applyAlignment="1">
      <alignment horizontal="center" vertical="center"/>
    </xf>
    <xf numFmtId="41" fontId="36" fillId="32" borderId="16" xfId="1" applyNumberFormat="1" applyFont="1" applyFill="1" applyBorder="1" applyAlignment="1">
      <alignment horizontal="center" vertical="center"/>
    </xf>
    <xf numFmtId="41" fontId="36" fillId="32" borderId="16" xfId="1" applyNumberFormat="1" applyFont="1" applyFill="1" applyBorder="1">
      <alignment vertical="center"/>
    </xf>
    <xf numFmtId="41" fontId="36" fillId="32" borderId="16" xfId="1" applyNumberFormat="1" applyFont="1" applyFill="1" applyBorder="1" applyAlignment="1">
      <alignment horizontal="center" vertical="center"/>
    </xf>
    <xf numFmtId="41" fontId="29" fillId="0" borderId="0" xfId="1" applyNumberFormat="1" applyFont="1">
      <alignment vertical="center"/>
    </xf>
    <xf numFmtId="41" fontId="33" fillId="0" borderId="0" xfId="1" applyNumberFormat="1" applyFont="1" applyBorder="1" applyAlignment="1">
      <alignment horizontal="right" vertical="center"/>
    </xf>
    <xf numFmtId="41" fontId="0" fillId="0" borderId="0" xfId="1" applyNumberFormat="1" applyFont="1">
      <alignment vertical="center"/>
    </xf>
    <xf numFmtId="0" fontId="36" fillId="32" borderId="16" xfId="0" applyNumberFormat="1" applyFont="1" applyFill="1" applyBorder="1" applyAlignment="1">
      <alignment horizontal="center" vertical="center"/>
    </xf>
    <xf numFmtId="41" fontId="36" fillId="42" borderId="16" xfId="1" applyNumberFormat="1" applyFont="1" applyFill="1" applyBorder="1" applyAlignment="1">
      <alignment horizontal="center" vertical="center"/>
    </xf>
    <xf numFmtId="0" fontId="36" fillId="0" borderId="16" xfId="0" applyNumberFormat="1" applyFont="1" applyFill="1" applyBorder="1" applyAlignment="1">
      <alignment horizontal="center" vertical="center"/>
    </xf>
    <xf numFmtId="0" fontId="36" fillId="0" borderId="16" xfId="0" applyNumberFormat="1" applyFont="1" applyFill="1" applyBorder="1" applyAlignment="1">
      <alignment horizontal="center" vertical="center" shrinkToFit="1"/>
    </xf>
    <xf numFmtId="0" fontId="36" fillId="0" borderId="16" xfId="0" applyNumberFormat="1" applyFont="1" applyFill="1" applyBorder="1" applyAlignment="1" applyProtection="1">
      <alignment horizontal="center" vertical="center"/>
    </xf>
    <xf numFmtId="41" fontId="37" fillId="43" borderId="16" xfId="11" applyNumberFormat="1" applyFont="1" applyFill="1" applyBorder="1" applyAlignment="1">
      <alignment horizontal="center" vertical="center" shrinkToFit="1"/>
    </xf>
    <xf numFmtId="41" fontId="36" fillId="0" borderId="16" xfId="1" applyNumberFormat="1" applyFont="1" applyFill="1" applyBorder="1">
      <alignment vertical="center"/>
    </xf>
    <xf numFmtId="0" fontId="36" fillId="0" borderId="16" xfId="0" quotePrefix="1" applyNumberFormat="1" applyFont="1" applyFill="1" applyBorder="1" applyAlignment="1">
      <alignment horizontal="center" vertical="center"/>
    </xf>
    <xf numFmtId="41" fontId="36" fillId="0" borderId="16" xfId="1" applyNumberFormat="1" applyFont="1" applyFill="1" applyBorder="1" applyAlignment="1">
      <alignment horizontal="right" vertical="center"/>
    </xf>
    <xf numFmtId="41" fontId="36" fillId="0" borderId="16" xfId="1" applyNumberFormat="1" applyFont="1" applyFill="1" applyBorder="1">
      <alignment vertical="center"/>
    </xf>
    <xf numFmtId="0" fontId="36" fillId="0" borderId="16" xfId="0" applyNumberFormat="1" applyFont="1" applyFill="1" applyBorder="1" applyAlignment="1">
      <alignment horizontal="center" vertical="center"/>
    </xf>
    <xf numFmtId="0" fontId="36" fillId="0" borderId="16" xfId="0" applyNumberFormat="1" applyFont="1" applyFill="1" applyBorder="1" applyAlignment="1">
      <alignment horizontal="center" vertical="center"/>
    </xf>
    <xf numFmtId="0" fontId="36" fillId="0" borderId="16" xfId="0" applyNumberFormat="1" applyFont="1" applyFill="1" applyBorder="1" applyAlignment="1">
      <alignment horizontal="center" vertical="center"/>
    </xf>
    <xf numFmtId="0" fontId="36" fillId="0" borderId="16" xfId="0" applyNumberFormat="1" applyFont="1" applyFill="1" applyBorder="1" applyAlignment="1">
      <alignment horizontal="center" vertical="center" wrapText="1"/>
    </xf>
    <xf numFmtId="0" fontId="36" fillId="0" borderId="16" xfId="0" applyNumberFormat="1" applyFont="1" applyFill="1" applyBorder="1" applyAlignment="1">
      <alignment horizontal="center" vertical="center"/>
    </xf>
    <xf numFmtId="0" fontId="36" fillId="0" borderId="16" xfId="0" applyNumberFormat="1" applyFont="1" applyFill="1" applyBorder="1" applyAlignment="1">
      <alignment horizontal="center" vertical="center" shrinkToFit="1"/>
    </xf>
    <xf numFmtId="0" fontId="36" fillId="32" borderId="16" xfId="0" applyNumberFormat="1" applyFont="1" applyFill="1" applyBorder="1" applyAlignment="1">
      <alignment horizontal="center" vertical="center"/>
    </xf>
    <xf numFmtId="0" fontId="36" fillId="0" borderId="18" xfId="0" applyNumberFormat="1" applyFont="1" applyFill="1" applyBorder="1" applyAlignment="1">
      <alignment horizontal="center" vertical="center"/>
    </xf>
    <xf numFmtId="0" fontId="36" fillId="0" borderId="21" xfId="0" applyNumberFormat="1" applyFont="1" applyFill="1" applyBorder="1" applyAlignment="1">
      <alignment horizontal="center" vertical="center" wrapText="1"/>
    </xf>
    <xf numFmtId="0" fontId="36" fillId="32" borderId="16" xfId="0" applyNumberFormat="1" applyFont="1" applyFill="1" applyBorder="1" applyAlignment="1">
      <alignment horizontal="center" vertical="center"/>
    </xf>
    <xf numFmtId="0" fontId="36" fillId="0" borderId="16" xfId="0" applyNumberFormat="1" applyFont="1" applyFill="1" applyBorder="1" applyAlignment="1" applyProtection="1">
      <alignment horizontal="center" vertical="center"/>
    </xf>
    <xf numFmtId="49" fontId="37" fillId="40" borderId="16" xfId="12" applyNumberFormat="1" applyFont="1" applyFill="1" applyBorder="1" applyAlignment="1">
      <alignment horizontal="center" vertical="center"/>
    </xf>
    <xf numFmtId="0" fontId="35" fillId="0" borderId="16" xfId="0" applyNumberFormat="1" applyFont="1" applyFill="1" applyBorder="1" applyAlignment="1">
      <alignment horizontal="center" vertical="center"/>
    </xf>
    <xf numFmtId="0" fontId="36" fillId="0" borderId="16" xfId="3" applyNumberFormat="1" applyFont="1" applyFill="1" applyBorder="1" applyAlignment="1">
      <alignment horizontal="center" vertical="center"/>
    </xf>
    <xf numFmtId="0" fontId="43" fillId="0" borderId="16" xfId="0" applyNumberFormat="1" applyFont="1" applyFill="1" applyBorder="1" applyAlignment="1">
      <alignment horizontal="center" vertical="center"/>
    </xf>
    <xf numFmtId="0" fontId="43" fillId="0" borderId="22" xfId="0" applyNumberFormat="1" applyFont="1" applyFill="1" applyBorder="1" applyAlignment="1">
      <alignment horizontal="center" vertical="center"/>
    </xf>
    <xf numFmtId="0" fontId="43" fillId="0" borderId="23" xfId="0" applyNumberFormat="1" applyFont="1" applyFill="1" applyBorder="1" applyAlignment="1">
      <alignment horizontal="center" vertical="center"/>
    </xf>
    <xf numFmtId="41" fontId="43" fillId="0" borderId="23" xfId="1" applyNumberFormat="1" applyFont="1" applyFill="1" applyBorder="1" applyAlignment="1">
      <alignment horizontal="center" vertical="center"/>
    </xf>
    <xf numFmtId="0" fontId="43" fillId="0" borderId="18" xfId="0" applyNumberFormat="1" applyFont="1" applyFill="1" applyBorder="1" applyAlignment="1">
      <alignment horizontal="center" vertical="center"/>
    </xf>
    <xf numFmtId="41" fontId="43" fillId="0" borderId="18" xfId="1" applyNumberFormat="1" applyFont="1" applyFill="1" applyBorder="1" applyAlignment="1">
      <alignment horizontal="center" vertical="center"/>
    </xf>
    <xf numFmtId="41" fontId="43" fillId="0" borderId="22" xfId="1" applyNumberFormat="1" applyFont="1" applyFill="1" applyBorder="1" applyAlignment="1">
      <alignment horizontal="center" vertical="center"/>
    </xf>
    <xf numFmtId="41" fontId="29" fillId="0" borderId="0" xfId="0" applyNumberFormat="1" applyFont="1">
      <alignment vertical="center"/>
    </xf>
    <xf numFmtId="41" fontId="36" fillId="39" borderId="16" xfId="1" applyNumberFormat="1" applyFont="1" applyFill="1" applyBorder="1">
      <alignment vertical="center"/>
    </xf>
    <xf numFmtId="0" fontId="36" fillId="0" borderId="18" xfId="0" applyNumberFormat="1" applyFont="1" applyFill="1" applyBorder="1" applyAlignment="1">
      <alignment horizontal="center" vertical="center"/>
    </xf>
    <xf numFmtId="0" fontId="36" fillId="32" borderId="18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36" fillId="0" borderId="22" xfId="0" applyNumberFormat="1" applyFont="1" applyFill="1" applyBorder="1" applyAlignment="1">
      <alignment horizontal="center" vertical="center"/>
    </xf>
    <xf numFmtId="41" fontId="36" fillId="0" borderId="22" xfId="1" applyNumberFormat="1" applyFont="1" applyFill="1" applyBorder="1" applyAlignment="1">
      <alignment horizontal="center" vertical="center"/>
    </xf>
    <xf numFmtId="0" fontId="36" fillId="0" borderId="23" xfId="0" applyNumberFormat="1" applyFont="1" applyFill="1" applyBorder="1" applyAlignment="1">
      <alignment horizontal="center" vertical="center"/>
    </xf>
    <xf numFmtId="41" fontId="36" fillId="0" borderId="23" xfId="1" applyNumberFormat="1" applyFont="1" applyFill="1" applyBorder="1" applyAlignment="1">
      <alignment horizontal="center" vertical="center"/>
    </xf>
    <xf numFmtId="41" fontId="36" fillId="0" borderId="18" xfId="1" applyNumberFormat="1" applyFont="1" applyFill="1" applyBorder="1" applyAlignment="1">
      <alignment horizontal="center" vertical="center"/>
    </xf>
    <xf numFmtId="0" fontId="36" fillId="0" borderId="22" xfId="0" applyNumberFormat="1" applyFont="1" applyFill="1" applyBorder="1" applyAlignment="1">
      <alignment horizontal="center" vertical="center"/>
    </xf>
    <xf numFmtId="41" fontId="36" fillId="0" borderId="22" xfId="1" applyNumberFormat="1" applyFont="1" applyFill="1" applyBorder="1" applyAlignment="1">
      <alignment horizontal="center" vertical="center"/>
    </xf>
    <xf numFmtId="0" fontId="36" fillId="0" borderId="23" xfId="0" applyNumberFormat="1" applyFont="1" applyFill="1" applyBorder="1" applyAlignment="1">
      <alignment horizontal="center" vertical="center"/>
    </xf>
    <xf numFmtId="41" fontId="36" fillId="0" borderId="23" xfId="1" applyNumberFormat="1" applyFont="1" applyFill="1" applyBorder="1" applyAlignment="1">
      <alignment horizontal="center" vertical="center"/>
    </xf>
    <xf numFmtId="41" fontId="36" fillId="0" borderId="18" xfId="1" applyNumberFormat="1" applyFont="1" applyFill="1" applyBorder="1" applyAlignment="1">
      <alignment horizontal="center" vertical="center"/>
    </xf>
    <xf numFmtId="0" fontId="36" fillId="0" borderId="22" xfId="3" applyNumberFormat="1" applyFont="1" applyFill="1" applyBorder="1" applyAlignment="1">
      <alignment horizontal="center" vertical="center"/>
    </xf>
    <xf numFmtId="0" fontId="36" fillId="0" borderId="23" xfId="3" applyNumberFormat="1" applyFont="1" applyFill="1" applyBorder="1" applyAlignment="1">
      <alignment horizontal="center" vertical="center"/>
    </xf>
    <xf numFmtId="41" fontId="36" fillId="0" borderId="23" xfId="4" applyNumberFormat="1" applyFont="1" applyFill="1" applyBorder="1" applyAlignment="1">
      <alignment horizontal="center" vertical="center"/>
    </xf>
    <xf numFmtId="41" fontId="36" fillId="0" borderId="18" xfId="4" applyNumberFormat="1" applyFont="1" applyFill="1" applyBorder="1" applyAlignment="1">
      <alignment horizontal="center" vertical="center"/>
    </xf>
    <xf numFmtId="0" fontId="36" fillId="0" borderId="22" xfId="4" applyNumberFormat="1" applyFont="1" applyFill="1" applyBorder="1" applyAlignment="1">
      <alignment horizontal="center" vertical="center"/>
    </xf>
    <xf numFmtId="0" fontId="44" fillId="0" borderId="24" xfId="0" applyNumberFormat="1" applyFont="1" applyFill="1" applyBorder="1" applyAlignment="1" applyProtection="1">
      <alignment vertical="center"/>
    </xf>
    <xf numFmtId="0" fontId="44" fillId="0" borderId="19" xfId="0" applyNumberFormat="1" applyFont="1" applyFill="1" applyBorder="1" applyAlignment="1" applyProtection="1">
      <alignment vertical="center"/>
    </xf>
    <xf numFmtId="0" fontId="44" fillId="0" borderId="25" xfId="0" applyNumberFormat="1" applyFont="1" applyFill="1" applyBorder="1" applyAlignment="1" applyProtection="1">
      <alignment vertical="center"/>
    </xf>
    <xf numFmtId="0" fontId="36" fillId="0" borderId="16" xfId="0" applyNumberFormat="1" applyFont="1" applyFill="1" applyBorder="1" applyAlignment="1">
      <alignment horizontal="center" vertical="center" wrapText="1"/>
    </xf>
    <xf numFmtId="0" fontId="36" fillId="0" borderId="16" xfId="0" applyNumberFormat="1" applyFont="1" applyFill="1" applyBorder="1" applyAlignment="1">
      <alignment horizontal="left" vertical="center"/>
    </xf>
    <xf numFmtId="0" fontId="36" fillId="32" borderId="16" xfId="5" applyNumberFormat="1" applyFont="1" applyFill="1" applyBorder="1" applyAlignment="1" applyProtection="1">
      <alignment horizontal="center" vertical="center" shrinkToFit="1"/>
    </xf>
    <xf numFmtId="0" fontId="36" fillId="32" borderId="22" xfId="0" applyNumberFormat="1" applyFont="1" applyFill="1" applyBorder="1" applyAlignment="1">
      <alignment horizontal="center" vertical="center"/>
    </xf>
    <xf numFmtId="41" fontId="36" fillId="32" borderId="22" xfId="1" applyNumberFormat="1" applyFont="1" applyFill="1" applyBorder="1" applyAlignment="1">
      <alignment horizontal="center" vertical="center"/>
    </xf>
    <xf numFmtId="0" fontId="36" fillId="32" borderId="23" xfId="0" applyNumberFormat="1" applyFont="1" applyFill="1" applyBorder="1" applyAlignment="1">
      <alignment horizontal="center" vertical="center"/>
    </xf>
    <xf numFmtId="41" fontId="36" fillId="32" borderId="23" xfId="1" applyNumberFormat="1" applyFont="1" applyFill="1" applyBorder="1" applyAlignment="1">
      <alignment horizontal="center" vertical="center"/>
    </xf>
    <xf numFmtId="41" fontId="36" fillId="32" borderId="18" xfId="1" applyNumberFormat="1" applyFont="1" applyFill="1" applyBorder="1" applyAlignment="1">
      <alignment horizontal="center" vertical="center"/>
    </xf>
    <xf numFmtId="0" fontId="43" fillId="0" borderId="22" xfId="1" applyNumberFormat="1" applyFont="1" applyFill="1" applyBorder="1" applyAlignment="1">
      <alignment horizontal="center" vertical="center"/>
    </xf>
    <xf numFmtId="0" fontId="45" fillId="0" borderId="0" xfId="0" applyNumberFormat="1" applyFont="1">
      <alignment vertical="center"/>
    </xf>
    <xf numFmtId="41" fontId="45" fillId="0" borderId="0" xfId="1" applyNumberFormat="1" applyFont="1">
      <alignment vertical="center"/>
    </xf>
    <xf numFmtId="0" fontId="45" fillId="0" borderId="16" xfId="0" applyNumberFormat="1" applyFont="1" applyFill="1" applyBorder="1" applyAlignment="1">
      <alignment horizontal="center" vertical="center"/>
    </xf>
    <xf numFmtId="41" fontId="29" fillId="0" borderId="0" xfId="0" applyNumberFormat="1" applyFont="1">
      <alignment vertical="center"/>
    </xf>
    <xf numFmtId="0" fontId="36" fillId="32" borderId="16" xfId="0" applyNumberFormat="1" applyFont="1" applyFill="1" applyBorder="1" applyAlignment="1">
      <alignment horizontal="center" vertical="center" wrapText="1"/>
    </xf>
    <xf numFmtId="0" fontId="36" fillId="32" borderId="16" xfId="0" applyNumberFormat="1" applyFont="1" applyFill="1" applyBorder="1" applyAlignment="1" applyProtection="1">
      <alignment horizontal="center" vertical="center"/>
    </xf>
    <xf numFmtId="0" fontId="36" fillId="32" borderId="16" xfId="0" applyNumberFormat="1" applyFont="1" applyFill="1" applyBorder="1" applyAlignment="1" applyProtection="1">
      <alignment horizontal="center" vertical="center" wrapText="1"/>
    </xf>
    <xf numFmtId="0" fontId="36" fillId="32" borderId="16" xfId="0" applyNumberFormat="1" applyFont="1" applyFill="1" applyBorder="1" applyAlignment="1">
      <alignment horizontal="center" vertical="center" wrapText="1"/>
    </xf>
    <xf numFmtId="41" fontId="36" fillId="32" borderId="16" xfId="1" applyNumberFormat="1" applyFont="1" applyFill="1" applyBorder="1" applyAlignment="1" applyProtection="1">
      <alignment horizontal="right" vertical="center"/>
    </xf>
    <xf numFmtId="41" fontId="36" fillId="32" borderId="16" xfId="1" applyNumberFormat="1" applyFont="1" applyFill="1" applyBorder="1" applyAlignment="1" applyProtection="1">
      <alignment horizontal="center" vertical="center"/>
    </xf>
    <xf numFmtId="41" fontId="36" fillId="32" borderId="16" xfId="1" applyNumberFormat="1" applyFont="1" applyFill="1" applyBorder="1" applyAlignment="1">
      <alignment horizontal="right" vertical="center"/>
    </xf>
    <xf numFmtId="41" fontId="36" fillId="32" borderId="16" xfId="1" applyNumberFormat="1" applyFont="1" applyFill="1" applyBorder="1">
      <alignment vertical="center"/>
    </xf>
    <xf numFmtId="41" fontId="36" fillId="32" borderId="16" xfId="1" applyNumberFormat="1" applyFont="1" applyFill="1" applyBorder="1" applyAlignment="1">
      <alignment horizontal="right" vertical="center"/>
    </xf>
    <xf numFmtId="41" fontId="36" fillId="32" borderId="16" xfId="1" applyNumberFormat="1" applyFont="1" applyFill="1" applyBorder="1" applyAlignment="1">
      <alignment horizontal="right" vertical="center"/>
    </xf>
    <xf numFmtId="0" fontId="36" fillId="32" borderId="16" xfId="0" applyNumberFormat="1" applyFont="1" applyFill="1" applyBorder="1" applyAlignment="1" applyProtection="1">
      <alignment horizontal="center" vertical="center"/>
    </xf>
    <xf numFmtId="0" fontId="36" fillId="42" borderId="16" xfId="0" applyNumberFormat="1" applyFont="1" applyFill="1" applyBorder="1" applyAlignment="1">
      <alignment horizontal="center" vertical="center"/>
    </xf>
    <xf numFmtId="41" fontId="36" fillId="0" borderId="16" xfId="1" applyNumberFormat="1" applyFont="1" applyBorder="1" applyAlignment="1">
      <alignment horizontal="center" vertical="center"/>
    </xf>
    <xf numFmtId="41" fontId="36" fillId="0" borderId="16" xfId="1" applyNumberFormat="1" applyFont="1" applyBorder="1">
      <alignment vertical="center"/>
    </xf>
    <xf numFmtId="41" fontId="36" fillId="32" borderId="16" xfId="1" applyNumberFormat="1" applyFont="1" applyFill="1" applyBorder="1" applyAlignment="1">
      <alignment horizontal="center" vertical="center"/>
    </xf>
    <xf numFmtId="41" fontId="36" fillId="0" borderId="21" xfId="1" applyNumberFormat="1" applyFont="1" applyFill="1" applyBorder="1" applyAlignment="1">
      <alignment horizontal="center" vertical="center" wrapText="1"/>
    </xf>
    <xf numFmtId="0" fontId="36" fillId="0" borderId="22" xfId="1" applyNumberFormat="1" applyFont="1" applyFill="1" applyBorder="1" applyAlignment="1">
      <alignment horizontal="center" vertical="center"/>
    </xf>
    <xf numFmtId="0" fontId="36" fillId="0" borderId="22" xfId="1" applyNumberFormat="1" applyFont="1" applyFill="1" applyBorder="1" applyAlignment="1">
      <alignment horizontal="right" vertical="center"/>
    </xf>
    <xf numFmtId="41" fontId="36" fillId="0" borderId="23" xfId="1" applyNumberFormat="1" applyFont="1" applyFill="1" applyBorder="1" applyAlignment="1">
      <alignment horizontal="right" vertical="center"/>
    </xf>
    <xf numFmtId="41" fontId="36" fillId="0" borderId="18" xfId="1" applyNumberFormat="1" applyFont="1" applyFill="1" applyBorder="1" applyAlignment="1">
      <alignment horizontal="right" vertical="center"/>
    </xf>
    <xf numFmtId="41" fontId="36" fillId="0" borderId="22" xfId="1" applyNumberFormat="1" applyFont="1" applyFill="1" applyBorder="1" applyAlignment="1">
      <alignment horizontal="right" vertical="center"/>
    </xf>
    <xf numFmtId="0" fontId="36" fillId="0" borderId="16" xfId="0" applyNumberFormat="1" applyFont="1" applyFill="1" applyBorder="1" applyAlignment="1">
      <alignment horizontal="right" vertical="center"/>
    </xf>
    <xf numFmtId="41" fontId="36" fillId="0" borderId="16" xfId="0" applyNumberFormat="1" applyFont="1" applyFill="1" applyBorder="1" applyAlignment="1" applyProtection="1">
      <alignment horizontal="center" vertical="center"/>
    </xf>
    <xf numFmtId="41" fontId="36" fillId="0" borderId="16" xfId="0" applyNumberFormat="1" applyFont="1" applyFill="1" applyBorder="1" applyAlignment="1">
      <alignment horizontal="center" vertical="center"/>
    </xf>
    <xf numFmtId="41" fontId="36" fillId="0" borderId="22" xfId="0" applyNumberFormat="1" applyFont="1" applyFill="1" applyBorder="1" applyAlignment="1">
      <alignment horizontal="center" vertical="center"/>
    </xf>
    <xf numFmtId="41" fontId="36" fillId="0" borderId="22" xfId="0" applyNumberFormat="1" applyFont="1" applyFill="1" applyBorder="1" applyAlignment="1" applyProtection="1">
      <alignment horizontal="center" vertical="center"/>
    </xf>
    <xf numFmtId="41" fontId="36" fillId="0" borderId="22" xfId="4" applyNumberFormat="1" applyFont="1" applyFill="1" applyBorder="1" applyAlignment="1">
      <alignment horizontal="center" vertical="center"/>
    </xf>
    <xf numFmtId="41" fontId="36" fillId="0" borderId="23" xfId="0" applyNumberFormat="1" applyFont="1" applyFill="1" applyBorder="1" applyAlignment="1" applyProtection="1">
      <alignment horizontal="center" vertical="center"/>
    </xf>
    <xf numFmtId="41" fontId="36" fillId="0" borderId="23" xfId="0" applyNumberFormat="1" applyFont="1" applyFill="1" applyBorder="1" applyAlignment="1">
      <alignment horizontal="center" vertical="center"/>
    </xf>
    <xf numFmtId="41" fontId="36" fillId="0" borderId="18" xfId="0" applyNumberFormat="1" applyFont="1" applyFill="1" applyBorder="1" applyAlignment="1" applyProtection="1">
      <alignment horizontal="center" vertical="center"/>
    </xf>
    <xf numFmtId="41" fontId="36" fillId="0" borderId="18" xfId="0" applyNumberFormat="1" applyFont="1" applyFill="1" applyBorder="1" applyAlignment="1">
      <alignment horizontal="center" vertical="center"/>
    </xf>
    <xf numFmtId="41" fontId="45" fillId="0" borderId="0" xfId="0" applyNumberFormat="1" applyFont="1">
      <alignment vertical="center"/>
    </xf>
    <xf numFmtId="0" fontId="45" fillId="0" borderId="16" xfId="0" applyNumberFormat="1" applyFont="1" applyFill="1" applyBorder="1" applyAlignment="1">
      <alignment horizontal="center" vertical="center" shrinkToFit="1"/>
    </xf>
    <xf numFmtId="0" fontId="45" fillId="0" borderId="16" xfId="0" applyNumberFormat="1" applyFont="1" applyBorder="1" applyAlignment="1">
      <alignment horizontal="center" vertical="center"/>
    </xf>
    <xf numFmtId="0" fontId="45" fillId="0" borderId="16" xfId="0" applyNumberFormat="1" applyFont="1" applyBorder="1" applyAlignment="1">
      <alignment horizontal="center" vertical="center" shrinkToFit="1"/>
    </xf>
    <xf numFmtId="179" fontId="45" fillId="0" borderId="16" xfId="1" applyNumberFormat="1" applyFont="1" applyBorder="1" applyAlignment="1">
      <alignment horizontal="left" vertical="center"/>
    </xf>
    <xf numFmtId="41" fontId="45" fillId="0" borderId="16" xfId="4" applyNumberFormat="1" applyFont="1" applyBorder="1" applyAlignment="1">
      <alignment horizontal="center" vertical="center"/>
    </xf>
    <xf numFmtId="41" fontId="45" fillId="0" borderId="16" xfId="4" applyNumberFormat="1" applyFont="1" applyBorder="1">
      <alignment vertical="center"/>
    </xf>
    <xf numFmtId="0" fontId="45" fillId="0" borderId="16" xfId="0" applyNumberFormat="1" applyFont="1" applyBorder="1" applyAlignment="1">
      <alignment horizontal="center" vertical="center"/>
    </xf>
    <xf numFmtId="41" fontId="45" fillId="0" borderId="16" xfId="1" applyNumberFormat="1" applyFont="1" applyBorder="1" applyAlignment="1">
      <alignment horizontal="center" vertical="center"/>
    </xf>
    <xf numFmtId="41" fontId="45" fillId="0" borderId="16" xfId="1" applyNumberFormat="1" applyFont="1" applyBorder="1">
      <alignment vertical="center"/>
    </xf>
    <xf numFmtId="0" fontId="45" fillId="0" borderId="16" xfId="0" applyNumberFormat="1" applyFont="1" applyBorder="1">
      <alignment vertical="center"/>
    </xf>
    <xf numFmtId="0" fontId="45" fillId="0" borderId="16" xfId="0" applyNumberFormat="1" applyFont="1" applyBorder="1" applyAlignment="1">
      <alignment horizontal="left" vertical="center"/>
    </xf>
    <xf numFmtId="180" fontId="45" fillId="0" borderId="16" xfId="0" applyNumberFormat="1" applyFont="1" applyBorder="1" applyAlignment="1">
      <alignment horizontal="center" vertical="center"/>
    </xf>
    <xf numFmtId="0" fontId="45" fillId="0" borderId="16" xfId="0" applyNumberFormat="1" applyFont="1" applyFill="1" applyBorder="1" applyAlignment="1" applyProtection="1">
      <alignment horizontal="left" vertical="center" wrapText="1"/>
    </xf>
    <xf numFmtId="0" fontId="45" fillId="0" borderId="16" xfId="0" applyNumberFormat="1" applyFont="1" applyBorder="1" applyAlignment="1">
      <alignment horizontal="center" vertical="center" wrapText="1"/>
    </xf>
    <xf numFmtId="0" fontId="46" fillId="42" borderId="0" xfId="0" applyNumberFormat="1" applyFont="1" applyFill="1">
      <alignment vertical="center"/>
    </xf>
    <xf numFmtId="0" fontId="36" fillId="42" borderId="22" xfId="0" applyNumberFormat="1" applyFont="1" applyFill="1" applyBorder="1" applyAlignment="1">
      <alignment horizontal="center" vertical="center"/>
    </xf>
    <xf numFmtId="0" fontId="36" fillId="42" borderId="22" xfId="1" applyNumberFormat="1" applyFont="1" applyFill="1" applyBorder="1" applyAlignment="1">
      <alignment horizontal="center" vertical="center"/>
    </xf>
    <xf numFmtId="41" fontId="36" fillId="42" borderId="22" xfId="1" applyNumberFormat="1" applyFont="1" applyFill="1" applyBorder="1" applyAlignment="1">
      <alignment horizontal="center" vertical="center"/>
    </xf>
    <xf numFmtId="0" fontId="36" fillId="42" borderId="23" xfId="0" applyNumberFormat="1" applyFont="1" applyFill="1" applyBorder="1" applyAlignment="1">
      <alignment horizontal="center" vertical="center"/>
    </xf>
    <xf numFmtId="41" fontId="36" fillId="42" borderId="23" xfId="1" applyNumberFormat="1" applyFont="1" applyFill="1" applyBorder="1" applyAlignment="1">
      <alignment horizontal="center" vertical="center"/>
    </xf>
    <xf numFmtId="0" fontId="36" fillId="42" borderId="18" xfId="0" applyNumberFormat="1" applyFont="1" applyFill="1" applyBorder="1" applyAlignment="1">
      <alignment horizontal="center" vertical="center"/>
    </xf>
    <xf numFmtId="41" fontId="36" fillId="42" borderId="18" xfId="1" applyNumberFormat="1" applyFont="1" applyFill="1" applyBorder="1" applyAlignment="1">
      <alignment horizontal="center" vertical="center"/>
    </xf>
    <xf numFmtId="0" fontId="36" fillId="42" borderId="16" xfId="0" applyNumberFormat="1" applyFont="1" applyFill="1" applyBorder="1" applyAlignment="1">
      <alignment horizontal="left" vertical="center"/>
    </xf>
    <xf numFmtId="0" fontId="36" fillId="42" borderId="16" xfId="0" applyNumberFormat="1" applyFont="1" applyFill="1" applyBorder="1" applyAlignment="1">
      <alignment horizontal="center" vertical="center"/>
    </xf>
    <xf numFmtId="41" fontId="36" fillId="42" borderId="16" xfId="1" applyNumberFormat="1" applyFont="1" applyFill="1" applyBorder="1" applyAlignment="1">
      <alignment horizontal="right" vertical="center"/>
    </xf>
    <xf numFmtId="41" fontId="46" fillId="42" borderId="0" xfId="0" applyNumberFormat="1" applyFont="1" applyFill="1">
      <alignment vertical="center"/>
    </xf>
    <xf numFmtId="0" fontId="36" fillId="0" borderId="16" xfId="0" applyNumberFormat="1" applyFont="1" applyFill="1" applyBorder="1" applyAlignment="1">
      <alignment horizontal="center" vertical="center"/>
    </xf>
    <xf numFmtId="0" fontId="44" fillId="39" borderId="16" xfId="0" applyNumberFormat="1" applyFont="1" applyFill="1" applyBorder="1" applyAlignment="1">
      <alignment horizontal="center" vertical="center"/>
    </xf>
    <xf numFmtId="0" fontId="44" fillId="0" borderId="16" xfId="0" applyNumberFormat="1" applyFont="1" applyFill="1" applyBorder="1" applyAlignment="1">
      <alignment horizontal="center" vertical="center"/>
    </xf>
    <xf numFmtId="0" fontId="44" fillId="32" borderId="16" xfId="0" applyNumberFormat="1" applyFont="1" applyFill="1" applyBorder="1" applyAlignment="1">
      <alignment horizontal="center" vertical="center"/>
    </xf>
    <xf numFmtId="0" fontId="44" fillId="42" borderId="16" xfId="0" applyNumberFormat="1" applyFont="1" applyFill="1" applyBorder="1" applyAlignment="1">
      <alignment horizontal="center" vertical="center"/>
    </xf>
    <xf numFmtId="0" fontId="36" fillId="32" borderId="0" xfId="0" applyNumberFormat="1" applyFont="1" applyFill="1" applyBorder="1" applyAlignment="1" applyProtection="1">
      <alignment horizontal="center" vertical="center"/>
    </xf>
    <xf numFmtId="0" fontId="36" fillId="32" borderId="0" xfId="0" applyNumberFormat="1" applyFont="1" applyFill="1" applyBorder="1" applyAlignment="1">
      <alignment horizontal="center" vertical="center"/>
    </xf>
    <xf numFmtId="41" fontId="36" fillId="32" borderId="0" xfId="1" applyNumberFormat="1" applyFont="1" applyFill="1" applyBorder="1" applyAlignment="1">
      <alignment horizontal="center" vertical="center"/>
    </xf>
    <xf numFmtId="41" fontId="36" fillId="32" borderId="0" xfId="1" applyNumberFormat="1" applyFont="1" applyFill="1" applyBorder="1" applyAlignment="1">
      <alignment horizontal="right" vertical="center"/>
    </xf>
    <xf numFmtId="0" fontId="36" fillId="0" borderId="16" xfId="0" applyNumberFormat="1" applyFont="1" applyFill="1" applyBorder="1" applyAlignment="1">
      <alignment horizontal="center" vertical="center"/>
    </xf>
    <xf numFmtId="0" fontId="36" fillId="0" borderId="16" xfId="0" applyNumberFormat="1" applyFont="1" applyFill="1" applyBorder="1" applyAlignment="1">
      <alignment horizontal="center" vertical="center"/>
    </xf>
    <xf numFmtId="0" fontId="36" fillId="0" borderId="18" xfId="0" applyNumberFormat="1" applyFont="1" applyFill="1" applyBorder="1" applyAlignment="1">
      <alignment horizontal="center" vertical="center"/>
    </xf>
    <xf numFmtId="41" fontId="36" fillId="0" borderId="26" xfId="1" applyNumberFormat="1" applyFont="1" applyFill="1" applyBorder="1" applyAlignment="1">
      <alignment horizontal="center" vertical="center"/>
    </xf>
    <xf numFmtId="0" fontId="36" fillId="0" borderId="26" xfId="0" applyNumberFormat="1" applyFont="1" applyFill="1" applyBorder="1" applyAlignment="1">
      <alignment horizontal="center" vertical="center"/>
    </xf>
    <xf numFmtId="41" fontId="36" fillId="0" borderId="27" xfId="1" applyNumberFormat="1" applyFont="1" applyFill="1" applyBorder="1" applyAlignment="1">
      <alignment horizontal="center" vertical="center"/>
    </xf>
    <xf numFmtId="0" fontId="36" fillId="0" borderId="27" xfId="0" applyNumberFormat="1" applyFont="1" applyFill="1" applyBorder="1" applyAlignment="1">
      <alignment horizontal="center" vertical="center"/>
    </xf>
    <xf numFmtId="0" fontId="36" fillId="0" borderId="26" xfId="1" applyNumberFormat="1" applyFont="1" applyFill="1" applyBorder="1" applyAlignment="1">
      <alignment horizontal="center" vertical="center"/>
    </xf>
    <xf numFmtId="0" fontId="36" fillId="0" borderId="16" xfId="0" applyNumberFormat="1" applyFont="1" applyFill="1" applyBorder="1" applyAlignment="1" applyProtection="1">
      <alignment horizontal="center" vertical="center"/>
    </xf>
    <xf numFmtId="0" fontId="36" fillId="0" borderId="16" xfId="0" applyNumberFormat="1" applyFont="1" applyFill="1" applyBorder="1" applyAlignment="1">
      <alignment horizontal="center" vertical="center"/>
    </xf>
    <xf numFmtId="0" fontId="36" fillId="32" borderId="28" xfId="0" applyNumberFormat="1" applyFont="1" applyFill="1" applyBorder="1" applyAlignment="1">
      <alignment horizontal="center" vertical="center"/>
    </xf>
    <xf numFmtId="0" fontId="36" fillId="0" borderId="0" xfId="0" quotePrefix="1" applyNumberFormat="1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>
      <alignment horizontal="center" vertical="center"/>
    </xf>
    <xf numFmtId="0" fontId="44" fillId="32" borderId="28" xfId="0" applyNumberFormat="1" applyFont="1" applyFill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47" fillId="0" borderId="16" xfId="0" applyNumberFormat="1" applyFont="1" applyFill="1" applyBorder="1" applyAlignment="1">
      <alignment horizontal="center" vertical="center" wrapText="1"/>
    </xf>
    <xf numFmtId="0" fontId="42" fillId="0" borderId="0" xfId="0" applyNumberFormat="1" applyFont="1" applyAlignment="1">
      <alignment horizontal="center" vertical="center"/>
    </xf>
    <xf numFmtId="0" fontId="43" fillId="0" borderId="0" xfId="0" applyNumberFormat="1" applyFont="1" applyBorder="1" applyAlignment="1">
      <alignment horizontal="right" vertical="center"/>
    </xf>
    <xf numFmtId="0" fontId="36" fillId="0" borderId="16" xfId="0" applyNumberFormat="1" applyFont="1" applyFill="1" applyBorder="1" applyAlignment="1">
      <alignment horizontal="center" vertical="center"/>
    </xf>
    <xf numFmtId="41" fontId="36" fillId="0" borderId="16" xfId="1" applyNumberFormat="1" applyFont="1" applyFill="1" applyBorder="1" applyAlignment="1">
      <alignment horizontal="center" vertical="center" wrapText="1"/>
    </xf>
    <xf numFmtId="41" fontId="40" fillId="36" borderId="16" xfId="11" applyNumberFormat="1" applyFont="1" applyFill="1" applyBorder="1" applyAlignment="1">
      <alignment horizontal="center" vertical="center" shrinkToFit="1"/>
    </xf>
    <xf numFmtId="41" fontId="40" fillId="41" borderId="24" xfId="11" applyNumberFormat="1" applyFont="1" applyFill="1" applyBorder="1" applyAlignment="1">
      <alignment horizontal="center" vertical="center" shrinkToFit="1"/>
    </xf>
    <xf numFmtId="41" fontId="40" fillId="41" borderId="19" xfId="11" applyNumberFormat="1" applyFont="1" applyFill="1" applyBorder="1" applyAlignment="1">
      <alignment horizontal="center" vertical="center" shrinkToFit="1"/>
    </xf>
    <xf numFmtId="41" fontId="40" fillId="41" borderId="25" xfId="11" applyNumberFormat="1" applyFont="1" applyFill="1" applyBorder="1" applyAlignment="1">
      <alignment horizontal="center" vertical="center" shrinkToFit="1"/>
    </xf>
    <xf numFmtId="0" fontId="40" fillId="36" borderId="17" xfId="9" applyNumberFormat="1" applyFont="1" applyFill="1" applyBorder="1" applyAlignment="1">
      <alignment horizontal="center" vertical="center" shrinkToFit="1"/>
    </xf>
    <xf numFmtId="0" fontId="40" fillId="36" borderId="18" xfId="9" applyNumberFormat="1" applyFont="1" applyFill="1" applyBorder="1" applyAlignment="1">
      <alignment horizontal="center" vertical="center" shrinkToFit="1"/>
    </xf>
    <xf numFmtId="0" fontId="40" fillId="36" borderId="24" xfId="9" applyNumberFormat="1" applyFont="1" applyFill="1" applyBorder="1" applyAlignment="1">
      <alignment horizontal="center" vertical="center" shrinkToFit="1"/>
    </xf>
    <xf numFmtId="0" fontId="40" fillId="36" borderId="25" xfId="9" applyNumberFormat="1" applyFont="1" applyFill="1" applyBorder="1" applyAlignment="1">
      <alignment horizontal="center" vertical="center" shrinkToFit="1"/>
    </xf>
    <xf numFmtId="41" fontId="40" fillId="36" borderId="24" xfId="11" applyNumberFormat="1" applyFont="1" applyFill="1" applyBorder="1" applyAlignment="1">
      <alignment horizontal="center" vertical="center" shrinkToFit="1"/>
    </xf>
    <xf numFmtId="41" fontId="40" fillId="36" borderId="19" xfId="11" applyNumberFormat="1" applyFont="1" applyFill="1" applyBorder="1" applyAlignment="1">
      <alignment horizontal="center" vertical="center" shrinkToFit="1"/>
    </xf>
    <xf numFmtId="41" fontId="40" fillId="36" borderId="25" xfId="11" applyNumberFormat="1" applyFont="1" applyFill="1" applyBorder="1" applyAlignment="1">
      <alignment horizontal="center" vertical="center" shrinkToFit="1"/>
    </xf>
    <xf numFmtId="177" fontId="40" fillId="36" borderId="17" xfId="12" applyNumberFormat="1" applyFont="1" applyFill="1" applyBorder="1" applyAlignment="1">
      <alignment horizontal="center" vertical="center" shrinkToFit="1"/>
    </xf>
    <xf numFmtId="177" fontId="40" fillId="36" borderId="18" xfId="12" applyNumberFormat="1" applyFont="1" applyFill="1" applyBorder="1" applyAlignment="1">
      <alignment horizontal="center" vertical="center" shrinkToFit="1"/>
    </xf>
    <xf numFmtId="0" fontId="45" fillId="0" borderId="16" xfId="0" applyNumberFormat="1" applyFont="1" applyFill="1" applyBorder="1" applyAlignment="1">
      <alignment horizontal="center" vertical="center"/>
    </xf>
    <xf numFmtId="0" fontId="45" fillId="0" borderId="16" xfId="0" applyNumberFormat="1" applyFont="1" applyFill="1" applyBorder="1" applyAlignment="1">
      <alignment horizontal="center" vertical="center" wrapText="1"/>
    </xf>
    <xf numFmtId="0" fontId="36" fillId="0" borderId="16" xfId="0" applyNumberFormat="1" applyFont="1" applyFill="1" applyBorder="1" applyAlignment="1" applyProtection="1">
      <alignment horizontal="center" vertical="center"/>
    </xf>
    <xf numFmtId="0" fontId="36" fillId="42" borderId="17" xfId="0" applyNumberFormat="1" applyFont="1" applyFill="1" applyBorder="1" applyAlignment="1">
      <alignment horizontal="center" vertical="center"/>
    </xf>
    <xf numFmtId="0" fontId="36" fillId="42" borderId="29" xfId="0" applyNumberFormat="1" applyFont="1" applyFill="1" applyBorder="1" applyAlignment="1">
      <alignment horizontal="center" vertical="center"/>
    </xf>
    <xf numFmtId="0" fontId="36" fillId="42" borderId="18" xfId="0" applyNumberFormat="1" applyFont="1" applyFill="1" applyBorder="1" applyAlignment="1">
      <alignment horizontal="center" vertical="center"/>
    </xf>
    <xf numFmtId="41" fontId="36" fillId="42" borderId="17" xfId="0" applyNumberFormat="1" applyFont="1" applyFill="1" applyBorder="1" applyAlignment="1">
      <alignment horizontal="center" vertical="center" wrapText="1"/>
    </xf>
    <xf numFmtId="0" fontId="36" fillId="42" borderId="29" xfId="0" applyNumberFormat="1" applyFont="1" applyFill="1" applyBorder="1" applyAlignment="1">
      <alignment horizontal="center" vertical="center" wrapText="1"/>
    </xf>
    <xf numFmtId="0" fontId="36" fillId="42" borderId="18" xfId="0" applyNumberFormat="1" applyFont="1" applyFill="1" applyBorder="1" applyAlignment="1">
      <alignment horizontal="center" vertical="center" wrapText="1"/>
    </xf>
    <xf numFmtId="0" fontId="36" fillId="0" borderId="17" xfId="0" applyNumberFormat="1" applyFont="1" applyFill="1" applyBorder="1" applyAlignment="1">
      <alignment horizontal="center" vertical="center"/>
    </xf>
    <xf numFmtId="0" fontId="36" fillId="0" borderId="29" xfId="0" applyNumberFormat="1" applyFont="1" applyFill="1" applyBorder="1" applyAlignment="1">
      <alignment horizontal="center" vertical="center"/>
    </xf>
    <xf numFmtId="0" fontId="36" fillId="0" borderId="18" xfId="0" applyNumberFormat="1" applyFont="1" applyFill="1" applyBorder="1" applyAlignment="1">
      <alignment horizontal="center" vertical="center"/>
    </xf>
    <xf numFmtId="41" fontId="36" fillId="0" borderId="17" xfId="0" applyNumberFormat="1" applyFont="1" applyFill="1" applyBorder="1" applyAlignment="1">
      <alignment horizontal="right" vertical="center" wrapText="1"/>
    </xf>
    <xf numFmtId="0" fontId="36" fillId="0" borderId="29" xfId="0" applyNumberFormat="1" applyFont="1" applyFill="1" applyBorder="1" applyAlignment="1">
      <alignment horizontal="right" vertical="center" wrapText="1"/>
    </xf>
    <xf numFmtId="0" fontId="36" fillId="0" borderId="18" xfId="0" applyNumberFormat="1" applyFont="1" applyFill="1" applyBorder="1" applyAlignment="1">
      <alignment horizontal="right" vertical="center" wrapText="1"/>
    </xf>
    <xf numFmtId="0" fontId="36" fillId="32" borderId="17" xfId="0" applyNumberFormat="1" applyFont="1" applyFill="1" applyBorder="1" applyAlignment="1">
      <alignment horizontal="center" vertical="center"/>
    </xf>
    <xf numFmtId="0" fontId="36" fillId="32" borderId="29" xfId="0" applyNumberFormat="1" applyFont="1" applyFill="1" applyBorder="1" applyAlignment="1">
      <alignment horizontal="center" vertical="center"/>
    </xf>
    <xf numFmtId="0" fontId="36" fillId="32" borderId="18" xfId="0" applyNumberFormat="1" applyFont="1" applyFill="1" applyBorder="1" applyAlignment="1">
      <alignment horizontal="center" vertical="center"/>
    </xf>
    <xf numFmtId="41" fontId="36" fillId="32" borderId="17" xfId="0" applyNumberFormat="1" applyFont="1" applyFill="1" applyBorder="1" applyAlignment="1">
      <alignment horizontal="right" vertical="center" wrapText="1"/>
    </xf>
    <xf numFmtId="0" fontId="36" fillId="32" borderId="29" xfId="0" applyNumberFormat="1" applyFont="1" applyFill="1" applyBorder="1" applyAlignment="1">
      <alignment horizontal="right" vertical="center" wrapText="1"/>
    </xf>
    <xf numFmtId="0" fontId="36" fillId="32" borderId="18" xfId="0" applyNumberFormat="1" applyFont="1" applyFill="1" applyBorder="1" applyAlignment="1">
      <alignment horizontal="right" vertical="center" wrapText="1"/>
    </xf>
    <xf numFmtId="0" fontId="36" fillId="0" borderId="17" xfId="0" applyNumberFormat="1" applyFont="1" applyFill="1" applyBorder="1" applyAlignment="1">
      <alignment horizontal="center" vertical="center" wrapText="1"/>
    </xf>
    <xf numFmtId="0" fontId="36" fillId="0" borderId="18" xfId="0" applyNumberFormat="1" applyFont="1" applyFill="1" applyBorder="1" applyAlignment="1">
      <alignment horizontal="center" vertical="center" wrapText="1"/>
    </xf>
    <xf numFmtId="0" fontId="36" fillId="0" borderId="17" xfId="0" applyNumberFormat="1" applyFont="1" applyFill="1" applyBorder="1" applyAlignment="1">
      <alignment horizontal="center" vertical="center" shrinkToFit="1"/>
    </xf>
    <xf numFmtId="0" fontId="36" fillId="0" borderId="18" xfId="0" applyNumberFormat="1" applyFont="1" applyFill="1" applyBorder="1" applyAlignment="1">
      <alignment horizontal="center" vertical="center" shrinkToFit="1"/>
    </xf>
    <xf numFmtId="0" fontId="36" fillId="0" borderId="30" xfId="0" applyNumberFormat="1" applyFont="1" applyFill="1" applyBorder="1" applyAlignment="1">
      <alignment horizontal="center" vertical="center" shrinkToFit="1"/>
    </xf>
    <xf numFmtId="0" fontId="36" fillId="0" borderId="28" xfId="0" applyNumberFormat="1" applyFont="1" applyFill="1" applyBorder="1" applyAlignment="1">
      <alignment horizontal="center" vertical="center" shrinkToFit="1"/>
    </xf>
    <xf numFmtId="0" fontId="36" fillId="0" borderId="31" xfId="0" applyNumberFormat="1" applyFont="1" applyFill="1" applyBorder="1" applyAlignment="1">
      <alignment horizontal="center" vertical="center" shrinkToFit="1"/>
    </xf>
    <xf numFmtId="0" fontId="36" fillId="0" borderId="32" xfId="0" applyNumberFormat="1" applyFont="1" applyFill="1" applyBorder="1" applyAlignment="1">
      <alignment horizontal="center" vertical="center" shrinkToFit="1"/>
    </xf>
    <xf numFmtId="0" fontId="36" fillId="0" borderId="33" xfId="0" applyNumberFormat="1" applyFont="1" applyFill="1" applyBorder="1" applyAlignment="1">
      <alignment horizontal="center" vertical="center" shrinkToFit="1"/>
    </xf>
    <xf numFmtId="0" fontId="36" fillId="0" borderId="34" xfId="0" applyNumberFormat="1" applyFont="1" applyFill="1" applyBorder="1" applyAlignment="1">
      <alignment horizontal="center" vertical="center" shrinkToFit="1"/>
    </xf>
    <xf numFmtId="0" fontId="0" fillId="0" borderId="28" xfId="0" applyNumberFormat="1" applyFont="1" applyBorder="1" applyAlignment="1">
      <alignment vertical="center"/>
    </xf>
    <xf numFmtId="0" fontId="0" fillId="0" borderId="31" xfId="0" applyNumberFormat="1" applyFont="1" applyBorder="1" applyAlignment="1">
      <alignment vertical="center"/>
    </xf>
    <xf numFmtId="0" fontId="0" fillId="0" borderId="32" xfId="0" applyNumberFormat="1" applyFont="1" applyBorder="1" applyAlignment="1">
      <alignment vertical="center"/>
    </xf>
    <xf numFmtId="0" fontId="0" fillId="0" borderId="33" xfId="0" applyNumberFormat="1" applyFont="1" applyBorder="1" applyAlignment="1">
      <alignment vertical="center"/>
    </xf>
    <xf numFmtId="0" fontId="0" fillId="0" borderId="34" xfId="0" applyNumberFormat="1" applyFont="1" applyBorder="1" applyAlignment="1">
      <alignment vertical="center"/>
    </xf>
    <xf numFmtId="0" fontId="36" fillId="0" borderId="35" xfId="0" applyNumberFormat="1" applyFont="1" applyFill="1" applyBorder="1" applyAlignment="1">
      <alignment horizontal="center" vertical="center" wrapText="1"/>
    </xf>
    <xf numFmtId="0" fontId="36" fillId="0" borderId="36" xfId="0" applyNumberFormat="1" applyFont="1" applyFill="1" applyBorder="1" applyAlignment="1">
      <alignment horizontal="center" vertical="center" wrapText="1"/>
    </xf>
    <xf numFmtId="0" fontId="36" fillId="0" borderId="37" xfId="0" applyNumberFormat="1" applyFont="1" applyFill="1" applyBorder="1" applyAlignment="1">
      <alignment horizontal="center" vertical="center" wrapText="1"/>
    </xf>
    <xf numFmtId="0" fontId="36" fillId="0" borderId="38" xfId="0" applyNumberFormat="1" applyFont="1" applyFill="1" applyBorder="1" applyAlignment="1">
      <alignment horizontal="center" vertical="center" wrapText="1"/>
    </xf>
    <xf numFmtId="0" fontId="36" fillId="0" borderId="21" xfId="0" applyNumberFormat="1" applyFont="1" applyFill="1" applyBorder="1" applyAlignment="1">
      <alignment horizontal="center" vertical="center" wrapText="1"/>
    </xf>
    <xf numFmtId="0" fontId="36" fillId="0" borderId="39" xfId="0" applyNumberFormat="1" applyFont="1" applyFill="1" applyBorder="1" applyAlignment="1">
      <alignment horizontal="center" vertical="center" wrapText="1"/>
    </xf>
    <xf numFmtId="41" fontId="36" fillId="0" borderId="17" xfId="0" applyNumberFormat="1" applyFont="1" applyFill="1" applyBorder="1" applyAlignment="1">
      <alignment horizontal="center" vertical="center" wrapText="1"/>
    </xf>
    <xf numFmtId="0" fontId="36" fillId="0" borderId="29" xfId="0" applyNumberFormat="1" applyFont="1" applyFill="1" applyBorder="1" applyAlignment="1">
      <alignment horizontal="center" vertical="center" wrapText="1"/>
    </xf>
    <xf numFmtId="0" fontId="43" fillId="0" borderId="17" xfId="0" applyNumberFormat="1" applyFont="1" applyFill="1" applyBorder="1" applyAlignment="1">
      <alignment horizontal="center" vertical="center"/>
    </xf>
    <xf numFmtId="0" fontId="43" fillId="0" borderId="29" xfId="0" applyNumberFormat="1" applyFont="1" applyFill="1" applyBorder="1" applyAlignment="1">
      <alignment horizontal="center" vertical="center"/>
    </xf>
    <xf numFmtId="0" fontId="43" fillId="0" borderId="18" xfId="0" applyNumberFormat="1" applyFont="1" applyFill="1" applyBorder="1" applyAlignment="1">
      <alignment horizontal="center" vertical="center"/>
    </xf>
    <xf numFmtId="41" fontId="36" fillId="0" borderId="29" xfId="0" applyNumberFormat="1" applyFont="1" applyFill="1" applyBorder="1" applyAlignment="1">
      <alignment horizontal="center" vertical="center"/>
    </xf>
    <xf numFmtId="0" fontId="36" fillId="0" borderId="17" xfId="0" applyNumberFormat="1" applyFont="1" applyFill="1" applyBorder="1" applyAlignment="1" applyProtection="1">
      <alignment horizontal="center" vertical="center"/>
    </xf>
    <xf numFmtId="0" fontId="36" fillId="0" borderId="29" xfId="0" applyNumberFormat="1" applyFont="1" applyFill="1" applyBorder="1" applyAlignment="1" applyProtection="1">
      <alignment horizontal="center" vertical="center"/>
    </xf>
    <xf numFmtId="0" fontId="36" fillId="0" borderId="18" xfId="0" applyNumberFormat="1" applyFont="1" applyFill="1" applyBorder="1" applyAlignment="1" applyProtection="1">
      <alignment horizontal="center" vertical="center"/>
    </xf>
    <xf numFmtId="0" fontId="36" fillId="0" borderId="17" xfId="0" applyNumberFormat="1" applyFont="1" applyFill="1" applyBorder="1" applyAlignment="1">
      <alignment horizontal="center" vertical="center" wrapText="1" shrinkToFit="1"/>
    </xf>
    <xf numFmtId="0" fontId="36" fillId="0" borderId="29" xfId="0" applyNumberFormat="1" applyFont="1" applyFill="1" applyBorder="1" applyAlignment="1">
      <alignment horizontal="center" vertical="center" shrinkToFit="1"/>
    </xf>
  </cellXfs>
  <cellStyles count="83">
    <cellStyle name="20% - 강조색1 2" xfId="13"/>
    <cellStyle name="20% - 강조색2 2" xfId="14"/>
    <cellStyle name="20% - 강조색3 2" xfId="15"/>
    <cellStyle name="20% - 강조색4 2" xfId="16"/>
    <cellStyle name="20% - 강조색5 2" xfId="17"/>
    <cellStyle name="20% - 강조색6 2" xfId="18"/>
    <cellStyle name="40% - 강조색1 2" xfId="19"/>
    <cellStyle name="40% - 강조색2 2" xfId="20"/>
    <cellStyle name="40% - 강조색3 2" xfId="21"/>
    <cellStyle name="40% - 강조색4 2" xfId="22"/>
    <cellStyle name="40% - 강조색5 2" xfId="23"/>
    <cellStyle name="40% - 강조색6 2" xfId="24"/>
    <cellStyle name="60% - 강조색1 2" xfId="25"/>
    <cellStyle name="60% - 강조색2 2" xfId="26"/>
    <cellStyle name="60% - 강조색3 2" xfId="27"/>
    <cellStyle name="60% - 강조색4 2" xfId="28"/>
    <cellStyle name="60% - 강조색5 2" xfId="29"/>
    <cellStyle name="60% - 강조색6 2" xfId="30"/>
    <cellStyle name="Α�2 셀트�_-;\-* #,##0.00_-;_-* &quot;-&quot;_-;_-@_-" xfId="31"/>
    <cellStyle name="О巢�셀트�_-;\-* #,##0.00_-;_-* &quot;-&quot;_-;_-@_-" xfId="32"/>
    <cellStyle name="せ赴��떻�_-;\-* #,##0.00_-;_-* &quot;-&quot;_-;_-@_-" xfId="33"/>
    <cellStyle name="강조색1 2" xfId="34"/>
    <cellStyle name="강조색2 2" xfId="35"/>
    <cellStyle name="강조색3 2" xfId="36"/>
    <cellStyle name="강조색4 2" xfId="37"/>
    <cellStyle name="강조색5 2" xfId="38"/>
    <cellStyle name="강조색6 2" xfId="39"/>
    <cellStyle name="경고문 2" xfId="40"/>
    <cellStyle name="계산 2" xfId="41"/>
    <cellStyle name="나쁨 2" xfId="42"/>
    <cellStyle name="낯�텍스트�_-;\-* #,##0.00_-;_-* &quot;-&quot;_-;_-@_-" xfId="43"/>
    <cellStyle name="韜쨉�셀트�_-;\-* #,##0.00_-;_-* &quot;-&quot;_-;_-@_-" xfId="44"/>
    <cellStyle name="�떻��떻�_-;\-* #,##0.00_-;_-* &quot;-&quot;_-;_-@_-" xfId="45"/>
    <cellStyle name="매鍮��떻�_-;\-* #,##0.00_-;_-* &quot;-&quot;_-;_-@_-" xfId="46"/>
    <cellStyle name="메모 2" xfId="47"/>
    <cellStyle name="백분율" xfId="2" builtinId="5"/>
    <cellStyle name="백분율 2" xfId="48"/>
    <cellStyle name="백분율 3" xfId="49"/>
    <cellStyle name="백분율 4" xfId="50"/>
    <cellStyle name="보통 2" xfId="51"/>
    <cellStyle name="貧題��떻�_-;\-* #,##0.00_-;_-* &quot;-&quot;_-;_-@_-" xfId="52"/>
    <cellStyle name="설명 텍스트 2" xfId="53"/>
    <cellStyle name="셀 확인 2" xfId="54"/>
    <cellStyle name="綏�4 셀트�_-;\-* #,##0.00_-;_-* &quot;-&quot;_-;_-@_-" xfId="55"/>
    <cellStyle name="쉼표 [0]" xfId="1" builtinId="6"/>
    <cellStyle name="쉼표 [0] 2" xfId="4"/>
    <cellStyle name="쉼표 [0] 2 2" xfId="10"/>
    <cellStyle name="쉼표 [0] 2 2 2" xfId="56"/>
    <cellStyle name="쉼표 [0] 2 2 2 2" xfId="57"/>
    <cellStyle name="쉼표 [0] 3" xfId="6"/>
    <cellStyle name="쉼표 [0] 4" xfId="11"/>
    <cellStyle name="쉼표 [0] 5" xfId="58"/>
    <cellStyle name="쉼표 [0] 6" xfId="59"/>
    <cellStyle name="쉼표 [0] 7" xfId="60"/>
    <cellStyle name="쉼표 [0] 7 2" xfId="61"/>
    <cellStyle name="쉼표 [0] 8" xfId="62"/>
    <cellStyle name="堊碩�셀트�_-;\-* #,##0.00_-;_-* &quot;-&quot;_-;_-@_-" xfId="63"/>
    <cellStyle name="麗紫��떻�_-;\-* #,##0.00_-;_-* &quot;-&quot;_-;_-@_-" xfId="64"/>
    <cellStyle name="연결된 셀 2" xfId="65"/>
    <cellStyle name="邕源��떻�_-;\-* #,##0.00_-;_-* &quot;-&quot;_-;_-@_-" xfId="66"/>
    <cellStyle name="요약 2" xfId="67"/>
    <cellStyle name="입력 2" xfId="68"/>
    <cellStyle name="제목 1 2" xfId="69"/>
    <cellStyle name="제목 2 2" xfId="70"/>
    <cellStyle name="제목 3 2" xfId="71"/>
    <cellStyle name="제목 4 2" xfId="72"/>
    <cellStyle name="제목 5" xfId="73"/>
    <cellStyle name="좇�4 셀트�_-;\-* #,##0.00_-;_-* &quot;-&quot;_-;_-@_-" xfId="74"/>
    <cellStyle name="좋음 2" xfId="75"/>
    <cellStyle name="출력 2" xfId="76"/>
    <cellStyle name="표준" xfId="0" builtinId="0"/>
    <cellStyle name="표준 2" xfId="3"/>
    <cellStyle name="표준 2 2" xfId="77"/>
    <cellStyle name="표준 2 3" xfId="9"/>
    <cellStyle name="표준 3" xfId="5"/>
    <cellStyle name="표준 3 2" xfId="7"/>
    <cellStyle name="표준 4" xfId="12"/>
    <cellStyle name="표준 5" xfId="78"/>
    <cellStyle name="표준 6" xfId="79"/>
    <cellStyle name="표준 7" xfId="8"/>
    <cellStyle name="표준 7 2" xfId="80"/>
    <cellStyle name="표준 8" xfId="82"/>
    <cellStyle name="�확인스트�_-;\-* #,##0.00_-;_-* &quot;-&quot;_-;_-@_-" xfId="8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2060"/>
    <pageSetUpPr fitToPage="1"/>
  </sheetPr>
  <dimension ref="A1:T149"/>
  <sheetViews>
    <sheetView zoomScale="80" zoomScaleNormal="80" workbookViewId="0">
      <pane xSplit="4" ySplit="6" topLeftCell="E7" activePane="bottomRight" state="frozen"/>
      <selection pane="topRight"/>
      <selection pane="bottomLeft"/>
      <selection pane="bottomRight" activeCell="K108" sqref="K108"/>
    </sheetView>
  </sheetViews>
  <sheetFormatPr defaultColWidth="8.88671875" defaultRowHeight="13.5"/>
  <cols>
    <col min="1" max="1" width="5.109375" style="17" customWidth="1"/>
    <col min="2" max="2" width="8.109375" style="17" customWidth="1"/>
    <col min="3" max="3" width="9.33203125" style="17" customWidth="1"/>
    <col min="4" max="4" width="16.5546875" style="17" customWidth="1"/>
    <col min="5" max="9" width="8.33203125" style="17" customWidth="1"/>
    <col min="10" max="10" width="11.77734375" style="17" customWidth="1"/>
    <col min="11" max="11" width="11.21875" style="17" customWidth="1"/>
    <col min="12" max="13" width="13.33203125" style="17" customWidth="1"/>
    <col min="14" max="14" width="13.77734375" style="17" customWidth="1"/>
    <col min="15" max="15" width="5.21875" style="109" customWidth="1"/>
    <col min="16" max="19" width="6.21875" style="17" customWidth="1"/>
    <col min="20" max="20" width="9.109375" style="17" bestFit="1" customWidth="1"/>
    <col min="21" max="16384" width="8.88671875" style="17"/>
  </cols>
  <sheetData>
    <row r="1" spans="1:20" s="18" customFormat="1" ht="21" customHeight="1">
      <c r="O1" s="107"/>
    </row>
    <row r="2" spans="1:20" s="18" customFormat="1" ht="28.5" customHeight="1">
      <c r="A2" s="34"/>
      <c r="B2" s="260" t="s">
        <v>3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</row>
    <row r="3" spans="1:20" s="18" customFormat="1" ht="16.5" customHeight="1">
      <c r="O3" s="107"/>
    </row>
    <row r="4" spans="1:20" s="34" customFormat="1" ht="21" customHeight="1">
      <c r="N4" s="261" t="s">
        <v>35</v>
      </c>
      <c r="O4" s="261"/>
    </row>
    <row r="5" spans="1:20" s="18" customFormat="1" ht="21.75" customHeight="1">
      <c r="A5" s="262" t="s">
        <v>59</v>
      </c>
      <c r="B5" s="262" t="s">
        <v>44</v>
      </c>
      <c r="C5" s="262" t="s">
        <v>362</v>
      </c>
      <c r="D5" s="262" t="s">
        <v>360</v>
      </c>
      <c r="E5" s="262" t="s">
        <v>51</v>
      </c>
      <c r="F5" s="262"/>
      <c r="G5" s="262"/>
      <c r="H5" s="262"/>
      <c r="I5" s="262"/>
      <c r="J5" s="262" t="s">
        <v>357</v>
      </c>
      <c r="K5" s="262"/>
      <c r="L5" s="262"/>
      <c r="M5" s="262"/>
      <c r="N5" s="262"/>
      <c r="O5" s="263" t="s">
        <v>353</v>
      </c>
      <c r="P5" s="259" t="s">
        <v>52</v>
      </c>
      <c r="Q5" s="259" t="s">
        <v>380</v>
      </c>
      <c r="R5" s="259" t="s">
        <v>542</v>
      </c>
      <c r="S5" s="259" t="s">
        <v>25</v>
      </c>
    </row>
    <row r="6" spans="1:20" s="18" customFormat="1" ht="24" customHeight="1">
      <c r="A6" s="262"/>
      <c r="B6" s="262"/>
      <c r="C6" s="262"/>
      <c r="D6" s="262"/>
      <c r="E6" s="112" t="s">
        <v>356</v>
      </c>
      <c r="F6" s="112" t="s">
        <v>355</v>
      </c>
      <c r="G6" s="113" t="s">
        <v>543</v>
      </c>
      <c r="H6" s="112" t="s">
        <v>361</v>
      </c>
      <c r="I6" s="112" t="s">
        <v>365</v>
      </c>
      <c r="J6" s="112" t="s">
        <v>354</v>
      </c>
      <c r="K6" s="112" t="s">
        <v>363</v>
      </c>
      <c r="L6" s="112" t="s">
        <v>33</v>
      </c>
      <c r="M6" s="120" t="s">
        <v>24</v>
      </c>
      <c r="N6" s="112" t="s">
        <v>556</v>
      </c>
      <c r="O6" s="263"/>
      <c r="P6" s="259"/>
      <c r="Q6" s="259"/>
      <c r="R6" s="259"/>
      <c r="S6" s="259"/>
    </row>
    <row r="7" spans="1:20" s="18" customFormat="1" ht="24" customHeight="1">
      <c r="A7" s="120">
        <f t="shared" ref="A7:A38" si="0">ROW()-6</f>
        <v>1</v>
      </c>
      <c r="B7" s="133" t="s">
        <v>57</v>
      </c>
      <c r="C7" s="133" t="s">
        <v>65</v>
      </c>
      <c r="D7" s="133" t="s">
        <v>65</v>
      </c>
      <c r="E7" s="122"/>
      <c r="F7" s="120"/>
      <c r="G7" s="132" t="s">
        <v>100</v>
      </c>
      <c r="H7" s="120"/>
      <c r="I7" s="124"/>
      <c r="J7" s="103"/>
      <c r="K7" s="103"/>
      <c r="L7" s="118">
        <v>1200</v>
      </c>
      <c r="M7" s="118"/>
      <c r="N7" s="118">
        <f t="shared" ref="N7:N38" si="1">SUM(J7:M7)</f>
        <v>1200</v>
      </c>
      <c r="O7" s="103"/>
      <c r="P7" s="117" t="str">
        <f>VLOOKUP(D7,고객상담실현황!$F$6:$M$322,2,FALSE)</f>
        <v>서기관</v>
      </c>
      <c r="Q7" s="120">
        <f>VLOOKUP(D7,고객상담실현황!$F$6:$M$322,3,FALSE)</f>
        <v>0</v>
      </c>
      <c r="R7" s="120">
        <f>VLOOKUP(D7,고객상담실현황!$F$6:$M$322,4,FALSE)</f>
        <v>2004</v>
      </c>
      <c r="S7" s="120">
        <f>VLOOKUP(D7,고객상담실현황!$F$6:$M$322,8,FALSE)</f>
        <v>0</v>
      </c>
    </row>
    <row r="8" spans="1:20" s="18" customFormat="1" ht="24" customHeight="1">
      <c r="A8" s="120">
        <f t="shared" si="0"/>
        <v>2</v>
      </c>
      <c r="B8" s="120" t="s">
        <v>57</v>
      </c>
      <c r="C8" s="121" t="s">
        <v>335</v>
      </c>
      <c r="D8" s="121" t="s">
        <v>335</v>
      </c>
      <c r="E8" s="121"/>
      <c r="F8" s="121"/>
      <c r="G8" s="132" t="s">
        <v>100</v>
      </c>
      <c r="H8" s="121"/>
      <c r="I8" s="121"/>
      <c r="J8" s="103"/>
      <c r="K8" s="103"/>
      <c r="L8" s="103">
        <v>400</v>
      </c>
      <c r="M8" s="103"/>
      <c r="N8" s="103">
        <f t="shared" si="1"/>
        <v>400</v>
      </c>
      <c r="O8" s="103"/>
      <c r="P8" s="117" t="str">
        <f>VLOOKUP(D8,고객상담실현황!$F$6:$M$322,2,FALSE)</f>
        <v>서기관</v>
      </c>
      <c r="Q8" s="122">
        <f>VLOOKUP(D8,고객상담실현황!$F$6:$M$322,3,FALSE)</f>
        <v>0</v>
      </c>
      <c r="R8" s="122">
        <f>VLOOKUP(D8,고객상담실현황!$F$6:$M$322,4,FALSE)</f>
        <v>2005</v>
      </c>
      <c r="S8" s="122">
        <f>VLOOKUP(D8,고객상담실현황!$F$6:$M$322,8,FALSE)</f>
        <v>0</v>
      </c>
    </row>
    <row r="9" spans="1:20" s="18" customFormat="1" ht="24" customHeight="1">
      <c r="A9" s="120">
        <f t="shared" si="0"/>
        <v>3</v>
      </c>
      <c r="B9" s="120" t="s">
        <v>57</v>
      </c>
      <c r="C9" s="122" t="s">
        <v>375</v>
      </c>
      <c r="D9" s="122" t="s">
        <v>375</v>
      </c>
      <c r="E9" s="121"/>
      <c r="F9" s="122"/>
      <c r="G9" s="132" t="s">
        <v>100</v>
      </c>
      <c r="H9" s="122"/>
      <c r="I9" s="122"/>
      <c r="J9" s="119"/>
      <c r="K9" s="119"/>
      <c r="L9" s="119">
        <v>910</v>
      </c>
      <c r="M9" s="119"/>
      <c r="N9" s="119">
        <f t="shared" si="1"/>
        <v>910</v>
      </c>
      <c r="O9" s="102"/>
      <c r="P9" s="117" t="str">
        <f>VLOOKUP(D9,고객상담실현황!$F$6:$M$322,2,FALSE)</f>
        <v>서기관</v>
      </c>
      <c r="Q9" s="122">
        <f>VLOOKUP(D9,고객상담실현황!$F$6:$M$322,3,FALSE)</f>
        <v>0</v>
      </c>
      <c r="R9" s="122">
        <f>VLOOKUP(D9,고객상담실현황!$F$6:$M$322,4,FALSE)</f>
        <v>2006</v>
      </c>
      <c r="S9" s="122">
        <f>VLOOKUP(D9,고객상담실현황!$F$6:$M$322,8,FALSE)</f>
        <v>5100</v>
      </c>
    </row>
    <row r="10" spans="1:20" s="18" customFormat="1" ht="24" customHeight="1">
      <c r="A10" s="120">
        <f t="shared" si="0"/>
        <v>4</v>
      </c>
      <c r="B10" s="124" t="s">
        <v>57</v>
      </c>
      <c r="C10" s="121" t="s">
        <v>447</v>
      </c>
      <c r="D10" s="121" t="s">
        <v>447</v>
      </c>
      <c r="E10" s="121"/>
      <c r="F10" s="121"/>
      <c r="G10" s="132" t="s">
        <v>100</v>
      </c>
      <c r="H10" s="121"/>
      <c r="I10" s="121"/>
      <c r="J10" s="116"/>
      <c r="K10" s="116"/>
      <c r="L10" s="116">
        <v>2000</v>
      </c>
      <c r="M10" s="116"/>
      <c r="N10" s="116">
        <f t="shared" si="1"/>
        <v>2000</v>
      </c>
      <c r="O10" s="103"/>
      <c r="P10" s="117" t="str">
        <f>VLOOKUP(D10,고객상담실현황!$F$6:$M$322,2,FALSE)</f>
        <v>서기관</v>
      </c>
      <c r="Q10" s="122">
        <f>VLOOKUP(D10,고객상담실현황!$F$6:$M$322,3,FALSE)</f>
        <v>0</v>
      </c>
      <c r="R10" s="122">
        <f>VLOOKUP(D10,고객상담실현황!$F$6:$M$322,4,FALSE)</f>
        <v>2005</v>
      </c>
      <c r="S10" s="122">
        <f>VLOOKUP(D10,고객상담실현황!$F$6:$M$322,8,FALSE)</f>
        <v>0</v>
      </c>
      <c r="T10" s="16"/>
    </row>
    <row r="11" spans="1:20" s="18" customFormat="1" ht="24" customHeight="1">
      <c r="A11" s="120">
        <f t="shared" si="0"/>
        <v>5</v>
      </c>
      <c r="B11" s="124" t="s">
        <v>57</v>
      </c>
      <c r="C11" s="124" t="s">
        <v>397</v>
      </c>
      <c r="D11" s="124" t="s">
        <v>155</v>
      </c>
      <c r="E11" s="124"/>
      <c r="F11" s="124"/>
      <c r="G11" s="132" t="s">
        <v>100</v>
      </c>
      <c r="H11" s="124"/>
      <c r="I11" s="121"/>
      <c r="J11" s="116"/>
      <c r="K11" s="116"/>
      <c r="L11" s="116">
        <v>2900</v>
      </c>
      <c r="M11" s="116"/>
      <c r="N11" s="116">
        <f t="shared" si="1"/>
        <v>2900</v>
      </c>
      <c r="O11" s="103"/>
      <c r="P11" s="117" t="e">
        <f>VLOOKUP(D11,고객상담실현황!$F$6:$M$322,2,FALSE)</f>
        <v>#N/A</v>
      </c>
      <c r="Q11" s="122" t="e">
        <f>VLOOKUP(D11,고객상담실현황!$F$6:$M$322,3,FALSE)</f>
        <v>#N/A</v>
      </c>
      <c r="R11" s="122" t="e">
        <f>VLOOKUP(D11,고객상담실현황!$F$6:$M$322,4,FALSE)</f>
        <v>#N/A</v>
      </c>
      <c r="S11" s="122" t="e">
        <f>VLOOKUP(D11,고객상담실현황!$F$6:$M$322,8,FALSE)</f>
        <v>#N/A</v>
      </c>
      <c r="T11" s="16"/>
    </row>
    <row r="12" spans="1:20" s="18" customFormat="1" ht="24" customHeight="1">
      <c r="A12" s="120">
        <f t="shared" si="0"/>
        <v>6</v>
      </c>
      <c r="B12" s="124" t="s">
        <v>57</v>
      </c>
      <c r="C12" s="124" t="s">
        <v>397</v>
      </c>
      <c r="D12" s="124" t="s">
        <v>153</v>
      </c>
      <c r="E12" s="121"/>
      <c r="F12" s="124"/>
      <c r="G12" s="132" t="s">
        <v>100</v>
      </c>
      <c r="H12" s="124"/>
      <c r="I12" s="124"/>
      <c r="J12" s="116"/>
      <c r="K12" s="116"/>
      <c r="L12" s="116">
        <v>2000</v>
      </c>
      <c r="M12" s="116"/>
      <c r="N12" s="116">
        <f t="shared" si="1"/>
        <v>2000</v>
      </c>
      <c r="O12" s="103"/>
      <c r="P12" s="117" t="e">
        <f>VLOOKUP(D12,고객상담실현황!$F$6:$M$322,2,FALSE)</f>
        <v>#N/A</v>
      </c>
      <c r="Q12" s="122" t="e">
        <f>VLOOKUP(D12,고객상담실현황!$F$6:$M$322,3,FALSE)</f>
        <v>#N/A</v>
      </c>
      <c r="R12" s="122" t="e">
        <f>VLOOKUP(D12,고객상담실현황!$F$6:$M$322,4,FALSE)</f>
        <v>#N/A</v>
      </c>
      <c r="S12" s="122" t="e">
        <f>VLOOKUP(D12,고객상담실현황!$F$6:$M$322,8,FALSE)</f>
        <v>#N/A</v>
      </c>
      <c r="T12" s="16"/>
    </row>
    <row r="13" spans="1:20" s="18" customFormat="1" ht="24" customHeight="1">
      <c r="A13" s="120">
        <f t="shared" si="0"/>
        <v>7</v>
      </c>
      <c r="B13" s="120" t="s">
        <v>57</v>
      </c>
      <c r="C13" s="120" t="s">
        <v>389</v>
      </c>
      <c r="D13" s="120" t="s">
        <v>390</v>
      </c>
      <c r="E13" s="124"/>
      <c r="F13" s="120"/>
      <c r="G13" s="132" t="s">
        <v>100</v>
      </c>
      <c r="H13" s="120"/>
      <c r="I13" s="120"/>
      <c r="J13" s="103"/>
      <c r="K13" s="103"/>
      <c r="L13" s="119">
        <v>5802</v>
      </c>
      <c r="M13" s="119"/>
      <c r="N13" s="119">
        <f t="shared" si="1"/>
        <v>5802</v>
      </c>
      <c r="O13" s="102"/>
      <c r="P13" s="117" t="str">
        <f>VLOOKUP(D13,고객상담실현황!$F$6:$M$322,2,FALSE)</f>
        <v>사무관</v>
      </c>
      <c r="Q13" s="122" t="str">
        <f>VLOOKUP(D13,고객상담실현황!$F$6:$M$322,3,FALSE)</f>
        <v>관내</v>
      </c>
      <c r="R13" s="122">
        <f>VLOOKUP(D13,고객상담실현황!$F$6:$M$322,4,FALSE)</f>
        <v>2005</v>
      </c>
      <c r="S13" s="122">
        <f>VLOOKUP(D13,고객상담실현황!$F$6:$M$322,8,FALSE)</f>
        <v>0</v>
      </c>
    </row>
    <row r="14" spans="1:20" s="16" customFormat="1" ht="24" customHeight="1">
      <c r="A14" s="120">
        <f t="shared" si="0"/>
        <v>8</v>
      </c>
      <c r="B14" s="121" t="s">
        <v>57</v>
      </c>
      <c r="C14" s="121" t="s">
        <v>389</v>
      </c>
      <c r="D14" s="121" t="s">
        <v>562</v>
      </c>
      <c r="E14" s="121"/>
      <c r="F14" s="121"/>
      <c r="G14" s="132" t="s">
        <v>100</v>
      </c>
      <c r="H14" s="121"/>
      <c r="I14" s="121"/>
      <c r="J14" s="116"/>
      <c r="K14" s="116"/>
      <c r="L14" s="116">
        <v>312</v>
      </c>
      <c r="M14" s="116"/>
      <c r="N14" s="116">
        <f t="shared" si="1"/>
        <v>312</v>
      </c>
      <c r="O14" s="103"/>
      <c r="P14" s="117" t="e">
        <f>VLOOKUP(D14,고객상담실현황!$F$6:$M$322,2,FALSE)</f>
        <v>#N/A</v>
      </c>
      <c r="Q14" s="122" t="e">
        <f>VLOOKUP(D14,고객상담실현황!$F$6:$M$322,3,FALSE)</f>
        <v>#N/A</v>
      </c>
      <c r="R14" s="122" t="e">
        <f>VLOOKUP(D14,고객상담실현황!$F$6:$M$322,4,FALSE)</f>
        <v>#N/A</v>
      </c>
      <c r="S14" s="122" t="e">
        <f>VLOOKUP(D14,고객상담실현황!$F$6:$M$322,8,FALSE)</f>
        <v>#N/A</v>
      </c>
    </row>
    <row r="15" spans="1:20" s="16" customFormat="1" ht="24" customHeight="1">
      <c r="A15" s="120">
        <f t="shared" si="0"/>
        <v>9</v>
      </c>
      <c r="B15" s="122" t="s">
        <v>57</v>
      </c>
      <c r="C15" s="122" t="s">
        <v>389</v>
      </c>
      <c r="D15" s="122" t="s">
        <v>561</v>
      </c>
      <c r="E15" s="122"/>
      <c r="F15" s="122"/>
      <c r="G15" s="132" t="s">
        <v>100</v>
      </c>
      <c r="H15" s="122"/>
      <c r="I15" s="122"/>
      <c r="J15" s="103"/>
      <c r="K15" s="103"/>
      <c r="L15" s="119">
        <v>3381</v>
      </c>
      <c r="M15" s="119"/>
      <c r="N15" s="119">
        <f t="shared" si="1"/>
        <v>3381</v>
      </c>
      <c r="O15" s="102"/>
      <c r="P15" s="117" t="e">
        <f>VLOOKUP(D15,고객상담실현황!$F$6:$M$322,2,FALSE)</f>
        <v>#N/A</v>
      </c>
      <c r="Q15" s="122" t="e">
        <f>VLOOKUP(D15,고객상담실현황!$F$6:$M$322,3,FALSE)</f>
        <v>#N/A</v>
      </c>
      <c r="R15" s="122" t="e">
        <f>VLOOKUP(D15,고객상담실현황!$F$6:$M$322,4,FALSE)</f>
        <v>#N/A</v>
      </c>
      <c r="S15" s="122" t="e">
        <f>VLOOKUP(D15,고객상담실현황!$F$6:$M$322,8,FALSE)</f>
        <v>#N/A</v>
      </c>
      <c r="T15" s="18"/>
    </row>
    <row r="16" spans="1:20" s="16" customFormat="1" ht="24" customHeight="1">
      <c r="A16" s="120">
        <f t="shared" si="0"/>
        <v>10</v>
      </c>
      <c r="B16" s="122" t="s">
        <v>57</v>
      </c>
      <c r="C16" s="121" t="s">
        <v>364</v>
      </c>
      <c r="D16" s="121" t="s">
        <v>364</v>
      </c>
      <c r="E16" s="121"/>
      <c r="F16" s="121"/>
      <c r="G16" s="132" t="s">
        <v>100</v>
      </c>
      <c r="H16" s="121"/>
      <c r="I16" s="121"/>
      <c r="J16" s="103"/>
      <c r="K16" s="103"/>
      <c r="L16" s="103">
        <v>7938</v>
      </c>
      <c r="M16" s="103"/>
      <c r="N16" s="103">
        <f t="shared" si="1"/>
        <v>7938</v>
      </c>
      <c r="O16" s="103"/>
      <c r="P16" s="117" t="str">
        <f>VLOOKUP(D16,고객상담실현황!$F$6:$M$322,2,FALSE)</f>
        <v>서기관</v>
      </c>
      <c r="Q16" s="122">
        <f>VLOOKUP(D16,고객상담실현황!$F$6:$M$322,3,FALSE)</f>
        <v>0</v>
      </c>
      <c r="R16" s="122">
        <f>VLOOKUP(D16,고객상담실현황!$F$6:$M$322,4,FALSE)</f>
        <v>2006</v>
      </c>
      <c r="S16" s="122">
        <f>VLOOKUP(D16,고객상담실현황!$F$6:$M$322,8,FALSE)</f>
        <v>0</v>
      </c>
      <c r="T16" s="18"/>
    </row>
    <row r="17" spans="1:20" s="16" customFormat="1" ht="24" customHeight="1">
      <c r="A17" s="120">
        <f t="shared" si="0"/>
        <v>11</v>
      </c>
      <c r="B17" s="122" t="s">
        <v>57</v>
      </c>
      <c r="C17" s="121" t="s">
        <v>432</v>
      </c>
      <c r="D17" s="121" t="s">
        <v>432</v>
      </c>
      <c r="E17" s="121"/>
      <c r="F17" s="121"/>
      <c r="G17" s="132" t="s">
        <v>100</v>
      </c>
      <c r="H17" s="121"/>
      <c r="I17" s="121"/>
      <c r="J17" s="116"/>
      <c r="K17" s="116"/>
      <c r="L17" s="116">
        <v>2350</v>
      </c>
      <c r="M17" s="116"/>
      <c r="N17" s="116">
        <f t="shared" si="1"/>
        <v>2350</v>
      </c>
      <c r="O17" s="103"/>
      <c r="P17" s="117" t="str">
        <f>VLOOKUP(D17,고객상담실현황!$F$6:$M$322,2,FALSE)</f>
        <v>서기관</v>
      </c>
      <c r="Q17" s="122">
        <f>VLOOKUP(D17,고객상담실현황!$F$6:$M$322,3,FALSE)</f>
        <v>0</v>
      </c>
      <c r="R17" s="122">
        <f>VLOOKUP(D17,고객상담실현황!$F$6:$M$322,4,FALSE)</f>
        <v>2007</v>
      </c>
      <c r="S17" s="122">
        <f>VLOOKUP(D17,고객상담실현황!$F$6:$M$322,8,FALSE)</f>
        <v>0</v>
      </c>
      <c r="T17" s="18"/>
    </row>
    <row r="18" spans="1:20" s="16" customFormat="1" ht="24" customHeight="1">
      <c r="A18" s="120">
        <f t="shared" si="0"/>
        <v>12</v>
      </c>
      <c r="B18" s="121" t="s">
        <v>57</v>
      </c>
      <c r="C18" s="121" t="s">
        <v>378</v>
      </c>
      <c r="D18" s="121" t="s">
        <v>563</v>
      </c>
      <c r="E18" s="121"/>
      <c r="F18" s="121"/>
      <c r="G18" s="132" t="s">
        <v>100</v>
      </c>
      <c r="H18" s="121"/>
      <c r="I18" s="121"/>
      <c r="J18" s="116"/>
      <c r="K18" s="116"/>
      <c r="L18" s="116">
        <v>2035</v>
      </c>
      <c r="M18" s="116"/>
      <c r="N18" s="116">
        <f t="shared" si="1"/>
        <v>2035</v>
      </c>
      <c r="O18" s="103"/>
      <c r="P18" s="117" t="e">
        <f>VLOOKUP(D18,고객상담실현황!$F$6:$M$322,2,FALSE)</f>
        <v>#N/A</v>
      </c>
      <c r="Q18" s="122" t="e">
        <f>VLOOKUP(D18,고객상담실현황!$F$6:$M$322,3,FALSE)</f>
        <v>#N/A</v>
      </c>
      <c r="R18" s="122" t="e">
        <f>VLOOKUP(D18,고객상담실현황!$F$6:$M$322,4,FALSE)</f>
        <v>#N/A</v>
      </c>
      <c r="S18" s="122" t="e">
        <f>VLOOKUP(D18,고객상담실현황!$F$6:$M$322,8,FALSE)</f>
        <v>#N/A</v>
      </c>
    </row>
    <row r="19" spans="1:20" s="16" customFormat="1" ht="24" customHeight="1">
      <c r="A19" s="120">
        <f t="shared" si="0"/>
        <v>13</v>
      </c>
      <c r="B19" s="121" t="s">
        <v>57</v>
      </c>
      <c r="C19" s="121" t="s">
        <v>405</v>
      </c>
      <c r="D19" s="121" t="s">
        <v>156</v>
      </c>
      <c r="E19" s="121"/>
      <c r="F19" s="121"/>
      <c r="G19" s="132" t="s">
        <v>100</v>
      </c>
      <c r="H19" s="121"/>
      <c r="I19" s="121"/>
      <c r="J19" s="116"/>
      <c r="K19" s="116"/>
      <c r="L19" s="116">
        <v>1716</v>
      </c>
      <c r="M19" s="116"/>
      <c r="N19" s="116">
        <f t="shared" si="1"/>
        <v>1716</v>
      </c>
      <c r="O19" s="103"/>
      <c r="P19" s="117" t="e">
        <f>VLOOKUP(D19,고객상담실현황!$F$6:$M$322,2,FALSE)</f>
        <v>#N/A</v>
      </c>
      <c r="Q19" s="122" t="e">
        <f>VLOOKUP(D19,고객상담실현황!$F$6:$M$322,3,FALSE)</f>
        <v>#N/A</v>
      </c>
      <c r="R19" s="122" t="e">
        <f>VLOOKUP(D19,고객상담실현황!$F$6:$M$322,4,FALSE)</f>
        <v>#N/A</v>
      </c>
      <c r="S19" s="122" t="e">
        <f>VLOOKUP(D19,고객상담실현황!$F$6:$M$322,8,FALSE)</f>
        <v>#N/A</v>
      </c>
    </row>
    <row r="20" spans="1:20" s="16" customFormat="1" ht="24" customHeight="1">
      <c r="A20" s="120">
        <f t="shared" si="0"/>
        <v>14</v>
      </c>
      <c r="B20" s="124" t="s">
        <v>57</v>
      </c>
      <c r="C20" s="121" t="s">
        <v>421</v>
      </c>
      <c r="D20" s="121" t="s">
        <v>421</v>
      </c>
      <c r="E20" s="121"/>
      <c r="F20" s="121"/>
      <c r="G20" s="132" t="s">
        <v>100</v>
      </c>
      <c r="H20" s="121"/>
      <c r="I20" s="121"/>
      <c r="J20" s="116"/>
      <c r="K20" s="116"/>
      <c r="L20" s="116">
        <v>500</v>
      </c>
      <c r="M20" s="116"/>
      <c r="N20" s="116">
        <f t="shared" si="1"/>
        <v>500</v>
      </c>
      <c r="O20" s="103"/>
      <c r="P20" s="117" t="str">
        <f>VLOOKUP(D20,고객상담실현황!$F$6:$M$322,2,FALSE)</f>
        <v>서기관</v>
      </c>
      <c r="Q20" s="122">
        <f>VLOOKUP(D20,고객상담실현황!$F$6:$M$322,3,FALSE)</f>
        <v>0</v>
      </c>
      <c r="R20" s="122">
        <f>VLOOKUP(D20,고객상담실현황!$F$6:$M$322,4,FALSE)</f>
        <v>2005</v>
      </c>
      <c r="S20" s="122">
        <f>VLOOKUP(D20,고객상담실현황!$F$6:$M$322,8,FALSE)</f>
        <v>0</v>
      </c>
    </row>
    <row r="21" spans="1:20" s="16" customFormat="1" ht="24" customHeight="1">
      <c r="A21" s="235">
        <f t="shared" si="0"/>
        <v>15</v>
      </c>
      <c r="B21" s="124" t="s">
        <v>57</v>
      </c>
      <c r="C21" s="124" t="s">
        <v>421</v>
      </c>
      <c r="D21" s="124" t="s">
        <v>749</v>
      </c>
      <c r="E21" s="124" t="s">
        <v>100</v>
      </c>
      <c r="F21" s="124"/>
      <c r="G21" s="132"/>
      <c r="H21" s="124"/>
      <c r="I21" s="124"/>
      <c r="J21" s="116"/>
      <c r="K21" s="116">
        <v>8000</v>
      </c>
      <c r="L21" s="116"/>
      <c r="M21" s="116"/>
      <c r="N21" s="116">
        <f t="shared" si="1"/>
        <v>8000</v>
      </c>
      <c r="O21" s="103"/>
      <c r="P21" s="117" t="e">
        <f>VLOOKUP(D21,고객상담실현황!$F$6:$M$322,2,FALSE)</f>
        <v>#N/A</v>
      </c>
      <c r="Q21" s="244" t="e">
        <f>VLOOKUP(D21,고객상담실현황!$F$6:$M$322,3,FALSE)</f>
        <v>#N/A</v>
      </c>
      <c r="R21" s="244" t="e">
        <f>VLOOKUP(D21,고객상담실현황!$F$6:$M$322,4,FALSE)</f>
        <v>#N/A</v>
      </c>
      <c r="S21" s="244" t="e">
        <f>VLOOKUP(D21,고객상담실현황!$F$6:$M$322,8,FALSE)</f>
        <v>#N/A</v>
      </c>
    </row>
    <row r="22" spans="1:20" s="16" customFormat="1" ht="24" customHeight="1">
      <c r="A22" s="235">
        <f t="shared" si="0"/>
        <v>16</v>
      </c>
      <c r="B22" s="124" t="s">
        <v>57</v>
      </c>
      <c r="C22" s="124" t="s">
        <v>440</v>
      </c>
      <c r="D22" s="124" t="s">
        <v>440</v>
      </c>
      <c r="E22" s="124"/>
      <c r="F22" s="124"/>
      <c r="G22" s="132" t="s">
        <v>100</v>
      </c>
      <c r="H22" s="124"/>
      <c r="I22" s="124"/>
      <c r="J22" s="116"/>
      <c r="K22" s="116"/>
      <c r="L22" s="116">
        <v>3348</v>
      </c>
      <c r="M22" s="116"/>
      <c r="N22" s="116">
        <f t="shared" si="1"/>
        <v>3348</v>
      </c>
      <c r="O22" s="103"/>
      <c r="P22" s="117" t="str">
        <f>VLOOKUP(D22,고객상담실현황!$F$6:$M$322,2,FALSE)</f>
        <v>서기관</v>
      </c>
      <c r="Q22" s="244">
        <f>VLOOKUP(D22,고객상담실현황!$F$6:$M$322,3,FALSE)</f>
        <v>0</v>
      </c>
      <c r="R22" s="244">
        <f>VLOOKUP(D22,고객상담실현황!$F$6:$M$322,4,FALSE)</f>
        <v>2000</v>
      </c>
      <c r="S22" s="244">
        <f>VLOOKUP(D22,고객상담실현황!$F$6:$M$322,8,FALSE)</f>
        <v>0</v>
      </c>
    </row>
    <row r="23" spans="1:20" s="16" customFormat="1" ht="24" customHeight="1">
      <c r="A23" s="120">
        <f t="shared" si="0"/>
        <v>17</v>
      </c>
      <c r="B23" s="121" t="s">
        <v>57</v>
      </c>
      <c r="C23" s="121" t="s">
        <v>381</v>
      </c>
      <c r="D23" s="121" t="s">
        <v>381</v>
      </c>
      <c r="E23" s="121"/>
      <c r="F23" s="121"/>
      <c r="G23" s="132" t="s">
        <v>100</v>
      </c>
      <c r="H23" s="121"/>
      <c r="I23" s="121"/>
      <c r="J23" s="103"/>
      <c r="K23" s="103"/>
      <c r="L23" s="103">
        <v>7100</v>
      </c>
      <c r="M23" s="103"/>
      <c r="N23" s="116">
        <f t="shared" si="1"/>
        <v>7100</v>
      </c>
      <c r="O23" s="103"/>
      <c r="P23" s="117" t="str">
        <f>VLOOKUP(D23,고객상담실현황!$F$6:$M$322,2,FALSE)</f>
        <v>서기관</v>
      </c>
      <c r="Q23" s="122">
        <f>VLOOKUP(D23,고객상담실현황!$F$6:$M$322,3,FALSE)</f>
        <v>0</v>
      </c>
      <c r="R23" s="122">
        <f>VLOOKUP(D23,고객상담실현황!$F$6:$M$322,4,FALSE)</f>
        <v>2007</v>
      </c>
      <c r="S23" s="122">
        <f>VLOOKUP(D23,고객상담실현황!$F$6:$M$322,8,FALSE)</f>
        <v>0</v>
      </c>
    </row>
    <row r="24" spans="1:20" s="16" customFormat="1" ht="24" customHeight="1">
      <c r="A24" s="120">
        <f t="shared" si="0"/>
        <v>18</v>
      </c>
      <c r="B24" s="121" t="s">
        <v>57</v>
      </c>
      <c r="C24" s="121" t="s">
        <v>381</v>
      </c>
      <c r="D24" s="121" t="s">
        <v>157</v>
      </c>
      <c r="E24" s="121"/>
      <c r="F24" s="121"/>
      <c r="G24" s="132" t="s">
        <v>100</v>
      </c>
      <c r="H24" s="121"/>
      <c r="I24" s="121"/>
      <c r="J24" s="103"/>
      <c r="K24" s="103"/>
      <c r="L24" s="103">
        <v>3000</v>
      </c>
      <c r="M24" s="103"/>
      <c r="N24" s="103">
        <f t="shared" si="1"/>
        <v>3000</v>
      </c>
      <c r="O24" s="103"/>
      <c r="P24" s="117" t="e">
        <f>VLOOKUP(D24,고객상담실현황!$F$6:$M$322,2,FALSE)</f>
        <v>#N/A</v>
      </c>
      <c r="Q24" s="122" t="e">
        <f>VLOOKUP(D24,고객상담실현황!$F$6:$M$322,3,FALSE)</f>
        <v>#N/A</v>
      </c>
      <c r="R24" s="122" t="e">
        <f>VLOOKUP(D24,고객상담실현황!$F$6:$M$322,4,FALSE)</f>
        <v>#N/A</v>
      </c>
      <c r="S24" s="122" t="e">
        <f>VLOOKUP(D24,고객상담실현황!$F$6:$M$322,8,FALSE)</f>
        <v>#N/A</v>
      </c>
      <c r="T24" s="176">
        <f>SUM(N7:N24)</f>
        <v>54892</v>
      </c>
    </row>
    <row r="25" spans="1:20" s="16" customFormat="1" ht="24" customHeight="1">
      <c r="A25" s="129">
        <f t="shared" si="0"/>
        <v>19</v>
      </c>
      <c r="B25" s="126" t="s">
        <v>73</v>
      </c>
      <c r="C25" s="126" t="s">
        <v>325</v>
      </c>
      <c r="D25" s="126" t="s">
        <v>325</v>
      </c>
      <c r="E25" s="126"/>
      <c r="F25" s="126"/>
      <c r="G25" s="126"/>
      <c r="H25" s="126"/>
      <c r="I25" s="126" t="s">
        <v>100</v>
      </c>
      <c r="J25" s="105"/>
      <c r="K25" s="105"/>
      <c r="L25" s="105"/>
      <c r="M25" s="105">
        <v>600</v>
      </c>
      <c r="N25" s="105">
        <f t="shared" si="1"/>
        <v>600</v>
      </c>
      <c r="O25" s="106"/>
      <c r="P25" s="117" t="str">
        <f>VLOOKUP(D25,고객상담실현황!$F$6:$M$322,2,FALSE)</f>
        <v>사무관</v>
      </c>
      <c r="Q25" s="122">
        <f>VLOOKUP(D25,고객상담실현황!$F$6:$M$322,3,FALSE)</f>
        <v>0</v>
      </c>
      <c r="R25" s="122">
        <f>VLOOKUP(D25,고객상담실현황!$F$6:$M$322,4,FALSE)</f>
        <v>2007</v>
      </c>
      <c r="S25" s="122">
        <f>VLOOKUP(D25,고객상담실현황!$F$6:$M$322,8,FALSE)</f>
        <v>0</v>
      </c>
    </row>
    <row r="26" spans="1:20" s="16" customFormat="1" ht="24" customHeight="1">
      <c r="A26" s="129">
        <f t="shared" si="0"/>
        <v>20</v>
      </c>
      <c r="B26" s="126" t="s">
        <v>73</v>
      </c>
      <c r="C26" s="126" t="s">
        <v>462</v>
      </c>
      <c r="D26" s="126" t="s">
        <v>462</v>
      </c>
      <c r="E26" s="126" t="s">
        <v>100</v>
      </c>
      <c r="F26" s="126"/>
      <c r="G26" s="126" t="s">
        <v>140</v>
      </c>
      <c r="H26" s="126"/>
      <c r="I26" s="126" t="s">
        <v>100</v>
      </c>
      <c r="J26" s="105"/>
      <c r="K26" s="105">
        <v>10000</v>
      </c>
      <c r="L26" s="105">
        <v>2000</v>
      </c>
      <c r="M26" s="105">
        <v>600</v>
      </c>
      <c r="N26" s="105">
        <f t="shared" si="1"/>
        <v>12600</v>
      </c>
      <c r="O26" s="106">
        <v>2</v>
      </c>
      <c r="P26" s="117" t="str">
        <f>VLOOKUP(D26,고객상담실현황!$F$6:$M$322,2,FALSE)</f>
        <v>서기관</v>
      </c>
      <c r="Q26" s="122">
        <f>VLOOKUP(D26,고객상담실현황!$F$6:$M$322,3,FALSE)</f>
        <v>0</v>
      </c>
      <c r="R26" s="122">
        <f>VLOOKUP(D26,고객상담실현황!$F$6:$M$322,4,FALSE)</f>
        <v>2006</v>
      </c>
      <c r="S26" s="122">
        <f>VLOOKUP(D26,고객상담실현황!$F$6:$M$322,8,FALSE)</f>
        <v>0</v>
      </c>
    </row>
    <row r="27" spans="1:20" s="16" customFormat="1" ht="24" customHeight="1">
      <c r="A27" s="129">
        <f t="shared" si="0"/>
        <v>21</v>
      </c>
      <c r="B27" s="126" t="s">
        <v>73</v>
      </c>
      <c r="C27" s="126" t="s">
        <v>312</v>
      </c>
      <c r="D27" s="126" t="s">
        <v>312</v>
      </c>
      <c r="E27" s="126"/>
      <c r="F27" s="126"/>
      <c r="G27" s="126" t="s">
        <v>140</v>
      </c>
      <c r="H27" s="126"/>
      <c r="I27" s="126" t="s">
        <v>100</v>
      </c>
      <c r="J27" s="105"/>
      <c r="K27" s="105"/>
      <c r="L27" s="105">
        <v>130</v>
      </c>
      <c r="M27" s="105">
        <v>300</v>
      </c>
      <c r="N27" s="105">
        <f t="shared" si="1"/>
        <v>430</v>
      </c>
      <c r="O27" s="106"/>
      <c r="P27" s="117" t="str">
        <f>VLOOKUP(D27,고객상담실현황!$F$6:$M$322,2,FALSE)</f>
        <v>사무관</v>
      </c>
      <c r="Q27" s="122">
        <f>VLOOKUP(D27,고객상담실현황!$F$6:$M$322,3,FALSE)</f>
        <v>0</v>
      </c>
      <c r="R27" s="122">
        <f>VLOOKUP(D27,고객상담실현황!$F$6:$M$322,4,FALSE)</f>
        <v>2007</v>
      </c>
      <c r="S27" s="122">
        <f>VLOOKUP(D27,고객상담실현황!$F$6:$M$322,8,FALSE)</f>
        <v>0</v>
      </c>
    </row>
    <row r="28" spans="1:20" s="16" customFormat="1" ht="24" customHeight="1">
      <c r="A28" s="129">
        <f t="shared" si="0"/>
        <v>22</v>
      </c>
      <c r="B28" s="126" t="s">
        <v>73</v>
      </c>
      <c r="C28" s="126" t="s">
        <v>312</v>
      </c>
      <c r="D28" s="126" t="s">
        <v>601</v>
      </c>
      <c r="E28" s="126"/>
      <c r="F28" s="126"/>
      <c r="G28" s="126" t="s">
        <v>140</v>
      </c>
      <c r="H28" s="126"/>
      <c r="I28" s="126"/>
      <c r="J28" s="105"/>
      <c r="K28" s="105"/>
      <c r="L28" s="105">
        <v>260</v>
      </c>
      <c r="M28" s="105"/>
      <c r="N28" s="105">
        <f t="shared" si="1"/>
        <v>260</v>
      </c>
      <c r="O28" s="106"/>
      <c r="P28" s="117" t="e">
        <f>VLOOKUP(D28,고객상담실현황!$F$6:$M$322,2,FALSE)</f>
        <v>#N/A</v>
      </c>
      <c r="Q28" s="122" t="e">
        <f>VLOOKUP(D28,고객상담실현황!$F$6:$M$322,3,FALSE)</f>
        <v>#N/A</v>
      </c>
      <c r="R28" s="122" t="e">
        <f>VLOOKUP(D28,고객상담실현황!$F$6:$M$322,4,FALSE)</f>
        <v>#N/A</v>
      </c>
      <c r="S28" s="122" t="e">
        <f>VLOOKUP(D28,고객상담실현황!$F$6:$M$322,8,FALSE)</f>
        <v>#N/A</v>
      </c>
    </row>
    <row r="29" spans="1:20" s="16" customFormat="1" ht="24" customHeight="1">
      <c r="A29" s="129">
        <f t="shared" si="0"/>
        <v>23</v>
      </c>
      <c r="B29" s="126" t="s">
        <v>73</v>
      </c>
      <c r="C29" s="126" t="s">
        <v>302</v>
      </c>
      <c r="D29" s="126" t="s">
        <v>302</v>
      </c>
      <c r="E29" s="126"/>
      <c r="F29" s="126"/>
      <c r="G29" s="126" t="s">
        <v>140</v>
      </c>
      <c r="H29" s="126"/>
      <c r="I29" s="126" t="s">
        <v>100</v>
      </c>
      <c r="J29" s="105"/>
      <c r="K29" s="105"/>
      <c r="L29" s="105">
        <v>1230</v>
      </c>
      <c r="M29" s="105">
        <v>1600</v>
      </c>
      <c r="N29" s="105">
        <f t="shared" si="1"/>
        <v>2830</v>
      </c>
      <c r="O29" s="106"/>
      <c r="P29" s="117" t="str">
        <f>VLOOKUP(D29,고객상담실현황!$F$6:$M$322,2,FALSE)</f>
        <v>서기관</v>
      </c>
      <c r="Q29" s="122">
        <f>VLOOKUP(D29,고객상담실현황!$F$6:$M$322,3,FALSE)</f>
        <v>0</v>
      </c>
      <c r="R29" s="122">
        <f>VLOOKUP(D29,고객상담실현황!$F$6:$M$322,4,FALSE)</f>
        <v>2008</v>
      </c>
      <c r="S29" s="122">
        <f>VLOOKUP(D29,고객상담실현황!$F$6:$M$322,8,FALSE)</f>
        <v>6200</v>
      </c>
    </row>
    <row r="30" spans="1:20" s="16" customFormat="1" ht="24" customHeight="1">
      <c r="A30" s="129">
        <f t="shared" si="0"/>
        <v>24</v>
      </c>
      <c r="B30" s="126" t="s">
        <v>73</v>
      </c>
      <c r="C30" s="126" t="s">
        <v>308</v>
      </c>
      <c r="D30" s="126" t="s">
        <v>308</v>
      </c>
      <c r="E30" s="126"/>
      <c r="F30" s="126"/>
      <c r="G30" s="126" t="s">
        <v>140</v>
      </c>
      <c r="H30" s="126"/>
      <c r="I30" s="126" t="s">
        <v>100</v>
      </c>
      <c r="J30" s="105"/>
      <c r="K30" s="105"/>
      <c r="L30" s="105">
        <v>2320</v>
      </c>
      <c r="M30" s="105">
        <v>750</v>
      </c>
      <c r="N30" s="105">
        <f t="shared" si="1"/>
        <v>3070</v>
      </c>
      <c r="O30" s="106"/>
      <c r="P30" s="117" t="str">
        <f>VLOOKUP(D30,고객상담실현황!$F$6:$M$322,2,FALSE)</f>
        <v>서기관</v>
      </c>
      <c r="Q30" s="122">
        <f>VLOOKUP(D30,고객상담실현황!$F$6:$M$322,3,FALSE)</f>
        <v>0</v>
      </c>
      <c r="R30" s="122">
        <f>VLOOKUP(D30,고객상담실현황!$F$6:$M$322,4,FALSE)</f>
        <v>2005</v>
      </c>
      <c r="S30" s="122">
        <f>VLOOKUP(D30,고객상담실현황!$F$6:$M$322,8,FALSE)</f>
        <v>0</v>
      </c>
    </row>
    <row r="31" spans="1:20" s="16" customFormat="1" ht="24" customHeight="1">
      <c r="A31" s="129">
        <f t="shared" si="0"/>
        <v>25</v>
      </c>
      <c r="B31" s="126" t="s">
        <v>73</v>
      </c>
      <c r="C31" s="126" t="s">
        <v>308</v>
      </c>
      <c r="D31" s="126" t="s">
        <v>593</v>
      </c>
      <c r="E31" s="126"/>
      <c r="F31" s="126"/>
      <c r="G31" s="126" t="s">
        <v>140</v>
      </c>
      <c r="H31" s="126"/>
      <c r="I31" s="126"/>
      <c r="J31" s="105"/>
      <c r="K31" s="105"/>
      <c r="L31" s="105">
        <v>840</v>
      </c>
      <c r="M31" s="105"/>
      <c r="N31" s="105">
        <f t="shared" si="1"/>
        <v>840</v>
      </c>
      <c r="O31" s="106"/>
      <c r="P31" s="117" t="e">
        <f>VLOOKUP(D31,고객상담실현황!$F$6:$M$322,2,FALSE)</f>
        <v>#N/A</v>
      </c>
      <c r="Q31" s="122" t="e">
        <f>VLOOKUP(D31,고객상담실현황!$F$6:$M$322,3,FALSE)</f>
        <v>#N/A</v>
      </c>
      <c r="R31" s="122" t="e">
        <f>VLOOKUP(D31,고객상담실현황!$F$6:$M$322,4,FALSE)</f>
        <v>#N/A</v>
      </c>
      <c r="S31" s="122" t="e">
        <f>VLOOKUP(D31,고객상담실현황!$F$6:$M$322,8,FALSE)</f>
        <v>#N/A</v>
      </c>
    </row>
    <row r="32" spans="1:20" s="16" customFormat="1" ht="24" customHeight="1">
      <c r="A32" s="129">
        <f t="shared" si="0"/>
        <v>26</v>
      </c>
      <c r="B32" s="126" t="s">
        <v>73</v>
      </c>
      <c r="C32" s="126" t="s">
        <v>308</v>
      </c>
      <c r="D32" s="126" t="s">
        <v>591</v>
      </c>
      <c r="E32" s="126"/>
      <c r="F32" s="126"/>
      <c r="G32" s="126" t="s">
        <v>140</v>
      </c>
      <c r="H32" s="126"/>
      <c r="I32" s="126"/>
      <c r="J32" s="105"/>
      <c r="K32" s="105"/>
      <c r="L32" s="105">
        <v>2150</v>
      </c>
      <c r="M32" s="105"/>
      <c r="N32" s="105">
        <f t="shared" si="1"/>
        <v>2150</v>
      </c>
      <c r="O32" s="106"/>
      <c r="P32" s="117" t="e">
        <f>VLOOKUP(D32,고객상담실현황!$F$6:$M$322,2,FALSE)</f>
        <v>#N/A</v>
      </c>
      <c r="Q32" s="122" t="e">
        <f>VLOOKUP(D32,고객상담실현황!$F$6:$M$322,3,FALSE)</f>
        <v>#N/A</v>
      </c>
      <c r="R32" s="122" t="e">
        <f>VLOOKUP(D32,고객상담실현황!$F$6:$M$322,4,FALSE)</f>
        <v>#N/A</v>
      </c>
      <c r="S32" s="122" t="e">
        <f>VLOOKUP(D32,고객상담실현황!$F$6:$M$322,8,FALSE)</f>
        <v>#N/A</v>
      </c>
    </row>
    <row r="33" spans="1:19" s="16" customFormat="1" ht="24" customHeight="1">
      <c r="A33" s="129">
        <f t="shared" si="0"/>
        <v>27</v>
      </c>
      <c r="B33" s="126" t="s">
        <v>73</v>
      </c>
      <c r="C33" s="126" t="s">
        <v>71</v>
      </c>
      <c r="D33" s="126" t="s">
        <v>71</v>
      </c>
      <c r="E33" s="126"/>
      <c r="F33" s="126"/>
      <c r="G33" s="126" t="s">
        <v>140</v>
      </c>
      <c r="H33" s="126"/>
      <c r="I33" s="126" t="s">
        <v>100</v>
      </c>
      <c r="J33" s="105"/>
      <c r="K33" s="105"/>
      <c r="L33" s="105">
        <v>1060</v>
      </c>
      <c r="M33" s="105">
        <v>280</v>
      </c>
      <c r="N33" s="105">
        <f t="shared" si="1"/>
        <v>1340</v>
      </c>
      <c r="O33" s="106"/>
      <c r="P33" s="117" t="str">
        <f>VLOOKUP(D33,고객상담실현황!$F$6:$M$322,2,FALSE)</f>
        <v>서기관</v>
      </c>
      <c r="Q33" s="122">
        <f>VLOOKUP(D33,고객상담실현황!$F$6:$M$322,3,FALSE)</f>
        <v>0</v>
      </c>
      <c r="R33" s="122">
        <f>VLOOKUP(D33,고객상담실현황!$F$6:$M$322,4,FALSE)</f>
        <v>2007</v>
      </c>
      <c r="S33" s="122">
        <f>VLOOKUP(D33,고객상담실현황!$F$6:$M$322,8,FALSE)</f>
        <v>0</v>
      </c>
    </row>
    <row r="34" spans="1:19" s="16" customFormat="1" ht="24" customHeight="1">
      <c r="A34" s="129">
        <f t="shared" si="0"/>
        <v>28</v>
      </c>
      <c r="B34" s="126" t="s">
        <v>73</v>
      </c>
      <c r="C34" s="126" t="s">
        <v>71</v>
      </c>
      <c r="D34" s="126" t="s">
        <v>641</v>
      </c>
      <c r="E34" s="126"/>
      <c r="F34" s="126"/>
      <c r="G34" s="126"/>
      <c r="H34" s="126"/>
      <c r="I34" s="126" t="s">
        <v>100</v>
      </c>
      <c r="J34" s="105"/>
      <c r="K34" s="105"/>
      <c r="L34" s="105"/>
      <c r="M34" s="105">
        <v>280</v>
      </c>
      <c r="N34" s="105">
        <f t="shared" si="1"/>
        <v>280</v>
      </c>
      <c r="O34" s="106"/>
      <c r="P34" s="117" t="e">
        <f>VLOOKUP(D34,고객상담실현황!$F$6:$M$322,2,FALSE)</f>
        <v>#N/A</v>
      </c>
      <c r="Q34" s="122" t="e">
        <f>VLOOKUP(D34,고객상담실현황!$F$6:$M$322,3,FALSE)</f>
        <v>#N/A</v>
      </c>
      <c r="R34" s="122" t="e">
        <f>VLOOKUP(D34,고객상담실현황!$F$6:$M$322,4,FALSE)</f>
        <v>#N/A</v>
      </c>
      <c r="S34" s="122" t="e">
        <f>VLOOKUP(D34,고객상담실현황!$F$6:$M$322,8,FALSE)</f>
        <v>#N/A</v>
      </c>
    </row>
    <row r="35" spans="1:19" s="16" customFormat="1" ht="24" customHeight="1">
      <c r="A35" s="129">
        <f t="shared" si="0"/>
        <v>29</v>
      </c>
      <c r="B35" s="126" t="s">
        <v>73</v>
      </c>
      <c r="C35" s="126" t="s">
        <v>71</v>
      </c>
      <c r="D35" s="126" t="s">
        <v>648</v>
      </c>
      <c r="E35" s="126"/>
      <c r="F35" s="126"/>
      <c r="G35" s="126"/>
      <c r="H35" s="126"/>
      <c r="I35" s="126" t="s">
        <v>100</v>
      </c>
      <c r="J35" s="105"/>
      <c r="K35" s="105"/>
      <c r="L35" s="105"/>
      <c r="M35" s="105">
        <v>460</v>
      </c>
      <c r="N35" s="105">
        <f t="shared" si="1"/>
        <v>460</v>
      </c>
      <c r="O35" s="106"/>
      <c r="P35" s="117" t="e">
        <f>VLOOKUP(D35,고객상담실현황!$F$6:$M$322,2,FALSE)</f>
        <v>#N/A</v>
      </c>
      <c r="Q35" s="122" t="e">
        <f>VLOOKUP(D35,고객상담실현황!$F$6:$M$322,3,FALSE)</f>
        <v>#N/A</v>
      </c>
      <c r="R35" s="122" t="e">
        <f>VLOOKUP(D35,고객상담실현황!$F$6:$M$322,4,FALSE)</f>
        <v>#N/A</v>
      </c>
      <c r="S35" s="122" t="e">
        <f>VLOOKUP(D35,고객상담실현황!$F$6:$M$322,8,FALSE)</f>
        <v>#N/A</v>
      </c>
    </row>
    <row r="36" spans="1:19" s="16" customFormat="1" ht="24" customHeight="1">
      <c r="A36" s="129">
        <f t="shared" si="0"/>
        <v>30</v>
      </c>
      <c r="B36" s="126" t="s">
        <v>73</v>
      </c>
      <c r="C36" s="126" t="s">
        <v>71</v>
      </c>
      <c r="D36" s="126" t="s">
        <v>642</v>
      </c>
      <c r="E36" s="126"/>
      <c r="F36" s="126"/>
      <c r="G36" s="126"/>
      <c r="H36" s="126"/>
      <c r="I36" s="126" t="s">
        <v>100</v>
      </c>
      <c r="J36" s="105"/>
      <c r="K36" s="105"/>
      <c r="L36" s="105"/>
      <c r="M36" s="105">
        <v>100</v>
      </c>
      <c r="N36" s="105">
        <f t="shared" si="1"/>
        <v>100</v>
      </c>
      <c r="O36" s="106"/>
      <c r="P36" s="117" t="e">
        <f>VLOOKUP(D36,고객상담실현황!$F$6:$M$322,2,FALSE)</f>
        <v>#N/A</v>
      </c>
      <c r="Q36" s="122" t="e">
        <f>VLOOKUP(D36,고객상담실현황!$F$6:$M$322,3,FALSE)</f>
        <v>#N/A</v>
      </c>
      <c r="R36" s="122" t="e">
        <f>VLOOKUP(D36,고객상담실현황!$F$6:$M$322,4,FALSE)</f>
        <v>#N/A</v>
      </c>
      <c r="S36" s="122" t="e">
        <f>VLOOKUP(D36,고객상담실현황!$F$6:$M$322,8,FALSE)</f>
        <v>#N/A</v>
      </c>
    </row>
    <row r="37" spans="1:19" s="16" customFormat="1" ht="24" customHeight="1">
      <c r="A37" s="129">
        <f t="shared" si="0"/>
        <v>31</v>
      </c>
      <c r="B37" s="126" t="s">
        <v>73</v>
      </c>
      <c r="C37" s="126" t="s">
        <v>313</v>
      </c>
      <c r="D37" s="126" t="s">
        <v>313</v>
      </c>
      <c r="E37" s="126"/>
      <c r="F37" s="126"/>
      <c r="G37" s="126"/>
      <c r="H37" s="126"/>
      <c r="I37" s="126" t="s">
        <v>100</v>
      </c>
      <c r="J37" s="105"/>
      <c r="K37" s="105"/>
      <c r="L37" s="105"/>
      <c r="M37" s="105">
        <v>3200</v>
      </c>
      <c r="N37" s="105">
        <f t="shared" si="1"/>
        <v>3200</v>
      </c>
      <c r="O37" s="106"/>
      <c r="P37" s="117" t="str">
        <f>VLOOKUP(D37,고객상담실현황!$F$6:$M$322,2,FALSE)</f>
        <v>사무관</v>
      </c>
      <c r="Q37" s="122">
        <f>VLOOKUP(D37,고객상담실현황!$F$6:$M$322,3,FALSE)</f>
        <v>0</v>
      </c>
      <c r="R37" s="122">
        <f>VLOOKUP(D37,고객상담실현황!$F$6:$M$322,4,FALSE)</f>
        <v>2008</v>
      </c>
      <c r="S37" s="122">
        <f>VLOOKUP(D37,고객상담실현황!$F$6:$M$322,8,FALSE)</f>
        <v>0</v>
      </c>
    </row>
    <row r="38" spans="1:19" s="16" customFormat="1" ht="24" customHeight="1">
      <c r="A38" s="129">
        <f t="shared" si="0"/>
        <v>32</v>
      </c>
      <c r="B38" s="126" t="s">
        <v>73</v>
      </c>
      <c r="C38" s="126" t="s">
        <v>84</v>
      </c>
      <c r="D38" s="126" t="s">
        <v>84</v>
      </c>
      <c r="E38" s="126"/>
      <c r="F38" s="126"/>
      <c r="G38" s="126"/>
      <c r="H38" s="126"/>
      <c r="I38" s="126" t="s">
        <v>100</v>
      </c>
      <c r="J38" s="105"/>
      <c r="K38" s="105"/>
      <c r="L38" s="105"/>
      <c r="M38" s="105">
        <v>1900</v>
      </c>
      <c r="N38" s="105">
        <f t="shared" si="1"/>
        <v>1900</v>
      </c>
      <c r="O38" s="106"/>
      <c r="P38" s="117" t="str">
        <f>VLOOKUP(D38,고객상담실현황!$F$6:$M$322,2,FALSE)</f>
        <v>서기관</v>
      </c>
      <c r="Q38" s="122">
        <f>VLOOKUP(D38,고객상담실현황!$F$6:$M$322,3,FALSE)</f>
        <v>0</v>
      </c>
      <c r="R38" s="122">
        <f>VLOOKUP(D38,고객상담실현황!$F$6:$M$322,4,FALSE)</f>
        <v>2006</v>
      </c>
      <c r="S38" s="122">
        <f>VLOOKUP(D38,고객상담실현황!$F$6:$M$322,8,FALSE)</f>
        <v>0</v>
      </c>
    </row>
    <row r="39" spans="1:19" s="16" customFormat="1" ht="24" customHeight="1">
      <c r="A39" s="129">
        <f t="shared" ref="A39:A70" si="2">ROW()-6</f>
        <v>33</v>
      </c>
      <c r="B39" s="126" t="s">
        <v>73</v>
      </c>
      <c r="C39" s="126" t="s">
        <v>328</v>
      </c>
      <c r="D39" s="126" t="s">
        <v>643</v>
      </c>
      <c r="E39" s="126"/>
      <c r="F39" s="126"/>
      <c r="G39" s="126"/>
      <c r="H39" s="126"/>
      <c r="I39" s="126" t="s">
        <v>100</v>
      </c>
      <c r="J39" s="105"/>
      <c r="K39" s="105"/>
      <c r="L39" s="105"/>
      <c r="M39" s="105">
        <v>350</v>
      </c>
      <c r="N39" s="105">
        <f t="shared" ref="N39:N70" si="3">SUM(J39:M39)</f>
        <v>350</v>
      </c>
      <c r="O39" s="106"/>
      <c r="P39" s="117" t="e">
        <f>VLOOKUP(D39,고객상담실현황!$F$6:$M$322,2,FALSE)</f>
        <v>#N/A</v>
      </c>
      <c r="Q39" s="122" t="e">
        <f>VLOOKUP(D39,고객상담실현황!$F$6:$M$322,3,FALSE)</f>
        <v>#N/A</v>
      </c>
      <c r="R39" s="122" t="e">
        <f>VLOOKUP(D39,고객상담실현황!$F$6:$M$322,4,FALSE)</f>
        <v>#N/A</v>
      </c>
      <c r="S39" s="122" t="e">
        <f>VLOOKUP(D39,고객상담실현황!$F$6:$M$322,8,FALSE)</f>
        <v>#N/A</v>
      </c>
    </row>
    <row r="40" spans="1:19" s="16" customFormat="1" ht="24" customHeight="1">
      <c r="A40" s="129">
        <f t="shared" si="2"/>
        <v>34</v>
      </c>
      <c r="B40" s="126" t="s">
        <v>73</v>
      </c>
      <c r="C40" s="126" t="s">
        <v>328</v>
      </c>
      <c r="D40" s="126" t="s">
        <v>736</v>
      </c>
      <c r="E40" s="126"/>
      <c r="F40" s="126"/>
      <c r="G40" s="126"/>
      <c r="H40" s="126"/>
      <c r="I40" s="126" t="s">
        <v>100</v>
      </c>
      <c r="J40" s="105"/>
      <c r="K40" s="105"/>
      <c r="L40" s="105"/>
      <c r="M40" s="105">
        <v>200</v>
      </c>
      <c r="N40" s="105">
        <f t="shared" si="3"/>
        <v>200</v>
      </c>
      <c r="O40" s="106"/>
      <c r="P40" s="117" t="e">
        <f>VLOOKUP(D40,고객상담실현황!$F$6:$M$322,2,FALSE)</f>
        <v>#N/A</v>
      </c>
      <c r="Q40" s="122" t="e">
        <f>VLOOKUP(D40,고객상담실현황!$F$6:$M$322,3,FALSE)</f>
        <v>#N/A</v>
      </c>
      <c r="R40" s="122" t="e">
        <f>VLOOKUP(D40,고객상담실현황!$F$6:$M$322,4,FALSE)</f>
        <v>#N/A</v>
      </c>
      <c r="S40" s="122" t="e">
        <f>VLOOKUP(D40,고객상담실현황!$F$6:$M$322,8,FALSE)</f>
        <v>#N/A</v>
      </c>
    </row>
    <row r="41" spans="1:19" s="16" customFormat="1" ht="24" customHeight="1">
      <c r="A41" s="129">
        <f t="shared" si="2"/>
        <v>35</v>
      </c>
      <c r="B41" s="126" t="s">
        <v>73</v>
      </c>
      <c r="C41" s="126" t="s">
        <v>328</v>
      </c>
      <c r="D41" s="126" t="s">
        <v>142</v>
      </c>
      <c r="E41" s="126"/>
      <c r="F41" s="126"/>
      <c r="G41" s="126" t="s">
        <v>140</v>
      </c>
      <c r="H41" s="126"/>
      <c r="I41" s="126"/>
      <c r="J41" s="105"/>
      <c r="K41" s="105"/>
      <c r="L41" s="105">
        <v>200</v>
      </c>
      <c r="M41" s="105"/>
      <c r="N41" s="105">
        <f t="shared" si="3"/>
        <v>200</v>
      </c>
      <c r="O41" s="106"/>
      <c r="P41" s="117" t="e">
        <f>VLOOKUP(D41,고객상담실현황!$F$6:$M$322,2,FALSE)</f>
        <v>#N/A</v>
      </c>
      <c r="Q41" s="122" t="e">
        <f>VLOOKUP(D41,고객상담실현황!$F$6:$M$322,3,FALSE)</f>
        <v>#N/A</v>
      </c>
      <c r="R41" s="122" t="e">
        <f>VLOOKUP(D41,고객상담실현황!$F$6:$M$322,4,FALSE)</f>
        <v>#N/A</v>
      </c>
      <c r="S41" s="122" t="e">
        <f>VLOOKUP(D41,고객상담실현황!$F$6:$M$322,8,FALSE)</f>
        <v>#N/A</v>
      </c>
    </row>
    <row r="42" spans="1:19" s="16" customFormat="1" ht="24" customHeight="1">
      <c r="A42" s="129">
        <f t="shared" si="2"/>
        <v>36</v>
      </c>
      <c r="B42" s="126" t="s">
        <v>73</v>
      </c>
      <c r="C42" s="126" t="s">
        <v>328</v>
      </c>
      <c r="D42" s="126" t="s">
        <v>598</v>
      </c>
      <c r="E42" s="126"/>
      <c r="F42" s="126"/>
      <c r="G42" s="126" t="s">
        <v>140</v>
      </c>
      <c r="H42" s="126"/>
      <c r="I42" s="126"/>
      <c r="J42" s="105"/>
      <c r="K42" s="105"/>
      <c r="L42" s="105">
        <v>410</v>
      </c>
      <c r="M42" s="105"/>
      <c r="N42" s="105">
        <f t="shared" si="3"/>
        <v>410</v>
      </c>
      <c r="O42" s="106"/>
      <c r="P42" s="117" t="e">
        <f>VLOOKUP(D42,고객상담실현황!$F$6:$M$322,2,FALSE)</f>
        <v>#N/A</v>
      </c>
      <c r="Q42" s="122" t="e">
        <f>VLOOKUP(D42,고객상담실현황!$F$6:$M$322,3,FALSE)</f>
        <v>#N/A</v>
      </c>
      <c r="R42" s="122" t="e">
        <f>VLOOKUP(D42,고객상담실현황!$F$6:$M$322,4,FALSE)</f>
        <v>#N/A</v>
      </c>
      <c r="S42" s="122" t="e">
        <f>VLOOKUP(D42,고객상담실현황!$F$6:$M$322,8,FALSE)</f>
        <v>#N/A</v>
      </c>
    </row>
    <row r="43" spans="1:19" s="16" customFormat="1" ht="24" customHeight="1">
      <c r="A43" s="129">
        <f t="shared" si="2"/>
        <v>37</v>
      </c>
      <c r="B43" s="126" t="s">
        <v>73</v>
      </c>
      <c r="C43" s="126" t="s">
        <v>328</v>
      </c>
      <c r="D43" s="126" t="s">
        <v>639</v>
      </c>
      <c r="E43" s="126"/>
      <c r="F43" s="126"/>
      <c r="G43" s="126"/>
      <c r="H43" s="126"/>
      <c r="I43" s="126" t="s">
        <v>100</v>
      </c>
      <c r="J43" s="105"/>
      <c r="K43" s="105"/>
      <c r="L43" s="105"/>
      <c r="M43" s="105">
        <v>250</v>
      </c>
      <c r="N43" s="105">
        <f t="shared" si="3"/>
        <v>250</v>
      </c>
      <c r="O43" s="106"/>
      <c r="P43" s="117" t="e">
        <f>VLOOKUP(D43,고객상담실현황!$F$6:$M$322,2,FALSE)</f>
        <v>#N/A</v>
      </c>
      <c r="Q43" s="122" t="e">
        <f>VLOOKUP(D43,고객상담실현황!$F$6:$M$322,3,FALSE)</f>
        <v>#N/A</v>
      </c>
      <c r="R43" s="122" t="e">
        <f>VLOOKUP(D43,고객상담실현황!$F$6:$M$322,4,FALSE)</f>
        <v>#N/A</v>
      </c>
      <c r="S43" s="122" t="e">
        <f>VLOOKUP(D43,고객상담실현황!$F$6:$M$322,8,FALSE)</f>
        <v>#N/A</v>
      </c>
    </row>
    <row r="44" spans="1:19" s="16" customFormat="1" ht="24" customHeight="1">
      <c r="A44" s="129">
        <f t="shared" si="2"/>
        <v>38</v>
      </c>
      <c r="B44" s="126" t="s">
        <v>73</v>
      </c>
      <c r="C44" s="126" t="s">
        <v>328</v>
      </c>
      <c r="D44" s="126" t="s">
        <v>594</v>
      </c>
      <c r="E44" s="126"/>
      <c r="F44" s="126"/>
      <c r="G44" s="126" t="s">
        <v>140</v>
      </c>
      <c r="H44" s="126"/>
      <c r="I44" s="126" t="s">
        <v>100</v>
      </c>
      <c r="J44" s="105"/>
      <c r="K44" s="105"/>
      <c r="L44" s="105">
        <v>680</v>
      </c>
      <c r="M44" s="105">
        <v>200</v>
      </c>
      <c r="N44" s="105">
        <f t="shared" si="3"/>
        <v>880</v>
      </c>
      <c r="O44" s="106"/>
      <c r="P44" s="117" t="e">
        <f>VLOOKUP(D44,고객상담실현황!$F$6:$M$322,2,FALSE)</f>
        <v>#N/A</v>
      </c>
      <c r="Q44" s="122" t="e">
        <f>VLOOKUP(D44,고객상담실현황!$F$6:$M$322,3,FALSE)</f>
        <v>#N/A</v>
      </c>
      <c r="R44" s="122" t="e">
        <f>VLOOKUP(D44,고객상담실현황!$F$6:$M$322,4,FALSE)</f>
        <v>#N/A</v>
      </c>
      <c r="S44" s="122" t="e">
        <f>VLOOKUP(D44,고객상담실현황!$F$6:$M$322,8,FALSE)</f>
        <v>#N/A</v>
      </c>
    </row>
    <row r="45" spans="1:19" s="16" customFormat="1" ht="24" customHeight="1">
      <c r="A45" s="129">
        <f t="shared" si="2"/>
        <v>39</v>
      </c>
      <c r="B45" s="126" t="s">
        <v>73</v>
      </c>
      <c r="C45" s="126" t="s">
        <v>328</v>
      </c>
      <c r="D45" s="126" t="s">
        <v>640</v>
      </c>
      <c r="E45" s="126"/>
      <c r="F45" s="126"/>
      <c r="G45" s="126"/>
      <c r="H45" s="126"/>
      <c r="I45" s="126" t="s">
        <v>100</v>
      </c>
      <c r="J45" s="105"/>
      <c r="K45" s="105"/>
      <c r="L45" s="105"/>
      <c r="M45" s="105">
        <v>700</v>
      </c>
      <c r="N45" s="105">
        <f t="shared" si="3"/>
        <v>700</v>
      </c>
      <c r="O45" s="106"/>
      <c r="P45" s="117" t="e">
        <f>VLOOKUP(D45,고객상담실현황!$F$6:$M$322,2,FALSE)</f>
        <v>#N/A</v>
      </c>
      <c r="Q45" s="122" t="e">
        <f>VLOOKUP(D45,고객상담실현황!$F$6:$M$322,3,FALSE)</f>
        <v>#N/A</v>
      </c>
      <c r="R45" s="122" t="e">
        <f>VLOOKUP(D45,고객상담실현황!$F$6:$M$322,4,FALSE)</f>
        <v>#N/A</v>
      </c>
      <c r="S45" s="122" t="e">
        <f>VLOOKUP(D45,고객상담실현황!$F$6:$M$322,8,FALSE)</f>
        <v>#N/A</v>
      </c>
    </row>
    <row r="46" spans="1:19" s="16" customFormat="1" ht="24" customHeight="1">
      <c r="A46" s="129">
        <f t="shared" si="2"/>
        <v>40</v>
      </c>
      <c r="B46" s="126" t="s">
        <v>73</v>
      </c>
      <c r="C46" s="126" t="s">
        <v>304</v>
      </c>
      <c r="D46" s="126" t="s">
        <v>304</v>
      </c>
      <c r="E46" s="126"/>
      <c r="F46" s="126"/>
      <c r="G46" s="126"/>
      <c r="H46" s="126"/>
      <c r="I46" s="126" t="s">
        <v>100</v>
      </c>
      <c r="J46" s="105"/>
      <c r="K46" s="105"/>
      <c r="L46" s="105"/>
      <c r="M46" s="105">
        <v>700</v>
      </c>
      <c r="N46" s="105">
        <f t="shared" si="3"/>
        <v>700</v>
      </c>
      <c r="O46" s="106"/>
      <c r="P46" s="117" t="str">
        <f>VLOOKUP(D46,고객상담실현황!$F$6:$M$322,2,FALSE)</f>
        <v>서기관</v>
      </c>
      <c r="Q46" s="122">
        <f>VLOOKUP(D46,고객상담실현황!$F$6:$M$322,3,FALSE)</f>
        <v>0</v>
      </c>
      <c r="R46" s="122">
        <f>VLOOKUP(D46,고객상담실현황!$F$6:$M$322,4,FALSE)</f>
        <v>2005</v>
      </c>
      <c r="S46" s="122">
        <f>VLOOKUP(D46,고객상담실현황!$F$6:$M$322,8,FALSE)</f>
        <v>0</v>
      </c>
    </row>
    <row r="47" spans="1:19" s="16" customFormat="1" ht="24" customHeight="1">
      <c r="A47" s="129">
        <f t="shared" si="2"/>
        <v>41</v>
      </c>
      <c r="B47" s="126" t="s">
        <v>73</v>
      </c>
      <c r="C47" s="126" t="s">
        <v>304</v>
      </c>
      <c r="D47" s="126" t="s">
        <v>626</v>
      </c>
      <c r="E47" s="126"/>
      <c r="F47" s="126"/>
      <c r="G47" s="126"/>
      <c r="H47" s="126"/>
      <c r="I47" s="126" t="s">
        <v>100</v>
      </c>
      <c r="J47" s="105"/>
      <c r="K47" s="105"/>
      <c r="L47" s="105"/>
      <c r="M47" s="105">
        <v>300</v>
      </c>
      <c r="N47" s="105">
        <f t="shared" si="3"/>
        <v>300</v>
      </c>
      <c r="O47" s="106"/>
      <c r="P47" s="117" t="e">
        <f>VLOOKUP(D47,고객상담실현황!$F$6:$M$322,2,FALSE)</f>
        <v>#N/A</v>
      </c>
      <c r="Q47" s="122" t="e">
        <f>VLOOKUP(D47,고객상담실현황!$F$6:$M$322,3,FALSE)</f>
        <v>#N/A</v>
      </c>
      <c r="R47" s="122" t="e">
        <f>VLOOKUP(D47,고객상담실현황!$F$6:$M$322,4,FALSE)</f>
        <v>#N/A</v>
      </c>
      <c r="S47" s="122" t="e">
        <f>VLOOKUP(D47,고객상담실현황!$F$6:$M$322,8,FALSE)</f>
        <v>#N/A</v>
      </c>
    </row>
    <row r="48" spans="1:19" s="16" customFormat="1" ht="24" customHeight="1">
      <c r="A48" s="129">
        <f t="shared" si="2"/>
        <v>42</v>
      </c>
      <c r="B48" s="126" t="s">
        <v>73</v>
      </c>
      <c r="C48" s="126" t="s">
        <v>304</v>
      </c>
      <c r="D48" s="126" t="s">
        <v>633</v>
      </c>
      <c r="E48" s="126"/>
      <c r="F48" s="126"/>
      <c r="G48" s="126"/>
      <c r="H48" s="126"/>
      <c r="I48" s="126" t="s">
        <v>100</v>
      </c>
      <c r="J48" s="105"/>
      <c r="K48" s="105"/>
      <c r="L48" s="105"/>
      <c r="M48" s="105">
        <v>300</v>
      </c>
      <c r="N48" s="105">
        <f t="shared" si="3"/>
        <v>300</v>
      </c>
      <c r="O48" s="106"/>
      <c r="P48" s="117" t="e">
        <f>VLOOKUP(D48,고객상담실현황!$F$6:$M$322,2,FALSE)</f>
        <v>#N/A</v>
      </c>
      <c r="Q48" s="122" t="e">
        <f>VLOOKUP(D48,고객상담실현황!$F$6:$M$322,3,FALSE)</f>
        <v>#N/A</v>
      </c>
      <c r="R48" s="122" t="e">
        <f>VLOOKUP(D48,고객상담실현황!$F$6:$M$322,4,FALSE)</f>
        <v>#N/A</v>
      </c>
      <c r="S48" s="122" t="e">
        <f>VLOOKUP(D48,고객상담실현황!$F$6:$M$322,8,FALSE)</f>
        <v>#N/A</v>
      </c>
    </row>
    <row r="49" spans="1:19" s="16" customFormat="1" ht="24" customHeight="1">
      <c r="A49" s="129">
        <f t="shared" si="2"/>
        <v>43</v>
      </c>
      <c r="B49" s="126" t="s">
        <v>73</v>
      </c>
      <c r="C49" s="126" t="s">
        <v>304</v>
      </c>
      <c r="D49" s="126" t="s">
        <v>627</v>
      </c>
      <c r="E49" s="126"/>
      <c r="F49" s="126"/>
      <c r="G49" s="126"/>
      <c r="H49" s="126"/>
      <c r="I49" s="126" t="s">
        <v>100</v>
      </c>
      <c r="J49" s="105"/>
      <c r="K49" s="105"/>
      <c r="L49" s="105"/>
      <c r="M49" s="105">
        <v>300</v>
      </c>
      <c r="N49" s="105">
        <f t="shared" si="3"/>
        <v>300</v>
      </c>
      <c r="O49" s="106"/>
      <c r="P49" s="117" t="e">
        <f>VLOOKUP(D49,고객상담실현황!$F$6:$M$322,2,FALSE)</f>
        <v>#N/A</v>
      </c>
      <c r="Q49" s="122" t="e">
        <f>VLOOKUP(D49,고객상담실현황!$F$6:$M$322,3,FALSE)</f>
        <v>#N/A</v>
      </c>
      <c r="R49" s="122" t="e">
        <f>VLOOKUP(D49,고객상담실현황!$F$6:$M$322,4,FALSE)</f>
        <v>#N/A</v>
      </c>
      <c r="S49" s="122" t="e">
        <f>VLOOKUP(D49,고객상담실현황!$F$6:$M$322,8,FALSE)</f>
        <v>#N/A</v>
      </c>
    </row>
    <row r="50" spans="1:19" s="16" customFormat="1" ht="24" customHeight="1">
      <c r="A50" s="129">
        <f t="shared" si="2"/>
        <v>44</v>
      </c>
      <c r="B50" s="126" t="s">
        <v>73</v>
      </c>
      <c r="C50" s="126" t="s">
        <v>304</v>
      </c>
      <c r="D50" s="126" t="s">
        <v>625</v>
      </c>
      <c r="E50" s="126"/>
      <c r="F50" s="126"/>
      <c r="G50" s="126"/>
      <c r="H50" s="126"/>
      <c r="I50" s="126" t="s">
        <v>100</v>
      </c>
      <c r="J50" s="105"/>
      <c r="K50" s="105"/>
      <c r="L50" s="105"/>
      <c r="M50" s="105">
        <v>300</v>
      </c>
      <c r="N50" s="105">
        <f t="shared" si="3"/>
        <v>300</v>
      </c>
      <c r="O50" s="106"/>
      <c r="P50" s="117" t="e">
        <f>VLOOKUP(D50,고객상담실현황!$F$6:$M$322,2,FALSE)</f>
        <v>#N/A</v>
      </c>
      <c r="Q50" s="122" t="e">
        <f>VLOOKUP(D50,고객상담실현황!$F$6:$M$322,3,FALSE)</f>
        <v>#N/A</v>
      </c>
      <c r="R50" s="122" t="e">
        <f>VLOOKUP(D50,고객상담실현황!$F$6:$M$322,4,FALSE)</f>
        <v>#N/A</v>
      </c>
      <c r="S50" s="122" t="e">
        <f>VLOOKUP(D50,고객상담실현황!$F$6:$M$322,8,FALSE)</f>
        <v>#N/A</v>
      </c>
    </row>
    <row r="51" spans="1:19" s="16" customFormat="1" ht="24" customHeight="1">
      <c r="A51" s="129">
        <f t="shared" si="2"/>
        <v>45</v>
      </c>
      <c r="B51" s="126" t="s">
        <v>73</v>
      </c>
      <c r="C51" s="126" t="s">
        <v>304</v>
      </c>
      <c r="D51" s="126" t="s">
        <v>628</v>
      </c>
      <c r="E51" s="126"/>
      <c r="F51" s="126"/>
      <c r="G51" s="126"/>
      <c r="H51" s="126"/>
      <c r="I51" s="126" t="s">
        <v>100</v>
      </c>
      <c r="J51" s="105"/>
      <c r="K51" s="105"/>
      <c r="L51" s="105"/>
      <c r="M51" s="105">
        <v>300</v>
      </c>
      <c r="N51" s="105">
        <f t="shared" si="3"/>
        <v>300</v>
      </c>
      <c r="O51" s="106"/>
      <c r="P51" s="117" t="e">
        <f>VLOOKUP(D51,고객상담실현황!$F$6:$M$322,2,FALSE)</f>
        <v>#N/A</v>
      </c>
      <c r="Q51" s="122" t="e">
        <f>VLOOKUP(D51,고객상담실현황!$F$6:$M$322,3,FALSE)</f>
        <v>#N/A</v>
      </c>
      <c r="R51" s="122" t="e">
        <f>VLOOKUP(D51,고객상담실현황!$F$6:$M$322,4,FALSE)</f>
        <v>#N/A</v>
      </c>
      <c r="S51" s="122" t="e">
        <f>VLOOKUP(D51,고객상담실현황!$F$6:$M$322,8,FALSE)</f>
        <v>#N/A</v>
      </c>
    </row>
    <row r="52" spans="1:19" s="16" customFormat="1" ht="24" customHeight="1">
      <c r="A52" s="129">
        <f t="shared" si="2"/>
        <v>46</v>
      </c>
      <c r="B52" s="126" t="s">
        <v>73</v>
      </c>
      <c r="C52" s="126" t="s">
        <v>304</v>
      </c>
      <c r="D52" s="126" t="s">
        <v>630</v>
      </c>
      <c r="E52" s="126"/>
      <c r="F52" s="126"/>
      <c r="G52" s="126"/>
      <c r="H52" s="126"/>
      <c r="I52" s="126" t="s">
        <v>100</v>
      </c>
      <c r="J52" s="105"/>
      <c r="K52" s="105"/>
      <c r="L52" s="105"/>
      <c r="M52" s="105">
        <v>300</v>
      </c>
      <c r="N52" s="105">
        <f t="shared" si="3"/>
        <v>300</v>
      </c>
      <c r="O52" s="106"/>
      <c r="P52" s="117" t="e">
        <f>VLOOKUP(D52,고객상담실현황!$F$6:$M$322,2,FALSE)</f>
        <v>#N/A</v>
      </c>
      <c r="Q52" s="122" t="e">
        <f>VLOOKUP(D52,고객상담실현황!$F$6:$M$322,3,FALSE)</f>
        <v>#N/A</v>
      </c>
      <c r="R52" s="122" t="e">
        <f>VLOOKUP(D52,고객상담실현황!$F$6:$M$322,4,FALSE)</f>
        <v>#N/A</v>
      </c>
      <c r="S52" s="122" t="e">
        <f>VLOOKUP(D52,고객상담실현황!$F$6:$M$322,8,FALSE)</f>
        <v>#N/A</v>
      </c>
    </row>
    <row r="53" spans="1:19" s="16" customFormat="1" ht="24" customHeight="1">
      <c r="A53" s="129">
        <f t="shared" si="2"/>
        <v>47</v>
      </c>
      <c r="B53" s="126" t="s">
        <v>73</v>
      </c>
      <c r="C53" s="126" t="s">
        <v>310</v>
      </c>
      <c r="D53" s="126" t="s">
        <v>310</v>
      </c>
      <c r="E53" s="126"/>
      <c r="F53" s="126"/>
      <c r="G53" s="126" t="s">
        <v>140</v>
      </c>
      <c r="H53" s="126"/>
      <c r="I53" s="126"/>
      <c r="J53" s="105"/>
      <c r="K53" s="105"/>
      <c r="L53" s="105">
        <v>1520</v>
      </c>
      <c r="M53" s="105">
        <v>110</v>
      </c>
      <c r="N53" s="105">
        <f t="shared" si="3"/>
        <v>1630</v>
      </c>
      <c r="O53" s="106"/>
      <c r="P53" s="117" t="str">
        <f>VLOOKUP(D53,고객상담실현황!$F$6:$M$322,2,FALSE)</f>
        <v>서기관</v>
      </c>
      <c r="Q53" s="122">
        <f>VLOOKUP(D53,고객상담실현황!$F$6:$M$322,3,FALSE)</f>
        <v>0</v>
      </c>
      <c r="R53" s="122">
        <f>VLOOKUP(D53,고객상담실현황!$F$6:$M$322,4,FALSE)</f>
        <v>2005</v>
      </c>
      <c r="S53" s="122">
        <f>VLOOKUP(D53,고객상담실현황!$F$6:$M$322,8,FALSE)</f>
        <v>0</v>
      </c>
    </row>
    <row r="54" spans="1:19" s="16" customFormat="1" ht="24" customHeight="1">
      <c r="A54" s="129">
        <f t="shared" si="2"/>
        <v>48</v>
      </c>
      <c r="B54" s="126" t="s">
        <v>73</v>
      </c>
      <c r="C54" s="126" t="s">
        <v>457</v>
      </c>
      <c r="D54" s="126" t="s">
        <v>460</v>
      </c>
      <c r="E54" s="126"/>
      <c r="F54" s="126"/>
      <c r="G54" s="126"/>
      <c r="H54" s="126"/>
      <c r="I54" s="126" t="s">
        <v>100</v>
      </c>
      <c r="J54" s="105"/>
      <c r="K54" s="105"/>
      <c r="L54" s="105"/>
      <c r="M54" s="105">
        <v>440</v>
      </c>
      <c r="N54" s="105">
        <f t="shared" si="3"/>
        <v>440</v>
      </c>
      <c r="O54" s="106"/>
      <c r="P54" s="117" t="str">
        <f>VLOOKUP(D54,고객상담실현황!$F$6:$M$322,2,FALSE)</f>
        <v>사무관</v>
      </c>
      <c r="Q54" s="122" t="str">
        <f>VLOOKUP(D54,고객상담실현황!$F$6:$M$322,3,FALSE)</f>
        <v>관내</v>
      </c>
      <c r="R54" s="122" t="str">
        <f>VLOOKUP(D54,고객상담실현황!$F$6:$M$322,4,FALSE)</f>
        <v>2011</v>
      </c>
      <c r="S54" s="122">
        <f>VLOOKUP(D54,고객상담실현황!$F$6:$M$322,8,FALSE)</f>
        <v>0</v>
      </c>
    </row>
    <row r="55" spans="1:19" s="16" customFormat="1" ht="24" customHeight="1">
      <c r="A55" s="129">
        <f t="shared" si="2"/>
        <v>49</v>
      </c>
      <c r="B55" s="126" t="s">
        <v>73</v>
      </c>
      <c r="C55" s="126" t="s">
        <v>457</v>
      </c>
      <c r="D55" s="126" t="s">
        <v>457</v>
      </c>
      <c r="E55" s="126"/>
      <c r="F55" s="126"/>
      <c r="G55" s="126"/>
      <c r="H55" s="126"/>
      <c r="I55" s="126" t="s">
        <v>100</v>
      </c>
      <c r="J55" s="105"/>
      <c r="K55" s="105"/>
      <c r="L55" s="105"/>
      <c r="M55" s="105">
        <v>1210</v>
      </c>
      <c r="N55" s="105">
        <f t="shared" si="3"/>
        <v>1210</v>
      </c>
      <c r="O55" s="106"/>
      <c r="P55" s="117" t="str">
        <f>VLOOKUP(D55,고객상담실현황!$F$6:$M$322,2,FALSE)</f>
        <v>서기관</v>
      </c>
      <c r="Q55" s="122">
        <f>VLOOKUP(D55,고객상담실현황!$F$6:$M$322,3,FALSE)</f>
        <v>0</v>
      </c>
      <c r="R55" s="122">
        <f>VLOOKUP(D55,고객상담실현황!$F$6:$M$322,4,FALSE)</f>
        <v>2006</v>
      </c>
      <c r="S55" s="122">
        <f>VLOOKUP(D55,고객상담실현황!$F$6:$M$322,8,FALSE)</f>
        <v>0</v>
      </c>
    </row>
    <row r="56" spans="1:19" s="16" customFormat="1" ht="24" customHeight="1">
      <c r="A56" s="129">
        <f t="shared" si="2"/>
        <v>50</v>
      </c>
      <c r="B56" s="126" t="s">
        <v>73</v>
      </c>
      <c r="C56" s="126" t="s">
        <v>457</v>
      </c>
      <c r="D56" s="126" t="s">
        <v>650</v>
      </c>
      <c r="E56" s="126"/>
      <c r="F56" s="126"/>
      <c r="G56" s="126"/>
      <c r="H56" s="126"/>
      <c r="I56" s="126" t="s">
        <v>100</v>
      </c>
      <c r="J56" s="105"/>
      <c r="K56" s="105"/>
      <c r="L56" s="105"/>
      <c r="M56" s="105">
        <v>660</v>
      </c>
      <c r="N56" s="105">
        <f t="shared" si="3"/>
        <v>660</v>
      </c>
      <c r="O56" s="106"/>
      <c r="P56" s="117" t="e">
        <f>VLOOKUP(D56,고객상담실현황!$F$6:$M$322,2,FALSE)</f>
        <v>#N/A</v>
      </c>
      <c r="Q56" s="122" t="e">
        <f>VLOOKUP(D56,고객상담실현황!$F$6:$M$322,3,FALSE)</f>
        <v>#N/A</v>
      </c>
      <c r="R56" s="122" t="e">
        <f>VLOOKUP(D56,고객상담실현황!$F$6:$M$322,4,FALSE)</f>
        <v>#N/A</v>
      </c>
      <c r="S56" s="122" t="e">
        <f>VLOOKUP(D56,고객상담실현황!$F$6:$M$322,8,FALSE)</f>
        <v>#N/A</v>
      </c>
    </row>
    <row r="57" spans="1:19" s="16" customFormat="1" ht="24" customHeight="1">
      <c r="A57" s="129">
        <f t="shared" si="2"/>
        <v>51</v>
      </c>
      <c r="B57" s="126" t="s">
        <v>73</v>
      </c>
      <c r="C57" s="126" t="s">
        <v>457</v>
      </c>
      <c r="D57" s="126" t="s">
        <v>458</v>
      </c>
      <c r="E57" s="126"/>
      <c r="F57" s="126"/>
      <c r="G57" s="126"/>
      <c r="H57" s="126"/>
      <c r="I57" s="126" t="s">
        <v>100</v>
      </c>
      <c r="J57" s="105"/>
      <c r="K57" s="105"/>
      <c r="L57" s="105"/>
      <c r="M57" s="105">
        <v>440</v>
      </c>
      <c r="N57" s="105">
        <f t="shared" si="3"/>
        <v>440</v>
      </c>
      <c r="O57" s="106"/>
      <c r="P57" s="117" t="str">
        <f>VLOOKUP(D57,고객상담실현황!$F$6:$M$322,2,FALSE)</f>
        <v>주사</v>
      </c>
      <c r="Q57" s="122" t="str">
        <f>VLOOKUP(D57,고객상담실현황!$F$6:$M$322,3,FALSE)</f>
        <v>관내</v>
      </c>
      <c r="R57" s="122" t="str">
        <f>VLOOKUP(D57,고객상담실현황!$F$6:$M$322,4,FALSE)</f>
        <v>2010</v>
      </c>
      <c r="S57" s="122">
        <f>VLOOKUP(D57,고객상담실현황!$F$6:$M$322,8,FALSE)</f>
        <v>0</v>
      </c>
    </row>
    <row r="58" spans="1:19" s="16" customFormat="1" ht="24" customHeight="1">
      <c r="A58" s="129">
        <f t="shared" si="2"/>
        <v>52</v>
      </c>
      <c r="B58" s="126" t="s">
        <v>73</v>
      </c>
      <c r="C58" s="126" t="s">
        <v>457</v>
      </c>
      <c r="D58" s="126" t="s">
        <v>649</v>
      </c>
      <c r="E58" s="126"/>
      <c r="F58" s="126"/>
      <c r="G58" s="126"/>
      <c r="H58" s="126"/>
      <c r="I58" s="126" t="s">
        <v>100</v>
      </c>
      <c r="J58" s="105"/>
      <c r="K58" s="105"/>
      <c r="L58" s="105"/>
      <c r="M58" s="105">
        <v>550</v>
      </c>
      <c r="N58" s="105">
        <f t="shared" si="3"/>
        <v>550</v>
      </c>
      <c r="O58" s="106"/>
      <c r="P58" s="117" t="e">
        <f>VLOOKUP(D58,고객상담실현황!$F$6:$M$322,2,FALSE)</f>
        <v>#N/A</v>
      </c>
      <c r="Q58" s="122" t="e">
        <f>VLOOKUP(D58,고객상담실현황!$F$6:$M$322,3,FALSE)</f>
        <v>#N/A</v>
      </c>
      <c r="R58" s="122" t="e">
        <f>VLOOKUP(D58,고객상담실현황!$F$6:$M$322,4,FALSE)</f>
        <v>#N/A</v>
      </c>
      <c r="S58" s="122" t="e">
        <f>VLOOKUP(D58,고객상담실현황!$F$6:$M$322,8,FALSE)</f>
        <v>#N/A</v>
      </c>
    </row>
    <row r="59" spans="1:19" s="16" customFormat="1" ht="24" customHeight="1">
      <c r="A59" s="129">
        <f t="shared" si="2"/>
        <v>53</v>
      </c>
      <c r="B59" s="126" t="s">
        <v>73</v>
      </c>
      <c r="C59" s="126" t="s">
        <v>457</v>
      </c>
      <c r="D59" s="126" t="s">
        <v>461</v>
      </c>
      <c r="E59" s="126"/>
      <c r="F59" s="126"/>
      <c r="G59" s="126"/>
      <c r="H59" s="126"/>
      <c r="I59" s="126" t="s">
        <v>100</v>
      </c>
      <c r="J59" s="105"/>
      <c r="K59" s="105"/>
      <c r="L59" s="105"/>
      <c r="M59" s="105">
        <v>440</v>
      </c>
      <c r="N59" s="105">
        <f t="shared" si="3"/>
        <v>440</v>
      </c>
      <c r="O59" s="106"/>
      <c r="P59" s="117" t="str">
        <f>VLOOKUP(D59,고객상담실현황!$F$6:$M$322,2,FALSE)</f>
        <v>주사</v>
      </c>
      <c r="Q59" s="122" t="str">
        <f>VLOOKUP(D59,고객상담실현황!$F$6:$M$322,3,FALSE)</f>
        <v>관내</v>
      </c>
      <c r="R59" s="122" t="str">
        <f>VLOOKUP(D59,고객상담실현황!$F$6:$M$322,4,FALSE)</f>
        <v>2011</v>
      </c>
      <c r="S59" s="122">
        <f>VLOOKUP(D59,고객상담실현황!$F$6:$M$322,8,FALSE)</f>
        <v>0</v>
      </c>
    </row>
    <row r="60" spans="1:19" s="16" customFormat="1" ht="24" customHeight="1">
      <c r="A60" s="129">
        <f t="shared" si="2"/>
        <v>54</v>
      </c>
      <c r="B60" s="126" t="s">
        <v>73</v>
      </c>
      <c r="C60" s="126" t="s">
        <v>457</v>
      </c>
      <c r="D60" s="126" t="s">
        <v>459</v>
      </c>
      <c r="E60" s="126"/>
      <c r="F60" s="126"/>
      <c r="G60" s="126"/>
      <c r="H60" s="126"/>
      <c r="I60" s="126" t="s">
        <v>100</v>
      </c>
      <c r="J60" s="105"/>
      <c r="K60" s="105"/>
      <c r="L60" s="105"/>
      <c r="M60" s="105">
        <v>440</v>
      </c>
      <c r="N60" s="105">
        <f t="shared" si="3"/>
        <v>440</v>
      </c>
      <c r="O60" s="106"/>
      <c r="P60" s="117" t="str">
        <f>VLOOKUP(D60,고객상담실현황!$F$6:$M$322,2,FALSE)</f>
        <v>주사</v>
      </c>
      <c r="Q60" s="122" t="str">
        <f>VLOOKUP(D60,고객상담실현황!$F$6:$M$322,3,FALSE)</f>
        <v>관내</v>
      </c>
      <c r="R60" s="122" t="str">
        <f>VLOOKUP(D60,고객상담실현황!$F$6:$M$322,4,FALSE)</f>
        <v>2011</v>
      </c>
      <c r="S60" s="122">
        <f>VLOOKUP(D60,고객상담실현황!$F$6:$M$322,8,FALSE)</f>
        <v>0</v>
      </c>
    </row>
    <row r="61" spans="1:19" s="16" customFormat="1" ht="24" customHeight="1">
      <c r="A61" s="129">
        <f t="shared" si="2"/>
        <v>55</v>
      </c>
      <c r="B61" s="126" t="s">
        <v>73</v>
      </c>
      <c r="C61" s="126" t="s">
        <v>457</v>
      </c>
      <c r="D61" s="126" t="s">
        <v>651</v>
      </c>
      <c r="E61" s="126"/>
      <c r="F61" s="126"/>
      <c r="G61" s="126"/>
      <c r="H61" s="126"/>
      <c r="I61" s="126" t="s">
        <v>100</v>
      </c>
      <c r="J61" s="105"/>
      <c r="K61" s="105"/>
      <c r="L61" s="105"/>
      <c r="M61" s="105">
        <v>660</v>
      </c>
      <c r="N61" s="105">
        <f t="shared" si="3"/>
        <v>660</v>
      </c>
      <c r="O61" s="106"/>
      <c r="P61" s="117" t="e">
        <f>VLOOKUP(D61,고객상담실현황!$F$6:$M$322,2,FALSE)</f>
        <v>#N/A</v>
      </c>
      <c r="Q61" s="122" t="e">
        <f>VLOOKUP(D61,고객상담실현황!$F$6:$M$322,3,FALSE)</f>
        <v>#N/A</v>
      </c>
      <c r="R61" s="122" t="e">
        <f>VLOOKUP(D61,고객상담실현황!$F$6:$M$322,4,FALSE)</f>
        <v>#N/A</v>
      </c>
      <c r="S61" s="122" t="e">
        <f>VLOOKUP(D61,고객상담실현황!$F$6:$M$322,8,FALSE)</f>
        <v>#N/A</v>
      </c>
    </row>
    <row r="62" spans="1:19" s="16" customFormat="1" ht="24" customHeight="1">
      <c r="A62" s="129">
        <f t="shared" si="2"/>
        <v>56</v>
      </c>
      <c r="B62" s="126" t="s">
        <v>73</v>
      </c>
      <c r="C62" s="126" t="s">
        <v>457</v>
      </c>
      <c r="D62" s="126" t="s">
        <v>652</v>
      </c>
      <c r="E62" s="126"/>
      <c r="F62" s="126"/>
      <c r="G62" s="126"/>
      <c r="H62" s="126"/>
      <c r="I62" s="126" t="s">
        <v>100</v>
      </c>
      <c r="J62" s="105"/>
      <c r="K62" s="105"/>
      <c r="L62" s="105"/>
      <c r="M62" s="105">
        <v>440</v>
      </c>
      <c r="N62" s="105">
        <f t="shared" si="3"/>
        <v>440</v>
      </c>
      <c r="O62" s="106"/>
      <c r="P62" s="117" t="e">
        <f>VLOOKUP(D62,고객상담실현황!$F$6:$M$322,2,FALSE)</f>
        <v>#N/A</v>
      </c>
      <c r="Q62" s="122" t="e">
        <f>VLOOKUP(D62,고객상담실현황!$F$6:$M$322,3,FALSE)</f>
        <v>#N/A</v>
      </c>
      <c r="R62" s="122" t="e">
        <f>VLOOKUP(D62,고객상담실현황!$F$6:$M$322,4,FALSE)</f>
        <v>#N/A</v>
      </c>
      <c r="S62" s="122" t="e">
        <f>VLOOKUP(D62,고객상담실현황!$F$6:$M$322,8,FALSE)</f>
        <v>#N/A</v>
      </c>
    </row>
    <row r="63" spans="1:19" s="16" customFormat="1" ht="24" customHeight="1">
      <c r="A63" s="129">
        <f t="shared" si="2"/>
        <v>57</v>
      </c>
      <c r="B63" s="126" t="s">
        <v>73</v>
      </c>
      <c r="C63" s="126" t="s">
        <v>311</v>
      </c>
      <c r="D63" s="126" t="s">
        <v>311</v>
      </c>
      <c r="E63" s="126"/>
      <c r="F63" s="126"/>
      <c r="G63" s="126"/>
      <c r="H63" s="126"/>
      <c r="I63" s="126" t="s">
        <v>100</v>
      </c>
      <c r="J63" s="105"/>
      <c r="K63" s="105"/>
      <c r="L63" s="105"/>
      <c r="M63" s="105">
        <v>500</v>
      </c>
      <c r="N63" s="105">
        <f t="shared" si="3"/>
        <v>500</v>
      </c>
      <c r="O63" s="106"/>
      <c r="P63" s="117" t="str">
        <f>VLOOKUP(D63,고객상담실현황!$F$6:$M$322,2,FALSE)</f>
        <v>서기관</v>
      </c>
      <c r="Q63" s="122">
        <f>VLOOKUP(D63,고객상담실현황!$F$6:$M$322,3,FALSE)</f>
        <v>0</v>
      </c>
      <c r="R63" s="122">
        <f>VLOOKUP(D63,고객상담실현황!$F$6:$M$322,4,FALSE)</f>
        <v>2005</v>
      </c>
      <c r="S63" s="122">
        <f>VLOOKUP(D63,고객상담실현황!$F$6:$M$322,8,FALSE)</f>
        <v>0</v>
      </c>
    </row>
    <row r="64" spans="1:19" s="16" customFormat="1" ht="24" customHeight="1">
      <c r="A64" s="129">
        <f t="shared" si="2"/>
        <v>58</v>
      </c>
      <c r="B64" s="126" t="s">
        <v>73</v>
      </c>
      <c r="C64" s="126" t="s">
        <v>311</v>
      </c>
      <c r="D64" s="126" t="s">
        <v>584</v>
      </c>
      <c r="E64" s="126"/>
      <c r="F64" s="126"/>
      <c r="G64" s="126" t="s">
        <v>140</v>
      </c>
      <c r="H64" s="126" t="s">
        <v>100</v>
      </c>
      <c r="I64" s="126"/>
      <c r="J64" s="105"/>
      <c r="K64" s="105">
        <v>10000</v>
      </c>
      <c r="L64" s="105">
        <v>3510</v>
      </c>
      <c r="M64" s="105"/>
      <c r="N64" s="105">
        <f t="shared" si="3"/>
        <v>13510</v>
      </c>
      <c r="O64" s="106">
        <v>1</v>
      </c>
      <c r="P64" s="117" t="e">
        <f>VLOOKUP(D64,고객상담실현황!$F$6:$M$322,2,FALSE)</f>
        <v>#N/A</v>
      </c>
      <c r="Q64" s="122" t="e">
        <f>VLOOKUP(D64,고객상담실현황!$F$6:$M$322,3,FALSE)</f>
        <v>#N/A</v>
      </c>
      <c r="R64" s="122" t="e">
        <f>VLOOKUP(D64,고객상담실현황!$F$6:$M$322,4,FALSE)</f>
        <v>#N/A</v>
      </c>
      <c r="S64" s="122" t="e">
        <f>VLOOKUP(D64,고객상담실현황!$F$6:$M$322,8,FALSE)</f>
        <v>#N/A</v>
      </c>
    </row>
    <row r="65" spans="1:19" s="16" customFormat="1" ht="24" customHeight="1">
      <c r="A65" s="129">
        <f t="shared" si="2"/>
        <v>59</v>
      </c>
      <c r="B65" s="126" t="s">
        <v>73</v>
      </c>
      <c r="C65" s="126" t="s">
        <v>307</v>
      </c>
      <c r="D65" s="126" t="s">
        <v>306</v>
      </c>
      <c r="E65" s="126"/>
      <c r="F65" s="126"/>
      <c r="G65" s="126"/>
      <c r="H65" s="126"/>
      <c r="I65" s="126"/>
      <c r="J65" s="105"/>
      <c r="K65" s="105"/>
      <c r="L65" s="105"/>
      <c r="M65" s="105">
        <v>200</v>
      </c>
      <c r="N65" s="105">
        <f t="shared" si="3"/>
        <v>200</v>
      </c>
      <c r="O65" s="106"/>
      <c r="P65" s="117" t="str">
        <f>VLOOKUP(D65,고객상담실현황!$F$6:$M$322,2,FALSE)</f>
        <v>주사</v>
      </c>
      <c r="Q65" s="122" t="str">
        <f>VLOOKUP(D65,고객상담실현황!$F$6:$M$322,3,FALSE)</f>
        <v>관내</v>
      </c>
      <c r="R65" s="122" t="str">
        <f>VLOOKUP(D65,고객상담실현황!$F$6:$M$322,4,FALSE)</f>
        <v>2009</v>
      </c>
      <c r="S65" s="122">
        <f>VLOOKUP(D65,고객상담실현황!$F$6:$M$322,8,FALSE)</f>
        <v>0</v>
      </c>
    </row>
    <row r="66" spans="1:19" s="16" customFormat="1" ht="24" customHeight="1">
      <c r="A66" s="129">
        <f t="shared" si="2"/>
        <v>60</v>
      </c>
      <c r="B66" s="126" t="s">
        <v>73</v>
      </c>
      <c r="C66" s="126" t="s">
        <v>307</v>
      </c>
      <c r="D66" s="126" t="s">
        <v>307</v>
      </c>
      <c r="E66" s="126"/>
      <c r="F66" s="126"/>
      <c r="G66" s="126"/>
      <c r="H66" s="126"/>
      <c r="I66" s="126" t="s">
        <v>100</v>
      </c>
      <c r="J66" s="105"/>
      <c r="K66" s="105"/>
      <c r="L66" s="105"/>
      <c r="M66" s="105">
        <v>700</v>
      </c>
      <c r="N66" s="105">
        <f t="shared" si="3"/>
        <v>700</v>
      </c>
      <c r="O66" s="106"/>
      <c r="P66" s="117" t="str">
        <f>VLOOKUP(D66,고객상담실현황!$F$6:$M$322,2,FALSE)</f>
        <v>서기관</v>
      </c>
      <c r="Q66" s="122">
        <f>VLOOKUP(D66,고객상담실현황!$F$6:$M$322,3,FALSE)</f>
        <v>0</v>
      </c>
      <c r="R66" s="122">
        <f>VLOOKUP(D66,고객상담실현황!$F$6:$M$322,4,FALSE)</f>
        <v>2005</v>
      </c>
      <c r="S66" s="122">
        <f>VLOOKUP(D66,고객상담실현황!$F$6:$M$322,8,FALSE)</f>
        <v>0</v>
      </c>
    </row>
    <row r="67" spans="1:19" s="16" customFormat="1" ht="24" customHeight="1">
      <c r="A67" s="129">
        <f t="shared" si="2"/>
        <v>61</v>
      </c>
      <c r="B67" s="126" t="s">
        <v>73</v>
      </c>
      <c r="C67" s="126" t="s">
        <v>307</v>
      </c>
      <c r="D67" s="126" t="s">
        <v>600</v>
      </c>
      <c r="E67" s="126"/>
      <c r="F67" s="126"/>
      <c r="G67" s="126" t="s">
        <v>140</v>
      </c>
      <c r="H67" s="126"/>
      <c r="I67" s="126"/>
      <c r="J67" s="105"/>
      <c r="K67" s="105"/>
      <c r="L67" s="105">
        <v>800</v>
      </c>
      <c r="M67" s="105"/>
      <c r="N67" s="105">
        <f t="shared" si="3"/>
        <v>800</v>
      </c>
      <c r="O67" s="106"/>
      <c r="P67" s="117" t="e">
        <f>VLOOKUP(D67,고객상담실현황!$F$6:$M$322,2,FALSE)</f>
        <v>#N/A</v>
      </c>
      <c r="Q67" s="122" t="e">
        <f>VLOOKUP(D67,고객상담실현황!$F$6:$M$322,3,FALSE)</f>
        <v>#N/A</v>
      </c>
      <c r="R67" s="122" t="e">
        <f>VLOOKUP(D67,고객상담실현황!$F$6:$M$322,4,FALSE)</f>
        <v>#N/A</v>
      </c>
      <c r="S67" s="122" t="e">
        <f>VLOOKUP(D67,고객상담실현황!$F$6:$M$322,8,FALSE)</f>
        <v>#N/A</v>
      </c>
    </row>
    <row r="68" spans="1:19" s="16" customFormat="1" ht="24" customHeight="1">
      <c r="A68" s="129">
        <f t="shared" si="2"/>
        <v>62</v>
      </c>
      <c r="B68" s="126" t="s">
        <v>73</v>
      </c>
      <c r="C68" s="126" t="s">
        <v>307</v>
      </c>
      <c r="D68" s="126" t="s">
        <v>645</v>
      </c>
      <c r="E68" s="126"/>
      <c r="F68" s="126"/>
      <c r="G68" s="126"/>
      <c r="H68" s="126"/>
      <c r="I68" s="126"/>
      <c r="J68" s="105"/>
      <c r="K68" s="105"/>
      <c r="L68" s="105"/>
      <c r="M68" s="105">
        <v>1480</v>
      </c>
      <c r="N68" s="105">
        <f t="shared" si="3"/>
        <v>1480</v>
      </c>
      <c r="O68" s="106"/>
      <c r="P68" s="117" t="e">
        <f>VLOOKUP(D68,고객상담실현황!$F$6:$M$322,2,FALSE)</f>
        <v>#N/A</v>
      </c>
      <c r="Q68" s="122" t="e">
        <f>VLOOKUP(D68,고객상담실현황!$F$6:$M$322,3,FALSE)</f>
        <v>#N/A</v>
      </c>
      <c r="R68" s="122" t="e">
        <f>VLOOKUP(D68,고객상담실현황!$F$6:$M$322,4,FALSE)</f>
        <v>#N/A</v>
      </c>
      <c r="S68" s="122" t="e">
        <f>VLOOKUP(D68,고객상담실현황!$F$6:$M$322,8,FALSE)</f>
        <v>#N/A</v>
      </c>
    </row>
    <row r="69" spans="1:19" s="16" customFormat="1" ht="24" customHeight="1">
      <c r="A69" s="129">
        <f t="shared" si="2"/>
        <v>63</v>
      </c>
      <c r="B69" s="126" t="s">
        <v>73</v>
      </c>
      <c r="C69" s="126" t="s">
        <v>307</v>
      </c>
      <c r="D69" s="126" t="s">
        <v>592</v>
      </c>
      <c r="E69" s="126"/>
      <c r="F69" s="126"/>
      <c r="G69" s="126" t="s">
        <v>140</v>
      </c>
      <c r="H69" s="126"/>
      <c r="I69" s="126"/>
      <c r="J69" s="105"/>
      <c r="K69" s="105"/>
      <c r="L69" s="105">
        <v>1330</v>
      </c>
      <c r="M69" s="105"/>
      <c r="N69" s="105">
        <f t="shared" si="3"/>
        <v>1330</v>
      </c>
      <c r="O69" s="106"/>
      <c r="P69" s="117" t="e">
        <f>VLOOKUP(D69,고객상담실현황!$F$6:$M$322,2,FALSE)</f>
        <v>#N/A</v>
      </c>
      <c r="Q69" s="122" t="e">
        <f>VLOOKUP(D69,고객상담실현황!$F$6:$M$322,3,FALSE)</f>
        <v>#N/A</v>
      </c>
      <c r="R69" s="122" t="e">
        <f>VLOOKUP(D69,고객상담실현황!$F$6:$M$322,4,FALSE)</f>
        <v>#N/A</v>
      </c>
      <c r="S69" s="122" t="e">
        <f>VLOOKUP(D69,고객상담실현황!$F$6:$M$322,8,FALSE)</f>
        <v>#N/A</v>
      </c>
    </row>
    <row r="70" spans="1:19" s="16" customFormat="1" ht="24" customHeight="1">
      <c r="A70" s="129">
        <f t="shared" si="2"/>
        <v>64</v>
      </c>
      <c r="B70" s="126" t="s">
        <v>73</v>
      </c>
      <c r="C70" s="126" t="s">
        <v>307</v>
      </c>
      <c r="D70" s="126" t="s">
        <v>644</v>
      </c>
      <c r="E70" s="126"/>
      <c r="F70" s="126"/>
      <c r="G70" s="126"/>
      <c r="H70" s="126"/>
      <c r="I70" s="126"/>
      <c r="J70" s="105"/>
      <c r="K70" s="105"/>
      <c r="L70" s="105"/>
      <c r="M70" s="105">
        <v>300</v>
      </c>
      <c r="N70" s="105">
        <f t="shared" si="3"/>
        <v>300</v>
      </c>
      <c r="O70" s="106"/>
      <c r="P70" s="117" t="e">
        <f>VLOOKUP(D70,고객상담실현황!$F$6:$M$322,2,FALSE)</f>
        <v>#N/A</v>
      </c>
      <c r="Q70" s="122" t="e">
        <f>VLOOKUP(D70,고객상담실현황!$F$6:$M$322,3,FALSE)</f>
        <v>#N/A</v>
      </c>
      <c r="R70" s="122" t="e">
        <f>VLOOKUP(D70,고객상담실현황!$F$6:$M$322,4,FALSE)</f>
        <v>#N/A</v>
      </c>
      <c r="S70" s="122" t="e">
        <f>VLOOKUP(D70,고객상담실현황!$F$6:$M$322,8,FALSE)</f>
        <v>#N/A</v>
      </c>
    </row>
    <row r="71" spans="1:19" s="16" customFormat="1" ht="24" customHeight="1">
      <c r="A71" s="129">
        <f t="shared" ref="A71:A102" si="4">ROW()-6</f>
        <v>65</v>
      </c>
      <c r="B71" s="126" t="s">
        <v>73</v>
      </c>
      <c r="C71" s="126" t="s">
        <v>77</v>
      </c>
      <c r="D71" s="126" t="s">
        <v>77</v>
      </c>
      <c r="E71" s="126"/>
      <c r="F71" s="126"/>
      <c r="G71" s="126"/>
      <c r="H71" s="126"/>
      <c r="I71" s="126" t="s">
        <v>100</v>
      </c>
      <c r="J71" s="105"/>
      <c r="K71" s="105"/>
      <c r="L71" s="105"/>
      <c r="M71" s="105">
        <v>500</v>
      </c>
      <c r="N71" s="105">
        <f t="shared" ref="N71:N102" si="5">SUM(J71:M71)</f>
        <v>500</v>
      </c>
      <c r="O71" s="106"/>
      <c r="P71" s="117" t="str">
        <f>VLOOKUP(D71,고객상담실현황!$F$6:$M$322,2,FALSE)</f>
        <v>서기관</v>
      </c>
      <c r="Q71" s="122">
        <f>VLOOKUP(D71,고객상담실현황!$F$6:$M$322,3,FALSE)</f>
        <v>0</v>
      </c>
      <c r="R71" s="122">
        <f>VLOOKUP(D71,고객상담실현황!$F$6:$M$322,4,FALSE)</f>
        <v>2007</v>
      </c>
      <c r="S71" s="122">
        <f>VLOOKUP(D71,고객상담실현황!$F$6:$M$322,8,FALSE)</f>
        <v>0</v>
      </c>
    </row>
    <row r="72" spans="1:19" s="16" customFormat="1" ht="24" customHeight="1">
      <c r="A72" s="129">
        <f t="shared" si="4"/>
        <v>66</v>
      </c>
      <c r="B72" s="126" t="s">
        <v>73</v>
      </c>
      <c r="C72" s="126" t="s">
        <v>318</v>
      </c>
      <c r="D72" s="126" t="s">
        <v>318</v>
      </c>
      <c r="E72" s="126"/>
      <c r="F72" s="126"/>
      <c r="G72" s="126"/>
      <c r="H72" s="126"/>
      <c r="I72" s="126" t="s">
        <v>100</v>
      </c>
      <c r="J72" s="105"/>
      <c r="K72" s="105"/>
      <c r="L72" s="105"/>
      <c r="M72" s="105">
        <v>3150</v>
      </c>
      <c r="N72" s="105">
        <f t="shared" si="5"/>
        <v>3150</v>
      </c>
      <c r="O72" s="106"/>
      <c r="P72" s="117" t="str">
        <f>VLOOKUP(D72,고객상담실현황!$F$6:$M$322,2,FALSE)</f>
        <v>서기관</v>
      </c>
      <c r="Q72" s="122">
        <f>VLOOKUP(D72,고객상담실현황!$F$6:$M$322,3,FALSE)</f>
        <v>0</v>
      </c>
      <c r="R72" s="122">
        <f>VLOOKUP(D72,고객상담실현황!$F$6:$M$322,4,FALSE)</f>
        <v>2010</v>
      </c>
      <c r="S72" s="122">
        <f>VLOOKUP(D72,고객상담실현황!$F$6:$M$322,8,FALSE)</f>
        <v>7900</v>
      </c>
    </row>
    <row r="73" spans="1:19" s="16" customFormat="1" ht="24" customHeight="1">
      <c r="A73" s="129">
        <f t="shared" si="4"/>
        <v>67</v>
      </c>
      <c r="B73" s="126" t="s">
        <v>73</v>
      </c>
      <c r="C73" s="126" t="s">
        <v>463</v>
      </c>
      <c r="D73" s="126" t="s">
        <v>631</v>
      </c>
      <c r="E73" s="126"/>
      <c r="F73" s="126"/>
      <c r="G73" s="126"/>
      <c r="H73" s="126"/>
      <c r="I73" s="126" t="s">
        <v>100</v>
      </c>
      <c r="J73" s="105"/>
      <c r="K73" s="105"/>
      <c r="L73" s="105"/>
      <c r="M73" s="105">
        <v>150</v>
      </c>
      <c r="N73" s="105">
        <f t="shared" si="5"/>
        <v>150</v>
      </c>
      <c r="O73" s="106"/>
      <c r="P73" s="117" t="e">
        <f>VLOOKUP(D73,고객상담실현황!$F$6:$M$322,2,FALSE)</f>
        <v>#N/A</v>
      </c>
      <c r="Q73" s="122" t="e">
        <f>VLOOKUP(D73,고객상담실현황!$F$6:$M$322,3,FALSE)</f>
        <v>#N/A</v>
      </c>
      <c r="R73" s="122" t="e">
        <f>VLOOKUP(D73,고객상담실현황!$F$6:$M$322,4,FALSE)</f>
        <v>#N/A</v>
      </c>
      <c r="S73" s="122" t="e">
        <f>VLOOKUP(D73,고객상담실현황!$F$6:$M$322,8,FALSE)</f>
        <v>#N/A</v>
      </c>
    </row>
    <row r="74" spans="1:19" s="16" customFormat="1" ht="24" customHeight="1">
      <c r="A74" s="129">
        <f t="shared" si="4"/>
        <v>68</v>
      </c>
      <c r="B74" s="126" t="s">
        <v>73</v>
      </c>
      <c r="C74" s="126" t="s">
        <v>590</v>
      </c>
      <c r="D74" s="126" t="s">
        <v>597</v>
      </c>
      <c r="E74" s="126"/>
      <c r="F74" s="126"/>
      <c r="G74" s="126" t="s">
        <v>140</v>
      </c>
      <c r="H74" s="126"/>
      <c r="I74" s="126" t="s">
        <v>100</v>
      </c>
      <c r="J74" s="105"/>
      <c r="K74" s="105"/>
      <c r="L74" s="105">
        <v>750</v>
      </c>
      <c r="M74" s="105">
        <v>150</v>
      </c>
      <c r="N74" s="105">
        <f t="shared" si="5"/>
        <v>900</v>
      </c>
      <c r="O74" s="106"/>
      <c r="P74" s="117" t="e">
        <f>VLOOKUP(D74,고객상담실현황!$F$6:$M$322,2,FALSE)</f>
        <v>#N/A</v>
      </c>
      <c r="Q74" s="122" t="e">
        <f>VLOOKUP(D74,고객상담실현황!$F$6:$M$322,3,FALSE)</f>
        <v>#N/A</v>
      </c>
      <c r="R74" s="122" t="e">
        <f>VLOOKUP(D74,고객상담실현황!$F$6:$M$322,4,FALSE)</f>
        <v>#N/A</v>
      </c>
      <c r="S74" s="122" t="e">
        <f>VLOOKUP(D74,고객상담실현황!$F$6:$M$322,8,FALSE)</f>
        <v>#N/A</v>
      </c>
    </row>
    <row r="75" spans="1:19" s="16" customFormat="1" ht="24" customHeight="1">
      <c r="A75" s="129">
        <f t="shared" si="4"/>
        <v>69</v>
      </c>
      <c r="B75" s="126" t="s">
        <v>73</v>
      </c>
      <c r="C75" s="126" t="s">
        <v>590</v>
      </c>
      <c r="D75" s="126" t="s">
        <v>596</v>
      </c>
      <c r="E75" s="126"/>
      <c r="F75" s="126"/>
      <c r="G75" s="126" t="s">
        <v>140</v>
      </c>
      <c r="H75" s="126"/>
      <c r="I75" s="126" t="s">
        <v>100</v>
      </c>
      <c r="J75" s="105"/>
      <c r="K75" s="105"/>
      <c r="L75" s="105">
        <v>760</v>
      </c>
      <c r="M75" s="105">
        <v>150</v>
      </c>
      <c r="N75" s="105">
        <f t="shared" si="5"/>
        <v>910</v>
      </c>
      <c r="O75" s="106"/>
      <c r="P75" s="117" t="e">
        <f>VLOOKUP(D75,고객상담실현황!$F$6:$M$322,2,FALSE)</f>
        <v>#N/A</v>
      </c>
      <c r="Q75" s="122" t="e">
        <f>VLOOKUP(D75,고객상담실현황!$F$6:$M$322,3,FALSE)</f>
        <v>#N/A</v>
      </c>
      <c r="R75" s="122" t="e">
        <f>VLOOKUP(D75,고객상담실현황!$F$6:$M$322,4,FALSE)</f>
        <v>#N/A</v>
      </c>
      <c r="S75" s="122" t="e">
        <f>VLOOKUP(D75,고객상담실현황!$F$6:$M$322,8,FALSE)</f>
        <v>#N/A</v>
      </c>
    </row>
    <row r="76" spans="1:19" s="16" customFormat="1" ht="24" customHeight="1">
      <c r="A76" s="129">
        <f t="shared" si="4"/>
        <v>70</v>
      </c>
      <c r="B76" s="126" t="s">
        <v>73</v>
      </c>
      <c r="C76" s="126" t="s">
        <v>590</v>
      </c>
      <c r="D76" s="126" t="s">
        <v>590</v>
      </c>
      <c r="E76" s="126"/>
      <c r="F76" s="126"/>
      <c r="G76" s="126" t="s">
        <v>140</v>
      </c>
      <c r="H76" s="126"/>
      <c r="I76" s="126"/>
      <c r="J76" s="105"/>
      <c r="K76" s="105"/>
      <c r="L76" s="105">
        <v>1470</v>
      </c>
      <c r="M76" s="105"/>
      <c r="N76" s="105">
        <f t="shared" si="5"/>
        <v>1470</v>
      </c>
      <c r="O76" s="106">
        <v>3</v>
      </c>
      <c r="P76" s="117" t="e">
        <f>VLOOKUP(D76,고객상담실현황!$F$6:$M$322,2,FALSE)</f>
        <v>#N/A</v>
      </c>
      <c r="Q76" s="122" t="e">
        <f>VLOOKUP(D76,고객상담실현황!$F$6:$M$322,3,FALSE)</f>
        <v>#N/A</v>
      </c>
      <c r="R76" s="122" t="e">
        <f>VLOOKUP(D76,고객상담실현황!$F$6:$M$322,4,FALSE)</f>
        <v>#N/A</v>
      </c>
      <c r="S76" s="122" t="e">
        <f>VLOOKUP(D76,고객상담실현황!$F$6:$M$322,8,FALSE)</f>
        <v>#N/A</v>
      </c>
    </row>
    <row r="77" spans="1:19" s="16" customFormat="1" ht="24" customHeight="1">
      <c r="A77" s="129">
        <f t="shared" si="4"/>
        <v>71</v>
      </c>
      <c r="B77" s="126" t="s">
        <v>73</v>
      </c>
      <c r="C77" s="126" t="s">
        <v>590</v>
      </c>
      <c r="D77" s="126" t="s">
        <v>632</v>
      </c>
      <c r="E77" s="126"/>
      <c r="F77" s="126"/>
      <c r="G77" s="126"/>
      <c r="H77" s="126"/>
      <c r="I77" s="126" t="s">
        <v>100</v>
      </c>
      <c r="J77" s="105"/>
      <c r="K77" s="105"/>
      <c r="L77" s="105"/>
      <c r="M77" s="105">
        <v>250</v>
      </c>
      <c r="N77" s="105">
        <f t="shared" si="5"/>
        <v>250</v>
      </c>
      <c r="O77" s="106"/>
      <c r="P77" s="117" t="e">
        <f>VLOOKUP(D77,고객상담실현황!$F$6:$M$322,2,FALSE)</f>
        <v>#N/A</v>
      </c>
      <c r="Q77" s="122" t="e">
        <f>VLOOKUP(D77,고객상담실현황!$F$6:$M$322,3,FALSE)</f>
        <v>#N/A</v>
      </c>
      <c r="R77" s="122" t="e">
        <f>VLOOKUP(D77,고객상담실현황!$F$6:$M$322,4,FALSE)</f>
        <v>#N/A</v>
      </c>
      <c r="S77" s="122" t="e">
        <f>VLOOKUP(D77,고객상담실현황!$F$6:$M$322,8,FALSE)</f>
        <v>#N/A</v>
      </c>
    </row>
    <row r="78" spans="1:19" s="16" customFormat="1" ht="24" customHeight="1">
      <c r="A78" s="129">
        <f t="shared" si="4"/>
        <v>72</v>
      </c>
      <c r="B78" s="126" t="s">
        <v>73</v>
      </c>
      <c r="C78" s="126" t="s">
        <v>590</v>
      </c>
      <c r="D78" s="126" t="s">
        <v>636</v>
      </c>
      <c r="E78" s="126"/>
      <c r="F78" s="126"/>
      <c r="G78" s="126"/>
      <c r="H78" s="126"/>
      <c r="I78" s="126" t="s">
        <v>100</v>
      </c>
      <c r="J78" s="105"/>
      <c r="K78" s="105"/>
      <c r="L78" s="105"/>
      <c r="M78" s="105">
        <v>150</v>
      </c>
      <c r="N78" s="105">
        <f t="shared" si="5"/>
        <v>150</v>
      </c>
      <c r="O78" s="106"/>
      <c r="P78" s="117" t="e">
        <f>VLOOKUP(D78,고객상담실현황!$F$6:$M$322,2,FALSE)</f>
        <v>#N/A</v>
      </c>
      <c r="Q78" s="122" t="e">
        <f>VLOOKUP(D78,고객상담실현황!$F$6:$M$322,3,FALSE)</f>
        <v>#N/A</v>
      </c>
      <c r="R78" s="122" t="e">
        <f>VLOOKUP(D78,고객상담실현황!$F$6:$M$322,4,FALSE)</f>
        <v>#N/A</v>
      </c>
      <c r="S78" s="122" t="e">
        <f>VLOOKUP(D78,고객상담실현황!$F$6:$M$322,8,FALSE)</f>
        <v>#N/A</v>
      </c>
    </row>
    <row r="79" spans="1:19" s="16" customFormat="1" ht="24" customHeight="1">
      <c r="A79" s="129">
        <f t="shared" si="4"/>
        <v>73</v>
      </c>
      <c r="B79" s="126" t="s">
        <v>73</v>
      </c>
      <c r="C79" s="126" t="s">
        <v>590</v>
      </c>
      <c r="D79" s="126" t="s">
        <v>638</v>
      </c>
      <c r="E79" s="126"/>
      <c r="F79" s="126"/>
      <c r="G79" s="126"/>
      <c r="H79" s="126"/>
      <c r="I79" s="126" t="s">
        <v>100</v>
      </c>
      <c r="J79" s="105"/>
      <c r="K79" s="105"/>
      <c r="L79" s="105"/>
      <c r="M79" s="105">
        <v>150</v>
      </c>
      <c r="N79" s="105">
        <f t="shared" si="5"/>
        <v>150</v>
      </c>
      <c r="O79" s="106"/>
      <c r="P79" s="117" t="e">
        <f>VLOOKUP(D79,고객상담실현황!$F$6:$M$322,2,FALSE)</f>
        <v>#N/A</v>
      </c>
      <c r="Q79" s="122" t="e">
        <f>VLOOKUP(D79,고객상담실현황!$F$6:$M$322,3,FALSE)</f>
        <v>#N/A</v>
      </c>
      <c r="R79" s="122" t="e">
        <f>VLOOKUP(D79,고객상담실현황!$F$6:$M$322,4,FALSE)</f>
        <v>#N/A</v>
      </c>
      <c r="S79" s="122" t="e">
        <f>VLOOKUP(D79,고객상담실현황!$F$6:$M$322,8,FALSE)</f>
        <v>#N/A</v>
      </c>
    </row>
    <row r="80" spans="1:19" s="16" customFormat="1" ht="24" customHeight="1">
      <c r="A80" s="129">
        <f t="shared" si="4"/>
        <v>74</v>
      </c>
      <c r="B80" s="126" t="s">
        <v>73</v>
      </c>
      <c r="C80" s="126" t="s">
        <v>590</v>
      </c>
      <c r="D80" s="126" t="s">
        <v>634</v>
      </c>
      <c r="E80" s="126"/>
      <c r="F80" s="126"/>
      <c r="G80" s="126"/>
      <c r="H80" s="126"/>
      <c r="I80" s="126" t="s">
        <v>100</v>
      </c>
      <c r="J80" s="105"/>
      <c r="K80" s="105"/>
      <c r="L80" s="105"/>
      <c r="M80" s="105">
        <v>150</v>
      </c>
      <c r="N80" s="105">
        <f t="shared" si="5"/>
        <v>150</v>
      </c>
      <c r="O80" s="106"/>
      <c r="P80" s="117" t="e">
        <f>VLOOKUP(D80,고객상담실현황!$F$6:$M$322,2,FALSE)</f>
        <v>#N/A</v>
      </c>
      <c r="Q80" s="122" t="e">
        <f>VLOOKUP(D80,고객상담실현황!$F$6:$M$322,3,FALSE)</f>
        <v>#N/A</v>
      </c>
      <c r="R80" s="122" t="e">
        <f>VLOOKUP(D80,고객상담실현황!$F$6:$M$322,4,FALSE)</f>
        <v>#N/A</v>
      </c>
      <c r="S80" s="122" t="e">
        <f>VLOOKUP(D80,고객상담실현황!$F$6:$M$322,8,FALSE)</f>
        <v>#N/A</v>
      </c>
    </row>
    <row r="81" spans="1:20" s="16" customFormat="1" ht="24" customHeight="1">
      <c r="A81" s="129">
        <f t="shared" si="4"/>
        <v>75</v>
      </c>
      <c r="B81" s="126" t="s">
        <v>73</v>
      </c>
      <c r="C81" s="126" t="s">
        <v>590</v>
      </c>
      <c r="D81" s="126" t="s">
        <v>589</v>
      </c>
      <c r="E81" s="126"/>
      <c r="F81" s="126"/>
      <c r="G81" s="126" t="s">
        <v>140</v>
      </c>
      <c r="H81" s="126"/>
      <c r="I81" s="126" t="s">
        <v>100</v>
      </c>
      <c r="J81" s="105"/>
      <c r="K81" s="105"/>
      <c r="L81" s="105">
        <v>450</v>
      </c>
      <c r="M81" s="105">
        <v>150</v>
      </c>
      <c r="N81" s="105">
        <f t="shared" si="5"/>
        <v>600</v>
      </c>
      <c r="O81" s="106"/>
      <c r="P81" s="117" t="e">
        <f>VLOOKUP(D81,고객상담실현황!$F$6:$M$322,2,FALSE)</f>
        <v>#N/A</v>
      </c>
      <c r="Q81" s="122" t="e">
        <f>VLOOKUP(D81,고객상담실현황!$F$6:$M$322,3,FALSE)</f>
        <v>#N/A</v>
      </c>
      <c r="R81" s="122" t="e">
        <f>VLOOKUP(D81,고객상담실현황!$F$6:$M$322,4,FALSE)</f>
        <v>#N/A</v>
      </c>
      <c r="S81" s="122" t="e">
        <f>VLOOKUP(D81,고객상담실현황!$F$6:$M$322,8,FALSE)</f>
        <v>#N/A</v>
      </c>
    </row>
    <row r="82" spans="1:20" s="16" customFormat="1" ht="24" customHeight="1">
      <c r="A82" s="129">
        <f t="shared" si="4"/>
        <v>76</v>
      </c>
      <c r="B82" s="126" t="s">
        <v>73</v>
      </c>
      <c r="C82" s="126" t="s">
        <v>590</v>
      </c>
      <c r="D82" s="126" t="s">
        <v>637</v>
      </c>
      <c r="E82" s="126"/>
      <c r="F82" s="126"/>
      <c r="G82" s="126"/>
      <c r="H82" s="126"/>
      <c r="I82" s="126" t="s">
        <v>100</v>
      </c>
      <c r="J82" s="105"/>
      <c r="K82" s="105"/>
      <c r="L82" s="105"/>
      <c r="M82" s="105">
        <v>150</v>
      </c>
      <c r="N82" s="105">
        <f t="shared" si="5"/>
        <v>150</v>
      </c>
      <c r="O82" s="106"/>
      <c r="P82" s="117" t="e">
        <f>VLOOKUP(D82,고객상담실현황!$F$6:$M$322,2,FALSE)</f>
        <v>#N/A</v>
      </c>
      <c r="Q82" s="122" t="e">
        <f>VLOOKUP(D82,고객상담실현황!$F$6:$M$322,3,FALSE)</f>
        <v>#N/A</v>
      </c>
      <c r="R82" s="122" t="e">
        <f>VLOOKUP(D82,고객상담실현황!$F$6:$M$322,4,FALSE)</f>
        <v>#N/A</v>
      </c>
      <c r="S82" s="122" t="e">
        <f>VLOOKUP(D82,고객상담실현황!$F$6:$M$322,8,FALSE)</f>
        <v>#N/A</v>
      </c>
    </row>
    <row r="83" spans="1:20" s="16" customFormat="1" ht="24" customHeight="1">
      <c r="A83" s="129">
        <f t="shared" si="4"/>
        <v>77</v>
      </c>
      <c r="B83" s="126" t="s">
        <v>73</v>
      </c>
      <c r="C83" s="126" t="s">
        <v>326</v>
      </c>
      <c r="D83" s="126" t="s">
        <v>326</v>
      </c>
      <c r="E83" s="126"/>
      <c r="F83" s="126"/>
      <c r="G83" s="126"/>
      <c r="H83" s="126"/>
      <c r="I83" s="126" t="s">
        <v>100</v>
      </c>
      <c r="J83" s="105"/>
      <c r="K83" s="105"/>
      <c r="L83" s="105"/>
      <c r="M83" s="105">
        <v>240</v>
      </c>
      <c r="N83" s="105">
        <f t="shared" si="5"/>
        <v>240</v>
      </c>
      <c r="O83" s="106"/>
      <c r="P83" s="117" t="str">
        <f>VLOOKUP(D83,고객상담실현황!$F$6:$M$322,2,FALSE)</f>
        <v>서기관</v>
      </c>
      <c r="Q83" s="122">
        <f>VLOOKUP(D83,고객상담실현황!$F$6:$M$322,3,FALSE)</f>
        <v>0</v>
      </c>
      <c r="R83" s="122">
        <f>VLOOKUP(D83,고객상담실현황!$F$6:$M$322,4,FALSE)</f>
        <v>2008</v>
      </c>
      <c r="S83" s="122">
        <f>VLOOKUP(D83,고객상담실현황!$F$6:$M$322,8,FALSE)</f>
        <v>6800</v>
      </c>
    </row>
    <row r="84" spans="1:20" s="16" customFormat="1" ht="24" customHeight="1">
      <c r="A84" s="129">
        <f t="shared" si="4"/>
        <v>78</v>
      </c>
      <c r="B84" s="126" t="s">
        <v>73</v>
      </c>
      <c r="C84" s="126" t="s">
        <v>303</v>
      </c>
      <c r="D84" s="126" t="s">
        <v>303</v>
      </c>
      <c r="E84" s="126"/>
      <c r="F84" s="126"/>
      <c r="G84" s="126"/>
      <c r="H84" s="126"/>
      <c r="I84" s="126" t="s">
        <v>100</v>
      </c>
      <c r="J84" s="105"/>
      <c r="K84" s="105"/>
      <c r="L84" s="105"/>
      <c r="M84" s="105">
        <v>1650</v>
      </c>
      <c r="N84" s="105">
        <f t="shared" si="5"/>
        <v>1650</v>
      </c>
      <c r="O84" s="106"/>
      <c r="P84" s="117" t="str">
        <f>VLOOKUP(D84,고객상담실현황!$F$6:$M$322,2,FALSE)</f>
        <v>서기관</v>
      </c>
      <c r="Q84" s="122">
        <f>VLOOKUP(D84,고객상담실현황!$F$6:$M$322,3,FALSE)</f>
        <v>0</v>
      </c>
      <c r="R84" s="122">
        <f>VLOOKUP(D84,고객상담실현황!$F$6:$M$322,4,FALSE)</f>
        <v>2009</v>
      </c>
      <c r="S84" s="122">
        <f>VLOOKUP(D84,고객상담실현황!$F$6:$M$322,8,FALSE)</f>
        <v>0</v>
      </c>
      <c r="T84" s="176">
        <f>SUM(N25:N84)</f>
        <v>71700</v>
      </c>
    </row>
    <row r="85" spans="1:20" s="16" customFormat="1" ht="24" customHeight="1">
      <c r="A85" s="25">
        <f t="shared" si="4"/>
        <v>79</v>
      </c>
      <c r="B85" s="28" t="s">
        <v>95</v>
      </c>
      <c r="C85" s="28" t="s">
        <v>70</v>
      </c>
      <c r="D85" s="28" t="s">
        <v>70</v>
      </c>
      <c r="E85" s="28"/>
      <c r="F85" s="28"/>
      <c r="G85" s="132" t="s">
        <v>100</v>
      </c>
      <c r="H85" s="28"/>
      <c r="I85" s="28"/>
      <c r="J85" s="142"/>
      <c r="K85" s="142"/>
      <c r="L85" s="142">
        <v>1000</v>
      </c>
      <c r="M85" s="142"/>
      <c r="N85" s="142">
        <f t="shared" si="5"/>
        <v>1000</v>
      </c>
      <c r="O85" s="142">
        <v>10</v>
      </c>
      <c r="P85" s="117" t="str">
        <f>VLOOKUP(D85,고객상담실현황!$F$6:$M$322,2,FALSE)</f>
        <v>서기관</v>
      </c>
      <c r="Q85" s="122">
        <f>VLOOKUP(D85,고객상담실현황!$F$6:$M$322,3,FALSE)</f>
        <v>0</v>
      </c>
      <c r="R85" s="122">
        <f>VLOOKUP(D85,고객상담실현황!$F$6:$M$322,4,FALSE)</f>
        <v>2007</v>
      </c>
      <c r="S85" s="122">
        <f>VLOOKUP(D85,고객상담실현황!$F$6:$M$322,8,FALSE)</f>
        <v>0</v>
      </c>
    </row>
    <row r="86" spans="1:20" s="16" customFormat="1" ht="24" customHeight="1">
      <c r="A86" s="25">
        <f t="shared" si="4"/>
        <v>80</v>
      </c>
      <c r="B86" s="28" t="s">
        <v>95</v>
      </c>
      <c r="C86" s="28" t="s">
        <v>290</v>
      </c>
      <c r="D86" s="28" t="s">
        <v>660</v>
      </c>
      <c r="E86" s="28"/>
      <c r="F86" s="28"/>
      <c r="G86" s="132" t="s">
        <v>100</v>
      </c>
      <c r="H86" s="28"/>
      <c r="I86" s="28"/>
      <c r="J86" s="142"/>
      <c r="K86" s="142"/>
      <c r="L86" s="142">
        <v>500</v>
      </c>
      <c r="M86" s="142"/>
      <c r="N86" s="142">
        <f t="shared" si="5"/>
        <v>500</v>
      </c>
      <c r="O86" s="142">
        <v>9</v>
      </c>
      <c r="P86" s="117" t="e">
        <f>VLOOKUP(D86,고객상담실현황!$F$6:$M$322,2,FALSE)</f>
        <v>#N/A</v>
      </c>
      <c r="Q86" s="122" t="e">
        <f>VLOOKUP(D86,고객상담실현황!$F$6:$M$322,3,FALSE)</f>
        <v>#N/A</v>
      </c>
      <c r="R86" s="122" t="e">
        <f>VLOOKUP(D86,고객상담실현황!$F$6:$M$322,4,FALSE)</f>
        <v>#N/A</v>
      </c>
      <c r="S86" s="122" t="e">
        <f>VLOOKUP(D86,고객상담실현황!$F$6:$M$322,8,FALSE)</f>
        <v>#N/A</v>
      </c>
    </row>
    <row r="87" spans="1:20" s="16" customFormat="1" ht="24" customHeight="1">
      <c r="A87" s="25">
        <f t="shared" si="4"/>
        <v>81</v>
      </c>
      <c r="B87" s="28" t="s">
        <v>95</v>
      </c>
      <c r="C87" s="28" t="s">
        <v>290</v>
      </c>
      <c r="D87" s="28" t="s">
        <v>663</v>
      </c>
      <c r="E87" s="132" t="s">
        <v>100</v>
      </c>
      <c r="F87" s="28"/>
      <c r="G87" s="28"/>
      <c r="H87" s="28"/>
      <c r="I87" s="28"/>
      <c r="J87" s="142"/>
      <c r="K87" s="142">
        <v>5000</v>
      </c>
      <c r="L87" s="142"/>
      <c r="M87" s="142"/>
      <c r="N87" s="142">
        <f t="shared" si="5"/>
        <v>5000</v>
      </c>
      <c r="O87" s="142">
        <v>5</v>
      </c>
      <c r="P87" s="117" t="e">
        <f>VLOOKUP(D87,고객상담실현황!$F$6:$M$322,2,FALSE)</f>
        <v>#N/A</v>
      </c>
      <c r="Q87" s="122" t="e">
        <f>VLOOKUP(D87,고객상담실현황!$F$6:$M$322,3,FALSE)</f>
        <v>#N/A</v>
      </c>
      <c r="R87" s="122" t="e">
        <f>VLOOKUP(D87,고객상담실현황!$F$6:$M$322,4,FALSE)</f>
        <v>#N/A</v>
      </c>
      <c r="S87" s="122" t="e">
        <f>VLOOKUP(D87,고객상담실현황!$F$6:$M$322,8,FALSE)</f>
        <v>#N/A</v>
      </c>
    </row>
    <row r="88" spans="1:20" s="16" customFormat="1" ht="24" customHeight="1">
      <c r="A88" s="25">
        <f t="shared" si="4"/>
        <v>82</v>
      </c>
      <c r="B88" s="28" t="s">
        <v>95</v>
      </c>
      <c r="C88" s="28" t="s">
        <v>290</v>
      </c>
      <c r="D88" s="28" t="s">
        <v>658</v>
      </c>
      <c r="E88" s="132" t="s">
        <v>100</v>
      </c>
      <c r="F88" s="28"/>
      <c r="G88" s="28"/>
      <c r="H88" s="28"/>
      <c r="I88" s="28"/>
      <c r="J88" s="142"/>
      <c r="K88" s="142">
        <v>11000</v>
      </c>
      <c r="L88" s="142"/>
      <c r="M88" s="142"/>
      <c r="N88" s="142">
        <f t="shared" si="5"/>
        <v>11000</v>
      </c>
      <c r="O88" s="142">
        <v>3</v>
      </c>
      <c r="P88" s="117" t="e">
        <f>VLOOKUP(D88,고객상담실현황!$F$6:$M$322,2,FALSE)</f>
        <v>#N/A</v>
      </c>
      <c r="Q88" s="122" t="e">
        <f>VLOOKUP(D88,고객상담실현황!$F$6:$M$322,3,FALSE)</f>
        <v>#N/A</v>
      </c>
      <c r="R88" s="122" t="e">
        <f>VLOOKUP(D88,고객상담실현황!$F$6:$M$322,4,FALSE)</f>
        <v>#N/A</v>
      </c>
      <c r="S88" s="122" t="e">
        <f>VLOOKUP(D88,고객상담실현황!$F$6:$M$322,8,FALSE)</f>
        <v>#N/A</v>
      </c>
    </row>
    <row r="89" spans="1:20" s="16" customFormat="1" ht="24" customHeight="1">
      <c r="A89" s="25">
        <f t="shared" si="4"/>
        <v>83</v>
      </c>
      <c r="B89" s="28" t="s">
        <v>95</v>
      </c>
      <c r="C89" s="28" t="s">
        <v>301</v>
      </c>
      <c r="D89" s="28" t="s">
        <v>301</v>
      </c>
      <c r="E89" s="28"/>
      <c r="F89" s="28"/>
      <c r="G89" s="132" t="s">
        <v>100</v>
      </c>
      <c r="H89" s="28"/>
      <c r="I89" s="28"/>
      <c r="J89" s="142"/>
      <c r="K89" s="142"/>
      <c r="L89" s="142">
        <v>600</v>
      </c>
      <c r="M89" s="142"/>
      <c r="N89" s="142">
        <f t="shared" si="5"/>
        <v>600</v>
      </c>
      <c r="O89" s="142">
        <v>6</v>
      </c>
      <c r="P89" s="117" t="str">
        <f>VLOOKUP(D89,고객상담실현황!$F$6:$M$322,2,FALSE)</f>
        <v>서기관</v>
      </c>
      <c r="Q89" s="122">
        <f>VLOOKUP(D89,고객상담실현황!$F$6:$M$322,3,FALSE)</f>
        <v>0</v>
      </c>
      <c r="R89" s="122">
        <f>VLOOKUP(D89,고객상담실현황!$F$6:$M$322,4,FALSE)</f>
        <v>2006</v>
      </c>
      <c r="S89" s="122">
        <f>VLOOKUP(D89,고객상담실현황!$F$6:$M$322,8,FALSE)</f>
        <v>0</v>
      </c>
    </row>
    <row r="90" spans="1:20" s="16" customFormat="1" ht="24" customHeight="1">
      <c r="A90" s="25">
        <f t="shared" si="4"/>
        <v>84</v>
      </c>
      <c r="B90" s="28" t="s">
        <v>95</v>
      </c>
      <c r="C90" s="28" t="s">
        <v>480</v>
      </c>
      <c r="D90" s="28" t="s">
        <v>480</v>
      </c>
      <c r="E90" s="28"/>
      <c r="F90" s="28"/>
      <c r="G90" s="132" t="s">
        <v>100</v>
      </c>
      <c r="H90" s="28"/>
      <c r="I90" s="28"/>
      <c r="J90" s="142"/>
      <c r="K90" s="142"/>
      <c r="L90" s="142">
        <v>1000</v>
      </c>
      <c r="M90" s="142"/>
      <c r="N90" s="142">
        <f t="shared" si="5"/>
        <v>1000</v>
      </c>
      <c r="O90" s="142">
        <v>7</v>
      </c>
      <c r="P90" s="117" t="str">
        <f>VLOOKUP(D90,고객상담실현황!$F$6:$M$322,2,FALSE)</f>
        <v>서기관</v>
      </c>
      <c r="Q90" s="122">
        <f>VLOOKUP(D90,고객상담실현황!$F$6:$M$322,3,FALSE)</f>
        <v>0</v>
      </c>
      <c r="R90" s="122">
        <f>VLOOKUP(D90,고객상담실현황!$F$6:$M$322,4,FALSE)</f>
        <v>2007</v>
      </c>
      <c r="S90" s="122">
        <f>VLOOKUP(D90,고객상담실현황!$F$6:$M$322,8,FALSE)</f>
        <v>10000</v>
      </c>
    </row>
    <row r="91" spans="1:20" s="16" customFormat="1" ht="24" customHeight="1">
      <c r="A91" s="25">
        <f t="shared" si="4"/>
        <v>85</v>
      </c>
      <c r="B91" s="28" t="s">
        <v>95</v>
      </c>
      <c r="C91" s="28" t="s">
        <v>480</v>
      </c>
      <c r="D91" s="28" t="s">
        <v>482</v>
      </c>
      <c r="E91" s="132" t="s">
        <v>100</v>
      </c>
      <c r="F91" s="28"/>
      <c r="G91" s="28"/>
      <c r="H91" s="28"/>
      <c r="I91" s="28"/>
      <c r="J91" s="142"/>
      <c r="K91" s="142">
        <v>12000</v>
      </c>
      <c r="L91" s="142"/>
      <c r="M91" s="142"/>
      <c r="N91" s="142">
        <f t="shared" si="5"/>
        <v>12000</v>
      </c>
      <c r="O91" s="142">
        <v>4</v>
      </c>
      <c r="P91" s="117" t="str">
        <f>VLOOKUP(D91,고객상담실현황!$F$6:$M$322,2,FALSE)</f>
        <v>주사</v>
      </c>
      <c r="Q91" s="122" t="str">
        <f>VLOOKUP(D91,고객상담실현황!$F$6:$M$322,3,FALSE)</f>
        <v>관내</v>
      </c>
      <c r="R91" s="122" t="str">
        <f>VLOOKUP(D91,고객상담실현황!$F$6:$M$322,4,FALSE)</f>
        <v>2011</v>
      </c>
      <c r="S91" s="122">
        <f>VLOOKUP(D91,고객상담실현황!$F$6:$M$322,8,FALSE)</f>
        <v>0</v>
      </c>
    </row>
    <row r="92" spans="1:20" s="16" customFormat="1" ht="24" customHeight="1">
      <c r="A92" s="25">
        <f t="shared" si="4"/>
        <v>86</v>
      </c>
      <c r="B92" s="28" t="s">
        <v>95</v>
      </c>
      <c r="C92" s="28" t="s">
        <v>480</v>
      </c>
      <c r="D92" s="28" t="s">
        <v>657</v>
      </c>
      <c r="E92" s="132" t="s">
        <v>100</v>
      </c>
      <c r="F92" s="28"/>
      <c r="G92" s="28"/>
      <c r="H92" s="28"/>
      <c r="I92" s="28"/>
      <c r="J92" s="142"/>
      <c r="K92" s="142">
        <v>45000</v>
      </c>
      <c r="L92" s="142"/>
      <c r="M92" s="142"/>
      <c r="N92" s="142">
        <f t="shared" si="5"/>
        <v>45000</v>
      </c>
      <c r="O92" s="142">
        <v>2</v>
      </c>
      <c r="P92" s="117" t="e">
        <f>VLOOKUP(D92,고객상담실현황!$F$6:$M$322,2,FALSE)</f>
        <v>#N/A</v>
      </c>
      <c r="Q92" s="122" t="e">
        <f>VLOOKUP(D92,고객상담실현황!$F$6:$M$322,3,FALSE)</f>
        <v>#N/A</v>
      </c>
      <c r="R92" s="122" t="e">
        <f>VLOOKUP(D92,고객상담실현황!$F$6:$M$322,4,FALSE)</f>
        <v>#N/A</v>
      </c>
      <c r="S92" s="122" t="e">
        <f>VLOOKUP(D92,고객상담실현황!$F$6:$M$322,8,FALSE)</f>
        <v>#N/A</v>
      </c>
    </row>
    <row r="93" spans="1:20" s="16" customFormat="1" ht="24" customHeight="1">
      <c r="A93" s="25">
        <f t="shared" si="4"/>
        <v>87</v>
      </c>
      <c r="B93" s="28" t="s">
        <v>95</v>
      </c>
      <c r="C93" s="28" t="s">
        <v>83</v>
      </c>
      <c r="D93" s="28" t="s">
        <v>83</v>
      </c>
      <c r="E93" s="28"/>
      <c r="F93" s="28"/>
      <c r="G93" s="132" t="s">
        <v>100</v>
      </c>
      <c r="H93" s="28"/>
      <c r="I93" s="28"/>
      <c r="J93" s="142"/>
      <c r="K93" s="142"/>
      <c r="L93" s="142">
        <v>1500</v>
      </c>
      <c r="M93" s="142"/>
      <c r="N93" s="142">
        <f t="shared" si="5"/>
        <v>1500</v>
      </c>
      <c r="O93" s="142">
        <v>8</v>
      </c>
      <c r="P93" s="117" t="str">
        <f>VLOOKUP(D93,고객상담실현황!$F$6:$M$322,2,FALSE)</f>
        <v>서기관</v>
      </c>
      <c r="Q93" s="122">
        <f>VLOOKUP(D93,고객상담실현황!$F$6:$M$322,3,FALSE)</f>
        <v>0</v>
      </c>
      <c r="R93" s="122">
        <f>VLOOKUP(D93,고객상담실현황!$F$6:$M$322,4,FALSE)</f>
        <v>2003</v>
      </c>
      <c r="S93" s="122">
        <f>VLOOKUP(D93,고객상담실현황!$F$6:$M$322,8,FALSE)</f>
        <v>0</v>
      </c>
    </row>
    <row r="94" spans="1:20" s="16" customFormat="1" ht="24" customHeight="1">
      <c r="A94" s="25">
        <f t="shared" si="4"/>
        <v>88</v>
      </c>
      <c r="B94" s="28" t="s">
        <v>95</v>
      </c>
      <c r="C94" s="28" t="s">
        <v>285</v>
      </c>
      <c r="D94" s="28" t="s">
        <v>490</v>
      </c>
      <c r="E94" s="132" t="s">
        <v>100</v>
      </c>
      <c r="F94" s="28"/>
      <c r="G94" s="28"/>
      <c r="H94" s="28"/>
      <c r="I94" s="28"/>
      <c r="J94" s="142"/>
      <c r="K94" s="142">
        <v>600</v>
      </c>
      <c r="L94" s="142"/>
      <c r="M94" s="142"/>
      <c r="N94" s="142">
        <f t="shared" si="5"/>
        <v>600</v>
      </c>
      <c r="O94" s="142">
        <v>1</v>
      </c>
      <c r="P94" s="117" t="str">
        <f>VLOOKUP(D94,고객상담실현황!$F$6:$M$322,2,FALSE)</f>
        <v>주사</v>
      </c>
      <c r="Q94" s="122" t="str">
        <f>VLOOKUP(D94,고객상담실현황!$F$6:$M$322,3,FALSE)</f>
        <v>관내</v>
      </c>
      <c r="R94" s="122" t="str">
        <f>VLOOKUP(D94,고객상담실현황!$F$6:$M$322,4,FALSE)</f>
        <v>2010</v>
      </c>
      <c r="S94" s="122">
        <f>VLOOKUP(D94,고객상담실현황!$F$6:$M$322,8,FALSE)</f>
        <v>0</v>
      </c>
      <c r="T94" s="176">
        <f>SUM(N85:N94)</f>
        <v>78200</v>
      </c>
    </row>
    <row r="95" spans="1:20" s="16" customFormat="1" ht="24" customHeight="1">
      <c r="A95" s="129">
        <f t="shared" si="4"/>
        <v>89</v>
      </c>
      <c r="B95" s="126" t="s">
        <v>90</v>
      </c>
      <c r="C95" s="126" t="s">
        <v>97</v>
      </c>
      <c r="D95" s="126" t="s">
        <v>664</v>
      </c>
      <c r="E95" s="126"/>
      <c r="F95" s="126"/>
      <c r="G95" s="126"/>
      <c r="H95" s="126"/>
      <c r="I95" s="126" t="s">
        <v>100</v>
      </c>
      <c r="J95" s="105"/>
      <c r="K95" s="105"/>
      <c r="L95" s="105"/>
      <c r="M95" s="105">
        <v>3500</v>
      </c>
      <c r="N95" s="105">
        <f t="shared" si="5"/>
        <v>3500</v>
      </c>
      <c r="O95" s="106">
        <v>11</v>
      </c>
      <c r="P95" s="117" t="e">
        <f>VLOOKUP(D95,고객상담실현황!$F$6:$M$322,2,FALSE)</f>
        <v>#N/A</v>
      </c>
      <c r="Q95" s="122" t="e">
        <f>VLOOKUP(D95,고객상담실현황!$F$6:$M$322,3,FALSE)</f>
        <v>#N/A</v>
      </c>
      <c r="R95" s="122" t="e">
        <f>VLOOKUP(D95,고객상담실현황!$F$6:$M$322,4,FALSE)</f>
        <v>#N/A</v>
      </c>
      <c r="S95" s="122" t="e">
        <f>VLOOKUP(D95,고객상담실현황!$F$6:$M$322,8,FALSE)</f>
        <v>#N/A</v>
      </c>
    </row>
    <row r="96" spans="1:20" s="16" customFormat="1" ht="24" customHeight="1">
      <c r="A96" s="129">
        <f t="shared" si="4"/>
        <v>90</v>
      </c>
      <c r="B96" s="126" t="s">
        <v>90</v>
      </c>
      <c r="C96" s="126" t="s">
        <v>273</v>
      </c>
      <c r="D96" s="126" t="s">
        <v>133</v>
      </c>
      <c r="E96" s="126"/>
      <c r="F96" s="126"/>
      <c r="G96" s="126" t="s">
        <v>100</v>
      </c>
      <c r="H96" s="126"/>
      <c r="I96" s="126"/>
      <c r="J96" s="105"/>
      <c r="K96" s="105"/>
      <c r="L96" s="105">
        <v>2000</v>
      </c>
      <c r="M96" s="105">
        <v>0</v>
      </c>
      <c r="N96" s="105">
        <f t="shared" si="5"/>
        <v>2000</v>
      </c>
      <c r="O96" s="106">
        <v>14</v>
      </c>
      <c r="P96" s="117" t="e">
        <f>VLOOKUP(D96,고객상담실현황!$F$6:$M$322,2,FALSE)</f>
        <v>#N/A</v>
      </c>
      <c r="Q96" s="122" t="e">
        <f>VLOOKUP(D96,고객상담실현황!$F$6:$M$322,3,FALSE)</f>
        <v>#N/A</v>
      </c>
      <c r="R96" s="122" t="e">
        <f>VLOOKUP(D96,고객상담실현황!$F$6:$M$322,4,FALSE)</f>
        <v>#N/A</v>
      </c>
      <c r="S96" s="122" t="e">
        <f>VLOOKUP(D96,고객상담실현황!$F$6:$M$322,8,FALSE)</f>
        <v>#N/A</v>
      </c>
    </row>
    <row r="97" spans="1:20" s="16" customFormat="1" ht="24" customHeight="1">
      <c r="A97" s="129">
        <f t="shared" si="4"/>
        <v>91</v>
      </c>
      <c r="B97" s="129" t="s">
        <v>90</v>
      </c>
      <c r="C97" s="129" t="s">
        <v>253</v>
      </c>
      <c r="D97" s="129" t="s">
        <v>253</v>
      </c>
      <c r="E97" s="178"/>
      <c r="F97" s="126"/>
      <c r="G97" s="126"/>
      <c r="H97" s="129"/>
      <c r="I97" s="129" t="s">
        <v>100</v>
      </c>
      <c r="J97" s="183"/>
      <c r="K97" s="104"/>
      <c r="L97" s="183"/>
      <c r="M97" s="183">
        <v>500</v>
      </c>
      <c r="N97" s="183">
        <f t="shared" si="5"/>
        <v>500</v>
      </c>
      <c r="O97" s="104">
        <v>16</v>
      </c>
      <c r="P97" s="117" t="str">
        <f>VLOOKUP(D97,고객상담실현황!$F$6:$M$322,2,FALSE)</f>
        <v>사무관</v>
      </c>
      <c r="Q97" s="122">
        <f>VLOOKUP(D97,고객상담실현황!$F$6:$M$322,3,FALSE)</f>
        <v>0</v>
      </c>
      <c r="R97" s="122">
        <f>VLOOKUP(D97,고객상담실현황!$F$6:$M$322,4,FALSE)</f>
        <v>2007</v>
      </c>
      <c r="S97" s="122">
        <f>VLOOKUP(D97,고객상담실현황!$F$6:$M$322,8,FALSE)</f>
        <v>0</v>
      </c>
    </row>
    <row r="98" spans="1:20" s="16" customFormat="1" ht="24" customHeight="1">
      <c r="A98" s="129">
        <f t="shared" si="4"/>
        <v>92</v>
      </c>
      <c r="B98" s="126" t="s">
        <v>90</v>
      </c>
      <c r="C98" s="126" t="s">
        <v>263</v>
      </c>
      <c r="D98" s="126" t="s">
        <v>653</v>
      </c>
      <c r="E98" s="126"/>
      <c r="F98" s="126"/>
      <c r="G98" s="126"/>
      <c r="H98" s="126" t="s">
        <v>100</v>
      </c>
      <c r="I98" s="126" t="s">
        <v>100</v>
      </c>
      <c r="J98" s="105"/>
      <c r="K98" s="105">
        <v>12000</v>
      </c>
      <c r="L98" s="105">
        <v>4600</v>
      </c>
      <c r="M98" s="105">
        <v>500</v>
      </c>
      <c r="N98" s="105">
        <f t="shared" si="5"/>
        <v>17100</v>
      </c>
      <c r="O98" s="106">
        <v>1</v>
      </c>
      <c r="P98" s="117" t="e">
        <f>VLOOKUP(D98,고객상담실현황!$F$6:$M$322,2,FALSE)</f>
        <v>#N/A</v>
      </c>
      <c r="Q98" s="122" t="e">
        <f>VLOOKUP(D98,고객상담실현황!$F$6:$M$322,3,FALSE)</f>
        <v>#N/A</v>
      </c>
      <c r="R98" s="122" t="e">
        <f>VLOOKUP(D98,고객상담실현황!$F$6:$M$322,4,FALSE)</f>
        <v>#N/A</v>
      </c>
      <c r="S98" s="122" t="e">
        <f>VLOOKUP(D98,고객상담실현황!$F$6:$M$322,8,FALSE)</f>
        <v>#N/A</v>
      </c>
    </row>
    <row r="99" spans="1:20" s="16" customFormat="1" ht="24" customHeight="1">
      <c r="A99" s="129">
        <f t="shared" si="4"/>
        <v>93</v>
      </c>
      <c r="B99" s="126" t="s">
        <v>90</v>
      </c>
      <c r="C99" s="126" t="s">
        <v>260</v>
      </c>
      <c r="D99" s="178" t="s">
        <v>260</v>
      </c>
      <c r="E99" s="126"/>
      <c r="F99" s="178"/>
      <c r="G99" s="126" t="s">
        <v>100</v>
      </c>
      <c r="H99" s="178"/>
      <c r="I99" s="129"/>
      <c r="J99" s="181"/>
      <c r="K99" s="182"/>
      <c r="L99" s="181">
        <v>1300</v>
      </c>
      <c r="M99" s="181">
        <v>0</v>
      </c>
      <c r="N99" s="181">
        <f t="shared" si="5"/>
        <v>1300</v>
      </c>
      <c r="O99" s="104">
        <v>15</v>
      </c>
      <c r="P99" s="117" t="str">
        <f>VLOOKUP(D99,고객상담실현황!$F$6:$M$322,2,FALSE)</f>
        <v>사무관</v>
      </c>
      <c r="Q99" s="122">
        <f>VLOOKUP(D99,고객상담실현황!$F$6:$M$322,3,FALSE)</f>
        <v>0</v>
      </c>
      <c r="R99" s="122">
        <f>VLOOKUP(D99,고객상담실현황!$F$6:$M$322,4,FALSE)</f>
        <v>2007</v>
      </c>
      <c r="S99" s="122">
        <f>VLOOKUP(D99,고객상담실현황!$F$6:$M$322,8,FALSE)</f>
        <v>0</v>
      </c>
    </row>
    <row r="100" spans="1:20" s="16" customFormat="1" ht="24" customHeight="1">
      <c r="A100" s="129">
        <f t="shared" si="4"/>
        <v>94</v>
      </c>
      <c r="B100" s="126" t="s">
        <v>90</v>
      </c>
      <c r="C100" s="126" t="s">
        <v>265</v>
      </c>
      <c r="D100" s="126" t="s">
        <v>265</v>
      </c>
      <c r="E100" s="126"/>
      <c r="F100" s="126"/>
      <c r="G100" s="126" t="s">
        <v>100</v>
      </c>
      <c r="H100" s="126"/>
      <c r="I100" s="126"/>
      <c r="J100" s="106"/>
      <c r="K100" s="105"/>
      <c r="L100" s="105">
        <v>3000</v>
      </c>
      <c r="M100" s="105">
        <v>0</v>
      </c>
      <c r="N100" s="105">
        <f t="shared" si="5"/>
        <v>3000</v>
      </c>
      <c r="O100" s="106">
        <v>12</v>
      </c>
      <c r="P100" s="117" t="str">
        <f>VLOOKUP(D100,고객상담실현황!$F$6:$M$322,2,FALSE)</f>
        <v>서기관</v>
      </c>
      <c r="Q100" s="122">
        <f>VLOOKUP(D100,고객상담실현황!$F$6:$M$322,3,FALSE)</f>
        <v>0</v>
      </c>
      <c r="R100" s="122">
        <f>VLOOKUP(D100,고객상담실현황!$F$6:$M$322,4,FALSE)</f>
        <v>2005</v>
      </c>
      <c r="S100" s="122">
        <f>VLOOKUP(D100,고객상담실현황!$F$6:$M$322,8,FALSE)</f>
        <v>0</v>
      </c>
    </row>
    <row r="101" spans="1:20" s="16" customFormat="1" ht="24" customHeight="1">
      <c r="A101" s="129">
        <f t="shared" si="4"/>
        <v>95</v>
      </c>
      <c r="B101" s="126" t="s">
        <v>90</v>
      </c>
      <c r="C101" s="126" t="s">
        <v>500</v>
      </c>
      <c r="D101" s="126" t="s">
        <v>500</v>
      </c>
      <c r="E101" s="126" t="s">
        <v>100</v>
      </c>
      <c r="F101" s="126"/>
      <c r="G101" s="126"/>
      <c r="H101" s="126"/>
      <c r="I101" s="126"/>
      <c r="J101" s="105"/>
      <c r="K101" s="105">
        <v>8000</v>
      </c>
      <c r="L101" s="105"/>
      <c r="M101" s="105">
        <v>0</v>
      </c>
      <c r="N101" s="105">
        <f t="shared" si="5"/>
        <v>8000</v>
      </c>
      <c r="O101" s="106">
        <v>5</v>
      </c>
      <c r="P101" s="117" t="str">
        <f>VLOOKUP(D101,고객상담실현황!$F$6:$M$322,2,FALSE)</f>
        <v>서기관</v>
      </c>
      <c r="Q101" s="122">
        <f>VLOOKUP(D101,고객상담실현황!$F$6:$M$322,3,FALSE)</f>
        <v>0</v>
      </c>
      <c r="R101" s="122">
        <f>VLOOKUP(D101,고객상담실현황!$F$6:$M$322,4,FALSE)</f>
        <v>2006</v>
      </c>
      <c r="S101" s="122">
        <f>VLOOKUP(D101,고객상담실현황!$F$6:$M$322,8,FALSE)</f>
        <v>0</v>
      </c>
    </row>
    <row r="102" spans="1:20" s="16" customFormat="1" ht="24" customHeight="1">
      <c r="A102" s="129">
        <f t="shared" si="4"/>
        <v>96</v>
      </c>
      <c r="B102" s="126" t="s">
        <v>90</v>
      </c>
      <c r="C102" s="126" t="s">
        <v>497</v>
      </c>
      <c r="D102" s="126" t="s">
        <v>20</v>
      </c>
      <c r="E102" s="126" t="s">
        <v>100</v>
      </c>
      <c r="F102" s="126"/>
      <c r="G102" s="126"/>
      <c r="H102" s="126"/>
      <c r="I102" s="126"/>
      <c r="J102" s="105"/>
      <c r="K102" s="105">
        <v>14000</v>
      </c>
      <c r="L102" s="105"/>
      <c r="M102" s="105">
        <v>0</v>
      </c>
      <c r="N102" s="105">
        <f t="shared" si="5"/>
        <v>14000</v>
      </c>
      <c r="O102" s="106">
        <v>4</v>
      </c>
      <c r="P102" s="117" t="e">
        <f>VLOOKUP(D102,고객상담실현황!$F$6:$M$322,2,FALSE)</f>
        <v>#N/A</v>
      </c>
      <c r="Q102" s="122" t="e">
        <f>VLOOKUP(D102,고객상담실현황!$F$6:$M$322,3,FALSE)</f>
        <v>#N/A</v>
      </c>
      <c r="R102" s="122" t="e">
        <f>VLOOKUP(D102,고객상담실현황!$F$6:$M$322,4,FALSE)</f>
        <v>#N/A</v>
      </c>
      <c r="S102" s="122" t="e">
        <f>VLOOKUP(D102,고객상담실현황!$F$6:$M$322,8,FALSE)</f>
        <v>#N/A</v>
      </c>
    </row>
    <row r="103" spans="1:20" s="16" customFormat="1" ht="24" customHeight="1">
      <c r="A103" s="129">
        <f t="shared" ref="A103:A134" si="6">ROW()-6</f>
        <v>97</v>
      </c>
      <c r="B103" s="126" t="s">
        <v>90</v>
      </c>
      <c r="C103" s="126" t="s">
        <v>268</v>
      </c>
      <c r="D103" s="126" t="s">
        <v>19</v>
      </c>
      <c r="E103" s="126"/>
      <c r="F103" s="126"/>
      <c r="G103" s="126" t="s">
        <v>100</v>
      </c>
      <c r="H103" s="126"/>
      <c r="I103" s="126"/>
      <c r="J103" s="105"/>
      <c r="K103" s="105"/>
      <c r="L103" s="105">
        <v>6000</v>
      </c>
      <c r="M103" s="105">
        <v>1000</v>
      </c>
      <c r="N103" s="105">
        <f t="shared" ref="N103:N117" si="7">SUM(J103:M103)</f>
        <v>7000</v>
      </c>
      <c r="O103" s="106">
        <v>6</v>
      </c>
      <c r="P103" s="117" t="e">
        <f>VLOOKUP(D103,고객상담실현황!$F$6:$M$322,2,FALSE)</f>
        <v>#N/A</v>
      </c>
      <c r="Q103" s="122" t="e">
        <f>VLOOKUP(D103,고객상담실현황!$F$6:$M$322,3,FALSE)</f>
        <v>#N/A</v>
      </c>
      <c r="R103" s="122" t="e">
        <f>VLOOKUP(D103,고객상담실현황!$F$6:$M$322,4,FALSE)</f>
        <v>#N/A</v>
      </c>
      <c r="S103" s="122" t="e">
        <f>VLOOKUP(D103,고객상담실현황!$F$6:$M$322,8,FALSE)</f>
        <v>#N/A</v>
      </c>
    </row>
    <row r="104" spans="1:20" s="16" customFormat="1" ht="24" customHeight="1">
      <c r="A104" s="129">
        <f t="shared" si="6"/>
        <v>98</v>
      </c>
      <c r="B104" s="126" t="s">
        <v>90</v>
      </c>
      <c r="C104" s="126" t="s">
        <v>256</v>
      </c>
      <c r="D104" s="126" t="s">
        <v>256</v>
      </c>
      <c r="E104" s="126" t="s">
        <v>100</v>
      </c>
      <c r="F104" s="126"/>
      <c r="G104" s="126" t="s">
        <v>100</v>
      </c>
      <c r="H104" s="126"/>
      <c r="I104" s="126"/>
      <c r="J104" s="105"/>
      <c r="K104" s="105">
        <v>3000</v>
      </c>
      <c r="L104" s="105">
        <v>1500</v>
      </c>
      <c r="M104" s="105">
        <v>1000</v>
      </c>
      <c r="N104" s="105">
        <f t="shared" si="7"/>
        <v>5500</v>
      </c>
      <c r="O104" s="106">
        <v>8</v>
      </c>
      <c r="P104" s="117" t="str">
        <f>VLOOKUP(D104,고객상담실현황!$F$6:$M$322,2,FALSE)</f>
        <v>사무관</v>
      </c>
      <c r="Q104" s="122">
        <f>VLOOKUP(D104,고객상담실현황!$F$6:$M$322,3,FALSE)</f>
        <v>0</v>
      </c>
      <c r="R104" s="122">
        <f>VLOOKUP(D104,고객상담실현황!$F$6:$M$322,4,FALSE)</f>
        <v>2008</v>
      </c>
      <c r="S104" s="122">
        <f>VLOOKUP(D104,고객상담실현황!$F$6:$M$322,8,FALSE)</f>
        <v>0</v>
      </c>
    </row>
    <row r="105" spans="1:20" s="20" customFormat="1" ht="24" customHeight="1">
      <c r="A105" s="129">
        <f t="shared" si="6"/>
        <v>99</v>
      </c>
      <c r="B105" s="126" t="s">
        <v>90</v>
      </c>
      <c r="C105" s="126" t="s">
        <v>98</v>
      </c>
      <c r="D105" s="126" t="s">
        <v>18</v>
      </c>
      <c r="E105" s="126"/>
      <c r="F105" s="126"/>
      <c r="G105" s="126" t="s">
        <v>100</v>
      </c>
      <c r="H105" s="126"/>
      <c r="I105" s="126"/>
      <c r="J105" s="105"/>
      <c r="K105" s="105"/>
      <c r="L105" s="105">
        <v>2000</v>
      </c>
      <c r="M105" s="105">
        <v>0</v>
      </c>
      <c r="N105" s="105">
        <f t="shared" si="7"/>
        <v>2000</v>
      </c>
      <c r="O105" s="106">
        <v>13</v>
      </c>
      <c r="P105" s="117" t="e">
        <f>VLOOKUP(D105,고객상담실현황!$F$6:$M$322,2,FALSE)</f>
        <v>#N/A</v>
      </c>
      <c r="Q105" s="122" t="e">
        <f>VLOOKUP(D105,고객상담실현황!$F$6:$M$322,3,FALSE)</f>
        <v>#N/A</v>
      </c>
      <c r="R105" s="122" t="e">
        <f>VLOOKUP(D105,고객상담실현황!$F$6:$M$322,4,FALSE)</f>
        <v>#N/A</v>
      </c>
      <c r="S105" s="122" t="e">
        <f>VLOOKUP(D105,고객상담실현황!$F$6:$M$322,8,FALSE)</f>
        <v>#N/A</v>
      </c>
    </row>
    <row r="106" spans="1:20" s="16" customFormat="1" ht="24" customHeight="1">
      <c r="A106" s="129">
        <f t="shared" si="6"/>
        <v>100</v>
      </c>
      <c r="B106" s="126" t="s">
        <v>90</v>
      </c>
      <c r="C106" s="126" t="s">
        <v>274</v>
      </c>
      <c r="D106" s="126" t="s">
        <v>274</v>
      </c>
      <c r="E106" s="126" t="s">
        <v>100</v>
      </c>
      <c r="F106" s="126"/>
      <c r="G106" s="126" t="s">
        <v>100</v>
      </c>
      <c r="H106" s="126"/>
      <c r="I106" s="126" t="s">
        <v>100</v>
      </c>
      <c r="J106" s="105"/>
      <c r="K106" s="105">
        <v>1000</v>
      </c>
      <c r="L106" s="105">
        <v>3500</v>
      </c>
      <c r="M106" s="105">
        <v>300</v>
      </c>
      <c r="N106" s="105">
        <f t="shared" si="7"/>
        <v>4800</v>
      </c>
      <c r="O106" s="106">
        <v>9</v>
      </c>
      <c r="P106" s="117" t="str">
        <f>VLOOKUP(D106,고객상담실현황!$F$6:$M$322,2,FALSE)</f>
        <v>사무관</v>
      </c>
      <c r="Q106" s="122">
        <f>VLOOKUP(D106,고객상담실현황!$F$6:$M$322,3,FALSE)</f>
        <v>0</v>
      </c>
      <c r="R106" s="122">
        <f>VLOOKUP(D106,고객상담실현황!$F$6:$M$322,4,FALSE)</f>
        <v>2008</v>
      </c>
      <c r="S106" s="122">
        <f>VLOOKUP(D106,고객상담실현황!$F$6:$M$322,8,FALSE)</f>
        <v>0</v>
      </c>
    </row>
    <row r="107" spans="1:20" s="16" customFormat="1" ht="24" customHeight="1">
      <c r="A107" s="129">
        <f t="shared" si="6"/>
        <v>101</v>
      </c>
      <c r="B107" s="126" t="s">
        <v>90</v>
      </c>
      <c r="C107" s="126" t="s">
        <v>38</v>
      </c>
      <c r="D107" s="126" t="s">
        <v>38</v>
      </c>
      <c r="E107" s="126"/>
      <c r="F107" s="126"/>
      <c r="G107" s="126" t="s">
        <v>100</v>
      </c>
      <c r="H107" s="126"/>
      <c r="I107" s="126"/>
      <c r="J107" s="105"/>
      <c r="K107" s="105"/>
      <c r="L107" s="105">
        <v>4000</v>
      </c>
      <c r="M107" s="105">
        <v>0</v>
      </c>
      <c r="N107" s="105">
        <f t="shared" si="7"/>
        <v>4000</v>
      </c>
      <c r="O107" s="106">
        <v>10</v>
      </c>
      <c r="P107" s="117" t="str">
        <f>VLOOKUP(D107,고객상담실현황!$F$6:$M$322,2,FALSE)</f>
        <v>서기관</v>
      </c>
      <c r="Q107" s="122">
        <f>VLOOKUP(D107,고객상담실현황!$F$6:$M$322,3,FALSE)</f>
        <v>0</v>
      </c>
      <c r="R107" s="122">
        <f>VLOOKUP(D107,고객상담실현황!$F$6:$M$322,4,FALSE)</f>
        <v>2002</v>
      </c>
      <c r="S107" s="122">
        <f>VLOOKUP(D107,고객상담실현황!$F$6:$M$322,8,FALSE)</f>
        <v>0</v>
      </c>
    </row>
    <row r="108" spans="1:20" s="16" customFormat="1" ht="24" customHeight="1">
      <c r="A108" s="129">
        <f t="shared" si="6"/>
        <v>102</v>
      </c>
      <c r="B108" s="126" t="s">
        <v>90</v>
      </c>
      <c r="C108" s="126" t="s">
        <v>271</v>
      </c>
      <c r="D108" s="126" t="s">
        <v>661</v>
      </c>
      <c r="E108" s="126"/>
      <c r="F108" s="126"/>
      <c r="G108" s="126" t="s">
        <v>100</v>
      </c>
      <c r="H108" s="126"/>
      <c r="I108" s="126"/>
      <c r="J108" s="105"/>
      <c r="K108" s="105"/>
      <c r="L108" s="105">
        <v>3700</v>
      </c>
      <c r="M108" s="105">
        <v>0</v>
      </c>
      <c r="N108" s="105">
        <f t="shared" si="7"/>
        <v>3700</v>
      </c>
      <c r="O108" s="106">
        <v>3</v>
      </c>
      <c r="P108" s="117" t="e">
        <f>VLOOKUP(D108,고객상담실현황!$F$6:$M$322,2,FALSE)</f>
        <v>#N/A</v>
      </c>
      <c r="Q108" s="122" t="e">
        <f>VLOOKUP(D108,고객상담실현황!$F$6:$M$322,3,FALSE)</f>
        <v>#N/A</v>
      </c>
      <c r="R108" s="122" t="e">
        <f>VLOOKUP(D108,고객상담실현황!$F$6:$M$322,4,FALSE)</f>
        <v>#N/A</v>
      </c>
      <c r="S108" s="122" t="e">
        <f>VLOOKUP(D108,고객상담실현황!$F$6:$M$322,8,FALSE)</f>
        <v>#N/A</v>
      </c>
    </row>
    <row r="109" spans="1:20" s="18" customFormat="1" ht="24" customHeight="1">
      <c r="A109" s="129">
        <f t="shared" si="6"/>
        <v>103</v>
      </c>
      <c r="B109" s="126" t="s">
        <v>90</v>
      </c>
      <c r="C109" s="126" t="s">
        <v>257</v>
      </c>
      <c r="D109" s="126" t="s">
        <v>662</v>
      </c>
      <c r="E109" s="126"/>
      <c r="F109" s="126"/>
      <c r="G109" s="126"/>
      <c r="H109" s="126"/>
      <c r="I109" s="126" t="s">
        <v>100</v>
      </c>
      <c r="J109" s="105"/>
      <c r="K109" s="105"/>
      <c r="L109" s="105"/>
      <c r="M109" s="105">
        <v>3100</v>
      </c>
      <c r="N109" s="105">
        <f t="shared" si="7"/>
        <v>3100</v>
      </c>
      <c r="O109" s="106">
        <v>7</v>
      </c>
      <c r="P109" s="117" t="e">
        <f>VLOOKUP(D109,고객상담실현황!$F$6:$M$322,2,FALSE)</f>
        <v>#N/A</v>
      </c>
      <c r="Q109" s="122" t="e">
        <f>VLOOKUP(D109,고객상담실현황!$F$6:$M$322,3,FALSE)</f>
        <v>#N/A</v>
      </c>
      <c r="R109" s="122" t="e">
        <f>VLOOKUP(D109,고객상담실현황!$F$6:$M$322,4,FALSE)</f>
        <v>#N/A</v>
      </c>
      <c r="S109" s="122" t="e">
        <f>VLOOKUP(D109,고객상담실현황!$F$6:$M$322,8,FALSE)</f>
        <v>#N/A</v>
      </c>
    </row>
    <row r="110" spans="1:20" s="18" customFormat="1" ht="24" customHeight="1">
      <c r="A110" s="129">
        <f t="shared" si="6"/>
        <v>104</v>
      </c>
      <c r="B110" s="126" t="s">
        <v>90</v>
      </c>
      <c r="C110" s="126" t="s">
        <v>275</v>
      </c>
      <c r="D110" s="126" t="s">
        <v>21</v>
      </c>
      <c r="E110" s="126"/>
      <c r="F110" s="126"/>
      <c r="G110" s="126" t="s">
        <v>100</v>
      </c>
      <c r="H110" s="126" t="s">
        <v>100</v>
      </c>
      <c r="I110" s="126" t="s">
        <v>100</v>
      </c>
      <c r="J110" s="105"/>
      <c r="K110" s="105">
        <v>12000</v>
      </c>
      <c r="L110" s="105">
        <v>2300</v>
      </c>
      <c r="M110" s="105">
        <v>1000</v>
      </c>
      <c r="N110" s="105">
        <f t="shared" si="7"/>
        <v>15300</v>
      </c>
      <c r="O110" s="106">
        <v>2</v>
      </c>
      <c r="P110" s="117" t="e">
        <f>VLOOKUP(D110,고객상담실현황!$F$6:$M$322,2,FALSE)</f>
        <v>#N/A</v>
      </c>
      <c r="Q110" s="122" t="e">
        <f>VLOOKUP(D110,고객상담실현황!$F$6:$M$322,3,FALSE)</f>
        <v>#N/A</v>
      </c>
      <c r="R110" s="122" t="e">
        <f>VLOOKUP(D110,고객상담실현황!$F$6:$M$322,4,FALSE)</f>
        <v>#N/A</v>
      </c>
      <c r="S110" s="122" t="e">
        <f>VLOOKUP(D110,고객상담실현황!$F$6:$M$322,8,FALSE)</f>
        <v>#N/A</v>
      </c>
      <c r="T110" s="141">
        <f>SUM(N95:N110)</f>
        <v>94800</v>
      </c>
    </row>
    <row r="111" spans="1:20" s="18" customFormat="1" ht="24" customHeight="1">
      <c r="A111" s="25">
        <f t="shared" si="6"/>
        <v>105</v>
      </c>
      <c r="B111" s="112" t="s">
        <v>50</v>
      </c>
      <c r="C111" s="26" t="s">
        <v>99</v>
      </c>
      <c r="D111" s="26" t="s">
        <v>99</v>
      </c>
      <c r="E111" s="28"/>
      <c r="F111" s="114"/>
      <c r="G111" s="25" t="s">
        <v>100</v>
      </c>
      <c r="H111" s="114"/>
      <c r="I111" s="25"/>
      <c r="J111" s="29"/>
      <c r="K111" s="23"/>
      <c r="L111" s="30">
        <v>3000</v>
      </c>
      <c r="M111" s="30"/>
      <c r="N111" s="30">
        <f t="shared" si="7"/>
        <v>3000</v>
      </c>
      <c r="O111" s="30">
        <v>1</v>
      </c>
      <c r="P111" s="117" t="str">
        <f>VLOOKUP(D111,고객상담실현황!$F$6:$M$322,2,FALSE)</f>
        <v>사무관</v>
      </c>
      <c r="Q111" s="122">
        <f>VLOOKUP(D111,고객상담실현황!$F$6:$M$322,3,FALSE)</f>
        <v>0</v>
      </c>
      <c r="R111" s="122">
        <f>VLOOKUP(D111,고객상담실현황!$F$6:$M$322,4,FALSE)</f>
        <v>2007</v>
      </c>
      <c r="S111" s="122">
        <f>VLOOKUP(D111,고객상담실현황!$F$6:$M$322,8,FALSE)</f>
        <v>0</v>
      </c>
    </row>
    <row r="112" spans="1:20" s="18" customFormat="1" ht="24" customHeight="1">
      <c r="A112" s="25">
        <f t="shared" si="6"/>
        <v>106</v>
      </c>
      <c r="B112" s="112" t="s">
        <v>50</v>
      </c>
      <c r="C112" s="25" t="s">
        <v>246</v>
      </c>
      <c r="D112" s="25" t="s">
        <v>246</v>
      </c>
      <c r="E112" s="25"/>
      <c r="F112" s="25"/>
      <c r="G112" s="28" t="s">
        <v>100</v>
      </c>
      <c r="H112" s="25"/>
      <c r="I112" s="25"/>
      <c r="J112" s="23"/>
      <c r="K112" s="23"/>
      <c r="L112" s="29">
        <v>1840</v>
      </c>
      <c r="M112" s="29"/>
      <c r="N112" s="29">
        <f t="shared" si="7"/>
        <v>1840</v>
      </c>
      <c r="O112" s="29">
        <v>2</v>
      </c>
      <c r="P112" s="117" t="str">
        <f>VLOOKUP(D112,고객상담실현황!$F$6:$M$322,2,FALSE)</f>
        <v>사무관</v>
      </c>
      <c r="Q112" s="122">
        <f>VLOOKUP(D112,고객상담실현황!$F$6:$M$322,3,FALSE)</f>
        <v>0</v>
      </c>
      <c r="R112" s="122">
        <f>VLOOKUP(D112,고객상담실현황!$F$6:$M$322,4,FALSE)</f>
        <v>2006</v>
      </c>
      <c r="S112" s="122">
        <f>VLOOKUP(D112,고객상담실현황!$F$6:$M$322,8,FALSE)</f>
        <v>0</v>
      </c>
    </row>
    <row r="113" spans="1:20" s="18" customFormat="1" ht="24" customHeight="1">
      <c r="A113" s="25">
        <f t="shared" si="6"/>
        <v>107</v>
      </c>
      <c r="B113" s="112" t="s">
        <v>50</v>
      </c>
      <c r="C113" s="25" t="s">
        <v>232</v>
      </c>
      <c r="D113" s="25" t="s">
        <v>232</v>
      </c>
      <c r="E113" s="114"/>
      <c r="F113" s="25"/>
      <c r="G113" s="25" t="s">
        <v>100</v>
      </c>
      <c r="H113" s="114"/>
      <c r="I113" s="28"/>
      <c r="J113" s="23"/>
      <c r="K113" s="31"/>
      <c r="L113" s="29">
        <v>300</v>
      </c>
      <c r="M113" s="29"/>
      <c r="N113" s="29">
        <f t="shared" si="7"/>
        <v>300</v>
      </c>
      <c r="O113" s="29">
        <v>4</v>
      </c>
      <c r="P113" s="117" t="str">
        <f>VLOOKUP(D113,고객상담실현황!$F$6:$M$322,2,FALSE)</f>
        <v>서기관</v>
      </c>
      <c r="Q113" s="122">
        <f>VLOOKUP(D113,고객상담실현황!$F$6:$M$322,3,FALSE)</f>
        <v>0</v>
      </c>
      <c r="R113" s="122">
        <f>VLOOKUP(D113,고객상담실현황!$F$6:$M$322,4,FALSE)</f>
        <v>2007</v>
      </c>
      <c r="S113" s="122">
        <f>VLOOKUP(D113,고객상담실현황!$F$6:$M$322,8,FALSE)</f>
        <v>28700</v>
      </c>
    </row>
    <row r="114" spans="1:20" s="18" customFormat="1" ht="24" customHeight="1">
      <c r="A114" s="25">
        <f t="shared" si="6"/>
        <v>108</v>
      </c>
      <c r="B114" s="112" t="s">
        <v>50</v>
      </c>
      <c r="C114" s="26" t="s">
        <v>87</v>
      </c>
      <c r="D114" s="26" t="s">
        <v>87</v>
      </c>
      <c r="E114" s="114"/>
      <c r="F114" s="25"/>
      <c r="G114" s="28" t="s">
        <v>100</v>
      </c>
      <c r="H114" s="114"/>
      <c r="I114" s="130"/>
      <c r="J114" s="96"/>
      <c r="K114" s="31"/>
      <c r="L114" s="30">
        <v>500</v>
      </c>
      <c r="M114" s="30"/>
      <c r="N114" s="30">
        <f t="shared" si="7"/>
        <v>500</v>
      </c>
      <c r="O114" s="30">
        <v>3</v>
      </c>
      <c r="P114" s="117" t="str">
        <f>VLOOKUP(D114,고객상담실현황!$F$6:$M$322,2,FALSE)</f>
        <v>서기관</v>
      </c>
      <c r="Q114" s="122">
        <f>VLOOKUP(D114,고객상담실현황!$F$6:$M$322,3,FALSE)</f>
        <v>0</v>
      </c>
      <c r="R114" s="122">
        <f>VLOOKUP(D114,고객상담실현황!$F$6:$M$322,4,FALSE)</f>
        <v>2005</v>
      </c>
      <c r="S114" s="122">
        <f>VLOOKUP(D114,고객상담실현황!$F$6:$M$322,8,FALSE)</f>
        <v>0</v>
      </c>
      <c r="T114" s="141">
        <f>SUM(N111:N114)</f>
        <v>5640</v>
      </c>
    </row>
    <row r="115" spans="1:20" s="18" customFormat="1" ht="24" customHeight="1">
      <c r="A115" s="129">
        <f t="shared" si="6"/>
        <v>109</v>
      </c>
      <c r="B115" s="129" t="s">
        <v>78</v>
      </c>
      <c r="C115" s="126" t="s">
        <v>211</v>
      </c>
      <c r="D115" s="110" t="s">
        <v>211</v>
      </c>
      <c r="E115" s="178"/>
      <c r="F115" s="178"/>
      <c r="G115" s="126"/>
      <c r="H115" s="178"/>
      <c r="I115" s="178" t="s">
        <v>100</v>
      </c>
      <c r="J115" s="184"/>
      <c r="K115" s="104"/>
      <c r="L115" s="185">
        <v>500</v>
      </c>
      <c r="M115" s="185"/>
      <c r="N115" s="183">
        <f t="shared" si="7"/>
        <v>500</v>
      </c>
      <c r="O115" s="185">
        <v>1</v>
      </c>
      <c r="P115" s="117" t="str">
        <f>VLOOKUP(D115,고객상담실현황!$F$6:$M$322,2,FALSE)</f>
        <v>사무관</v>
      </c>
      <c r="Q115" s="122">
        <f>VLOOKUP(D115,고객상담실현황!$F$6:$M$322,3,FALSE)</f>
        <v>0</v>
      </c>
      <c r="R115" s="122">
        <f>VLOOKUP(D115,고객상담실현황!$F$6:$M$322,4,FALSE)</f>
        <v>2007</v>
      </c>
      <c r="S115" s="122">
        <f>VLOOKUP(D115,고객상담실현황!$F$6:$M$322,8,FALSE)</f>
        <v>0</v>
      </c>
    </row>
    <row r="116" spans="1:20" s="18" customFormat="1" ht="24" customHeight="1">
      <c r="A116" s="129">
        <f t="shared" si="6"/>
        <v>110</v>
      </c>
      <c r="B116" s="129" t="s">
        <v>78</v>
      </c>
      <c r="C116" s="187" t="s">
        <v>223</v>
      </c>
      <c r="D116" s="110" t="s">
        <v>223</v>
      </c>
      <c r="E116" s="178"/>
      <c r="F116" s="129"/>
      <c r="G116" s="126" t="s">
        <v>100</v>
      </c>
      <c r="H116" s="178"/>
      <c r="I116" s="126"/>
      <c r="J116" s="184"/>
      <c r="K116" s="106"/>
      <c r="L116" s="185">
        <v>3000</v>
      </c>
      <c r="M116" s="185"/>
      <c r="N116" s="183">
        <f t="shared" si="7"/>
        <v>3000</v>
      </c>
      <c r="O116" s="185">
        <v>4</v>
      </c>
      <c r="P116" s="117" t="str">
        <f>VLOOKUP(D116,고객상담실현황!$F$6:$M$322,2,FALSE)</f>
        <v>사무관</v>
      </c>
      <c r="Q116" s="122">
        <f>VLOOKUP(D116,고객상담실현황!$F$6:$M$322,3,FALSE)</f>
        <v>0</v>
      </c>
      <c r="R116" s="122">
        <f>VLOOKUP(D116,고객상담실현황!$F$6:$M$322,4,FALSE)</f>
        <v>2004</v>
      </c>
      <c r="S116" s="122">
        <f>VLOOKUP(D116,고객상담실현황!$F$6:$M$322,8,FALSE)</f>
        <v>0</v>
      </c>
    </row>
    <row r="117" spans="1:20" s="18" customFormat="1" ht="24" customHeight="1">
      <c r="A117" s="129">
        <f t="shared" si="6"/>
        <v>111</v>
      </c>
      <c r="B117" s="129" t="s">
        <v>78</v>
      </c>
      <c r="C117" s="129" t="s">
        <v>519</v>
      </c>
      <c r="D117" s="129" t="s">
        <v>687</v>
      </c>
      <c r="E117" s="129"/>
      <c r="F117" s="129"/>
      <c r="G117" s="129" t="s">
        <v>100</v>
      </c>
      <c r="H117" s="129"/>
      <c r="I117" s="126"/>
      <c r="J117" s="184"/>
      <c r="K117" s="106"/>
      <c r="L117" s="183">
        <v>2100</v>
      </c>
      <c r="M117" s="183"/>
      <c r="N117" s="183">
        <f t="shared" si="7"/>
        <v>2100</v>
      </c>
      <c r="O117" s="183">
        <v>5</v>
      </c>
      <c r="P117" s="117" t="e">
        <f>VLOOKUP(D117,고객상담실현황!$F$6:$M$322,2,FALSE)</f>
        <v>#N/A</v>
      </c>
      <c r="Q117" s="122" t="e">
        <f>VLOOKUP(D117,고객상담실현황!$F$6:$M$322,3,FALSE)</f>
        <v>#N/A</v>
      </c>
      <c r="R117" s="122" t="e">
        <f>VLOOKUP(D117,고객상담실현황!$F$6:$M$322,4,FALSE)</f>
        <v>#N/A</v>
      </c>
      <c r="S117" s="122" t="e">
        <f>VLOOKUP(D117,고객상담실현황!$F$6:$M$322,8,FALSE)</f>
        <v>#N/A</v>
      </c>
    </row>
    <row r="118" spans="1:20" s="18" customFormat="1" ht="24" customHeight="1">
      <c r="A118" s="129">
        <f t="shared" si="6"/>
        <v>112</v>
      </c>
      <c r="B118" s="129" t="s">
        <v>78</v>
      </c>
      <c r="C118" s="129" t="s">
        <v>519</v>
      </c>
      <c r="D118" s="129" t="s">
        <v>521</v>
      </c>
      <c r="E118" s="129"/>
      <c r="F118" s="126"/>
      <c r="G118" s="129" t="s">
        <v>100</v>
      </c>
      <c r="H118" s="129"/>
      <c r="I118" s="129"/>
      <c r="J118" s="104"/>
      <c r="K118" s="104"/>
      <c r="L118" s="104">
        <v>516</v>
      </c>
      <c r="M118" s="104"/>
      <c r="N118" s="104">
        <v>516</v>
      </c>
      <c r="O118" s="104">
        <v>7</v>
      </c>
      <c r="P118" s="117" t="str">
        <f>VLOOKUP(D118,고객상담실현황!$F$6:$M$322,2,FALSE)</f>
        <v>주사</v>
      </c>
      <c r="Q118" s="122" t="str">
        <f>VLOOKUP(D118,고객상담실현황!$F$6:$M$322,3,FALSE)</f>
        <v>관내</v>
      </c>
      <c r="R118" s="122" t="str">
        <f>VLOOKUP(D118,고객상담실현황!$F$6:$M$322,4,FALSE)</f>
        <v>2009</v>
      </c>
      <c r="S118" s="122">
        <f>VLOOKUP(D118,고객상담실현황!$F$6:$M$322,8,FALSE)</f>
        <v>0</v>
      </c>
    </row>
    <row r="119" spans="1:20" s="18" customFormat="1" ht="24" customHeight="1">
      <c r="A119" s="129">
        <f t="shared" si="6"/>
        <v>113</v>
      </c>
      <c r="B119" s="129" t="s">
        <v>78</v>
      </c>
      <c r="C119" s="129" t="s">
        <v>519</v>
      </c>
      <c r="D119" s="129" t="s">
        <v>524</v>
      </c>
      <c r="E119" s="129"/>
      <c r="F119" s="129"/>
      <c r="G119" s="129" t="s">
        <v>100</v>
      </c>
      <c r="H119" s="129"/>
      <c r="I119" s="126"/>
      <c r="J119" s="184"/>
      <c r="K119" s="106"/>
      <c r="L119" s="183">
        <v>400</v>
      </c>
      <c r="M119" s="183"/>
      <c r="N119" s="183">
        <f t="shared" ref="N119:N124" si="8">SUM(J119:M119)</f>
        <v>400</v>
      </c>
      <c r="O119" s="183">
        <v>6</v>
      </c>
      <c r="P119" s="117" t="str">
        <f>VLOOKUP(D119,고객상담실현황!$F$6:$M$322,2,FALSE)</f>
        <v>주사</v>
      </c>
      <c r="Q119" s="122" t="str">
        <f>VLOOKUP(D119,고객상담실현황!$F$6:$M$322,3,FALSE)</f>
        <v>관내</v>
      </c>
      <c r="R119" s="122" t="str">
        <f>VLOOKUP(D119,고객상담실현황!$F$6:$M$322,4,FALSE)</f>
        <v>2009</v>
      </c>
      <c r="S119" s="122">
        <f>VLOOKUP(D119,고객상담실현황!$F$6:$M$322,8,FALSE)</f>
        <v>0</v>
      </c>
    </row>
    <row r="120" spans="1:20" s="18" customFormat="1" ht="24" customHeight="1">
      <c r="A120" s="129">
        <f t="shared" si="6"/>
        <v>114</v>
      </c>
      <c r="B120" s="129" t="s">
        <v>78</v>
      </c>
      <c r="C120" s="126" t="s">
        <v>220</v>
      </c>
      <c r="D120" s="126" t="s">
        <v>685</v>
      </c>
      <c r="E120" s="178"/>
      <c r="F120" s="178"/>
      <c r="G120" s="126" t="s">
        <v>100</v>
      </c>
      <c r="H120" s="178"/>
      <c r="I120" s="126"/>
      <c r="J120" s="105"/>
      <c r="K120" s="106"/>
      <c r="L120" s="186">
        <v>600</v>
      </c>
      <c r="M120" s="186"/>
      <c r="N120" s="183">
        <f t="shared" si="8"/>
        <v>600</v>
      </c>
      <c r="O120" s="186">
        <v>3</v>
      </c>
      <c r="P120" s="117" t="e">
        <f>VLOOKUP(D120,고객상담실현황!$F$6:$M$322,2,FALSE)</f>
        <v>#N/A</v>
      </c>
      <c r="Q120" s="122" t="e">
        <f>VLOOKUP(D120,고객상담실현황!$F$6:$M$322,3,FALSE)</f>
        <v>#N/A</v>
      </c>
      <c r="R120" s="122" t="e">
        <f>VLOOKUP(D120,고객상담실현황!$F$6:$M$322,4,FALSE)</f>
        <v>#N/A</v>
      </c>
      <c r="S120" s="122" t="e">
        <f>VLOOKUP(D120,고객상담실현황!$F$6:$M$322,8,FALSE)</f>
        <v>#N/A</v>
      </c>
    </row>
    <row r="121" spans="1:20" s="18" customFormat="1" ht="24" customHeight="1">
      <c r="A121" s="129">
        <f t="shared" si="6"/>
        <v>115</v>
      </c>
      <c r="B121" s="129" t="s">
        <v>78</v>
      </c>
      <c r="C121" s="129" t="s">
        <v>220</v>
      </c>
      <c r="D121" s="110" t="s">
        <v>684</v>
      </c>
      <c r="E121" s="178"/>
      <c r="F121" s="178"/>
      <c r="G121" s="126" t="s">
        <v>100</v>
      </c>
      <c r="H121" s="178"/>
      <c r="I121" s="178"/>
      <c r="J121" s="184"/>
      <c r="K121" s="106"/>
      <c r="L121" s="185">
        <v>370</v>
      </c>
      <c r="M121" s="185"/>
      <c r="N121" s="183">
        <f t="shared" si="8"/>
        <v>370</v>
      </c>
      <c r="O121" s="185">
        <v>2</v>
      </c>
      <c r="P121" s="117" t="e">
        <f>VLOOKUP(D121,고객상담실현황!$F$6:$M$322,2,FALSE)</f>
        <v>#N/A</v>
      </c>
      <c r="Q121" s="122" t="e">
        <f>VLOOKUP(D121,고객상담실현황!$F$6:$M$322,3,FALSE)</f>
        <v>#N/A</v>
      </c>
      <c r="R121" s="122" t="e">
        <f>VLOOKUP(D121,고객상담실현황!$F$6:$M$322,4,FALSE)</f>
        <v>#N/A</v>
      </c>
      <c r="S121" s="122" t="e">
        <f>VLOOKUP(D121,고객상담실현황!$F$6:$M$322,8,FALSE)</f>
        <v>#N/A</v>
      </c>
      <c r="T121" s="141">
        <f>SUM(N115:N121)</f>
        <v>7486</v>
      </c>
    </row>
    <row r="122" spans="1:20" s="18" customFormat="1" ht="24" customHeight="1">
      <c r="A122" s="232">
        <f t="shared" si="6"/>
        <v>116</v>
      </c>
      <c r="B122" s="232" t="s">
        <v>80</v>
      </c>
      <c r="C122" s="232" t="s">
        <v>193</v>
      </c>
      <c r="D122" s="232" t="s">
        <v>193</v>
      </c>
      <c r="E122" s="232"/>
      <c r="F122" s="232" t="s">
        <v>100</v>
      </c>
      <c r="G122" s="232" t="s">
        <v>100</v>
      </c>
      <c r="H122" s="232"/>
      <c r="I122" s="232"/>
      <c r="J122" s="111"/>
      <c r="K122" s="111">
        <v>20000</v>
      </c>
      <c r="L122" s="111">
        <v>2000</v>
      </c>
      <c r="M122" s="111"/>
      <c r="N122" s="233">
        <f t="shared" si="8"/>
        <v>22000</v>
      </c>
      <c r="O122" s="111">
        <v>1</v>
      </c>
      <c r="P122" s="117" t="str">
        <f>VLOOKUP(D122,고객상담실현황!$F$6:$M$322,2,FALSE)</f>
        <v>서기관</v>
      </c>
      <c r="Q122" s="122">
        <f>VLOOKUP(D122,고객상담실현황!$F$6:$M$322,3,FALSE)</f>
        <v>0</v>
      </c>
      <c r="R122" s="122">
        <f>VLOOKUP(D122,고객상담실현황!$F$6:$M$322,4,FALSE)</f>
        <v>2005</v>
      </c>
      <c r="S122" s="122">
        <f>VLOOKUP(D122,고객상담실현황!$F$6:$M$322,8,FALSE)</f>
        <v>0</v>
      </c>
    </row>
    <row r="123" spans="1:20" s="18" customFormat="1" ht="24" customHeight="1">
      <c r="A123" s="232">
        <f t="shared" si="6"/>
        <v>117</v>
      </c>
      <c r="B123" s="232" t="s">
        <v>80</v>
      </c>
      <c r="C123" s="232" t="s">
        <v>6</v>
      </c>
      <c r="D123" s="232" t="s">
        <v>5</v>
      </c>
      <c r="E123" s="232"/>
      <c r="F123" s="232"/>
      <c r="G123" s="232"/>
      <c r="H123" s="232"/>
      <c r="I123" s="232" t="s">
        <v>100</v>
      </c>
      <c r="J123" s="111"/>
      <c r="K123" s="111"/>
      <c r="L123" s="111"/>
      <c r="M123" s="111">
        <v>30000</v>
      </c>
      <c r="N123" s="233">
        <f t="shared" si="8"/>
        <v>30000</v>
      </c>
      <c r="O123" s="111"/>
      <c r="P123" s="117" t="e">
        <f>VLOOKUP(D123,고객상담실현황!$F$6:$M$322,2,FALSE)</f>
        <v>#N/A</v>
      </c>
      <c r="Q123" s="122" t="e">
        <f>VLOOKUP(D123,고객상담실현황!$F$6:$M$322,3,FALSE)</f>
        <v>#N/A</v>
      </c>
      <c r="R123" s="122" t="e">
        <f>VLOOKUP(D123,고객상담실현황!$F$6:$M$322,4,FALSE)</f>
        <v>#N/A</v>
      </c>
      <c r="S123" s="122" t="e">
        <f>VLOOKUP(D123,고객상담실현황!$F$6:$M$322,8,FALSE)</f>
        <v>#N/A</v>
      </c>
    </row>
    <row r="124" spans="1:20" s="18" customFormat="1" ht="24" customHeight="1">
      <c r="A124" s="232">
        <f t="shared" si="6"/>
        <v>118</v>
      </c>
      <c r="B124" s="232" t="s">
        <v>80</v>
      </c>
      <c r="C124" s="232" t="s">
        <v>195</v>
      </c>
      <c r="D124" s="232" t="s">
        <v>195</v>
      </c>
      <c r="E124" s="232"/>
      <c r="F124" s="232" t="s">
        <v>100</v>
      </c>
      <c r="G124" s="232" t="s">
        <v>100</v>
      </c>
      <c r="H124" s="232"/>
      <c r="I124" s="232"/>
      <c r="J124" s="111">
        <v>0</v>
      </c>
      <c r="K124" s="111">
        <v>10000</v>
      </c>
      <c r="L124" s="111">
        <v>2800</v>
      </c>
      <c r="M124" s="111"/>
      <c r="N124" s="233">
        <f t="shared" si="8"/>
        <v>12800</v>
      </c>
      <c r="O124" s="233">
        <v>2</v>
      </c>
      <c r="P124" s="117" t="str">
        <f>VLOOKUP(D124,고객상담실현황!$F$6:$M$322,2,FALSE)</f>
        <v>사무관</v>
      </c>
      <c r="Q124" s="122">
        <f>VLOOKUP(D124,고객상담실현황!$F$6:$M$322,3,FALSE)</f>
        <v>0</v>
      </c>
      <c r="R124" s="122">
        <f>VLOOKUP(D124,고객상담실현황!$F$6:$M$322,4,FALSE)</f>
        <v>2006</v>
      </c>
      <c r="S124" s="122">
        <f>VLOOKUP(D124,고객상담실현황!$F$6:$M$322,8,FALSE)</f>
        <v>0</v>
      </c>
      <c r="T124" s="141">
        <f>SUM(N122:N124)</f>
        <v>64800</v>
      </c>
    </row>
    <row r="125" spans="1:20" s="16" customFormat="1" ht="24" customHeight="1">
      <c r="A125" s="122">
        <f t="shared" si="6"/>
        <v>119</v>
      </c>
      <c r="B125" s="122" t="s">
        <v>182</v>
      </c>
      <c r="C125" s="26" t="s">
        <v>188</v>
      </c>
      <c r="D125" s="26" t="s">
        <v>188</v>
      </c>
      <c r="E125" s="28"/>
      <c r="F125" s="130"/>
      <c r="G125" s="25" t="s">
        <v>100</v>
      </c>
      <c r="H125" s="130"/>
      <c r="I125" s="25"/>
      <c r="J125" s="29"/>
      <c r="K125" s="23"/>
      <c r="L125" s="30">
        <v>4500</v>
      </c>
      <c r="M125" s="30"/>
      <c r="N125" s="30">
        <f t="shared" ref="N125:N130" si="9">SUM(K125:M125)</f>
        <v>4500</v>
      </c>
      <c r="O125" s="30">
        <v>3</v>
      </c>
      <c r="P125" s="117" t="str">
        <f>VLOOKUP(D125,고객상담실현황!$F$6:$M$322,2,FALSE)</f>
        <v>서기관</v>
      </c>
      <c r="Q125" s="122">
        <f>VLOOKUP(D125,고객상담실현황!$F$6:$M$322,3,FALSE)</f>
        <v>0</v>
      </c>
      <c r="R125" s="122">
        <f>VLOOKUP(D125,고객상담실현황!$F$6:$M$322,4,FALSE)</f>
        <v>2007</v>
      </c>
      <c r="S125" s="122">
        <f>VLOOKUP(D125,고객상담실현황!$F$6:$M$322,8,FALSE)</f>
        <v>0</v>
      </c>
    </row>
    <row r="126" spans="1:20" s="16" customFormat="1" ht="24" customHeight="1">
      <c r="A126" s="122">
        <f t="shared" si="6"/>
        <v>120</v>
      </c>
      <c r="B126" s="122" t="s">
        <v>182</v>
      </c>
      <c r="C126" s="26" t="s">
        <v>176</v>
      </c>
      <c r="D126" s="26" t="s">
        <v>121</v>
      </c>
      <c r="E126" s="28" t="s">
        <v>100</v>
      </c>
      <c r="F126" s="130"/>
      <c r="G126" s="25" t="s">
        <v>100</v>
      </c>
      <c r="H126" s="130"/>
      <c r="I126" s="25" t="s">
        <v>100</v>
      </c>
      <c r="J126" s="29"/>
      <c r="K126" s="23">
        <v>5000</v>
      </c>
      <c r="L126" s="30">
        <v>1430</v>
      </c>
      <c r="M126" s="30">
        <v>2500</v>
      </c>
      <c r="N126" s="30">
        <f t="shared" si="9"/>
        <v>8930</v>
      </c>
      <c r="O126" s="30">
        <v>2</v>
      </c>
      <c r="P126" s="117" t="e">
        <f>VLOOKUP(D126,고객상담실현황!$F$6:$M$322,2,FALSE)</f>
        <v>#N/A</v>
      </c>
      <c r="Q126" s="122" t="e">
        <f>VLOOKUP(D126,고객상담실현황!$F$6:$M$322,3,FALSE)</f>
        <v>#N/A</v>
      </c>
      <c r="R126" s="122" t="e">
        <f>VLOOKUP(D126,고객상담실현황!$F$6:$M$322,4,FALSE)</f>
        <v>#N/A</v>
      </c>
      <c r="S126" s="122" t="e">
        <f>VLOOKUP(D126,고객상담실현황!$F$6:$M$322,8,FALSE)</f>
        <v>#N/A</v>
      </c>
    </row>
    <row r="127" spans="1:20" s="16" customFormat="1" ht="24" customHeight="1">
      <c r="A127" s="122">
        <f t="shared" si="6"/>
        <v>121</v>
      </c>
      <c r="B127" s="122" t="s">
        <v>182</v>
      </c>
      <c r="C127" s="26" t="s">
        <v>176</v>
      </c>
      <c r="D127" s="26" t="s">
        <v>122</v>
      </c>
      <c r="E127" s="28"/>
      <c r="F127" s="130"/>
      <c r="G127" s="25"/>
      <c r="H127" s="130"/>
      <c r="I127" s="25" t="s">
        <v>100</v>
      </c>
      <c r="J127" s="29"/>
      <c r="K127" s="23"/>
      <c r="L127" s="30"/>
      <c r="M127" s="30">
        <v>3000</v>
      </c>
      <c r="N127" s="30">
        <f t="shared" si="9"/>
        <v>3000</v>
      </c>
      <c r="O127" s="30">
        <v>1</v>
      </c>
      <c r="P127" s="117" t="e">
        <f>VLOOKUP(D127,고객상담실현황!$F$6:$M$322,2,FALSE)</f>
        <v>#N/A</v>
      </c>
      <c r="Q127" s="122" t="e">
        <f>VLOOKUP(D127,고객상담실현황!$F$6:$M$322,3,FALSE)</f>
        <v>#N/A</v>
      </c>
      <c r="R127" s="122" t="e">
        <f>VLOOKUP(D127,고객상담실현황!$F$6:$M$322,4,FALSE)</f>
        <v>#N/A</v>
      </c>
      <c r="S127" s="122" t="e">
        <f>VLOOKUP(D127,고객상담실현황!$F$6:$M$322,8,FALSE)</f>
        <v>#N/A</v>
      </c>
    </row>
    <row r="128" spans="1:20" ht="24" customHeight="1">
      <c r="A128" s="122">
        <f t="shared" si="6"/>
        <v>122</v>
      </c>
      <c r="B128" s="122" t="s">
        <v>182</v>
      </c>
      <c r="C128" s="26" t="s">
        <v>179</v>
      </c>
      <c r="D128" s="26" t="s">
        <v>118</v>
      </c>
      <c r="E128" s="28" t="s">
        <v>100</v>
      </c>
      <c r="F128" s="130"/>
      <c r="G128" s="25"/>
      <c r="H128" s="130"/>
      <c r="I128" s="25"/>
      <c r="J128" s="29"/>
      <c r="K128" s="23">
        <v>2800</v>
      </c>
      <c r="L128" s="30"/>
      <c r="M128" s="30"/>
      <c r="N128" s="30">
        <f t="shared" si="9"/>
        <v>2800</v>
      </c>
      <c r="O128" s="30">
        <v>5</v>
      </c>
      <c r="P128" s="117" t="e">
        <f>VLOOKUP(D128,고객상담실현황!$F$6:$M$322,2,FALSE)</f>
        <v>#N/A</v>
      </c>
      <c r="Q128" s="122" t="e">
        <f>VLOOKUP(D128,고객상담실현황!$F$6:$M$322,3,FALSE)</f>
        <v>#N/A</v>
      </c>
      <c r="R128" s="122" t="e">
        <f>VLOOKUP(D128,고객상담실현황!$F$6:$M$322,4,FALSE)</f>
        <v>#N/A</v>
      </c>
      <c r="S128" s="122" t="e">
        <f>VLOOKUP(D128,고객상담실현황!$F$6:$M$322,8,FALSE)</f>
        <v>#N/A</v>
      </c>
    </row>
    <row r="129" spans="1:20" ht="24" customHeight="1">
      <c r="A129" s="122">
        <f t="shared" si="6"/>
        <v>123</v>
      </c>
      <c r="B129" s="122" t="s">
        <v>182</v>
      </c>
      <c r="C129" s="26" t="s">
        <v>179</v>
      </c>
      <c r="D129" s="26" t="s">
        <v>179</v>
      </c>
      <c r="E129" s="28"/>
      <c r="F129" s="130"/>
      <c r="G129" s="25" t="s">
        <v>100</v>
      </c>
      <c r="H129" s="130"/>
      <c r="I129" s="25"/>
      <c r="J129" s="29"/>
      <c r="K129" s="23"/>
      <c r="L129" s="30">
        <v>1050</v>
      </c>
      <c r="M129" s="30"/>
      <c r="N129" s="30">
        <f t="shared" si="9"/>
        <v>1050</v>
      </c>
      <c r="O129" s="30">
        <v>4</v>
      </c>
      <c r="P129" s="117" t="str">
        <f>VLOOKUP(D129,고객상담실현황!$F$6:$M$322,2,FALSE)</f>
        <v>사무관</v>
      </c>
      <c r="Q129" s="122">
        <f>VLOOKUP(D129,고객상담실현황!$F$6:$M$322,3,FALSE)</f>
        <v>0</v>
      </c>
      <c r="R129" s="122">
        <f>VLOOKUP(D129,고객상담실현황!$F$6:$M$322,4,FALSE)</f>
        <v>2008</v>
      </c>
      <c r="S129" s="122">
        <f>VLOOKUP(D129,고객상담실현황!$F$6:$M$322,8,FALSE)</f>
        <v>0</v>
      </c>
      <c r="T129" s="145">
        <f>SUM(N125:N129)</f>
        <v>20280</v>
      </c>
    </row>
    <row r="130" spans="1:20" ht="24" customHeight="1">
      <c r="A130" s="129">
        <f t="shared" si="6"/>
        <v>124</v>
      </c>
      <c r="B130" s="129" t="s">
        <v>168</v>
      </c>
      <c r="C130" s="126" t="s">
        <v>164</v>
      </c>
      <c r="D130" s="126" t="s">
        <v>115</v>
      </c>
      <c r="E130" s="126"/>
      <c r="F130" s="178"/>
      <c r="G130" s="129"/>
      <c r="H130" s="178"/>
      <c r="I130" s="129" t="s">
        <v>100</v>
      </c>
      <c r="J130" s="183"/>
      <c r="K130" s="104"/>
      <c r="L130" s="186"/>
      <c r="M130" s="104">
        <v>650</v>
      </c>
      <c r="N130" s="186">
        <f t="shared" si="9"/>
        <v>650</v>
      </c>
      <c r="O130" s="186">
        <v>12</v>
      </c>
      <c r="P130" s="117" t="e">
        <f>VLOOKUP(D130,고객상담실현황!$F$6:$M$322,2,FALSE)</f>
        <v>#N/A</v>
      </c>
      <c r="Q130" s="122" t="e">
        <f>VLOOKUP(D130,고객상담실현황!$F$6:$M$322,3,FALSE)</f>
        <v>#N/A</v>
      </c>
      <c r="R130" s="122" t="e">
        <f>VLOOKUP(D130,고객상담실현황!$F$6:$M$322,4,FALSE)</f>
        <v>#N/A</v>
      </c>
      <c r="S130" s="122" t="e">
        <f>VLOOKUP(D130,고객상담실현황!$F$6:$M$322,8,FALSE)</f>
        <v>#N/A</v>
      </c>
    </row>
    <row r="131" spans="1:20" ht="24" customHeight="1">
      <c r="A131" s="129">
        <f t="shared" si="6"/>
        <v>125</v>
      </c>
      <c r="B131" s="129" t="s">
        <v>168</v>
      </c>
      <c r="C131" s="126" t="s">
        <v>164</v>
      </c>
      <c r="D131" s="126" t="s">
        <v>164</v>
      </c>
      <c r="E131" s="126"/>
      <c r="F131" s="178"/>
      <c r="G131" s="129"/>
      <c r="H131" s="178"/>
      <c r="I131" s="129" t="s">
        <v>100</v>
      </c>
      <c r="J131" s="183"/>
      <c r="K131" s="104"/>
      <c r="L131" s="186"/>
      <c r="M131" s="104">
        <v>1050</v>
      </c>
      <c r="N131" s="186">
        <v>1050</v>
      </c>
      <c r="O131" s="186">
        <v>2</v>
      </c>
      <c r="P131" s="117" t="str">
        <f>VLOOKUP(D131,고객상담실현황!$F$6:$M$322,2,FALSE)</f>
        <v>사무관</v>
      </c>
      <c r="Q131" s="122">
        <f>VLOOKUP(D131,고객상담실현황!$F$6:$M$322,3,FALSE)</f>
        <v>0</v>
      </c>
      <c r="R131" s="122">
        <f>VLOOKUP(D131,고객상담실현황!$F$6:$M$322,4,FALSE)</f>
        <v>2007</v>
      </c>
      <c r="S131" s="122">
        <f>VLOOKUP(D131,고객상담실현황!$F$6:$M$322,8,FALSE)</f>
        <v>0</v>
      </c>
    </row>
    <row r="132" spans="1:20" ht="24" customHeight="1">
      <c r="A132" s="129">
        <f t="shared" si="6"/>
        <v>126</v>
      </c>
      <c r="B132" s="129" t="s">
        <v>168</v>
      </c>
      <c r="C132" s="126" t="s">
        <v>164</v>
      </c>
      <c r="D132" s="126" t="s">
        <v>716</v>
      </c>
      <c r="E132" s="126"/>
      <c r="F132" s="178"/>
      <c r="G132" s="129"/>
      <c r="H132" s="178"/>
      <c r="I132" s="129" t="s">
        <v>100</v>
      </c>
      <c r="J132" s="183"/>
      <c r="K132" s="104"/>
      <c r="L132" s="186"/>
      <c r="M132" s="104">
        <v>450</v>
      </c>
      <c r="N132" s="186">
        <f t="shared" ref="N132:N147" si="10">SUM(K132:M132)</f>
        <v>450</v>
      </c>
      <c r="O132" s="186">
        <v>13</v>
      </c>
      <c r="P132" s="117" t="e">
        <f>VLOOKUP(D132,고객상담실현황!$F$6:$M$322,2,FALSE)</f>
        <v>#N/A</v>
      </c>
      <c r="Q132" s="122" t="e">
        <f>VLOOKUP(D132,고객상담실현황!$F$6:$M$322,3,FALSE)</f>
        <v>#N/A</v>
      </c>
      <c r="R132" s="122" t="e">
        <f>VLOOKUP(D132,고객상담실현황!$F$6:$M$322,4,FALSE)</f>
        <v>#N/A</v>
      </c>
      <c r="S132" s="122" t="e">
        <f>VLOOKUP(D132,고객상담실현황!$F$6:$M$322,8,FALSE)</f>
        <v>#N/A</v>
      </c>
    </row>
    <row r="133" spans="1:20" ht="24" customHeight="1">
      <c r="A133" s="129">
        <f t="shared" si="6"/>
        <v>127</v>
      </c>
      <c r="B133" s="129" t="s">
        <v>168</v>
      </c>
      <c r="C133" s="126" t="s">
        <v>164</v>
      </c>
      <c r="D133" s="126" t="s">
        <v>715</v>
      </c>
      <c r="E133" s="126"/>
      <c r="F133" s="178"/>
      <c r="G133" s="129"/>
      <c r="H133" s="178"/>
      <c r="I133" s="129" t="s">
        <v>100</v>
      </c>
      <c r="J133" s="183"/>
      <c r="K133" s="104"/>
      <c r="L133" s="186"/>
      <c r="M133" s="104">
        <v>450</v>
      </c>
      <c r="N133" s="186">
        <f t="shared" si="10"/>
        <v>450</v>
      </c>
      <c r="O133" s="186">
        <v>10</v>
      </c>
      <c r="P133" s="117" t="e">
        <f>VLOOKUP(D133,고객상담실현황!$F$6:$M$322,2,FALSE)</f>
        <v>#N/A</v>
      </c>
      <c r="Q133" s="122" t="e">
        <f>VLOOKUP(D133,고객상담실현황!$F$6:$M$322,3,FALSE)</f>
        <v>#N/A</v>
      </c>
      <c r="R133" s="122" t="e">
        <f>VLOOKUP(D133,고객상담실현황!$F$6:$M$322,4,FALSE)</f>
        <v>#N/A</v>
      </c>
      <c r="S133" s="122" t="e">
        <f>VLOOKUP(D133,고객상담실현황!$F$6:$M$322,8,FALSE)</f>
        <v>#N/A</v>
      </c>
    </row>
    <row r="134" spans="1:20" ht="24" customHeight="1">
      <c r="A134" s="129">
        <f t="shared" si="6"/>
        <v>128</v>
      </c>
      <c r="B134" s="129" t="s">
        <v>168</v>
      </c>
      <c r="C134" s="126" t="s">
        <v>164</v>
      </c>
      <c r="D134" s="126" t="s">
        <v>717</v>
      </c>
      <c r="E134" s="126"/>
      <c r="F134" s="178"/>
      <c r="G134" s="129"/>
      <c r="H134" s="178"/>
      <c r="I134" s="129" t="s">
        <v>100</v>
      </c>
      <c r="J134" s="183"/>
      <c r="K134" s="104"/>
      <c r="L134" s="186"/>
      <c r="M134" s="104">
        <v>450</v>
      </c>
      <c r="N134" s="186">
        <f t="shared" si="10"/>
        <v>450</v>
      </c>
      <c r="O134" s="186">
        <v>5</v>
      </c>
      <c r="P134" s="117" t="e">
        <f>VLOOKUP(D134,고객상담실현황!$F$6:$M$322,2,FALSE)</f>
        <v>#N/A</v>
      </c>
      <c r="Q134" s="122" t="e">
        <f>VLOOKUP(D134,고객상담실현황!$F$6:$M$322,3,FALSE)</f>
        <v>#N/A</v>
      </c>
      <c r="R134" s="122" t="e">
        <f>VLOOKUP(D134,고객상담실현황!$F$6:$M$322,4,FALSE)</f>
        <v>#N/A</v>
      </c>
      <c r="S134" s="122" t="e">
        <f>VLOOKUP(D134,고객상담실현황!$F$6:$M$322,8,FALSE)</f>
        <v>#N/A</v>
      </c>
    </row>
    <row r="135" spans="1:20" ht="24" customHeight="1">
      <c r="A135" s="129">
        <f t="shared" ref="A135:A147" si="11">ROW()-6</f>
        <v>129</v>
      </c>
      <c r="B135" s="129" t="s">
        <v>168</v>
      </c>
      <c r="C135" s="126" t="s">
        <v>164</v>
      </c>
      <c r="D135" s="126" t="s">
        <v>107</v>
      </c>
      <c r="E135" s="126"/>
      <c r="F135" s="178"/>
      <c r="G135" s="129"/>
      <c r="H135" s="178"/>
      <c r="I135" s="129" t="s">
        <v>100</v>
      </c>
      <c r="J135" s="183"/>
      <c r="K135" s="104"/>
      <c r="L135" s="186"/>
      <c r="M135" s="104">
        <v>450</v>
      </c>
      <c r="N135" s="186">
        <f t="shared" si="10"/>
        <v>450</v>
      </c>
      <c r="O135" s="186">
        <v>18</v>
      </c>
      <c r="P135" s="117" t="e">
        <f>VLOOKUP(D135,고객상담실현황!$F$6:$M$322,2,FALSE)</f>
        <v>#N/A</v>
      </c>
      <c r="Q135" s="122" t="e">
        <f>VLOOKUP(D135,고객상담실현황!$F$6:$M$322,3,FALSE)</f>
        <v>#N/A</v>
      </c>
      <c r="R135" s="122" t="e">
        <f>VLOOKUP(D135,고객상담실현황!$F$6:$M$322,4,FALSE)</f>
        <v>#N/A</v>
      </c>
      <c r="S135" s="122" t="e">
        <f>VLOOKUP(D135,고객상담실현황!$F$6:$M$322,8,FALSE)</f>
        <v>#N/A</v>
      </c>
    </row>
    <row r="136" spans="1:20" ht="24" customHeight="1">
      <c r="A136" s="129">
        <f t="shared" si="11"/>
        <v>130</v>
      </c>
      <c r="B136" s="129" t="s">
        <v>168</v>
      </c>
      <c r="C136" s="126" t="s">
        <v>164</v>
      </c>
      <c r="D136" s="126" t="s">
        <v>109</v>
      </c>
      <c r="E136" s="126"/>
      <c r="F136" s="178"/>
      <c r="G136" s="129"/>
      <c r="H136" s="178"/>
      <c r="I136" s="129" t="s">
        <v>100</v>
      </c>
      <c r="J136" s="183"/>
      <c r="K136" s="104"/>
      <c r="L136" s="186"/>
      <c r="M136" s="104">
        <v>450</v>
      </c>
      <c r="N136" s="186">
        <f t="shared" si="10"/>
        <v>450</v>
      </c>
      <c r="O136" s="186">
        <v>14</v>
      </c>
      <c r="P136" s="117" t="e">
        <f>VLOOKUP(D136,고객상담실현황!$F$6:$M$322,2,FALSE)</f>
        <v>#N/A</v>
      </c>
      <c r="Q136" s="122" t="e">
        <f>VLOOKUP(D136,고객상담실현황!$F$6:$M$322,3,FALSE)</f>
        <v>#N/A</v>
      </c>
      <c r="R136" s="122" t="e">
        <f>VLOOKUP(D136,고객상담실현황!$F$6:$M$322,4,FALSE)</f>
        <v>#N/A</v>
      </c>
      <c r="S136" s="122" t="e">
        <f>VLOOKUP(D136,고객상담실현황!$F$6:$M$322,8,FALSE)</f>
        <v>#N/A</v>
      </c>
    </row>
    <row r="137" spans="1:20" ht="24" customHeight="1">
      <c r="A137" s="129">
        <f t="shared" si="11"/>
        <v>131</v>
      </c>
      <c r="B137" s="129" t="s">
        <v>168</v>
      </c>
      <c r="C137" s="126" t="s">
        <v>166</v>
      </c>
      <c r="D137" s="126" t="s">
        <v>108</v>
      </c>
      <c r="E137" s="126"/>
      <c r="F137" s="178"/>
      <c r="G137" s="129"/>
      <c r="H137" s="178"/>
      <c r="I137" s="129" t="s">
        <v>100</v>
      </c>
      <c r="J137" s="183"/>
      <c r="K137" s="104"/>
      <c r="L137" s="186"/>
      <c r="M137" s="104">
        <v>450</v>
      </c>
      <c r="N137" s="186">
        <f t="shared" si="10"/>
        <v>450</v>
      </c>
      <c r="O137" s="186">
        <v>16</v>
      </c>
      <c r="P137" s="117" t="e">
        <f>VLOOKUP(D137,고객상담실현황!$F$6:$M$322,2,FALSE)</f>
        <v>#N/A</v>
      </c>
      <c r="Q137" s="122" t="e">
        <f>VLOOKUP(D137,고객상담실현황!$F$6:$M$322,3,FALSE)</f>
        <v>#N/A</v>
      </c>
      <c r="R137" s="122" t="e">
        <f>VLOOKUP(D137,고객상담실현황!$F$6:$M$322,4,FALSE)</f>
        <v>#N/A</v>
      </c>
      <c r="S137" s="122" t="e">
        <f>VLOOKUP(D137,고객상담실현황!$F$6:$M$322,8,FALSE)</f>
        <v>#N/A</v>
      </c>
    </row>
    <row r="138" spans="1:20" ht="24" customHeight="1">
      <c r="A138" s="129">
        <f t="shared" si="11"/>
        <v>132</v>
      </c>
      <c r="B138" s="129" t="s">
        <v>168</v>
      </c>
      <c r="C138" s="126" t="s">
        <v>166</v>
      </c>
      <c r="D138" s="126" t="s">
        <v>166</v>
      </c>
      <c r="E138" s="126"/>
      <c r="F138" s="178"/>
      <c r="G138" s="129"/>
      <c r="H138" s="178"/>
      <c r="I138" s="129" t="s">
        <v>100</v>
      </c>
      <c r="J138" s="183"/>
      <c r="K138" s="104"/>
      <c r="L138" s="186"/>
      <c r="M138" s="104">
        <v>650</v>
      </c>
      <c r="N138" s="186">
        <f t="shared" si="10"/>
        <v>650</v>
      </c>
      <c r="O138" s="186">
        <v>1</v>
      </c>
      <c r="P138" s="117" t="str">
        <f>VLOOKUP(D138,고객상담실현황!$F$6:$M$322,2,FALSE)</f>
        <v>서기관</v>
      </c>
      <c r="Q138" s="122">
        <f>VLOOKUP(D138,고객상담실현황!$F$6:$M$322,3,FALSE)</f>
        <v>0</v>
      </c>
      <c r="R138" s="122">
        <f>VLOOKUP(D138,고객상담실현황!$F$6:$M$322,4,FALSE)</f>
        <v>2005</v>
      </c>
      <c r="S138" s="122">
        <f>VLOOKUP(D138,고객상담실현황!$F$6:$M$322,8,FALSE)</f>
        <v>0</v>
      </c>
    </row>
    <row r="139" spans="1:20" ht="24" customHeight="1">
      <c r="A139" s="129">
        <f t="shared" si="11"/>
        <v>133</v>
      </c>
      <c r="B139" s="129" t="s">
        <v>168</v>
      </c>
      <c r="C139" s="126" t="s">
        <v>166</v>
      </c>
      <c r="D139" s="126" t="s">
        <v>714</v>
      </c>
      <c r="E139" s="126"/>
      <c r="F139" s="178"/>
      <c r="G139" s="129"/>
      <c r="H139" s="178"/>
      <c r="I139" s="129" t="s">
        <v>100</v>
      </c>
      <c r="J139" s="183"/>
      <c r="K139" s="104"/>
      <c r="L139" s="186"/>
      <c r="M139" s="104">
        <v>450</v>
      </c>
      <c r="N139" s="186">
        <f t="shared" si="10"/>
        <v>450</v>
      </c>
      <c r="O139" s="186">
        <v>6</v>
      </c>
      <c r="P139" s="117" t="e">
        <f>VLOOKUP(D139,고객상담실현황!$F$6:$M$322,2,FALSE)</f>
        <v>#N/A</v>
      </c>
      <c r="Q139" s="122" t="e">
        <f>VLOOKUP(D139,고객상담실현황!$F$6:$M$322,3,FALSE)</f>
        <v>#N/A</v>
      </c>
      <c r="R139" s="122" t="e">
        <f>VLOOKUP(D139,고객상담실현황!$F$6:$M$322,4,FALSE)</f>
        <v>#N/A</v>
      </c>
      <c r="S139" s="122" t="e">
        <f>VLOOKUP(D139,고객상담실현황!$F$6:$M$322,8,FALSE)</f>
        <v>#N/A</v>
      </c>
    </row>
    <row r="140" spans="1:20" ht="24" customHeight="1">
      <c r="A140" s="129">
        <f t="shared" si="11"/>
        <v>134</v>
      </c>
      <c r="B140" s="129" t="s">
        <v>168</v>
      </c>
      <c r="C140" s="126" t="s">
        <v>166</v>
      </c>
      <c r="D140" s="126" t="s">
        <v>713</v>
      </c>
      <c r="E140" s="126"/>
      <c r="F140" s="178"/>
      <c r="G140" s="129"/>
      <c r="H140" s="178"/>
      <c r="I140" s="129" t="s">
        <v>100</v>
      </c>
      <c r="J140" s="183"/>
      <c r="K140" s="104"/>
      <c r="L140" s="186"/>
      <c r="M140" s="104">
        <v>450</v>
      </c>
      <c r="N140" s="186">
        <f t="shared" si="10"/>
        <v>450</v>
      </c>
      <c r="O140" s="186">
        <v>8</v>
      </c>
      <c r="P140" s="117" t="e">
        <f>VLOOKUP(D140,고객상담실현황!$F$6:$M$322,2,FALSE)</f>
        <v>#N/A</v>
      </c>
      <c r="Q140" s="122" t="e">
        <f>VLOOKUP(D140,고객상담실현황!$F$6:$M$322,3,FALSE)</f>
        <v>#N/A</v>
      </c>
      <c r="R140" s="122" t="e">
        <f>VLOOKUP(D140,고객상담실현황!$F$6:$M$322,4,FALSE)</f>
        <v>#N/A</v>
      </c>
      <c r="S140" s="122" t="e">
        <f>VLOOKUP(D140,고객상담실현황!$F$6:$M$322,8,FALSE)</f>
        <v>#N/A</v>
      </c>
    </row>
    <row r="141" spans="1:20" ht="24" customHeight="1">
      <c r="A141" s="129">
        <f t="shared" si="11"/>
        <v>135</v>
      </c>
      <c r="B141" s="129" t="s">
        <v>168</v>
      </c>
      <c r="C141" s="126" t="s">
        <v>166</v>
      </c>
      <c r="D141" s="126" t="s">
        <v>710</v>
      </c>
      <c r="E141" s="126"/>
      <c r="F141" s="178"/>
      <c r="G141" s="129"/>
      <c r="H141" s="178"/>
      <c r="I141" s="129" t="s">
        <v>100</v>
      </c>
      <c r="J141" s="183"/>
      <c r="K141" s="104"/>
      <c r="L141" s="186"/>
      <c r="M141" s="104">
        <v>450</v>
      </c>
      <c r="N141" s="186">
        <f t="shared" si="10"/>
        <v>450</v>
      </c>
      <c r="O141" s="186">
        <v>7</v>
      </c>
      <c r="P141" s="117" t="e">
        <f>VLOOKUP(D141,고객상담실현황!$F$6:$M$322,2,FALSE)</f>
        <v>#N/A</v>
      </c>
      <c r="Q141" s="122" t="e">
        <f>VLOOKUP(D141,고객상담실현황!$F$6:$M$322,3,FALSE)</f>
        <v>#N/A</v>
      </c>
      <c r="R141" s="122" t="e">
        <f>VLOOKUP(D141,고객상담실현황!$F$6:$M$322,4,FALSE)</f>
        <v>#N/A</v>
      </c>
      <c r="S141" s="122" t="e">
        <f>VLOOKUP(D141,고객상담실현황!$F$6:$M$322,8,FALSE)</f>
        <v>#N/A</v>
      </c>
    </row>
    <row r="142" spans="1:20" ht="24" customHeight="1">
      <c r="A142" s="129">
        <f t="shared" si="11"/>
        <v>136</v>
      </c>
      <c r="B142" s="129" t="s">
        <v>168</v>
      </c>
      <c r="C142" s="126" t="s">
        <v>166</v>
      </c>
      <c r="D142" s="126" t="s">
        <v>711</v>
      </c>
      <c r="E142" s="126"/>
      <c r="F142" s="178"/>
      <c r="G142" s="129"/>
      <c r="H142" s="178"/>
      <c r="I142" s="129" t="s">
        <v>100</v>
      </c>
      <c r="J142" s="183"/>
      <c r="K142" s="104"/>
      <c r="L142" s="186"/>
      <c r="M142" s="104">
        <v>450</v>
      </c>
      <c r="N142" s="186">
        <f t="shared" si="10"/>
        <v>450</v>
      </c>
      <c r="O142" s="186">
        <v>17</v>
      </c>
      <c r="P142" s="117" t="e">
        <f>VLOOKUP(D142,고객상담실현황!$F$6:$M$322,2,FALSE)</f>
        <v>#N/A</v>
      </c>
      <c r="Q142" s="122" t="e">
        <f>VLOOKUP(D142,고객상담실현황!$F$6:$M$322,3,FALSE)</f>
        <v>#N/A</v>
      </c>
      <c r="R142" s="122" t="e">
        <f>VLOOKUP(D142,고객상담실현황!$F$6:$M$322,4,FALSE)</f>
        <v>#N/A</v>
      </c>
      <c r="S142" s="122" t="e">
        <f>VLOOKUP(D142,고객상담실현황!$F$6:$M$322,8,FALSE)</f>
        <v>#N/A</v>
      </c>
    </row>
    <row r="143" spans="1:20" ht="24" customHeight="1">
      <c r="A143" s="129">
        <f t="shared" si="11"/>
        <v>137</v>
      </c>
      <c r="B143" s="129" t="s">
        <v>168</v>
      </c>
      <c r="C143" s="126" t="s">
        <v>166</v>
      </c>
      <c r="D143" s="126" t="s">
        <v>709</v>
      </c>
      <c r="E143" s="126"/>
      <c r="F143" s="178"/>
      <c r="G143" s="129"/>
      <c r="H143" s="178"/>
      <c r="I143" s="129" t="s">
        <v>100</v>
      </c>
      <c r="J143" s="183"/>
      <c r="K143" s="104"/>
      <c r="L143" s="186"/>
      <c r="M143" s="104">
        <v>650</v>
      </c>
      <c r="N143" s="186">
        <f t="shared" si="10"/>
        <v>650</v>
      </c>
      <c r="O143" s="186">
        <v>9</v>
      </c>
      <c r="P143" s="117" t="e">
        <f>VLOOKUP(D143,고객상담실현황!$F$6:$M$322,2,FALSE)</f>
        <v>#N/A</v>
      </c>
      <c r="Q143" s="122" t="e">
        <f>VLOOKUP(D143,고객상담실현황!$F$6:$M$322,3,FALSE)</f>
        <v>#N/A</v>
      </c>
      <c r="R143" s="122" t="e">
        <f>VLOOKUP(D143,고객상담실현황!$F$6:$M$322,4,FALSE)</f>
        <v>#N/A</v>
      </c>
      <c r="S143" s="122" t="e">
        <f>VLOOKUP(D143,고객상담실현황!$F$6:$M$322,8,FALSE)</f>
        <v>#N/A</v>
      </c>
    </row>
    <row r="144" spans="1:20" ht="24" customHeight="1">
      <c r="A144" s="129">
        <f t="shared" si="11"/>
        <v>138</v>
      </c>
      <c r="B144" s="129" t="s">
        <v>168</v>
      </c>
      <c r="C144" s="126" t="s">
        <v>166</v>
      </c>
      <c r="D144" s="126" t="s">
        <v>712</v>
      </c>
      <c r="E144" s="126"/>
      <c r="F144" s="178"/>
      <c r="G144" s="129"/>
      <c r="H144" s="178"/>
      <c r="I144" s="129" t="s">
        <v>100</v>
      </c>
      <c r="J144" s="183"/>
      <c r="K144" s="104"/>
      <c r="L144" s="186"/>
      <c r="M144" s="104">
        <v>650</v>
      </c>
      <c r="N144" s="186">
        <f t="shared" si="10"/>
        <v>650</v>
      </c>
      <c r="O144" s="186">
        <v>4</v>
      </c>
      <c r="P144" s="117" t="e">
        <f>VLOOKUP(D144,고객상담실현황!$F$6:$M$322,2,FALSE)</f>
        <v>#N/A</v>
      </c>
      <c r="Q144" s="122" t="e">
        <f>VLOOKUP(D144,고객상담실현황!$F$6:$M$322,3,FALSE)</f>
        <v>#N/A</v>
      </c>
      <c r="R144" s="122" t="e">
        <f>VLOOKUP(D144,고객상담실현황!$F$6:$M$322,4,FALSE)</f>
        <v>#N/A</v>
      </c>
      <c r="S144" s="122" t="e">
        <f>VLOOKUP(D144,고객상담실현황!$F$6:$M$322,8,FALSE)</f>
        <v>#N/A</v>
      </c>
    </row>
    <row r="145" spans="1:20" ht="24" customHeight="1">
      <c r="A145" s="129">
        <f t="shared" si="11"/>
        <v>139</v>
      </c>
      <c r="B145" s="129" t="s">
        <v>168</v>
      </c>
      <c r="C145" s="126" t="s">
        <v>166</v>
      </c>
      <c r="D145" s="126" t="s">
        <v>104</v>
      </c>
      <c r="E145" s="126"/>
      <c r="F145" s="178"/>
      <c r="G145" s="129"/>
      <c r="H145" s="178"/>
      <c r="I145" s="129" t="s">
        <v>100</v>
      </c>
      <c r="J145" s="183"/>
      <c r="K145" s="104"/>
      <c r="L145" s="186"/>
      <c r="M145" s="104">
        <v>450</v>
      </c>
      <c r="N145" s="186">
        <f t="shared" si="10"/>
        <v>450</v>
      </c>
      <c r="O145" s="186">
        <v>15</v>
      </c>
      <c r="P145" s="117" t="e">
        <f>VLOOKUP(D145,고객상담실현황!$F$6:$M$322,2,FALSE)</f>
        <v>#N/A</v>
      </c>
      <c r="Q145" s="122" t="e">
        <f>VLOOKUP(D145,고객상담실현황!$F$6:$M$322,3,FALSE)</f>
        <v>#N/A</v>
      </c>
      <c r="R145" s="122" t="e">
        <f>VLOOKUP(D145,고객상담실현황!$F$6:$M$322,4,FALSE)</f>
        <v>#N/A</v>
      </c>
      <c r="S145" s="122" t="e">
        <f>VLOOKUP(D145,고객상담실현황!$F$6:$M$322,8,FALSE)</f>
        <v>#N/A</v>
      </c>
    </row>
    <row r="146" spans="1:20" ht="24" customHeight="1">
      <c r="A146" s="129">
        <f t="shared" si="11"/>
        <v>140</v>
      </c>
      <c r="B146" s="129" t="s">
        <v>168</v>
      </c>
      <c r="C146" s="126" t="s">
        <v>166</v>
      </c>
      <c r="D146" s="126" t="s">
        <v>106</v>
      </c>
      <c r="E146" s="126"/>
      <c r="F146" s="178"/>
      <c r="G146" s="129"/>
      <c r="H146" s="178"/>
      <c r="I146" s="129" t="s">
        <v>100</v>
      </c>
      <c r="J146" s="183"/>
      <c r="K146" s="104"/>
      <c r="L146" s="186"/>
      <c r="M146" s="104">
        <v>650</v>
      </c>
      <c r="N146" s="186">
        <f t="shared" si="10"/>
        <v>650</v>
      </c>
      <c r="O146" s="186">
        <v>11</v>
      </c>
      <c r="P146" s="117" t="e">
        <f>VLOOKUP(D146,고객상담실현황!$F$6:$M$322,2,FALSE)</f>
        <v>#N/A</v>
      </c>
      <c r="Q146" s="122" t="e">
        <f>VLOOKUP(D146,고객상담실현황!$F$6:$M$322,3,FALSE)</f>
        <v>#N/A</v>
      </c>
      <c r="R146" s="122" t="e">
        <f>VLOOKUP(D146,고객상담실현황!$F$6:$M$322,4,FALSE)</f>
        <v>#N/A</v>
      </c>
      <c r="S146" s="122" t="e">
        <f>VLOOKUP(D146,고객상담실현황!$F$6:$M$322,8,FALSE)</f>
        <v>#N/A</v>
      </c>
    </row>
    <row r="147" spans="1:20" ht="24" customHeight="1">
      <c r="A147" s="129">
        <f t="shared" si="11"/>
        <v>141</v>
      </c>
      <c r="B147" s="129" t="s">
        <v>168</v>
      </c>
      <c r="C147" s="126" t="s">
        <v>166</v>
      </c>
      <c r="D147" s="126" t="s">
        <v>105</v>
      </c>
      <c r="E147" s="126"/>
      <c r="F147" s="178"/>
      <c r="G147" s="129"/>
      <c r="H147" s="178"/>
      <c r="I147" s="129" t="s">
        <v>100</v>
      </c>
      <c r="J147" s="183"/>
      <c r="K147" s="104"/>
      <c r="L147" s="186"/>
      <c r="M147" s="104">
        <v>650</v>
      </c>
      <c r="N147" s="186">
        <f t="shared" si="10"/>
        <v>650</v>
      </c>
      <c r="O147" s="186">
        <v>3</v>
      </c>
      <c r="P147" s="117" t="e">
        <f>VLOOKUP(D147,고객상담실현황!$F$6:$M$322,2,FALSE)</f>
        <v>#N/A</v>
      </c>
      <c r="Q147" s="122" t="e">
        <f>VLOOKUP(D147,고객상담실현황!$F$6:$M$322,3,FALSE)</f>
        <v>#N/A</v>
      </c>
      <c r="R147" s="122" t="e">
        <f>VLOOKUP(D147,고객상담실현황!$F$6:$M$322,4,FALSE)</f>
        <v>#N/A</v>
      </c>
      <c r="S147" s="122" t="e">
        <f>VLOOKUP(D147,고객상담실현황!$F$6:$M$322,8,FALSE)</f>
        <v>#N/A</v>
      </c>
      <c r="T147" s="145">
        <f>SUM(N130:N147)</f>
        <v>9900</v>
      </c>
    </row>
    <row r="148" spans="1:20" ht="28.5" customHeight="1">
      <c r="A148" s="258" t="s">
        <v>724</v>
      </c>
      <c r="B148" s="258"/>
      <c r="C148" s="258"/>
      <c r="D148" s="258"/>
      <c r="J148" s="145">
        <f>SUM(J7:J147)</f>
        <v>0</v>
      </c>
      <c r="K148" s="145">
        <f>SUM(K7:K147)</f>
        <v>189400</v>
      </c>
      <c r="L148" s="145">
        <f>SUM(L7:L147)</f>
        <v>132168</v>
      </c>
      <c r="M148" s="145">
        <f>SUM(M7:M147)</f>
        <v>86130</v>
      </c>
      <c r="N148" s="145">
        <f>SUM(N7:N147)</f>
        <v>407698</v>
      </c>
      <c r="T148" s="145">
        <f>SUM(T7:T147)</f>
        <v>407698</v>
      </c>
    </row>
    <row r="149" spans="1:20">
      <c r="N149" s="145">
        <f>SUM(K148:M148)</f>
        <v>407698</v>
      </c>
    </row>
  </sheetData>
  <autoFilter ref="A6:S149"/>
  <mergeCells count="14">
    <mergeCell ref="B2:O2"/>
    <mergeCell ref="N4:O4"/>
    <mergeCell ref="J5:N5"/>
    <mergeCell ref="O5:O6"/>
    <mergeCell ref="A5:A6"/>
    <mergeCell ref="B5:B6"/>
    <mergeCell ref="C5:C6"/>
    <mergeCell ref="D5:D6"/>
    <mergeCell ref="E5:I5"/>
    <mergeCell ref="A148:D148"/>
    <mergeCell ref="P5:P6"/>
    <mergeCell ref="Q5:Q6"/>
    <mergeCell ref="R5:R6"/>
    <mergeCell ref="S5:S6"/>
  </mergeCells>
  <phoneticPr fontId="54" type="noConversion"/>
  <pageMargins left="0.70866141732283472" right="0.70866141732283472" top="0.64" bottom="0.74803149606299213" header="0.31496062992125984" footer="0.31496062992125984"/>
  <pageSetup paperSize="9" scale="41" fitToHeight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CCFF"/>
  </sheetPr>
  <dimension ref="A1:V336"/>
  <sheetViews>
    <sheetView showGridLines="0" zoomScale="90" zoomScaleNormal="90" workbookViewId="0">
      <pane xSplit="9" ySplit="5" topLeftCell="J6" activePane="bottomRight" state="frozen"/>
      <selection pane="topRight"/>
      <selection pane="bottomLeft"/>
      <selection pane="bottomRight" activeCell="B4" sqref="B4:B5"/>
    </sheetView>
  </sheetViews>
  <sheetFormatPr defaultColWidth="8.88671875" defaultRowHeight="20.25" customHeight="1"/>
  <cols>
    <col min="1" max="1" width="3.77734375" style="37" customWidth="1"/>
    <col min="2" max="2" width="5.88671875" style="36" customWidth="1"/>
    <col min="3" max="3" width="6.88671875" style="37" customWidth="1"/>
    <col min="4" max="4" width="10.33203125" style="36" customWidth="1"/>
    <col min="5" max="5" width="6.88671875" style="37" customWidth="1"/>
    <col min="6" max="6" width="10.33203125" style="36" customWidth="1"/>
    <col min="7" max="8" width="6" style="37" customWidth="1"/>
    <col min="9" max="9" width="7" style="38" customWidth="1"/>
    <col min="10" max="10" width="5.77734375" style="39" customWidth="1"/>
    <col min="11" max="11" width="6.6640625" style="39" customWidth="1"/>
    <col min="12" max="13" width="8.44140625" style="39" customWidth="1"/>
    <col min="14" max="14" width="6.109375" style="40" customWidth="1"/>
    <col min="15" max="15" width="6.109375" style="39" customWidth="1"/>
    <col min="16" max="16" width="9.44140625" style="40" customWidth="1"/>
    <col min="17" max="18" width="6.109375" style="39" customWidth="1"/>
    <col min="19" max="19" width="9.44140625" style="39" customWidth="1"/>
    <col min="20" max="21" width="6.109375" style="39" customWidth="1"/>
    <col min="22" max="22" width="9.44140625" style="39" customWidth="1"/>
    <col min="23" max="16384" width="8.88671875" style="41"/>
  </cols>
  <sheetData>
    <row r="1" spans="1:22" ht="20.25" customHeight="1">
      <c r="A1" s="35"/>
    </row>
    <row r="2" spans="1:22" ht="26.25" customHeight="1">
      <c r="A2" s="42"/>
      <c r="B2" s="42" t="s">
        <v>558</v>
      </c>
    </row>
    <row r="3" spans="1:22" ht="20.25" customHeight="1">
      <c r="A3" s="43"/>
      <c r="B3" s="44" t="s">
        <v>750</v>
      </c>
      <c r="C3" s="43"/>
      <c r="E3" s="43"/>
      <c r="G3" s="43"/>
      <c r="H3" s="43"/>
      <c r="I3" s="45"/>
      <c r="J3" s="46" t="s">
        <v>343</v>
      </c>
    </row>
    <row r="4" spans="1:22" s="47" customFormat="1" ht="23.25" customHeight="1">
      <c r="A4" s="268" t="s">
        <v>59</v>
      </c>
      <c r="B4" s="268" t="s">
        <v>42</v>
      </c>
      <c r="C4" s="270" t="s">
        <v>60</v>
      </c>
      <c r="D4" s="271"/>
      <c r="E4" s="270" t="s">
        <v>58</v>
      </c>
      <c r="F4" s="271"/>
      <c r="G4" s="268" t="s">
        <v>52</v>
      </c>
      <c r="H4" s="268" t="s">
        <v>380</v>
      </c>
      <c r="I4" s="275" t="s">
        <v>358</v>
      </c>
      <c r="J4" s="272" t="s">
        <v>32</v>
      </c>
      <c r="K4" s="273"/>
      <c r="L4" s="273"/>
      <c r="M4" s="274"/>
      <c r="N4" s="264" t="s">
        <v>31</v>
      </c>
      <c r="O4" s="264"/>
      <c r="P4" s="264"/>
      <c r="Q4" s="264" t="s">
        <v>30</v>
      </c>
      <c r="R4" s="264"/>
      <c r="S4" s="264"/>
      <c r="T4" s="264" t="s">
        <v>29</v>
      </c>
      <c r="U4" s="264"/>
      <c r="V4" s="264"/>
    </row>
    <row r="5" spans="1:22" s="47" customFormat="1" ht="23.25" customHeight="1">
      <c r="A5" s="269"/>
      <c r="B5" s="269"/>
      <c r="C5" s="48" t="s">
        <v>47</v>
      </c>
      <c r="D5" s="48" t="s">
        <v>49</v>
      </c>
      <c r="E5" s="48" t="s">
        <v>47</v>
      </c>
      <c r="F5" s="48" t="s">
        <v>49</v>
      </c>
      <c r="G5" s="269"/>
      <c r="H5" s="269"/>
      <c r="I5" s="276"/>
      <c r="J5" s="49" t="s">
        <v>46</v>
      </c>
      <c r="K5" s="49" t="s">
        <v>355</v>
      </c>
      <c r="L5" s="50" t="s">
        <v>28</v>
      </c>
      <c r="M5" s="50" t="s">
        <v>165</v>
      </c>
      <c r="N5" s="49" t="s">
        <v>46</v>
      </c>
      <c r="O5" s="49" t="s">
        <v>355</v>
      </c>
      <c r="P5" s="50" t="s">
        <v>28</v>
      </c>
      <c r="Q5" s="49" t="s">
        <v>46</v>
      </c>
      <c r="R5" s="49" t="s">
        <v>355</v>
      </c>
      <c r="S5" s="50" t="s">
        <v>28</v>
      </c>
      <c r="T5" s="49" t="s">
        <v>46</v>
      </c>
      <c r="U5" s="49" t="s">
        <v>355</v>
      </c>
      <c r="V5" s="50" t="s">
        <v>28</v>
      </c>
    </row>
    <row r="6" spans="1:22" ht="20.25" customHeight="1">
      <c r="A6" s="51">
        <v>1</v>
      </c>
      <c r="B6" s="52" t="s">
        <v>57</v>
      </c>
      <c r="C6" s="51" t="s">
        <v>382</v>
      </c>
      <c r="D6" s="52" t="s">
        <v>381</v>
      </c>
      <c r="E6" s="51" t="s">
        <v>382</v>
      </c>
      <c r="F6" s="52" t="s">
        <v>381</v>
      </c>
      <c r="G6" s="51" t="s">
        <v>338</v>
      </c>
      <c r="H6" s="51"/>
      <c r="I6" s="53">
        <v>2007</v>
      </c>
      <c r="J6" s="54"/>
      <c r="K6" s="54"/>
      <c r="L6" s="54"/>
      <c r="M6" s="54">
        <f t="shared" ref="M6:M37" si="0">J6+K6+L6</f>
        <v>0</v>
      </c>
      <c r="N6" s="53"/>
      <c r="O6" s="54"/>
      <c r="P6" s="53"/>
      <c r="Q6" s="54"/>
      <c r="R6" s="54"/>
      <c r="S6" s="54"/>
      <c r="T6" s="54"/>
      <c r="U6" s="54"/>
      <c r="V6" s="54"/>
    </row>
    <row r="7" spans="1:22" ht="20.25" customHeight="1">
      <c r="A7" s="51">
        <v>2</v>
      </c>
      <c r="B7" s="52" t="s">
        <v>57</v>
      </c>
      <c r="C7" s="51" t="s">
        <v>383</v>
      </c>
      <c r="D7" s="52" t="s">
        <v>378</v>
      </c>
      <c r="E7" s="51" t="s">
        <v>383</v>
      </c>
      <c r="F7" s="52" t="s">
        <v>378</v>
      </c>
      <c r="G7" s="51" t="s">
        <v>338</v>
      </c>
      <c r="H7" s="51"/>
      <c r="I7" s="53">
        <v>2006</v>
      </c>
      <c r="J7" s="54"/>
      <c r="K7" s="54"/>
      <c r="L7" s="54"/>
      <c r="M7" s="54">
        <f t="shared" si="0"/>
        <v>0</v>
      </c>
      <c r="N7" s="53"/>
      <c r="O7" s="54"/>
      <c r="P7" s="53"/>
      <c r="Q7" s="54"/>
      <c r="R7" s="54"/>
      <c r="S7" s="54"/>
      <c r="T7" s="54"/>
      <c r="U7" s="54"/>
      <c r="V7" s="54"/>
    </row>
    <row r="8" spans="1:22" ht="20.25" customHeight="1">
      <c r="A8" s="51">
        <v>3</v>
      </c>
      <c r="B8" s="55" t="s">
        <v>57</v>
      </c>
      <c r="C8" s="55" t="s">
        <v>383</v>
      </c>
      <c r="D8" s="56" t="s">
        <v>378</v>
      </c>
      <c r="E8" s="55" t="s">
        <v>384</v>
      </c>
      <c r="F8" s="55" t="s">
        <v>386</v>
      </c>
      <c r="G8" s="57" t="s">
        <v>337</v>
      </c>
      <c r="H8" s="57" t="s">
        <v>336</v>
      </c>
      <c r="I8" s="55" t="s">
        <v>387</v>
      </c>
      <c r="J8" s="54"/>
      <c r="K8" s="54"/>
      <c r="L8" s="54"/>
      <c r="M8" s="54">
        <f t="shared" si="0"/>
        <v>0</v>
      </c>
      <c r="N8" s="53"/>
      <c r="O8" s="54"/>
      <c r="P8" s="53"/>
      <c r="Q8" s="54"/>
      <c r="R8" s="54"/>
      <c r="S8" s="54"/>
      <c r="T8" s="54"/>
      <c r="U8" s="54"/>
      <c r="V8" s="54"/>
    </row>
    <row r="9" spans="1:22" ht="20.25" customHeight="1">
      <c r="A9" s="51">
        <v>4</v>
      </c>
      <c r="B9" s="52" t="s">
        <v>57</v>
      </c>
      <c r="C9" s="51" t="s">
        <v>385</v>
      </c>
      <c r="D9" s="52" t="s">
        <v>65</v>
      </c>
      <c r="E9" s="51" t="s">
        <v>385</v>
      </c>
      <c r="F9" s="52" t="s">
        <v>65</v>
      </c>
      <c r="G9" s="51" t="s">
        <v>338</v>
      </c>
      <c r="H9" s="51"/>
      <c r="I9" s="53">
        <v>2004</v>
      </c>
      <c r="J9" s="54"/>
      <c r="K9" s="54"/>
      <c r="L9" s="54"/>
      <c r="M9" s="54">
        <f t="shared" si="0"/>
        <v>0</v>
      </c>
      <c r="N9" s="53"/>
      <c r="O9" s="54"/>
      <c r="P9" s="53"/>
      <c r="Q9" s="54"/>
      <c r="R9" s="54"/>
      <c r="S9" s="54"/>
      <c r="T9" s="54"/>
      <c r="U9" s="54"/>
      <c r="V9" s="54"/>
    </row>
    <row r="10" spans="1:22" ht="20.25" customHeight="1">
      <c r="A10" s="51">
        <v>5</v>
      </c>
      <c r="B10" s="58" t="s">
        <v>57</v>
      </c>
      <c r="C10" s="59" t="s">
        <v>388</v>
      </c>
      <c r="D10" s="58" t="s">
        <v>389</v>
      </c>
      <c r="E10" s="60" t="s">
        <v>388</v>
      </c>
      <c r="F10" s="61" t="s">
        <v>389</v>
      </c>
      <c r="G10" s="60" t="s">
        <v>338</v>
      </c>
      <c r="H10" s="60"/>
      <c r="I10" s="61">
        <v>2013</v>
      </c>
      <c r="J10" s="54"/>
      <c r="K10" s="54"/>
      <c r="L10" s="54"/>
      <c r="M10" s="115">
        <f t="shared" si="0"/>
        <v>0</v>
      </c>
      <c r="N10" s="53"/>
      <c r="O10" s="54"/>
      <c r="P10" s="53"/>
      <c r="Q10" s="54"/>
      <c r="R10" s="54"/>
      <c r="S10" s="54"/>
      <c r="T10" s="54"/>
      <c r="U10" s="54"/>
      <c r="V10" s="54"/>
    </row>
    <row r="11" spans="1:22" ht="20.25" customHeight="1">
      <c r="A11" s="51">
        <v>7</v>
      </c>
      <c r="B11" s="52" t="s">
        <v>57</v>
      </c>
      <c r="C11" s="59" t="s">
        <v>388</v>
      </c>
      <c r="D11" s="58" t="s">
        <v>389</v>
      </c>
      <c r="E11" s="51" t="s">
        <v>392</v>
      </c>
      <c r="F11" s="52" t="s">
        <v>390</v>
      </c>
      <c r="G11" s="51" t="s">
        <v>334</v>
      </c>
      <c r="H11" s="51" t="s">
        <v>336</v>
      </c>
      <c r="I11" s="53">
        <v>2005</v>
      </c>
      <c r="J11" s="54"/>
      <c r="K11" s="54"/>
      <c r="L11" s="54"/>
      <c r="M11" s="54">
        <f t="shared" si="0"/>
        <v>0</v>
      </c>
      <c r="N11" s="53"/>
      <c r="O11" s="54"/>
      <c r="P11" s="53"/>
      <c r="Q11" s="54"/>
      <c r="R11" s="54"/>
      <c r="S11" s="54"/>
      <c r="T11" s="54"/>
      <c r="U11" s="54"/>
      <c r="V11" s="54"/>
    </row>
    <row r="12" spans="1:22" ht="20.25" customHeight="1">
      <c r="A12" s="51">
        <v>6</v>
      </c>
      <c r="B12" s="52" t="s">
        <v>57</v>
      </c>
      <c r="C12" s="51" t="s">
        <v>391</v>
      </c>
      <c r="D12" s="52" t="s">
        <v>335</v>
      </c>
      <c r="E12" s="51" t="s">
        <v>391</v>
      </c>
      <c r="F12" s="52" t="s">
        <v>335</v>
      </c>
      <c r="G12" s="51" t="s">
        <v>338</v>
      </c>
      <c r="H12" s="51"/>
      <c r="I12" s="53">
        <v>2005</v>
      </c>
      <c r="J12" s="54"/>
      <c r="K12" s="54"/>
      <c r="L12" s="54"/>
      <c r="M12" s="54">
        <f t="shared" si="0"/>
        <v>0</v>
      </c>
      <c r="N12" s="53"/>
      <c r="O12" s="54"/>
      <c r="P12" s="53"/>
      <c r="Q12" s="54"/>
      <c r="R12" s="54"/>
      <c r="S12" s="54"/>
      <c r="T12" s="54"/>
      <c r="U12" s="54"/>
      <c r="V12" s="54"/>
    </row>
    <row r="13" spans="1:22" ht="20.25" customHeight="1">
      <c r="A13" s="51">
        <v>8</v>
      </c>
      <c r="B13" s="52" t="s">
        <v>57</v>
      </c>
      <c r="C13" s="51" t="s">
        <v>396</v>
      </c>
      <c r="D13" s="52" t="s">
        <v>393</v>
      </c>
      <c r="E13" s="51" t="s">
        <v>396</v>
      </c>
      <c r="F13" s="52" t="s">
        <v>393</v>
      </c>
      <c r="G13" s="51" t="s">
        <v>338</v>
      </c>
      <c r="H13" s="51"/>
      <c r="I13" s="53">
        <v>2006</v>
      </c>
      <c r="J13" s="54"/>
      <c r="K13" s="54"/>
      <c r="L13" s="54"/>
      <c r="M13" s="54">
        <f t="shared" si="0"/>
        <v>0</v>
      </c>
      <c r="N13" s="53"/>
      <c r="O13" s="54"/>
      <c r="P13" s="53"/>
      <c r="Q13" s="54"/>
      <c r="R13" s="54"/>
      <c r="S13" s="54"/>
      <c r="T13" s="54"/>
      <c r="U13" s="54"/>
      <c r="V13" s="54"/>
    </row>
    <row r="14" spans="1:22" ht="20.25" customHeight="1">
      <c r="A14" s="51">
        <v>9</v>
      </c>
      <c r="B14" s="52" t="s">
        <v>57</v>
      </c>
      <c r="C14" s="51" t="s">
        <v>395</v>
      </c>
      <c r="D14" s="52" t="s">
        <v>394</v>
      </c>
      <c r="E14" s="51" t="s">
        <v>395</v>
      </c>
      <c r="F14" s="52" t="s">
        <v>394</v>
      </c>
      <c r="G14" s="51" t="s">
        <v>338</v>
      </c>
      <c r="H14" s="51"/>
      <c r="I14" s="53">
        <v>2006</v>
      </c>
      <c r="J14" s="54"/>
      <c r="K14" s="54"/>
      <c r="L14" s="54"/>
      <c r="M14" s="54">
        <f t="shared" si="0"/>
        <v>0</v>
      </c>
      <c r="N14" s="53"/>
      <c r="O14" s="54"/>
      <c r="P14" s="53"/>
      <c r="Q14" s="54"/>
      <c r="R14" s="54"/>
      <c r="S14" s="54"/>
      <c r="T14" s="54"/>
      <c r="U14" s="54"/>
      <c r="V14" s="54"/>
    </row>
    <row r="15" spans="1:22" ht="20.25" customHeight="1">
      <c r="A15" s="51">
        <v>11</v>
      </c>
      <c r="B15" s="55" t="s">
        <v>57</v>
      </c>
      <c r="C15" s="55" t="s">
        <v>398</v>
      </c>
      <c r="D15" s="56" t="s">
        <v>397</v>
      </c>
      <c r="E15" s="55" t="s">
        <v>399</v>
      </c>
      <c r="F15" s="55" t="s">
        <v>401</v>
      </c>
      <c r="G15" s="57" t="s">
        <v>334</v>
      </c>
      <c r="H15" s="57" t="s">
        <v>336</v>
      </c>
      <c r="I15" s="55" t="s">
        <v>402</v>
      </c>
      <c r="J15" s="54"/>
      <c r="K15" s="54"/>
      <c r="L15" s="54">
        <v>500</v>
      </c>
      <c r="M15" s="54">
        <f t="shared" si="0"/>
        <v>500</v>
      </c>
      <c r="N15" s="53"/>
      <c r="O15" s="54"/>
      <c r="P15" s="53"/>
      <c r="Q15" s="54"/>
      <c r="R15" s="54"/>
      <c r="S15" s="54"/>
      <c r="T15" s="54"/>
      <c r="U15" s="54"/>
      <c r="V15" s="54"/>
    </row>
    <row r="16" spans="1:22" ht="20.25" customHeight="1">
      <c r="A16" s="51">
        <v>10</v>
      </c>
      <c r="B16" s="52" t="s">
        <v>57</v>
      </c>
      <c r="C16" s="51" t="s">
        <v>398</v>
      </c>
      <c r="D16" s="52" t="s">
        <v>397</v>
      </c>
      <c r="E16" s="51" t="s">
        <v>398</v>
      </c>
      <c r="F16" s="52" t="s">
        <v>397</v>
      </c>
      <c r="G16" s="51" t="s">
        <v>338</v>
      </c>
      <c r="H16" s="51"/>
      <c r="I16" s="53">
        <v>2006</v>
      </c>
      <c r="J16" s="54"/>
      <c r="K16" s="54"/>
      <c r="L16" s="54"/>
      <c r="M16" s="54">
        <f t="shared" si="0"/>
        <v>0</v>
      </c>
      <c r="N16" s="53"/>
      <c r="O16" s="54"/>
      <c r="P16" s="53"/>
      <c r="Q16" s="54"/>
      <c r="R16" s="54"/>
      <c r="S16" s="54"/>
      <c r="T16" s="54"/>
      <c r="U16" s="54"/>
      <c r="V16" s="54"/>
    </row>
    <row r="17" spans="1:22" ht="20.25" customHeight="1">
      <c r="A17" s="51">
        <v>12</v>
      </c>
      <c r="B17" s="55" t="s">
        <v>57</v>
      </c>
      <c r="C17" s="55" t="s">
        <v>398</v>
      </c>
      <c r="D17" s="56" t="s">
        <v>397</v>
      </c>
      <c r="E17" s="55" t="s">
        <v>400</v>
      </c>
      <c r="F17" s="55" t="s">
        <v>406</v>
      </c>
      <c r="G17" s="57" t="s">
        <v>337</v>
      </c>
      <c r="H17" s="57" t="s">
        <v>336</v>
      </c>
      <c r="I17" s="55" t="s">
        <v>387</v>
      </c>
      <c r="J17" s="54"/>
      <c r="K17" s="54"/>
      <c r="L17" s="54">
        <v>6500</v>
      </c>
      <c r="M17" s="54">
        <f t="shared" si="0"/>
        <v>6500</v>
      </c>
      <c r="N17" s="53"/>
      <c r="O17" s="54"/>
      <c r="P17" s="53"/>
      <c r="Q17" s="54"/>
      <c r="R17" s="54"/>
      <c r="S17" s="54"/>
      <c r="T17" s="54"/>
      <c r="U17" s="54"/>
      <c r="V17" s="54"/>
    </row>
    <row r="18" spans="1:22" ht="20.25" customHeight="1">
      <c r="A18" s="51">
        <v>13</v>
      </c>
      <c r="B18" s="52" t="s">
        <v>57</v>
      </c>
      <c r="C18" s="51" t="s">
        <v>403</v>
      </c>
      <c r="D18" s="52" t="s">
        <v>405</v>
      </c>
      <c r="E18" s="51" t="s">
        <v>403</v>
      </c>
      <c r="F18" s="52" t="s">
        <v>405</v>
      </c>
      <c r="G18" s="51" t="s">
        <v>338</v>
      </c>
      <c r="H18" s="51"/>
      <c r="I18" s="53">
        <v>2006</v>
      </c>
      <c r="J18" s="54"/>
      <c r="K18" s="54"/>
      <c r="L18" s="54"/>
      <c r="M18" s="54">
        <f t="shared" si="0"/>
        <v>0</v>
      </c>
      <c r="N18" s="53"/>
      <c r="O18" s="54"/>
      <c r="P18" s="53"/>
      <c r="Q18" s="54"/>
      <c r="R18" s="54"/>
      <c r="S18" s="54"/>
      <c r="T18" s="54"/>
      <c r="U18" s="54"/>
      <c r="V18" s="54"/>
    </row>
    <row r="19" spans="1:22" ht="20.25" customHeight="1">
      <c r="A19" s="51">
        <v>15</v>
      </c>
      <c r="B19" s="55" t="s">
        <v>57</v>
      </c>
      <c r="C19" s="55" t="s">
        <v>404</v>
      </c>
      <c r="D19" s="56" t="s">
        <v>61</v>
      </c>
      <c r="E19" s="55" t="s">
        <v>408</v>
      </c>
      <c r="F19" s="55" t="s">
        <v>333</v>
      </c>
      <c r="G19" s="57" t="s">
        <v>334</v>
      </c>
      <c r="H19" s="57" t="s">
        <v>336</v>
      </c>
      <c r="I19" s="55" t="s">
        <v>402</v>
      </c>
      <c r="J19" s="54"/>
      <c r="K19" s="54"/>
      <c r="L19" s="54"/>
      <c r="M19" s="54">
        <f t="shared" si="0"/>
        <v>0</v>
      </c>
      <c r="N19" s="53"/>
      <c r="O19" s="54"/>
      <c r="P19" s="53"/>
      <c r="Q19" s="54"/>
      <c r="R19" s="54"/>
      <c r="S19" s="54"/>
      <c r="T19" s="54"/>
      <c r="U19" s="54"/>
      <c r="V19" s="54"/>
    </row>
    <row r="20" spans="1:22" ht="20.25" customHeight="1">
      <c r="A20" s="51">
        <v>14</v>
      </c>
      <c r="B20" s="52" t="s">
        <v>57</v>
      </c>
      <c r="C20" s="51" t="s">
        <v>404</v>
      </c>
      <c r="D20" s="52" t="s">
        <v>61</v>
      </c>
      <c r="E20" s="51" t="s">
        <v>404</v>
      </c>
      <c r="F20" s="52" t="s">
        <v>61</v>
      </c>
      <c r="G20" s="51" t="s">
        <v>338</v>
      </c>
      <c r="H20" s="51"/>
      <c r="I20" s="53">
        <v>2006</v>
      </c>
      <c r="J20" s="54"/>
      <c r="K20" s="54"/>
      <c r="L20" s="54"/>
      <c r="M20" s="54">
        <f t="shared" si="0"/>
        <v>0</v>
      </c>
      <c r="N20" s="53"/>
      <c r="O20" s="54"/>
      <c r="P20" s="53"/>
      <c r="Q20" s="54"/>
      <c r="R20" s="54"/>
      <c r="S20" s="54"/>
      <c r="T20" s="54"/>
      <c r="U20" s="54"/>
      <c r="V20" s="54"/>
    </row>
    <row r="21" spans="1:22" ht="20.25" customHeight="1">
      <c r="A21" s="51">
        <v>17</v>
      </c>
      <c r="B21" s="55" t="s">
        <v>57</v>
      </c>
      <c r="C21" s="55" t="s">
        <v>404</v>
      </c>
      <c r="D21" s="56" t="s">
        <v>61</v>
      </c>
      <c r="E21" s="55" t="s">
        <v>411</v>
      </c>
      <c r="F21" s="55" t="s">
        <v>412</v>
      </c>
      <c r="G21" s="57" t="s">
        <v>337</v>
      </c>
      <c r="H21" s="57" t="s">
        <v>336</v>
      </c>
      <c r="I21" s="55" t="s">
        <v>409</v>
      </c>
      <c r="J21" s="54"/>
      <c r="K21" s="54"/>
      <c r="L21" s="54"/>
      <c r="M21" s="54">
        <f t="shared" si="0"/>
        <v>0</v>
      </c>
      <c r="N21" s="53"/>
      <c r="O21" s="54"/>
      <c r="P21" s="53"/>
      <c r="Q21" s="54"/>
      <c r="R21" s="54"/>
      <c r="S21" s="54"/>
      <c r="T21" s="54"/>
      <c r="U21" s="54"/>
      <c r="V21" s="54"/>
    </row>
    <row r="22" spans="1:22" ht="20.25" customHeight="1">
      <c r="A22" s="51">
        <v>16</v>
      </c>
      <c r="B22" s="55" t="s">
        <v>57</v>
      </c>
      <c r="C22" s="55" t="s">
        <v>404</v>
      </c>
      <c r="D22" s="56" t="s">
        <v>61</v>
      </c>
      <c r="E22" s="55" t="s">
        <v>407</v>
      </c>
      <c r="F22" s="55" t="s">
        <v>368</v>
      </c>
      <c r="G22" s="57" t="s">
        <v>337</v>
      </c>
      <c r="H22" s="57" t="s">
        <v>336</v>
      </c>
      <c r="I22" s="55" t="s">
        <v>409</v>
      </c>
      <c r="J22" s="54"/>
      <c r="K22" s="54"/>
      <c r="L22" s="54"/>
      <c r="M22" s="54">
        <f t="shared" si="0"/>
        <v>0</v>
      </c>
      <c r="N22" s="53"/>
      <c r="O22" s="54"/>
      <c r="P22" s="53"/>
      <c r="Q22" s="54"/>
      <c r="R22" s="54"/>
      <c r="S22" s="54"/>
      <c r="T22" s="54"/>
      <c r="U22" s="54"/>
      <c r="V22" s="54"/>
    </row>
    <row r="23" spans="1:22" ht="20.25" customHeight="1">
      <c r="A23" s="51">
        <v>20</v>
      </c>
      <c r="B23" s="55" t="s">
        <v>57</v>
      </c>
      <c r="C23" s="55" t="s">
        <v>410</v>
      </c>
      <c r="D23" s="56" t="s">
        <v>416</v>
      </c>
      <c r="E23" s="55" t="s">
        <v>418</v>
      </c>
      <c r="F23" s="55" t="s">
        <v>417</v>
      </c>
      <c r="G23" s="57" t="s">
        <v>334</v>
      </c>
      <c r="H23" s="57" t="s">
        <v>336</v>
      </c>
      <c r="I23" s="55" t="s">
        <v>409</v>
      </c>
      <c r="J23" s="54"/>
      <c r="K23" s="54"/>
      <c r="L23" s="54"/>
      <c r="M23" s="54">
        <f t="shared" si="0"/>
        <v>0</v>
      </c>
      <c r="N23" s="53"/>
      <c r="O23" s="54"/>
      <c r="P23" s="53"/>
      <c r="Q23" s="54"/>
      <c r="R23" s="54"/>
      <c r="S23" s="54"/>
      <c r="T23" s="54"/>
      <c r="U23" s="54"/>
      <c r="V23" s="54"/>
    </row>
    <row r="24" spans="1:22" ht="20.25" customHeight="1">
      <c r="A24" s="51">
        <v>18</v>
      </c>
      <c r="B24" s="52" t="s">
        <v>57</v>
      </c>
      <c r="C24" s="51" t="s">
        <v>410</v>
      </c>
      <c r="D24" s="52" t="s">
        <v>416</v>
      </c>
      <c r="E24" s="51" t="s">
        <v>410</v>
      </c>
      <c r="F24" s="52" t="s">
        <v>416</v>
      </c>
      <c r="G24" s="51" t="s">
        <v>338</v>
      </c>
      <c r="H24" s="51"/>
      <c r="I24" s="53">
        <v>2004</v>
      </c>
      <c r="J24" s="54"/>
      <c r="K24" s="54"/>
      <c r="L24" s="54"/>
      <c r="M24" s="54">
        <f t="shared" si="0"/>
        <v>0</v>
      </c>
      <c r="N24" s="53"/>
      <c r="O24" s="54"/>
      <c r="P24" s="53"/>
      <c r="Q24" s="54"/>
      <c r="R24" s="54"/>
      <c r="S24" s="54"/>
      <c r="T24" s="54"/>
      <c r="U24" s="54"/>
      <c r="V24" s="54"/>
    </row>
    <row r="25" spans="1:22" ht="20.25" customHeight="1">
      <c r="A25" s="51">
        <v>19</v>
      </c>
      <c r="B25" s="55" t="s">
        <v>57</v>
      </c>
      <c r="C25" s="55" t="s">
        <v>410</v>
      </c>
      <c r="D25" s="62" t="s">
        <v>416</v>
      </c>
      <c r="E25" s="55" t="s">
        <v>413</v>
      </c>
      <c r="F25" s="55" t="s">
        <v>415</v>
      </c>
      <c r="G25" s="57" t="s">
        <v>334</v>
      </c>
      <c r="H25" s="57" t="s">
        <v>336</v>
      </c>
      <c r="I25" s="55" t="s">
        <v>414</v>
      </c>
      <c r="J25" s="54"/>
      <c r="K25" s="54"/>
      <c r="L25" s="54">
        <v>1500</v>
      </c>
      <c r="M25" s="54">
        <f t="shared" si="0"/>
        <v>1500</v>
      </c>
      <c r="N25" s="53"/>
      <c r="O25" s="54"/>
      <c r="P25" s="53"/>
      <c r="Q25" s="54"/>
      <c r="R25" s="54"/>
      <c r="S25" s="54"/>
      <c r="T25" s="54"/>
      <c r="U25" s="54"/>
      <c r="V25" s="54"/>
    </row>
    <row r="26" spans="1:22" ht="20.25" customHeight="1">
      <c r="A26" s="51">
        <v>21</v>
      </c>
      <c r="B26" s="52" t="s">
        <v>57</v>
      </c>
      <c r="C26" s="51" t="s">
        <v>419</v>
      </c>
      <c r="D26" s="52" t="s">
        <v>421</v>
      </c>
      <c r="E26" s="51" t="s">
        <v>419</v>
      </c>
      <c r="F26" s="52" t="s">
        <v>421</v>
      </c>
      <c r="G26" s="51" t="s">
        <v>338</v>
      </c>
      <c r="H26" s="51"/>
      <c r="I26" s="53">
        <v>2005</v>
      </c>
      <c r="J26" s="54"/>
      <c r="K26" s="54"/>
      <c r="L26" s="54"/>
      <c r="M26" s="54">
        <f t="shared" si="0"/>
        <v>0</v>
      </c>
      <c r="N26" s="53"/>
      <c r="O26" s="54"/>
      <c r="P26" s="53"/>
      <c r="Q26" s="54"/>
      <c r="R26" s="54"/>
      <c r="S26" s="54"/>
      <c r="T26" s="54"/>
      <c r="U26" s="54"/>
      <c r="V26" s="54"/>
    </row>
    <row r="27" spans="1:22" ht="20.25" customHeight="1">
      <c r="A27" s="51">
        <v>22</v>
      </c>
      <c r="B27" s="52" t="s">
        <v>57</v>
      </c>
      <c r="C27" s="51" t="s">
        <v>422</v>
      </c>
      <c r="D27" s="52" t="s">
        <v>375</v>
      </c>
      <c r="E27" s="51" t="s">
        <v>422</v>
      </c>
      <c r="F27" s="52" t="s">
        <v>375</v>
      </c>
      <c r="G27" s="51" t="s">
        <v>338</v>
      </c>
      <c r="H27" s="51"/>
      <c r="I27" s="53">
        <v>2006</v>
      </c>
      <c r="J27" s="54"/>
      <c r="K27" s="54"/>
      <c r="L27" s="54">
        <v>5100</v>
      </c>
      <c r="M27" s="54">
        <f t="shared" si="0"/>
        <v>5100</v>
      </c>
      <c r="N27" s="53"/>
      <c r="O27" s="54"/>
      <c r="P27" s="53"/>
      <c r="Q27" s="54"/>
      <c r="R27" s="54"/>
      <c r="S27" s="54"/>
      <c r="T27" s="54"/>
      <c r="U27" s="54"/>
      <c r="V27" s="54"/>
    </row>
    <row r="28" spans="1:22" ht="20.25" customHeight="1">
      <c r="A28" s="51">
        <v>23</v>
      </c>
      <c r="B28" s="52" t="s">
        <v>57</v>
      </c>
      <c r="C28" s="51" t="s">
        <v>420</v>
      </c>
      <c r="D28" s="63" t="s">
        <v>424</v>
      </c>
      <c r="E28" s="51" t="s">
        <v>420</v>
      </c>
      <c r="F28" s="63" t="s">
        <v>424</v>
      </c>
      <c r="G28" s="64" t="s">
        <v>338</v>
      </c>
      <c r="H28" s="64"/>
      <c r="I28" s="65">
        <v>2010</v>
      </c>
      <c r="J28" s="54"/>
      <c r="K28" s="54"/>
      <c r="L28" s="54"/>
      <c r="M28" s="54">
        <f t="shared" si="0"/>
        <v>0</v>
      </c>
      <c r="N28" s="53"/>
      <c r="O28" s="54"/>
      <c r="P28" s="53"/>
      <c r="Q28" s="54"/>
      <c r="R28" s="54"/>
      <c r="S28" s="54"/>
      <c r="T28" s="54"/>
      <c r="U28" s="54"/>
      <c r="V28" s="54"/>
    </row>
    <row r="29" spans="1:22" ht="20.25" customHeight="1">
      <c r="A29" s="51">
        <v>24</v>
      </c>
      <c r="B29" s="52" t="s">
        <v>57</v>
      </c>
      <c r="C29" s="51" t="s">
        <v>423</v>
      </c>
      <c r="D29" s="52" t="s">
        <v>426</v>
      </c>
      <c r="E29" s="51" t="s">
        <v>423</v>
      </c>
      <c r="F29" s="52" t="s">
        <v>426</v>
      </c>
      <c r="G29" s="51" t="s">
        <v>338</v>
      </c>
      <c r="H29" s="51"/>
      <c r="I29" s="53">
        <v>2006</v>
      </c>
      <c r="J29" s="54"/>
      <c r="K29" s="54"/>
      <c r="L29" s="54">
        <v>22000</v>
      </c>
      <c r="M29" s="54">
        <f t="shared" si="0"/>
        <v>22000</v>
      </c>
      <c r="N29" s="53"/>
      <c r="O29" s="54"/>
      <c r="P29" s="53"/>
      <c r="Q29" s="54"/>
      <c r="R29" s="54"/>
      <c r="S29" s="54"/>
      <c r="T29" s="54"/>
      <c r="U29" s="54"/>
      <c r="V29" s="54"/>
    </row>
    <row r="30" spans="1:22" ht="20.25" customHeight="1">
      <c r="A30" s="51">
        <v>25</v>
      </c>
      <c r="B30" s="55" t="s">
        <v>57</v>
      </c>
      <c r="C30" s="55" t="s">
        <v>423</v>
      </c>
      <c r="D30" s="56" t="s">
        <v>426</v>
      </c>
      <c r="E30" s="55" t="s">
        <v>425</v>
      </c>
      <c r="F30" s="55" t="s">
        <v>428</v>
      </c>
      <c r="G30" s="57" t="s">
        <v>337</v>
      </c>
      <c r="H30" s="57" t="s">
        <v>336</v>
      </c>
      <c r="I30" s="55" t="s">
        <v>402</v>
      </c>
      <c r="J30" s="54"/>
      <c r="K30" s="54"/>
      <c r="L30" s="54"/>
      <c r="M30" s="54">
        <f t="shared" si="0"/>
        <v>0</v>
      </c>
      <c r="N30" s="53"/>
      <c r="O30" s="54"/>
      <c r="P30" s="53"/>
      <c r="Q30" s="54"/>
      <c r="R30" s="54"/>
      <c r="S30" s="54"/>
      <c r="T30" s="54"/>
      <c r="U30" s="54"/>
      <c r="V30" s="54"/>
    </row>
    <row r="31" spans="1:22" ht="20.25" customHeight="1">
      <c r="A31" s="51">
        <v>26</v>
      </c>
      <c r="B31" s="52" t="s">
        <v>57</v>
      </c>
      <c r="C31" s="51" t="s">
        <v>427</v>
      </c>
      <c r="D31" s="52" t="s">
        <v>430</v>
      </c>
      <c r="E31" s="51" t="s">
        <v>427</v>
      </c>
      <c r="F31" s="52" t="s">
        <v>430</v>
      </c>
      <c r="G31" s="51" t="s">
        <v>338</v>
      </c>
      <c r="H31" s="51"/>
      <c r="I31" s="53">
        <v>2007</v>
      </c>
      <c r="J31" s="54"/>
      <c r="K31" s="54">
        <v>29700</v>
      </c>
      <c r="L31" s="54"/>
      <c r="M31" s="54">
        <f t="shared" si="0"/>
        <v>29700</v>
      </c>
      <c r="N31" s="53"/>
      <c r="O31" s="54"/>
      <c r="P31" s="53"/>
      <c r="Q31" s="54"/>
      <c r="R31" s="54"/>
      <c r="S31" s="54"/>
      <c r="T31" s="54"/>
      <c r="U31" s="54"/>
      <c r="V31" s="54"/>
    </row>
    <row r="32" spans="1:22" ht="20.25" customHeight="1">
      <c r="A32" s="51">
        <v>27</v>
      </c>
      <c r="B32" s="52" t="s">
        <v>57</v>
      </c>
      <c r="C32" s="51" t="s">
        <v>429</v>
      </c>
      <c r="D32" s="52" t="s">
        <v>432</v>
      </c>
      <c r="E32" s="51" t="s">
        <v>429</v>
      </c>
      <c r="F32" s="52" t="s">
        <v>432</v>
      </c>
      <c r="G32" s="51" t="s">
        <v>338</v>
      </c>
      <c r="H32" s="51"/>
      <c r="I32" s="53">
        <v>2007</v>
      </c>
      <c r="J32" s="54"/>
      <c r="K32" s="54"/>
      <c r="L32" s="54"/>
      <c r="M32" s="54">
        <f t="shared" si="0"/>
        <v>0</v>
      </c>
      <c r="N32" s="53"/>
      <c r="O32" s="54"/>
      <c r="P32" s="53"/>
      <c r="Q32" s="54"/>
      <c r="R32" s="54"/>
      <c r="S32" s="54"/>
      <c r="T32" s="54"/>
      <c r="U32" s="54"/>
      <c r="V32" s="54"/>
    </row>
    <row r="33" spans="1:22" ht="20.25" customHeight="1">
      <c r="A33" s="51">
        <v>29</v>
      </c>
      <c r="B33" s="55" t="s">
        <v>57</v>
      </c>
      <c r="C33" s="55" t="s">
        <v>431</v>
      </c>
      <c r="D33" s="56" t="s">
        <v>370</v>
      </c>
      <c r="E33" s="55" t="s">
        <v>434</v>
      </c>
      <c r="F33" s="55" t="s">
        <v>433</v>
      </c>
      <c r="G33" s="57" t="s">
        <v>337</v>
      </c>
      <c r="H33" s="57" t="s">
        <v>336</v>
      </c>
      <c r="I33" s="55" t="s">
        <v>409</v>
      </c>
      <c r="J33" s="54"/>
      <c r="K33" s="54"/>
      <c r="L33" s="54"/>
      <c r="M33" s="54">
        <f t="shared" si="0"/>
        <v>0</v>
      </c>
      <c r="N33" s="53"/>
      <c r="O33" s="54"/>
      <c r="P33" s="53"/>
      <c r="Q33" s="54"/>
      <c r="R33" s="54"/>
      <c r="S33" s="54"/>
      <c r="T33" s="54"/>
      <c r="U33" s="54"/>
      <c r="V33" s="54"/>
    </row>
    <row r="34" spans="1:22" ht="20.25" customHeight="1">
      <c r="A34" s="51">
        <v>28</v>
      </c>
      <c r="B34" s="52" t="s">
        <v>57</v>
      </c>
      <c r="C34" s="51" t="s">
        <v>431</v>
      </c>
      <c r="D34" s="52" t="s">
        <v>370</v>
      </c>
      <c r="E34" s="51" t="s">
        <v>431</v>
      </c>
      <c r="F34" s="52" t="s">
        <v>370</v>
      </c>
      <c r="G34" s="51" t="s">
        <v>338</v>
      </c>
      <c r="H34" s="51"/>
      <c r="I34" s="53">
        <v>2005</v>
      </c>
      <c r="J34" s="54"/>
      <c r="K34" s="54"/>
      <c r="L34" s="54"/>
      <c r="M34" s="54">
        <f t="shared" si="0"/>
        <v>0</v>
      </c>
      <c r="N34" s="53"/>
      <c r="O34" s="54"/>
      <c r="P34" s="53"/>
      <c r="Q34" s="54"/>
      <c r="R34" s="54"/>
      <c r="S34" s="54"/>
      <c r="T34" s="54"/>
      <c r="U34" s="54"/>
      <c r="V34" s="54"/>
    </row>
    <row r="35" spans="1:22" ht="20.25" customHeight="1">
      <c r="A35" s="51">
        <v>31</v>
      </c>
      <c r="B35" s="55" t="s">
        <v>57</v>
      </c>
      <c r="C35" s="55" t="s">
        <v>436</v>
      </c>
      <c r="D35" s="56" t="s">
        <v>332</v>
      </c>
      <c r="E35" s="55" t="s">
        <v>435</v>
      </c>
      <c r="F35" s="55" t="s">
        <v>438</v>
      </c>
      <c r="G35" s="57" t="s">
        <v>334</v>
      </c>
      <c r="H35" s="57" t="s">
        <v>336</v>
      </c>
      <c r="I35" s="55" t="s">
        <v>402</v>
      </c>
      <c r="J35" s="54"/>
      <c r="K35" s="54"/>
      <c r="L35" s="54"/>
      <c r="M35" s="54">
        <f t="shared" si="0"/>
        <v>0</v>
      </c>
      <c r="N35" s="53"/>
      <c r="O35" s="54"/>
      <c r="P35" s="53"/>
      <c r="Q35" s="54"/>
      <c r="R35" s="54"/>
      <c r="S35" s="54"/>
      <c r="T35" s="54"/>
      <c r="U35" s="54"/>
      <c r="V35" s="54"/>
    </row>
    <row r="36" spans="1:22" ht="20.25" customHeight="1">
      <c r="A36" s="51">
        <v>30</v>
      </c>
      <c r="B36" s="52" t="s">
        <v>57</v>
      </c>
      <c r="C36" s="51" t="s">
        <v>436</v>
      </c>
      <c r="D36" s="52" t="s">
        <v>332</v>
      </c>
      <c r="E36" s="51" t="s">
        <v>436</v>
      </c>
      <c r="F36" s="52" t="s">
        <v>332</v>
      </c>
      <c r="G36" s="51" t="s">
        <v>338</v>
      </c>
      <c r="H36" s="51"/>
      <c r="I36" s="53">
        <v>2006</v>
      </c>
      <c r="J36" s="54"/>
      <c r="K36" s="54"/>
      <c r="L36" s="54"/>
      <c r="M36" s="54">
        <f t="shared" si="0"/>
        <v>0</v>
      </c>
      <c r="N36" s="53"/>
      <c r="O36" s="54"/>
      <c r="P36" s="53"/>
      <c r="Q36" s="54"/>
      <c r="R36" s="54"/>
      <c r="S36" s="54"/>
      <c r="T36" s="54"/>
      <c r="U36" s="54"/>
      <c r="V36" s="54"/>
    </row>
    <row r="37" spans="1:22" ht="20.25" customHeight="1">
      <c r="A37" s="51">
        <v>33</v>
      </c>
      <c r="B37" s="55" t="s">
        <v>57</v>
      </c>
      <c r="C37" s="55" t="s">
        <v>437</v>
      </c>
      <c r="D37" s="56" t="s">
        <v>440</v>
      </c>
      <c r="E37" s="55" t="s">
        <v>439</v>
      </c>
      <c r="F37" s="55" t="s">
        <v>442</v>
      </c>
      <c r="G37" s="57" t="s">
        <v>337</v>
      </c>
      <c r="H37" s="57" t="s">
        <v>336</v>
      </c>
      <c r="I37" s="55" t="s">
        <v>409</v>
      </c>
      <c r="J37" s="54"/>
      <c r="K37" s="54"/>
      <c r="L37" s="54"/>
      <c r="M37" s="54">
        <f t="shared" si="0"/>
        <v>0</v>
      </c>
      <c r="N37" s="53"/>
      <c r="O37" s="54"/>
      <c r="P37" s="53"/>
      <c r="Q37" s="54"/>
      <c r="R37" s="54"/>
      <c r="S37" s="54"/>
      <c r="T37" s="54"/>
      <c r="U37" s="54"/>
      <c r="V37" s="54"/>
    </row>
    <row r="38" spans="1:22" ht="20.25" customHeight="1">
      <c r="A38" s="51">
        <v>32</v>
      </c>
      <c r="B38" s="52" t="s">
        <v>57</v>
      </c>
      <c r="C38" s="51" t="s">
        <v>437</v>
      </c>
      <c r="D38" s="52" t="s">
        <v>440</v>
      </c>
      <c r="E38" s="51" t="s">
        <v>437</v>
      </c>
      <c r="F38" s="52" t="s">
        <v>440</v>
      </c>
      <c r="G38" s="51" t="s">
        <v>338</v>
      </c>
      <c r="H38" s="51"/>
      <c r="I38" s="53">
        <v>2000</v>
      </c>
      <c r="J38" s="54"/>
      <c r="K38" s="54"/>
      <c r="L38" s="54"/>
      <c r="M38" s="54">
        <f t="shared" ref="M38:M69" si="1">J38+K38+L38</f>
        <v>0</v>
      </c>
      <c r="N38" s="53"/>
      <c r="O38" s="54"/>
      <c r="P38" s="53"/>
      <c r="Q38" s="54"/>
      <c r="R38" s="54"/>
      <c r="S38" s="54"/>
      <c r="T38" s="54"/>
      <c r="U38" s="54"/>
      <c r="V38" s="54"/>
    </row>
    <row r="39" spans="1:22" ht="20.25" customHeight="1">
      <c r="A39" s="51">
        <v>36</v>
      </c>
      <c r="B39" s="55" t="s">
        <v>57</v>
      </c>
      <c r="C39" s="55" t="s">
        <v>441</v>
      </c>
      <c r="D39" s="56" t="s">
        <v>364</v>
      </c>
      <c r="E39" s="55" t="s">
        <v>443</v>
      </c>
      <c r="F39" s="55" t="s">
        <v>446</v>
      </c>
      <c r="G39" s="57" t="s">
        <v>337</v>
      </c>
      <c r="H39" s="57" t="s">
        <v>336</v>
      </c>
      <c r="I39" s="55" t="s">
        <v>387</v>
      </c>
      <c r="J39" s="54"/>
      <c r="K39" s="54"/>
      <c r="L39" s="54"/>
      <c r="M39" s="54">
        <f t="shared" si="1"/>
        <v>0</v>
      </c>
      <c r="N39" s="53"/>
      <c r="O39" s="54"/>
      <c r="P39" s="53"/>
      <c r="Q39" s="54"/>
      <c r="R39" s="54"/>
      <c r="S39" s="54"/>
      <c r="T39" s="54"/>
      <c r="U39" s="54"/>
      <c r="V39" s="54"/>
    </row>
    <row r="40" spans="1:22" ht="20.25" customHeight="1">
      <c r="A40" s="51">
        <v>35</v>
      </c>
      <c r="B40" s="55" t="s">
        <v>57</v>
      </c>
      <c r="C40" s="55" t="s">
        <v>441</v>
      </c>
      <c r="D40" s="56" t="s">
        <v>364</v>
      </c>
      <c r="E40" s="55" t="s">
        <v>444</v>
      </c>
      <c r="F40" s="55" t="s">
        <v>372</v>
      </c>
      <c r="G40" s="57" t="s">
        <v>337</v>
      </c>
      <c r="H40" s="57" t="s">
        <v>336</v>
      </c>
      <c r="I40" s="55" t="s">
        <v>402</v>
      </c>
      <c r="J40" s="54"/>
      <c r="K40" s="54"/>
      <c r="L40" s="54"/>
      <c r="M40" s="54">
        <f t="shared" si="1"/>
        <v>0</v>
      </c>
      <c r="N40" s="53"/>
      <c r="O40" s="54"/>
      <c r="P40" s="53"/>
      <c r="Q40" s="54"/>
      <c r="R40" s="54"/>
      <c r="S40" s="54"/>
      <c r="T40" s="54"/>
      <c r="U40" s="54"/>
      <c r="V40" s="54"/>
    </row>
    <row r="41" spans="1:22" ht="20.25" customHeight="1">
      <c r="A41" s="51">
        <v>34</v>
      </c>
      <c r="B41" s="52" t="s">
        <v>57</v>
      </c>
      <c r="C41" s="51" t="s">
        <v>441</v>
      </c>
      <c r="D41" s="52" t="s">
        <v>364</v>
      </c>
      <c r="E41" s="51" t="s">
        <v>441</v>
      </c>
      <c r="F41" s="52" t="s">
        <v>364</v>
      </c>
      <c r="G41" s="51" t="s">
        <v>338</v>
      </c>
      <c r="H41" s="51"/>
      <c r="I41" s="53">
        <v>2006</v>
      </c>
      <c r="J41" s="54"/>
      <c r="K41" s="54"/>
      <c r="L41" s="54"/>
      <c r="M41" s="54">
        <f t="shared" si="1"/>
        <v>0</v>
      </c>
      <c r="N41" s="53"/>
      <c r="O41" s="54"/>
      <c r="P41" s="53"/>
      <c r="Q41" s="54"/>
      <c r="R41" s="54"/>
      <c r="S41" s="54"/>
      <c r="T41" s="54"/>
      <c r="U41" s="54"/>
      <c r="V41" s="54"/>
    </row>
    <row r="42" spans="1:22" ht="20.25" customHeight="1">
      <c r="A42" s="51">
        <v>38</v>
      </c>
      <c r="B42" s="55" t="s">
        <v>57</v>
      </c>
      <c r="C42" s="55" t="s">
        <v>445</v>
      </c>
      <c r="D42" s="56" t="s">
        <v>447</v>
      </c>
      <c r="E42" s="55" t="s">
        <v>448</v>
      </c>
      <c r="F42" s="55" t="s">
        <v>331</v>
      </c>
      <c r="G42" s="57" t="s">
        <v>337</v>
      </c>
      <c r="H42" s="57" t="s">
        <v>336</v>
      </c>
      <c r="I42" s="55" t="s">
        <v>387</v>
      </c>
      <c r="J42" s="54"/>
      <c r="K42" s="54"/>
      <c r="L42" s="54"/>
      <c r="M42" s="54">
        <f t="shared" si="1"/>
        <v>0</v>
      </c>
      <c r="N42" s="53"/>
      <c r="O42" s="54"/>
      <c r="P42" s="53"/>
      <c r="Q42" s="54"/>
      <c r="R42" s="54"/>
      <c r="S42" s="54"/>
      <c r="T42" s="54"/>
      <c r="U42" s="54"/>
      <c r="V42" s="54"/>
    </row>
    <row r="43" spans="1:22" ht="20.25" customHeight="1">
      <c r="A43" s="51">
        <v>37</v>
      </c>
      <c r="B43" s="52" t="s">
        <v>57</v>
      </c>
      <c r="C43" s="51" t="s">
        <v>445</v>
      </c>
      <c r="D43" s="52" t="s">
        <v>447</v>
      </c>
      <c r="E43" s="51" t="s">
        <v>445</v>
      </c>
      <c r="F43" s="52" t="s">
        <v>447</v>
      </c>
      <c r="G43" s="51" t="s">
        <v>338</v>
      </c>
      <c r="H43" s="51"/>
      <c r="I43" s="53">
        <v>2005</v>
      </c>
      <c r="J43" s="54"/>
      <c r="K43" s="54"/>
      <c r="L43" s="54"/>
      <c r="M43" s="54">
        <f t="shared" si="1"/>
        <v>0</v>
      </c>
      <c r="N43" s="53"/>
      <c r="O43" s="54"/>
      <c r="P43" s="53"/>
      <c r="Q43" s="54"/>
      <c r="R43" s="54"/>
      <c r="S43" s="54"/>
      <c r="T43" s="54"/>
      <c r="U43" s="54"/>
      <c r="V43" s="54"/>
    </row>
    <row r="44" spans="1:22" ht="20.25" customHeight="1">
      <c r="A44" s="51">
        <v>39</v>
      </c>
      <c r="B44" s="52" t="s">
        <v>73</v>
      </c>
      <c r="C44" s="66">
        <v>100057</v>
      </c>
      <c r="D44" s="52" t="s">
        <v>330</v>
      </c>
      <c r="E44" s="66">
        <v>100057</v>
      </c>
      <c r="F44" s="52" t="s">
        <v>330</v>
      </c>
      <c r="G44" s="51" t="s">
        <v>338</v>
      </c>
      <c r="H44" s="51"/>
      <c r="I44" s="53">
        <v>2002</v>
      </c>
      <c r="J44" s="54"/>
      <c r="K44" s="54"/>
      <c r="L44" s="54"/>
      <c r="M44" s="54">
        <f t="shared" si="1"/>
        <v>0</v>
      </c>
      <c r="N44" s="53"/>
      <c r="O44" s="54"/>
      <c r="P44" s="53"/>
      <c r="Q44" s="54"/>
      <c r="R44" s="54"/>
      <c r="S44" s="54"/>
      <c r="T44" s="54"/>
      <c r="U44" s="54"/>
      <c r="V44" s="54"/>
    </row>
    <row r="45" spans="1:22" ht="20.25" customHeight="1">
      <c r="A45" s="51">
        <v>40</v>
      </c>
      <c r="B45" s="52" t="s">
        <v>73</v>
      </c>
      <c r="C45" s="66">
        <v>100073</v>
      </c>
      <c r="D45" s="52" t="s">
        <v>76</v>
      </c>
      <c r="E45" s="66">
        <v>100073</v>
      </c>
      <c r="F45" s="52" t="s">
        <v>76</v>
      </c>
      <c r="G45" s="51" t="s">
        <v>338</v>
      </c>
      <c r="H45" s="51"/>
      <c r="I45" s="53">
        <v>2003</v>
      </c>
      <c r="J45" s="54"/>
      <c r="K45" s="54"/>
      <c r="L45" s="54"/>
      <c r="M45" s="54">
        <f t="shared" si="1"/>
        <v>0</v>
      </c>
      <c r="N45" s="53"/>
      <c r="O45" s="54"/>
      <c r="P45" s="53"/>
      <c r="Q45" s="54"/>
      <c r="R45" s="54"/>
      <c r="S45" s="54"/>
      <c r="T45" s="54"/>
      <c r="U45" s="54"/>
      <c r="V45" s="54"/>
    </row>
    <row r="46" spans="1:22" ht="20.25" customHeight="1">
      <c r="A46" s="51">
        <v>41</v>
      </c>
      <c r="B46" s="55" t="s">
        <v>73</v>
      </c>
      <c r="C46" s="55">
        <v>100073</v>
      </c>
      <c r="D46" s="56" t="s">
        <v>76</v>
      </c>
      <c r="E46" s="55">
        <v>103531</v>
      </c>
      <c r="F46" s="55" t="s">
        <v>377</v>
      </c>
      <c r="G46" s="57" t="s">
        <v>337</v>
      </c>
      <c r="H46" s="57" t="s">
        <v>336</v>
      </c>
      <c r="I46" s="55" t="s">
        <v>409</v>
      </c>
      <c r="J46" s="54"/>
      <c r="K46" s="54"/>
      <c r="L46" s="54"/>
      <c r="M46" s="54">
        <f t="shared" si="1"/>
        <v>0</v>
      </c>
      <c r="N46" s="53"/>
      <c r="O46" s="54"/>
      <c r="P46" s="53"/>
      <c r="Q46" s="54"/>
      <c r="R46" s="54"/>
      <c r="S46" s="54"/>
      <c r="T46" s="54"/>
      <c r="U46" s="54"/>
      <c r="V46" s="54"/>
    </row>
    <row r="47" spans="1:22" ht="20.25" customHeight="1">
      <c r="A47" s="51">
        <v>42</v>
      </c>
      <c r="B47" s="52" t="s">
        <v>73</v>
      </c>
      <c r="C47" s="66">
        <v>100115</v>
      </c>
      <c r="D47" s="52" t="s">
        <v>328</v>
      </c>
      <c r="E47" s="66">
        <v>100115</v>
      </c>
      <c r="F47" s="67" t="s">
        <v>328</v>
      </c>
      <c r="G47" s="51" t="s">
        <v>338</v>
      </c>
      <c r="H47" s="51"/>
      <c r="I47" s="53">
        <v>2012</v>
      </c>
      <c r="J47" s="54"/>
      <c r="K47" s="54"/>
      <c r="L47" s="54"/>
      <c r="M47" s="54">
        <f t="shared" si="1"/>
        <v>0</v>
      </c>
      <c r="N47" s="53"/>
      <c r="O47" s="54"/>
      <c r="P47" s="53"/>
      <c r="Q47" s="54"/>
      <c r="R47" s="54"/>
      <c r="S47" s="54"/>
      <c r="T47" s="54"/>
      <c r="U47" s="54"/>
      <c r="V47" s="54"/>
    </row>
    <row r="48" spans="1:22" ht="20.25" customHeight="1">
      <c r="A48" s="51">
        <v>43</v>
      </c>
      <c r="B48" s="52" t="s">
        <v>73</v>
      </c>
      <c r="C48" s="66">
        <v>100131</v>
      </c>
      <c r="D48" s="52" t="s">
        <v>329</v>
      </c>
      <c r="E48" s="66">
        <v>100131</v>
      </c>
      <c r="F48" s="52" t="s">
        <v>329</v>
      </c>
      <c r="G48" s="51" t="s">
        <v>334</v>
      </c>
      <c r="H48" s="51"/>
      <c r="I48" s="53">
        <v>2007</v>
      </c>
      <c r="J48" s="54"/>
      <c r="K48" s="54"/>
      <c r="L48" s="54"/>
      <c r="M48" s="54">
        <f t="shared" si="1"/>
        <v>0</v>
      </c>
      <c r="N48" s="53"/>
      <c r="O48" s="54"/>
      <c r="P48" s="53"/>
      <c r="Q48" s="54"/>
      <c r="R48" s="54"/>
      <c r="S48" s="54"/>
      <c r="T48" s="54"/>
      <c r="U48" s="54"/>
      <c r="V48" s="54"/>
    </row>
    <row r="49" spans="1:22" ht="20.25" customHeight="1">
      <c r="A49" s="51">
        <v>44</v>
      </c>
      <c r="B49" s="52" t="s">
        <v>73</v>
      </c>
      <c r="C49" s="66">
        <v>100164</v>
      </c>
      <c r="D49" s="52" t="s">
        <v>327</v>
      </c>
      <c r="E49" s="66">
        <v>100164</v>
      </c>
      <c r="F49" s="52" t="s">
        <v>327</v>
      </c>
      <c r="G49" s="59" t="s">
        <v>338</v>
      </c>
      <c r="H49" s="51"/>
      <c r="I49" s="53">
        <v>2007</v>
      </c>
      <c r="J49" s="54"/>
      <c r="K49" s="54"/>
      <c r="L49" s="54"/>
      <c r="M49" s="54">
        <f t="shared" si="1"/>
        <v>0</v>
      </c>
      <c r="N49" s="53"/>
      <c r="O49" s="54"/>
      <c r="P49" s="53"/>
      <c r="Q49" s="54"/>
      <c r="R49" s="54"/>
      <c r="S49" s="54"/>
      <c r="T49" s="54"/>
      <c r="U49" s="54"/>
      <c r="V49" s="54"/>
    </row>
    <row r="50" spans="1:22" ht="20.25" customHeight="1">
      <c r="A50" s="51">
        <v>45</v>
      </c>
      <c r="B50" s="52" t="s">
        <v>73</v>
      </c>
      <c r="C50" s="66">
        <v>100354</v>
      </c>
      <c r="D50" s="52" t="s">
        <v>325</v>
      </c>
      <c r="E50" s="66">
        <v>100354</v>
      </c>
      <c r="F50" s="52" t="s">
        <v>325</v>
      </c>
      <c r="G50" s="51" t="s">
        <v>334</v>
      </c>
      <c r="H50" s="51"/>
      <c r="I50" s="53">
        <v>2007</v>
      </c>
      <c r="J50" s="54"/>
      <c r="K50" s="54"/>
      <c r="L50" s="54"/>
      <c r="M50" s="54">
        <f t="shared" si="1"/>
        <v>0</v>
      </c>
      <c r="N50" s="53"/>
      <c r="O50" s="54"/>
      <c r="P50" s="53"/>
      <c r="Q50" s="54"/>
      <c r="R50" s="54"/>
      <c r="S50" s="54"/>
      <c r="T50" s="54"/>
      <c r="U50" s="54"/>
      <c r="V50" s="54"/>
    </row>
    <row r="51" spans="1:22" ht="20.25" customHeight="1">
      <c r="A51" s="51">
        <v>46</v>
      </c>
      <c r="B51" s="52" t="s">
        <v>73</v>
      </c>
      <c r="C51" s="66">
        <v>100362</v>
      </c>
      <c r="D51" s="52" t="s">
        <v>326</v>
      </c>
      <c r="E51" s="66">
        <v>100362</v>
      </c>
      <c r="F51" s="52" t="s">
        <v>326</v>
      </c>
      <c r="G51" s="51" t="s">
        <v>338</v>
      </c>
      <c r="H51" s="51"/>
      <c r="I51" s="53">
        <v>2008</v>
      </c>
      <c r="J51" s="54"/>
      <c r="K51" s="54"/>
      <c r="L51" s="54">
        <v>6800</v>
      </c>
      <c r="M51" s="54">
        <f t="shared" si="1"/>
        <v>6800</v>
      </c>
      <c r="N51" s="53"/>
      <c r="O51" s="54"/>
      <c r="P51" s="53"/>
      <c r="Q51" s="54"/>
      <c r="R51" s="54"/>
      <c r="S51" s="54"/>
      <c r="T51" s="54"/>
      <c r="U51" s="54"/>
      <c r="V51" s="54"/>
    </row>
    <row r="52" spans="1:22" ht="20.25" customHeight="1">
      <c r="A52" s="51">
        <v>47</v>
      </c>
      <c r="B52" s="52" t="s">
        <v>73</v>
      </c>
      <c r="C52" s="66">
        <v>100479</v>
      </c>
      <c r="D52" s="52" t="s">
        <v>324</v>
      </c>
      <c r="E52" s="66">
        <v>100479</v>
      </c>
      <c r="F52" s="52" t="s">
        <v>324</v>
      </c>
      <c r="G52" s="51" t="s">
        <v>334</v>
      </c>
      <c r="H52" s="51"/>
      <c r="I52" s="53">
        <v>2007</v>
      </c>
      <c r="J52" s="54"/>
      <c r="K52" s="54"/>
      <c r="L52" s="54"/>
      <c r="M52" s="54">
        <f t="shared" si="1"/>
        <v>0</v>
      </c>
      <c r="N52" s="53"/>
      <c r="O52" s="54"/>
      <c r="P52" s="53"/>
      <c r="Q52" s="54"/>
      <c r="R52" s="54"/>
      <c r="S52" s="54"/>
      <c r="T52" s="54"/>
      <c r="U52" s="54"/>
      <c r="V52" s="54"/>
    </row>
    <row r="53" spans="1:22" ht="20.25" customHeight="1">
      <c r="A53" s="51">
        <v>48</v>
      </c>
      <c r="B53" s="61" t="s">
        <v>73</v>
      </c>
      <c r="C53" s="68">
        <v>100487</v>
      </c>
      <c r="D53" s="69" t="s">
        <v>323</v>
      </c>
      <c r="E53" s="68">
        <v>100487</v>
      </c>
      <c r="F53" s="69" t="s">
        <v>323</v>
      </c>
      <c r="G53" s="60" t="s">
        <v>334</v>
      </c>
      <c r="H53" s="60"/>
      <c r="I53" s="70" t="s">
        <v>449</v>
      </c>
      <c r="J53" s="71"/>
      <c r="K53" s="54"/>
      <c r="L53" s="54"/>
      <c r="M53" s="54">
        <f t="shared" si="1"/>
        <v>0</v>
      </c>
      <c r="N53" s="53"/>
      <c r="O53" s="54"/>
      <c r="P53" s="53"/>
      <c r="Q53" s="54"/>
      <c r="R53" s="54"/>
      <c r="S53" s="54"/>
      <c r="T53" s="54"/>
      <c r="U53" s="54"/>
      <c r="V53" s="54"/>
    </row>
    <row r="54" spans="1:22" ht="20.25" customHeight="1">
      <c r="A54" s="51">
        <v>50</v>
      </c>
      <c r="B54" s="52" t="s">
        <v>73</v>
      </c>
      <c r="C54" s="73">
        <v>100495</v>
      </c>
      <c r="D54" s="63" t="s">
        <v>454</v>
      </c>
      <c r="E54" s="73">
        <v>100495</v>
      </c>
      <c r="F54" s="67" t="s">
        <v>454</v>
      </c>
      <c r="G54" s="59" t="s">
        <v>338</v>
      </c>
      <c r="H54" s="64"/>
      <c r="I54" s="63">
        <v>2012</v>
      </c>
      <c r="J54" s="54"/>
      <c r="K54" s="54"/>
      <c r="L54" s="54"/>
      <c r="M54" s="54">
        <f t="shared" si="1"/>
        <v>0</v>
      </c>
      <c r="N54" s="53"/>
      <c r="O54" s="54"/>
      <c r="P54" s="53"/>
      <c r="Q54" s="54"/>
      <c r="R54" s="54"/>
      <c r="S54" s="54"/>
      <c r="T54" s="54"/>
      <c r="U54" s="54"/>
      <c r="V54" s="54"/>
    </row>
    <row r="55" spans="1:22" s="74" customFormat="1" ht="20.25" customHeight="1">
      <c r="A55" s="51">
        <v>51</v>
      </c>
      <c r="B55" s="52" t="s">
        <v>73</v>
      </c>
      <c r="C55" s="66">
        <v>100503</v>
      </c>
      <c r="D55" s="52" t="s">
        <v>77</v>
      </c>
      <c r="E55" s="66">
        <v>100503</v>
      </c>
      <c r="F55" s="52" t="s">
        <v>77</v>
      </c>
      <c r="G55" s="59" t="s">
        <v>338</v>
      </c>
      <c r="H55" s="51"/>
      <c r="I55" s="53">
        <v>2007</v>
      </c>
      <c r="J55" s="54"/>
      <c r="K55" s="54"/>
      <c r="L55" s="54"/>
      <c r="M55" s="54">
        <f t="shared" si="1"/>
        <v>0</v>
      </c>
      <c r="N55" s="53"/>
      <c r="O55" s="54"/>
      <c r="P55" s="53"/>
      <c r="Q55" s="54"/>
      <c r="R55" s="54"/>
      <c r="S55" s="54"/>
      <c r="T55" s="54"/>
      <c r="U55" s="54"/>
      <c r="V55" s="54"/>
    </row>
    <row r="56" spans="1:22" ht="20.25" customHeight="1">
      <c r="A56" s="51">
        <v>52</v>
      </c>
      <c r="B56" s="52" t="s">
        <v>73</v>
      </c>
      <c r="C56" s="66">
        <v>100529</v>
      </c>
      <c r="D56" s="52" t="s">
        <v>321</v>
      </c>
      <c r="E56" s="66">
        <v>100529</v>
      </c>
      <c r="F56" s="52" t="s">
        <v>321</v>
      </c>
      <c r="G56" s="51" t="s">
        <v>338</v>
      </c>
      <c r="H56" s="51"/>
      <c r="I56" s="53">
        <v>2006</v>
      </c>
      <c r="J56" s="54"/>
      <c r="K56" s="54"/>
      <c r="L56" s="54"/>
      <c r="M56" s="54">
        <f t="shared" si="1"/>
        <v>0</v>
      </c>
      <c r="N56" s="53"/>
      <c r="O56" s="54"/>
      <c r="P56" s="53"/>
      <c r="Q56" s="54"/>
      <c r="R56" s="54"/>
      <c r="S56" s="54"/>
      <c r="T56" s="54"/>
      <c r="U56" s="54"/>
      <c r="V56" s="54"/>
    </row>
    <row r="57" spans="1:22" ht="20.25" customHeight="1">
      <c r="A57" s="51">
        <v>53</v>
      </c>
      <c r="B57" s="52" t="s">
        <v>73</v>
      </c>
      <c r="C57" s="66">
        <v>100552</v>
      </c>
      <c r="D57" s="52" t="s">
        <v>322</v>
      </c>
      <c r="E57" s="66">
        <v>100552</v>
      </c>
      <c r="F57" s="52" t="s">
        <v>322</v>
      </c>
      <c r="G57" s="51" t="s">
        <v>334</v>
      </c>
      <c r="H57" s="51"/>
      <c r="I57" s="53">
        <v>2007</v>
      </c>
      <c r="J57" s="54"/>
      <c r="K57" s="54"/>
      <c r="L57" s="54"/>
      <c r="M57" s="54">
        <f t="shared" si="1"/>
        <v>0</v>
      </c>
      <c r="N57" s="53"/>
      <c r="O57" s="54"/>
      <c r="P57" s="53"/>
      <c r="Q57" s="54"/>
      <c r="R57" s="54"/>
      <c r="S57" s="54"/>
      <c r="T57" s="54"/>
      <c r="U57" s="54"/>
      <c r="V57" s="54"/>
    </row>
    <row r="58" spans="1:22" ht="20.25" customHeight="1">
      <c r="A58" s="51">
        <v>54</v>
      </c>
      <c r="B58" s="52" t="s">
        <v>73</v>
      </c>
      <c r="C58" s="66">
        <v>100636</v>
      </c>
      <c r="D58" s="52" t="s">
        <v>320</v>
      </c>
      <c r="E58" s="66">
        <v>100636</v>
      </c>
      <c r="F58" s="52" t="s">
        <v>320</v>
      </c>
      <c r="G58" s="59" t="s">
        <v>338</v>
      </c>
      <c r="H58" s="51"/>
      <c r="I58" s="53">
        <v>2002</v>
      </c>
      <c r="J58" s="54"/>
      <c r="K58" s="54"/>
      <c r="L58" s="54"/>
      <c r="M58" s="54">
        <f t="shared" si="1"/>
        <v>0</v>
      </c>
      <c r="N58" s="53"/>
      <c r="O58" s="54"/>
      <c r="P58" s="53"/>
      <c r="Q58" s="54"/>
      <c r="R58" s="54"/>
      <c r="S58" s="54"/>
      <c r="T58" s="54"/>
      <c r="U58" s="54"/>
      <c r="V58" s="54"/>
    </row>
    <row r="59" spans="1:22" ht="20.25" customHeight="1">
      <c r="A59" s="51">
        <v>55</v>
      </c>
      <c r="B59" s="52" t="s">
        <v>73</v>
      </c>
      <c r="C59" s="66">
        <v>100735</v>
      </c>
      <c r="D59" s="52" t="s">
        <v>319</v>
      </c>
      <c r="E59" s="66">
        <v>100735</v>
      </c>
      <c r="F59" s="52" t="s">
        <v>319</v>
      </c>
      <c r="G59" s="51" t="s">
        <v>338</v>
      </c>
      <c r="H59" s="51"/>
      <c r="I59" s="53">
        <v>2006</v>
      </c>
      <c r="K59" s="54"/>
      <c r="L59" s="54"/>
      <c r="M59" s="54">
        <f t="shared" si="1"/>
        <v>0</v>
      </c>
      <c r="N59" s="53"/>
      <c r="O59" s="54"/>
      <c r="P59" s="53"/>
      <c r="Q59" s="54"/>
      <c r="R59" s="54"/>
      <c r="S59" s="54"/>
      <c r="T59" s="54"/>
      <c r="U59" s="54"/>
      <c r="V59" s="54"/>
    </row>
    <row r="60" spans="1:22" ht="20.25" customHeight="1">
      <c r="A60" s="51">
        <v>56</v>
      </c>
      <c r="B60" s="55" t="s">
        <v>73</v>
      </c>
      <c r="C60" s="55">
        <v>100735</v>
      </c>
      <c r="D60" s="56" t="s">
        <v>319</v>
      </c>
      <c r="E60" s="55">
        <v>103861</v>
      </c>
      <c r="F60" s="55" t="s">
        <v>455</v>
      </c>
      <c r="G60" s="57" t="s">
        <v>337</v>
      </c>
      <c r="H60" s="57" t="s">
        <v>336</v>
      </c>
      <c r="I60" s="55" t="s">
        <v>402</v>
      </c>
      <c r="J60" s="54"/>
      <c r="K60" s="54"/>
      <c r="L60" s="54"/>
      <c r="M60" s="54">
        <f t="shared" si="1"/>
        <v>0</v>
      </c>
      <c r="N60" s="53"/>
      <c r="O60" s="54"/>
      <c r="P60" s="53"/>
      <c r="Q60" s="54"/>
      <c r="R60" s="54"/>
      <c r="S60" s="54"/>
      <c r="T60" s="54"/>
      <c r="U60" s="54"/>
      <c r="V60" s="54"/>
    </row>
    <row r="61" spans="1:22" ht="20.25" customHeight="1">
      <c r="A61" s="51">
        <v>57</v>
      </c>
      <c r="B61" s="52" t="s">
        <v>73</v>
      </c>
      <c r="C61" s="68">
        <v>100750</v>
      </c>
      <c r="D61" s="61" t="s">
        <v>318</v>
      </c>
      <c r="E61" s="68">
        <v>100750</v>
      </c>
      <c r="F61" s="61" t="s">
        <v>318</v>
      </c>
      <c r="G61" s="60" t="s">
        <v>338</v>
      </c>
      <c r="H61" s="60"/>
      <c r="I61" s="70">
        <v>2010</v>
      </c>
      <c r="J61" s="54">
        <v>7900</v>
      </c>
      <c r="K61" s="54"/>
      <c r="L61" s="54"/>
      <c r="M61" s="54">
        <f t="shared" si="1"/>
        <v>7900</v>
      </c>
      <c r="N61" s="53"/>
      <c r="O61" s="54"/>
      <c r="P61" s="53"/>
      <c r="Q61" s="54"/>
      <c r="R61" s="54"/>
      <c r="S61" s="54"/>
      <c r="T61" s="54"/>
      <c r="U61" s="54"/>
      <c r="V61" s="54"/>
    </row>
    <row r="62" spans="1:22" ht="20.25" customHeight="1">
      <c r="A62" s="51">
        <v>58</v>
      </c>
      <c r="B62" s="52" t="s">
        <v>73</v>
      </c>
      <c r="C62" s="66">
        <v>100834</v>
      </c>
      <c r="D62" s="52" t="s">
        <v>317</v>
      </c>
      <c r="E62" s="66">
        <v>100834</v>
      </c>
      <c r="F62" s="52" t="s">
        <v>317</v>
      </c>
      <c r="G62" s="51" t="s">
        <v>334</v>
      </c>
      <c r="H62" s="51"/>
      <c r="I62" s="53">
        <v>2007</v>
      </c>
      <c r="J62" s="54"/>
      <c r="K62" s="54">
        <v>20700</v>
      </c>
      <c r="L62" s="54"/>
      <c r="M62" s="54">
        <f t="shared" si="1"/>
        <v>20700</v>
      </c>
      <c r="N62" s="53"/>
      <c r="O62" s="54"/>
      <c r="P62" s="53"/>
      <c r="Q62" s="54"/>
      <c r="R62" s="54"/>
      <c r="S62" s="54"/>
      <c r="T62" s="54"/>
      <c r="U62" s="54"/>
      <c r="V62" s="54"/>
    </row>
    <row r="63" spans="1:22" ht="20.25" customHeight="1">
      <c r="A63" s="51">
        <v>59</v>
      </c>
      <c r="B63" s="52" t="s">
        <v>73</v>
      </c>
      <c r="C63" s="66">
        <v>100941</v>
      </c>
      <c r="D63" s="52" t="s">
        <v>316</v>
      </c>
      <c r="E63" s="66">
        <v>100941</v>
      </c>
      <c r="F63" s="52" t="s">
        <v>316</v>
      </c>
      <c r="G63" s="51" t="s">
        <v>338</v>
      </c>
      <c r="H63" s="51"/>
      <c r="I63" s="53">
        <v>2007</v>
      </c>
      <c r="J63" s="54"/>
      <c r="K63" s="54"/>
      <c r="L63" s="54"/>
      <c r="M63" s="54">
        <f t="shared" si="1"/>
        <v>0</v>
      </c>
      <c r="N63" s="53"/>
      <c r="O63" s="54"/>
      <c r="P63" s="53"/>
      <c r="Q63" s="54"/>
      <c r="R63" s="54"/>
      <c r="S63" s="54"/>
      <c r="T63" s="54"/>
      <c r="U63" s="54"/>
      <c r="V63" s="54"/>
    </row>
    <row r="64" spans="1:22" ht="20.25" customHeight="1">
      <c r="A64" s="51">
        <v>60</v>
      </c>
      <c r="B64" s="52" t="s">
        <v>73</v>
      </c>
      <c r="C64" s="66">
        <v>101261</v>
      </c>
      <c r="D64" s="52" t="s">
        <v>314</v>
      </c>
      <c r="E64" s="66">
        <v>101261</v>
      </c>
      <c r="F64" s="52" t="s">
        <v>314</v>
      </c>
      <c r="G64" s="51" t="s">
        <v>334</v>
      </c>
      <c r="H64" s="51"/>
      <c r="I64" s="53">
        <v>2008</v>
      </c>
      <c r="J64" s="54"/>
      <c r="K64" s="54"/>
      <c r="L64" s="54"/>
      <c r="M64" s="54">
        <f t="shared" si="1"/>
        <v>0</v>
      </c>
      <c r="N64" s="53"/>
      <c r="O64" s="54"/>
      <c r="P64" s="53"/>
      <c r="Q64" s="54"/>
      <c r="R64" s="54"/>
      <c r="S64" s="54"/>
      <c r="T64" s="54"/>
      <c r="U64" s="54"/>
      <c r="V64" s="54"/>
    </row>
    <row r="65" spans="1:22" ht="20.25" customHeight="1">
      <c r="A65" s="51">
        <v>61</v>
      </c>
      <c r="B65" s="52" t="s">
        <v>73</v>
      </c>
      <c r="C65" s="66">
        <v>101642</v>
      </c>
      <c r="D65" s="52" t="s">
        <v>315</v>
      </c>
      <c r="E65" s="66">
        <v>101642</v>
      </c>
      <c r="F65" s="52" t="s">
        <v>315</v>
      </c>
      <c r="G65" s="51" t="s">
        <v>334</v>
      </c>
      <c r="H65" s="51"/>
      <c r="I65" s="53">
        <v>2007</v>
      </c>
      <c r="J65" s="54"/>
      <c r="K65" s="54"/>
      <c r="L65" s="54"/>
      <c r="M65" s="54">
        <f t="shared" si="1"/>
        <v>0</v>
      </c>
      <c r="N65" s="53"/>
      <c r="O65" s="54"/>
      <c r="P65" s="53"/>
      <c r="Q65" s="54"/>
      <c r="R65" s="54"/>
      <c r="S65" s="54"/>
      <c r="T65" s="54"/>
      <c r="U65" s="54"/>
      <c r="V65" s="54"/>
    </row>
    <row r="66" spans="1:22" ht="20.25" customHeight="1">
      <c r="A66" s="51">
        <v>62</v>
      </c>
      <c r="B66" s="52" t="s">
        <v>73</v>
      </c>
      <c r="C66" s="66">
        <v>101816</v>
      </c>
      <c r="D66" s="52" t="s">
        <v>313</v>
      </c>
      <c r="E66" s="66">
        <v>101816</v>
      </c>
      <c r="F66" s="52" t="s">
        <v>313</v>
      </c>
      <c r="G66" s="51" t="s">
        <v>334</v>
      </c>
      <c r="H66" s="51"/>
      <c r="I66" s="53">
        <v>2008</v>
      </c>
      <c r="J66" s="54"/>
      <c r="K66" s="54"/>
      <c r="L66" s="54"/>
      <c r="M66" s="54">
        <f t="shared" si="1"/>
        <v>0</v>
      </c>
      <c r="N66" s="53"/>
      <c r="O66" s="54"/>
      <c r="P66" s="53"/>
      <c r="Q66" s="54"/>
      <c r="R66" s="54"/>
      <c r="S66" s="54"/>
      <c r="T66" s="54"/>
      <c r="U66" s="54"/>
      <c r="V66" s="54"/>
    </row>
    <row r="67" spans="1:22" ht="20.25" customHeight="1">
      <c r="A67" s="51">
        <v>63</v>
      </c>
      <c r="B67" s="52" t="s">
        <v>73</v>
      </c>
      <c r="C67" s="66">
        <v>102087</v>
      </c>
      <c r="D67" s="52" t="s">
        <v>311</v>
      </c>
      <c r="E67" s="66">
        <v>102087</v>
      </c>
      <c r="F67" s="52" t="s">
        <v>311</v>
      </c>
      <c r="G67" s="51" t="s">
        <v>338</v>
      </c>
      <c r="H67" s="51"/>
      <c r="I67" s="53">
        <v>2005</v>
      </c>
      <c r="J67" s="54"/>
      <c r="K67" s="54"/>
      <c r="L67" s="54"/>
      <c r="M67" s="54">
        <f t="shared" si="1"/>
        <v>0</v>
      </c>
      <c r="N67" s="53"/>
      <c r="O67" s="54"/>
      <c r="P67" s="53"/>
      <c r="Q67" s="54"/>
      <c r="R67" s="54"/>
      <c r="S67" s="54"/>
      <c r="T67" s="54"/>
      <c r="U67" s="54"/>
      <c r="V67" s="54"/>
    </row>
    <row r="68" spans="1:22" ht="20.25" customHeight="1">
      <c r="A68" s="51">
        <v>64</v>
      </c>
      <c r="B68" s="52" t="s">
        <v>73</v>
      </c>
      <c r="C68" s="66">
        <v>102152</v>
      </c>
      <c r="D68" s="52" t="s">
        <v>312</v>
      </c>
      <c r="E68" s="66">
        <v>102152</v>
      </c>
      <c r="F68" s="52" t="s">
        <v>312</v>
      </c>
      <c r="G68" s="51" t="s">
        <v>334</v>
      </c>
      <c r="H68" s="51"/>
      <c r="I68" s="53">
        <v>2007</v>
      </c>
      <c r="J68" s="54"/>
      <c r="K68" s="54"/>
      <c r="L68" s="54"/>
      <c r="M68" s="54">
        <f t="shared" si="1"/>
        <v>0</v>
      </c>
      <c r="N68" s="53"/>
      <c r="O68" s="54"/>
      <c r="P68" s="53"/>
      <c r="Q68" s="54"/>
      <c r="R68" s="54"/>
      <c r="S68" s="54"/>
      <c r="T68" s="54"/>
      <c r="U68" s="54"/>
      <c r="V68" s="54"/>
    </row>
    <row r="69" spans="1:22" ht="20.25" customHeight="1">
      <c r="A69" s="51">
        <v>65</v>
      </c>
      <c r="B69" s="52" t="s">
        <v>73</v>
      </c>
      <c r="C69" s="66">
        <v>102335</v>
      </c>
      <c r="D69" s="52" t="s">
        <v>310</v>
      </c>
      <c r="E69" s="66">
        <v>102335</v>
      </c>
      <c r="F69" s="52" t="s">
        <v>310</v>
      </c>
      <c r="G69" s="51" t="s">
        <v>338</v>
      </c>
      <c r="H69" s="51"/>
      <c r="I69" s="53">
        <v>2005</v>
      </c>
      <c r="J69" s="54"/>
      <c r="K69" s="54"/>
      <c r="L69" s="54"/>
      <c r="M69" s="54">
        <f t="shared" si="1"/>
        <v>0</v>
      </c>
      <c r="N69" s="53"/>
      <c r="O69" s="54"/>
      <c r="P69" s="53"/>
      <c r="Q69" s="54"/>
      <c r="R69" s="54"/>
      <c r="S69" s="54"/>
      <c r="T69" s="54"/>
      <c r="U69" s="54"/>
      <c r="V69" s="54"/>
    </row>
    <row r="70" spans="1:22" ht="20.25" customHeight="1">
      <c r="A70" s="51">
        <v>66</v>
      </c>
      <c r="B70" s="52" t="s">
        <v>73</v>
      </c>
      <c r="C70" s="66">
        <v>103432</v>
      </c>
      <c r="D70" s="52" t="s">
        <v>309</v>
      </c>
      <c r="E70" s="66">
        <v>103432</v>
      </c>
      <c r="F70" s="52" t="s">
        <v>309</v>
      </c>
      <c r="G70" s="51" t="s">
        <v>338</v>
      </c>
      <c r="H70" s="51"/>
      <c r="I70" s="53">
        <v>2005</v>
      </c>
      <c r="J70" s="54"/>
      <c r="K70" s="54"/>
      <c r="L70" s="54"/>
      <c r="M70" s="54">
        <f t="shared" ref="M70:M72" si="2">J70+K70+L70</f>
        <v>0</v>
      </c>
      <c r="N70" s="53"/>
      <c r="O70" s="54"/>
      <c r="P70" s="53"/>
      <c r="Q70" s="54"/>
      <c r="R70" s="54"/>
      <c r="S70" s="54"/>
      <c r="T70" s="54"/>
      <c r="U70" s="54"/>
      <c r="V70" s="54"/>
    </row>
    <row r="71" spans="1:22" ht="20.25" customHeight="1">
      <c r="A71" s="51">
        <v>67</v>
      </c>
      <c r="B71" s="52" t="s">
        <v>73</v>
      </c>
      <c r="C71" s="66">
        <v>103556</v>
      </c>
      <c r="D71" s="52" t="s">
        <v>308</v>
      </c>
      <c r="E71" s="66">
        <v>103556</v>
      </c>
      <c r="F71" s="52" t="s">
        <v>308</v>
      </c>
      <c r="G71" s="51" t="s">
        <v>338</v>
      </c>
      <c r="H71" s="51"/>
      <c r="I71" s="53">
        <v>2005</v>
      </c>
      <c r="J71" s="54"/>
      <c r="K71" s="54"/>
      <c r="L71" s="54"/>
      <c r="M71" s="54">
        <f t="shared" si="2"/>
        <v>0</v>
      </c>
      <c r="N71" s="53"/>
      <c r="O71" s="54"/>
      <c r="P71" s="53"/>
      <c r="Q71" s="54"/>
      <c r="R71" s="54"/>
      <c r="S71" s="54"/>
      <c r="T71" s="54"/>
      <c r="U71" s="54"/>
      <c r="V71" s="54"/>
    </row>
    <row r="72" spans="1:22" ht="20.25" customHeight="1">
      <c r="A72" s="51">
        <v>68</v>
      </c>
      <c r="B72" s="52" t="s">
        <v>73</v>
      </c>
      <c r="C72" s="66">
        <v>103937</v>
      </c>
      <c r="D72" s="52" t="s">
        <v>86</v>
      </c>
      <c r="E72" s="66">
        <v>103937</v>
      </c>
      <c r="F72" s="52" t="s">
        <v>86</v>
      </c>
      <c r="G72" s="51" t="s">
        <v>338</v>
      </c>
      <c r="H72" s="51"/>
      <c r="I72" s="53">
        <v>2006</v>
      </c>
      <c r="J72" s="54"/>
      <c r="K72" s="54"/>
      <c r="L72" s="54"/>
      <c r="M72" s="54">
        <f t="shared" si="2"/>
        <v>0</v>
      </c>
      <c r="N72" s="53"/>
      <c r="O72" s="54"/>
      <c r="P72" s="53"/>
      <c r="Q72" s="54"/>
      <c r="R72" s="54"/>
      <c r="S72" s="54"/>
      <c r="T72" s="54"/>
      <c r="U72" s="54"/>
      <c r="V72" s="54"/>
    </row>
    <row r="73" spans="1:22" s="74" customFormat="1" ht="20.25" customHeight="1">
      <c r="A73" s="51">
        <v>87</v>
      </c>
      <c r="B73" s="52" t="s">
        <v>73</v>
      </c>
      <c r="C73" s="66">
        <v>103960</v>
      </c>
      <c r="D73" s="52" t="s">
        <v>158</v>
      </c>
      <c r="E73" s="66">
        <v>103960</v>
      </c>
      <c r="F73" s="67" t="s">
        <v>158</v>
      </c>
      <c r="G73" s="75" t="s">
        <v>338</v>
      </c>
      <c r="H73" s="51"/>
      <c r="I73" s="53">
        <v>2014</v>
      </c>
      <c r="J73" s="54"/>
      <c r="K73" s="54"/>
      <c r="L73" s="54"/>
      <c r="M73" s="54"/>
      <c r="N73" s="53"/>
      <c r="O73" s="54"/>
      <c r="P73" s="53"/>
      <c r="Q73" s="54"/>
      <c r="R73" s="54"/>
      <c r="S73" s="54"/>
      <c r="T73" s="54"/>
      <c r="U73" s="54"/>
      <c r="V73" s="54"/>
    </row>
    <row r="74" spans="1:22" ht="20.25" customHeight="1">
      <c r="A74" s="51">
        <v>69</v>
      </c>
      <c r="B74" s="52" t="s">
        <v>73</v>
      </c>
      <c r="C74" s="66">
        <v>104604</v>
      </c>
      <c r="D74" s="52" t="s">
        <v>71</v>
      </c>
      <c r="E74" s="66">
        <v>104604</v>
      </c>
      <c r="F74" s="52" t="s">
        <v>71</v>
      </c>
      <c r="G74" s="51" t="s">
        <v>338</v>
      </c>
      <c r="H74" s="51"/>
      <c r="I74" s="53">
        <v>2007</v>
      </c>
      <c r="J74" s="54"/>
      <c r="K74" s="54"/>
      <c r="L74" s="54"/>
      <c r="M74" s="54">
        <f t="shared" ref="M74:M100" si="3">J74+K74+L74</f>
        <v>0</v>
      </c>
      <c r="N74" s="53"/>
      <c r="O74" s="54"/>
      <c r="P74" s="53"/>
      <c r="Q74" s="54"/>
      <c r="R74" s="54"/>
      <c r="S74" s="54"/>
      <c r="T74" s="54"/>
      <c r="U74" s="54"/>
      <c r="V74" s="54"/>
    </row>
    <row r="75" spans="1:22" ht="20.25" customHeight="1">
      <c r="A75" s="51">
        <v>70</v>
      </c>
      <c r="B75" s="52" t="s">
        <v>73</v>
      </c>
      <c r="C75" s="66">
        <v>104729</v>
      </c>
      <c r="D75" s="52" t="s">
        <v>81</v>
      </c>
      <c r="E75" s="66">
        <v>104729</v>
      </c>
      <c r="F75" s="52" t="s">
        <v>81</v>
      </c>
      <c r="G75" s="51" t="s">
        <v>338</v>
      </c>
      <c r="H75" s="51"/>
      <c r="I75" s="53">
        <v>2004</v>
      </c>
      <c r="J75" s="54"/>
      <c r="K75" s="54"/>
      <c r="L75" s="54"/>
      <c r="M75" s="54">
        <f t="shared" si="3"/>
        <v>0</v>
      </c>
      <c r="N75" s="53"/>
      <c r="O75" s="54"/>
      <c r="P75" s="53"/>
      <c r="Q75" s="54"/>
      <c r="R75" s="54"/>
      <c r="S75" s="54"/>
      <c r="T75" s="54"/>
      <c r="U75" s="54"/>
      <c r="V75" s="54"/>
    </row>
    <row r="76" spans="1:22" ht="20.25" customHeight="1">
      <c r="A76" s="51">
        <v>73</v>
      </c>
      <c r="B76" s="55" t="s">
        <v>73</v>
      </c>
      <c r="C76" s="55">
        <v>104851</v>
      </c>
      <c r="D76" s="56" t="s">
        <v>307</v>
      </c>
      <c r="E76" s="55">
        <v>100313</v>
      </c>
      <c r="F76" s="55" t="s">
        <v>306</v>
      </c>
      <c r="G76" s="57" t="s">
        <v>337</v>
      </c>
      <c r="H76" s="57" t="s">
        <v>336</v>
      </c>
      <c r="I76" s="55" t="s">
        <v>456</v>
      </c>
      <c r="J76" s="54"/>
      <c r="K76" s="54"/>
      <c r="L76" s="54"/>
      <c r="M76" s="54">
        <f t="shared" si="3"/>
        <v>0</v>
      </c>
      <c r="N76" s="53"/>
      <c r="O76" s="54"/>
      <c r="P76" s="53"/>
      <c r="Q76" s="54"/>
      <c r="R76" s="54"/>
      <c r="S76" s="54"/>
      <c r="T76" s="54"/>
      <c r="U76" s="54"/>
      <c r="V76" s="54"/>
    </row>
    <row r="77" spans="1:22" ht="20.25" customHeight="1">
      <c r="A77" s="51">
        <v>72</v>
      </c>
      <c r="B77" s="55" t="s">
        <v>73</v>
      </c>
      <c r="C77" s="55">
        <v>104851</v>
      </c>
      <c r="D77" s="56" t="s">
        <v>307</v>
      </c>
      <c r="E77" s="55">
        <v>100347</v>
      </c>
      <c r="F77" s="55" t="s">
        <v>305</v>
      </c>
      <c r="G77" s="57" t="s">
        <v>337</v>
      </c>
      <c r="H77" s="57" t="s">
        <v>336</v>
      </c>
      <c r="I77" s="55" t="s">
        <v>402</v>
      </c>
      <c r="J77" s="54"/>
      <c r="K77" s="54"/>
      <c r="L77" s="54">
        <v>700</v>
      </c>
      <c r="M77" s="54">
        <f t="shared" si="3"/>
        <v>700</v>
      </c>
      <c r="N77" s="53"/>
      <c r="O77" s="54"/>
      <c r="P77" s="53"/>
      <c r="Q77" s="54"/>
      <c r="R77" s="54"/>
      <c r="S77" s="54"/>
      <c r="T77" s="54"/>
      <c r="U77" s="54"/>
      <c r="V77" s="54"/>
    </row>
    <row r="78" spans="1:22" ht="20.25" customHeight="1">
      <c r="A78" s="51">
        <v>71</v>
      </c>
      <c r="B78" s="52" t="s">
        <v>73</v>
      </c>
      <c r="C78" s="66">
        <v>104851</v>
      </c>
      <c r="D78" s="52" t="s">
        <v>307</v>
      </c>
      <c r="E78" s="66">
        <v>104851</v>
      </c>
      <c r="F78" s="52" t="s">
        <v>307</v>
      </c>
      <c r="G78" s="51" t="s">
        <v>338</v>
      </c>
      <c r="H78" s="51"/>
      <c r="I78" s="53">
        <v>2005</v>
      </c>
      <c r="J78" s="54"/>
      <c r="K78" s="54"/>
      <c r="L78" s="54"/>
      <c r="M78" s="54">
        <f t="shared" si="3"/>
        <v>0</v>
      </c>
      <c r="N78" s="53"/>
      <c r="O78" s="54"/>
      <c r="P78" s="53"/>
      <c r="Q78" s="54"/>
      <c r="R78" s="54"/>
      <c r="S78" s="54"/>
      <c r="T78" s="54"/>
      <c r="U78" s="54"/>
      <c r="V78" s="54"/>
    </row>
    <row r="79" spans="1:22" ht="20.25" customHeight="1">
      <c r="A79" s="51">
        <v>75</v>
      </c>
      <c r="B79" s="55" t="s">
        <v>73</v>
      </c>
      <c r="C79" s="55">
        <v>104869</v>
      </c>
      <c r="D79" s="62" t="s">
        <v>457</v>
      </c>
      <c r="E79" s="55">
        <v>104414</v>
      </c>
      <c r="F79" s="55" t="s">
        <v>458</v>
      </c>
      <c r="G79" s="57" t="s">
        <v>337</v>
      </c>
      <c r="H79" s="57" t="s">
        <v>336</v>
      </c>
      <c r="I79" s="55" t="s">
        <v>409</v>
      </c>
      <c r="J79" s="54"/>
      <c r="K79" s="54"/>
      <c r="L79" s="54"/>
      <c r="M79" s="54">
        <f t="shared" si="3"/>
        <v>0</v>
      </c>
      <c r="N79" s="53"/>
      <c r="O79" s="54"/>
      <c r="P79" s="53"/>
      <c r="Q79" s="54"/>
      <c r="R79" s="54"/>
      <c r="S79" s="54"/>
      <c r="T79" s="54"/>
      <c r="U79" s="54"/>
      <c r="V79" s="54"/>
    </row>
    <row r="80" spans="1:22" ht="20.25" customHeight="1">
      <c r="A80" s="51">
        <v>78</v>
      </c>
      <c r="B80" s="55" t="s">
        <v>73</v>
      </c>
      <c r="C80" s="55">
        <v>104869</v>
      </c>
      <c r="D80" s="56" t="s">
        <v>457</v>
      </c>
      <c r="E80" s="55">
        <v>104471</v>
      </c>
      <c r="F80" s="55" t="s">
        <v>461</v>
      </c>
      <c r="G80" s="57" t="s">
        <v>337</v>
      </c>
      <c r="H80" s="57" t="s">
        <v>336</v>
      </c>
      <c r="I80" s="55" t="s">
        <v>387</v>
      </c>
      <c r="J80" s="54"/>
      <c r="K80" s="54"/>
      <c r="L80" s="54"/>
      <c r="M80" s="54">
        <f t="shared" si="3"/>
        <v>0</v>
      </c>
      <c r="N80" s="53"/>
      <c r="O80" s="54"/>
      <c r="P80" s="53"/>
      <c r="Q80" s="54"/>
      <c r="R80" s="54"/>
      <c r="S80" s="54"/>
      <c r="T80" s="54"/>
      <c r="U80" s="54"/>
      <c r="V80" s="54"/>
    </row>
    <row r="81" spans="1:22" ht="20.25" customHeight="1">
      <c r="A81" s="51">
        <v>76</v>
      </c>
      <c r="B81" s="55" t="s">
        <v>73</v>
      </c>
      <c r="C81" s="55">
        <v>104869</v>
      </c>
      <c r="D81" s="56" t="s">
        <v>457</v>
      </c>
      <c r="E81" s="55">
        <v>104620</v>
      </c>
      <c r="F81" s="55" t="s">
        <v>459</v>
      </c>
      <c r="G81" s="57" t="s">
        <v>337</v>
      </c>
      <c r="H81" s="57" t="s">
        <v>336</v>
      </c>
      <c r="I81" s="55" t="s">
        <v>387</v>
      </c>
      <c r="J81" s="54"/>
      <c r="K81" s="54"/>
      <c r="L81" s="54"/>
      <c r="M81" s="54">
        <f t="shared" si="3"/>
        <v>0</v>
      </c>
      <c r="N81" s="53"/>
      <c r="O81" s="54"/>
      <c r="P81" s="53"/>
      <c r="Q81" s="54"/>
      <c r="R81" s="54"/>
      <c r="S81" s="54"/>
      <c r="T81" s="54"/>
      <c r="U81" s="54"/>
      <c r="V81" s="54"/>
    </row>
    <row r="82" spans="1:22" ht="20.25" customHeight="1">
      <c r="A82" s="51">
        <v>77</v>
      </c>
      <c r="B82" s="55" t="s">
        <v>73</v>
      </c>
      <c r="C82" s="55">
        <v>104869</v>
      </c>
      <c r="D82" s="56" t="s">
        <v>457</v>
      </c>
      <c r="E82" s="55">
        <v>104844</v>
      </c>
      <c r="F82" s="55" t="s">
        <v>460</v>
      </c>
      <c r="G82" s="131" t="s">
        <v>334</v>
      </c>
      <c r="H82" s="57" t="s">
        <v>336</v>
      </c>
      <c r="I82" s="55" t="s">
        <v>387</v>
      </c>
      <c r="J82" s="54"/>
      <c r="K82" s="54"/>
      <c r="L82" s="54"/>
      <c r="M82" s="54">
        <f t="shared" si="3"/>
        <v>0</v>
      </c>
      <c r="N82" s="53"/>
      <c r="O82" s="54"/>
      <c r="P82" s="53"/>
      <c r="Q82" s="54"/>
      <c r="R82" s="54"/>
      <c r="S82" s="54"/>
      <c r="T82" s="54"/>
      <c r="U82" s="54"/>
      <c r="V82" s="54"/>
    </row>
    <row r="83" spans="1:22" ht="20.25" customHeight="1">
      <c r="A83" s="51">
        <v>74</v>
      </c>
      <c r="B83" s="52" t="s">
        <v>73</v>
      </c>
      <c r="C83" s="66">
        <v>104869</v>
      </c>
      <c r="D83" s="52" t="s">
        <v>457</v>
      </c>
      <c r="E83" s="66">
        <v>104869</v>
      </c>
      <c r="F83" s="52" t="s">
        <v>457</v>
      </c>
      <c r="G83" s="51" t="s">
        <v>338</v>
      </c>
      <c r="H83" s="51"/>
      <c r="I83" s="53">
        <v>2006</v>
      </c>
      <c r="J83" s="54"/>
      <c r="K83" s="54"/>
      <c r="L83" s="54"/>
      <c r="M83" s="54">
        <f t="shared" si="3"/>
        <v>0</v>
      </c>
      <c r="N83" s="53"/>
      <c r="O83" s="54"/>
      <c r="P83" s="53"/>
      <c r="Q83" s="54"/>
      <c r="R83" s="54"/>
      <c r="S83" s="54"/>
      <c r="T83" s="54"/>
      <c r="U83" s="54"/>
      <c r="V83" s="54"/>
    </row>
    <row r="84" spans="1:22" ht="20.25" customHeight="1">
      <c r="A84" s="51">
        <v>79</v>
      </c>
      <c r="B84" s="52" t="s">
        <v>73</v>
      </c>
      <c r="C84" s="66">
        <v>104877</v>
      </c>
      <c r="D84" s="52" t="s">
        <v>462</v>
      </c>
      <c r="E84" s="66">
        <v>104877</v>
      </c>
      <c r="F84" s="52" t="s">
        <v>462</v>
      </c>
      <c r="G84" s="51" t="s">
        <v>338</v>
      </c>
      <c r="H84" s="51"/>
      <c r="I84" s="53">
        <v>2006</v>
      </c>
      <c r="J84" s="54"/>
      <c r="K84" s="54"/>
      <c r="L84" s="54"/>
      <c r="M84" s="54">
        <f t="shared" si="3"/>
        <v>0</v>
      </c>
      <c r="N84" s="53"/>
      <c r="O84" s="54"/>
      <c r="P84" s="53"/>
      <c r="Q84" s="54"/>
      <c r="R84" s="54"/>
      <c r="S84" s="54"/>
      <c r="T84" s="54"/>
      <c r="U84" s="54"/>
      <c r="V84" s="54"/>
    </row>
    <row r="85" spans="1:22" ht="20.25" customHeight="1">
      <c r="A85" s="51">
        <v>80</v>
      </c>
      <c r="B85" s="52" t="s">
        <v>73</v>
      </c>
      <c r="C85" s="66">
        <v>104885</v>
      </c>
      <c r="D85" s="52" t="s">
        <v>304</v>
      </c>
      <c r="E85" s="66">
        <v>104885</v>
      </c>
      <c r="F85" s="52" t="s">
        <v>304</v>
      </c>
      <c r="G85" s="51" t="s">
        <v>338</v>
      </c>
      <c r="H85" s="51"/>
      <c r="I85" s="53">
        <v>2005</v>
      </c>
      <c r="J85" s="54"/>
      <c r="K85" s="54"/>
      <c r="L85" s="54"/>
      <c r="M85" s="54">
        <f t="shared" si="3"/>
        <v>0</v>
      </c>
      <c r="N85" s="53"/>
      <c r="O85" s="54"/>
      <c r="P85" s="53"/>
      <c r="Q85" s="54"/>
      <c r="R85" s="54"/>
      <c r="S85" s="54"/>
      <c r="T85" s="54"/>
      <c r="U85" s="54"/>
      <c r="V85" s="54"/>
    </row>
    <row r="86" spans="1:22" ht="20.25" customHeight="1">
      <c r="A86" s="51">
        <v>81</v>
      </c>
      <c r="B86" s="52" t="s">
        <v>73</v>
      </c>
      <c r="C86" s="66">
        <v>104976</v>
      </c>
      <c r="D86" s="52" t="s">
        <v>84</v>
      </c>
      <c r="E86" s="66">
        <v>104976</v>
      </c>
      <c r="F86" s="52" t="s">
        <v>84</v>
      </c>
      <c r="G86" s="51" t="s">
        <v>338</v>
      </c>
      <c r="H86" s="51"/>
      <c r="I86" s="53">
        <v>2006</v>
      </c>
      <c r="J86" s="54"/>
      <c r="K86" s="54"/>
      <c r="L86" s="54"/>
      <c r="M86" s="54">
        <f t="shared" si="3"/>
        <v>0</v>
      </c>
      <c r="N86" s="53"/>
      <c r="O86" s="54"/>
      <c r="P86" s="53"/>
      <c r="Q86" s="54"/>
      <c r="R86" s="54"/>
      <c r="S86" s="54"/>
      <c r="T86" s="54"/>
      <c r="U86" s="54"/>
      <c r="V86" s="54"/>
    </row>
    <row r="87" spans="1:22" s="74" customFormat="1" ht="20.25" customHeight="1">
      <c r="A87" s="51">
        <v>82</v>
      </c>
      <c r="B87" s="52" t="s">
        <v>73</v>
      </c>
      <c r="C87" s="66">
        <v>104984</v>
      </c>
      <c r="D87" s="52" t="s">
        <v>464</v>
      </c>
      <c r="E87" s="66">
        <v>104984</v>
      </c>
      <c r="F87" s="52" t="s">
        <v>464</v>
      </c>
      <c r="G87" s="51" t="s">
        <v>338</v>
      </c>
      <c r="H87" s="51"/>
      <c r="I87" s="53">
        <v>2004</v>
      </c>
      <c r="J87" s="54"/>
      <c r="K87" s="54"/>
      <c r="L87" s="54"/>
      <c r="M87" s="54">
        <f t="shared" si="3"/>
        <v>0</v>
      </c>
      <c r="N87" s="53"/>
      <c r="O87" s="54"/>
      <c r="P87" s="53"/>
      <c r="Q87" s="54"/>
      <c r="R87" s="54"/>
      <c r="S87" s="54"/>
      <c r="T87" s="54"/>
      <c r="U87" s="54"/>
      <c r="V87" s="54"/>
    </row>
    <row r="88" spans="1:22" ht="20.25" customHeight="1">
      <c r="A88" s="51">
        <v>83</v>
      </c>
      <c r="B88" s="52" t="s">
        <v>73</v>
      </c>
      <c r="C88" s="66">
        <v>107110</v>
      </c>
      <c r="D88" s="52" t="s">
        <v>463</v>
      </c>
      <c r="E88" s="66">
        <v>107110</v>
      </c>
      <c r="F88" s="52" t="s">
        <v>463</v>
      </c>
      <c r="G88" s="51" t="s">
        <v>338</v>
      </c>
      <c r="H88" s="51"/>
      <c r="I88" s="53">
        <v>2006</v>
      </c>
      <c r="J88" s="54"/>
      <c r="K88" s="54"/>
      <c r="L88" s="54"/>
      <c r="M88" s="54">
        <f t="shared" si="3"/>
        <v>0</v>
      </c>
      <c r="N88" s="53"/>
      <c r="O88" s="54"/>
      <c r="P88" s="53"/>
      <c r="Q88" s="54"/>
      <c r="R88" s="54"/>
      <c r="S88" s="54"/>
      <c r="T88" s="54"/>
      <c r="U88" s="54"/>
      <c r="V88" s="54"/>
    </row>
    <row r="89" spans="1:22" ht="20.25" customHeight="1">
      <c r="A89" s="51">
        <v>84</v>
      </c>
      <c r="B89" s="52" t="s">
        <v>73</v>
      </c>
      <c r="C89" s="66">
        <v>107250</v>
      </c>
      <c r="D89" s="52" t="s">
        <v>466</v>
      </c>
      <c r="E89" s="66">
        <v>107250</v>
      </c>
      <c r="F89" s="52" t="s">
        <v>466</v>
      </c>
      <c r="G89" s="51" t="s">
        <v>338</v>
      </c>
      <c r="H89" s="51"/>
      <c r="I89" s="53">
        <v>2004</v>
      </c>
      <c r="J89" s="54"/>
      <c r="K89" s="54"/>
      <c r="L89" s="54"/>
      <c r="M89" s="54">
        <f t="shared" si="3"/>
        <v>0</v>
      </c>
      <c r="N89" s="53"/>
      <c r="O89" s="54"/>
      <c r="P89" s="53"/>
      <c r="Q89" s="54"/>
      <c r="R89" s="54"/>
      <c r="S89" s="54"/>
      <c r="T89" s="54"/>
      <c r="U89" s="54"/>
      <c r="V89" s="54"/>
    </row>
    <row r="90" spans="1:22" ht="20.25" customHeight="1">
      <c r="A90" s="51">
        <v>85</v>
      </c>
      <c r="B90" s="52" t="s">
        <v>73</v>
      </c>
      <c r="C90" s="66">
        <v>107458</v>
      </c>
      <c r="D90" s="52" t="s">
        <v>302</v>
      </c>
      <c r="E90" s="66">
        <v>107458</v>
      </c>
      <c r="F90" s="52" t="s">
        <v>302</v>
      </c>
      <c r="G90" s="51" t="s">
        <v>338</v>
      </c>
      <c r="H90" s="51"/>
      <c r="I90" s="53">
        <v>2008</v>
      </c>
      <c r="J90" s="54"/>
      <c r="K90" s="54"/>
      <c r="L90" s="54">
        <v>6200</v>
      </c>
      <c r="M90" s="54">
        <f t="shared" si="3"/>
        <v>6200</v>
      </c>
      <c r="N90" s="53"/>
      <c r="O90" s="54"/>
      <c r="P90" s="53"/>
      <c r="Q90" s="54"/>
      <c r="R90" s="54"/>
      <c r="S90" s="54"/>
      <c r="T90" s="54"/>
      <c r="U90" s="54"/>
      <c r="V90" s="54"/>
    </row>
    <row r="91" spans="1:22" ht="20.25" customHeight="1">
      <c r="A91" s="51">
        <v>86</v>
      </c>
      <c r="B91" s="52" t="s">
        <v>73</v>
      </c>
      <c r="C91" s="66">
        <v>107482</v>
      </c>
      <c r="D91" s="52" t="s">
        <v>303</v>
      </c>
      <c r="E91" s="66">
        <v>107482</v>
      </c>
      <c r="F91" s="67" t="s">
        <v>303</v>
      </c>
      <c r="G91" s="75" t="s">
        <v>338</v>
      </c>
      <c r="H91" s="51"/>
      <c r="I91" s="53">
        <v>2009</v>
      </c>
      <c r="J91" s="54"/>
      <c r="K91" s="54"/>
      <c r="L91" s="54"/>
      <c r="M91" s="54">
        <f t="shared" si="3"/>
        <v>0</v>
      </c>
      <c r="N91" s="53"/>
      <c r="O91" s="54"/>
      <c r="P91" s="53"/>
      <c r="Q91" s="54"/>
      <c r="R91" s="54"/>
      <c r="S91" s="54"/>
      <c r="T91" s="54"/>
      <c r="U91" s="54"/>
      <c r="V91" s="54"/>
    </row>
    <row r="92" spans="1:22" ht="20.25" customHeight="1">
      <c r="A92" s="51">
        <v>49</v>
      </c>
      <c r="B92" s="52" t="s">
        <v>73</v>
      </c>
      <c r="C92" s="68" t="s">
        <v>450</v>
      </c>
      <c r="D92" s="69" t="s">
        <v>323</v>
      </c>
      <c r="E92" s="68" t="s">
        <v>451</v>
      </c>
      <c r="F92" s="69" t="s">
        <v>452</v>
      </c>
      <c r="G92" s="60" t="s">
        <v>337</v>
      </c>
      <c r="H92" s="60" t="s">
        <v>336</v>
      </c>
      <c r="I92" s="70" t="s">
        <v>453</v>
      </c>
      <c r="J92" s="72">
        <v>4200</v>
      </c>
      <c r="K92" s="54"/>
      <c r="L92" s="54"/>
      <c r="M92" s="115">
        <f t="shared" si="3"/>
        <v>4200</v>
      </c>
      <c r="N92" s="53"/>
      <c r="O92" s="54"/>
      <c r="P92" s="53"/>
      <c r="Q92" s="54"/>
      <c r="R92" s="54"/>
      <c r="S92" s="54"/>
      <c r="T92" s="54"/>
      <c r="U92" s="54"/>
      <c r="V92" s="54"/>
    </row>
    <row r="93" spans="1:22" ht="20.25" customHeight="1">
      <c r="A93" s="51">
        <v>88</v>
      </c>
      <c r="B93" s="52" t="s">
        <v>95</v>
      </c>
      <c r="C93" s="66">
        <v>600015</v>
      </c>
      <c r="D93" s="52" t="s">
        <v>301</v>
      </c>
      <c r="E93" s="66">
        <v>600015</v>
      </c>
      <c r="F93" s="52" t="s">
        <v>301</v>
      </c>
      <c r="G93" s="51" t="s">
        <v>338</v>
      </c>
      <c r="H93" s="51"/>
      <c r="I93" s="53">
        <v>2006</v>
      </c>
      <c r="J93" s="54"/>
      <c r="K93" s="54"/>
      <c r="L93" s="54"/>
      <c r="M93" s="54">
        <f t="shared" si="3"/>
        <v>0</v>
      </c>
      <c r="N93" s="53"/>
      <c r="O93" s="54"/>
      <c r="P93" s="53"/>
      <c r="Q93" s="54"/>
      <c r="R93" s="54"/>
      <c r="S93" s="54"/>
      <c r="T93" s="54"/>
      <c r="U93" s="54"/>
      <c r="V93" s="54"/>
    </row>
    <row r="94" spans="1:22" ht="20.25" customHeight="1">
      <c r="A94" s="51">
        <v>90</v>
      </c>
      <c r="B94" s="55" t="s">
        <v>95</v>
      </c>
      <c r="C94" s="55">
        <v>600015</v>
      </c>
      <c r="D94" s="56" t="s">
        <v>301</v>
      </c>
      <c r="E94" s="55">
        <v>600056</v>
      </c>
      <c r="F94" s="55" t="s">
        <v>468</v>
      </c>
      <c r="G94" s="57" t="s">
        <v>337</v>
      </c>
      <c r="H94" s="57" t="s">
        <v>336</v>
      </c>
      <c r="I94" s="55" t="s">
        <v>409</v>
      </c>
      <c r="J94" s="54"/>
      <c r="K94" s="54"/>
      <c r="L94" s="54"/>
      <c r="M94" s="54">
        <f t="shared" si="3"/>
        <v>0</v>
      </c>
      <c r="N94" s="53"/>
      <c r="O94" s="54"/>
      <c r="P94" s="53"/>
      <c r="Q94" s="54"/>
      <c r="R94" s="54"/>
      <c r="S94" s="54"/>
      <c r="T94" s="54"/>
      <c r="U94" s="54"/>
      <c r="V94" s="54"/>
    </row>
    <row r="95" spans="1:22" ht="20.25" customHeight="1">
      <c r="A95" s="51">
        <v>89</v>
      </c>
      <c r="B95" s="55" t="s">
        <v>95</v>
      </c>
      <c r="C95" s="55">
        <v>600015</v>
      </c>
      <c r="D95" s="56" t="s">
        <v>301</v>
      </c>
      <c r="E95" s="55">
        <v>600155</v>
      </c>
      <c r="F95" s="55" t="s">
        <v>465</v>
      </c>
      <c r="G95" s="57" t="s">
        <v>337</v>
      </c>
      <c r="H95" s="57" t="s">
        <v>336</v>
      </c>
      <c r="I95" s="55" t="s">
        <v>456</v>
      </c>
      <c r="J95" s="54"/>
      <c r="K95" s="54"/>
      <c r="L95" s="54"/>
      <c r="M95" s="54">
        <f t="shared" si="3"/>
        <v>0</v>
      </c>
      <c r="N95" s="53"/>
      <c r="O95" s="54"/>
      <c r="P95" s="53"/>
      <c r="Q95" s="54"/>
      <c r="R95" s="54"/>
      <c r="S95" s="54"/>
      <c r="T95" s="54"/>
      <c r="U95" s="54"/>
      <c r="V95" s="54"/>
    </row>
    <row r="96" spans="1:22" s="74" customFormat="1" ht="20.25" customHeight="1">
      <c r="A96" s="51">
        <v>91</v>
      </c>
      <c r="B96" s="52" t="s">
        <v>95</v>
      </c>
      <c r="C96" s="66">
        <v>600023</v>
      </c>
      <c r="D96" s="52" t="s">
        <v>300</v>
      </c>
      <c r="E96" s="66">
        <v>600023</v>
      </c>
      <c r="F96" s="52" t="s">
        <v>300</v>
      </c>
      <c r="G96" s="51" t="s">
        <v>338</v>
      </c>
      <c r="H96" s="51"/>
      <c r="I96" s="53">
        <v>2007</v>
      </c>
      <c r="J96" s="54"/>
      <c r="K96" s="54"/>
      <c r="L96" s="54">
        <v>10200</v>
      </c>
      <c r="M96" s="54">
        <f t="shared" si="3"/>
        <v>10200</v>
      </c>
      <c r="N96" s="53"/>
      <c r="O96" s="54"/>
      <c r="P96" s="53"/>
      <c r="Q96" s="54"/>
      <c r="R96" s="54"/>
      <c r="S96" s="54"/>
      <c r="T96" s="54"/>
      <c r="U96" s="54"/>
      <c r="V96" s="54"/>
    </row>
    <row r="97" spans="1:22" ht="20.25" customHeight="1">
      <c r="A97" s="51">
        <v>92</v>
      </c>
      <c r="B97" s="52" t="s">
        <v>95</v>
      </c>
      <c r="C97" s="66">
        <v>600098</v>
      </c>
      <c r="D97" s="52" t="s">
        <v>467</v>
      </c>
      <c r="E97" s="66">
        <v>600098</v>
      </c>
      <c r="F97" s="52" t="s">
        <v>467</v>
      </c>
      <c r="G97" s="59" t="s">
        <v>338</v>
      </c>
      <c r="H97" s="51"/>
      <c r="I97" s="53">
        <v>2003</v>
      </c>
      <c r="J97" s="54"/>
      <c r="K97" s="54"/>
      <c r="L97" s="54"/>
      <c r="M97" s="54">
        <f t="shared" si="3"/>
        <v>0</v>
      </c>
      <c r="N97" s="53"/>
      <c r="O97" s="54"/>
      <c r="P97" s="53"/>
      <c r="Q97" s="54"/>
      <c r="R97" s="54"/>
      <c r="S97" s="54"/>
      <c r="T97" s="54"/>
      <c r="U97" s="54"/>
      <c r="V97" s="54"/>
    </row>
    <row r="98" spans="1:22" ht="20.25" customHeight="1">
      <c r="A98" s="51">
        <v>93</v>
      </c>
      <c r="B98" s="52" t="s">
        <v>95</v>
      </c>
      <c r="C98" s="66">
        <v>600130</v>
      </c>
      <c r="D98" s="52" t="s">
        <v>92</v>
      </c>
      <c r="E98" s="66">
        <v>600130</v>
      </c>
      <c r="F98" s="52" t="s">
        <v>92</v>
      </c>
      <c r="G98" s="51" t="s">
        <v>338</v>
      </c>
      <c r="H98" s="51"/>
      <c r="I98" s="53">
        <v>2006</v>
      </c>
      <c r="J98" s="54"/>
      <c r="K98" s="54"/>
      <c r="L98" s="54"/>
      <c r="M98" s="54">
        <f t="shared" si="3"/>
        <v>0</v>
      </c>
      <c r="N98" s="53"/>
      <c r="O98" s="54"/>
      <c r="P98" s="53"/>
      <c r="Q98" s="54"/>
      <c r="R98" s="54"/>
      <c r="S98" s="54"/>
      <c r="T98" s="54"/>
      <c r="U98" s="54"/>
      <c r="V98" s="54"/>
    </row>
    <row r="99" spans="1:22" ht="20.25" customHeight="1">
      <c r="A99" s="51">
        <v>94</v>
      </c>
      <c r="B99" s="55" t="s">
        <v>95</v>
      </c>
      <c r="C99" s="55">
        <v>600130</v>
      </c>
      <c r="D99" s="56" t="s">
        <v>92</v>
      </c>
      <c r="E99" s="55">
        <v>601526</v>
      </c>
      <c r="F99" s="55" t="s">
        <v>470</v>
      </c>
      <c r="G99" s="57" t="s">
        <v>337</v>
      </c>
      <c r="H99" s="57" t="s">
        <v>336</v>
      </c>
      <c r="I99" s="55" t="s">
        <v>402</v>
      </c>
      <c r="J99" s="54"/>
      <c r="K99" s="54"/>
      <c r="L99" s="54"/>
      <c r="M99" s="54">
        <f t="shared" si="3"/>
        <v>0</v>
      </c>
      <c r="N99" s="53"/>
      <c r="O99" s="54"/>
      <c r="P99" s="53"/>
      <c r="Q99" s="54"/>
      <c r="R99" s="54"/>
      <c r="S99" s="54"/>
      <c r="T99" s="54"/>
      <c r="U99" s="54"/>
      <c r="V99" s="54"/>
    </row>
    <row r="100" spans="1:22" ht="20.25" customHeight="1">
      <c r="A100" s="51">
        <v>95</v>
      </c>
      <c r="B100" s="52" t="s">
        <v>95</v>
      </c>
      <c r="C100" s="66">
        <v>600148</v>
      </c>
      <c r="D100" s="52" t="s">
        <v>83</v>
      </c>
      <c r="E100" s="66">
        <v>600148</v>
      </c>
      <c r="F100" s="52" t="s">
        <v>83</v>
      </c>
      <c r="G100" s="51" t="s">
        <v>338</v>
      </c>
      <c r="H100" s="51"/>
      <c r="I100" s="53">
        <v>2003</v>
      </c>
      <c r="J100" s="54"/>
      <c r="K100" s="54"/>
      <c r="L100" s="54"/>
      <c r="M100" s="54">
        <f t="shared" si="3"/>
        <v>0</v>
      </c>
      <c r="N100" s="53"/>
      <c r="O100" s="54"/>
      <c r="P100" s="53"/>
      <c r="Q100" s="54"/>
      <c r="R100" s="54"/>
      <c r="S100" s="54"/>
      <c r="T100" s="54"/>
      <c r="U100" s="54"/>
      <c r="V100" s="54"/>
    </row>
    <row r="101" spans="1:22" ht="20.25" customHeight="1">
      <c r="A101" s="51">
        <v>98</v>
      </c>
      <c r="B101" s="55" t="s">
        <v>95</v>
      </c>
      <c r="C101" s="55">
        <v>600148</v>
      </c>
      <c r="D101" s="56" t="s">
        <v>83</v>
      </c>
      <c r="E101" s="55">
        <v>600403</v>
      </c>
      <c r="F101" s="55" t="s">
        <v>540</v>
      </c>
      <c r="G101" s="57" t="s">
        <v>337</v>
      </c>
      <c r="H101" s="57" t="s">
        <v>336</v>
      </c>
      <c r="I101" s="55">
        <v>2009</v>
      </c>
      <c r="J101" s="54"/>
      <c r="K101" s="54"/>
      <c r="L101" s="54"/>
      <c r="M101" s="54"/>
      <c r="N101" s="53"/>
      <c r="O101" s="54"/>
      <c r="P101" s="53"/>
      <c r="Q101" s="54"/>
      <c r="R101" s="54"/>
      <c r="S101" s="54"/>
      <c r="T101" s="54"/>
      <c r="U101" s="54"/>
      <c r="V101" s="54"/>
    </row>
    <row r="102" spans="1:22" ht="20.25" customHeight="1">
      <c r="A102" s="51">
        <v>96</v>
      </c>
      <c r="B102" s="55" t="s">
        <v>95</v>
      </c>
      <c r="C102" s="55">
        <v>600148</v>
      </c>
      <c r="D102" s="56" t="s">
        <v>83</v>
      </c>
      <c r="E102" s="55">
        <v>601385</v>
      </c>
      <c r="F102" s="55" t="s">
        <v>469</v>
      </c>
      <c r="G102" s="131" t="s">
        <v>334</v>
      </c>
      <c r="H102" s="57" t="s">
        <v>336</v>
      </c>
      <c r="I102" s="55" t="s">
        <v>456</v>
      </c>
      <c r="J102" s="54"/>
      <c r="K102" s="54"/>
      <c r="L102" s="54"/>
      <c r="M102" s="54">
        <f t="shared" ref="M102:M107" si="4">J102+K102+L102</f>
        <v>0</v>
      </c>
      <c r="N102" s="53"/>
      <c r="O102" s="54"/>
      <c r="P102" s="53"/>
      <c r="Q102" s="54"/>
      <c r="R102" s="54"/>
      <c r="S102" s="54"/>
      <c r="T102" s="54"/>
      <c r="U102" s="54"/>
      <c r="V102" s="54"/>
    </row>
    <row r="103" spans="1:22" ht="20.25" customHeight="1">
      <c r="A103" s="51">
        <v>97</v>
      </c>
      <c r="B103" s="55" t="s">
        <v>95</v>
      </c>
      <c r="C103" s="55">
        <v>600148</v>
      </c>
      <c r="D103" s="56" t="s">
        <v>83</v>
      </c>
      <c r="E103" s="55">
        <v>601575</v>
      </c>
      <c r="F103" s="55" t="s">
        <v>472</v>
      </c>
      <c r="G103" s="57" t="s">
        <v>337</v>
      </c>
      <c r="H103" s="57" t="s">
        <v>336</v>
      </c>
      <c r="I103" s="55" t="s">
        <v>409</v>
      </c>
      <c r="J103" s="54"/>
      <c r="K103" s="54"/>
      <c r="L103" s="54"/>
      <c r="M103" s="54">
        <f t="shared" si="4"/>
        <v>0</v>
      </c>
      <c r="N103" s="53"/>
      <c r="O103" s="54"/>
      <c r="P103" s="53"/>
      <c r="Q103" s="54"/>
      <c r="R103" s="54"/>
      <c r="S103" s="54"/>
      <c r="T103" s="54"/>
      <c r="U103" s="54"/>
      <c r="V103" s="54"/>
    </row>
    <row r="104" spans="1:22" ht="20.25" customHeight="1">
      <c r="A104" s="51">
        <v>99</v>
      </c>
      <c r="B104" s="52" t="s">
        <v>95</v>
      </c>
      <c r="C104" s="66">
        <v>600312</v>
      </c>
      <c r="D104" s="52" t="s">
        <v>299</v>
      </c>
      <c r="E104" s="66">
        <v>600312</v>
      </c>
      <c r="F104" s="52" t="s">
        <v>299</v>
      </c>
      <c r="G104" s="59" t="s">
        <v>338</v>
      </c>
      <c r="H104" s="51"/>
      <c r="I104" s="53">
        <v>2005</v>
      </c>
      <c r="J104" s="54"/>
      <c r="K104" s="54"/>
      <c r="L104" s="54"/>
      <c r="M104" s="54">
        <f t="shared" si="4"/>
        <v>0</v>
      </c>
      <c r="N104" s="53"/>
      <c r="O104" s="54"/>
      <c r="P104" s="53"/>
      <c r="Q104" s="54"/>
      <c r="R104" s="54"/>
      <c r="S104" s="54"/>
      <c r="T104" s="54"/>
      <c r="U104" s="54"/>
      <c r="V104" s="54"/>
    </row>
    <row r="105" spans="1:22" ht="20.25" customHeight="1">
      <c r="A105" s="51">
        <v>101</v>
      </c>
      <c r="B105" s="55" t="s">
        <v>95</v>
      </c>
      <c r="C105" s="55">
        <v>600809</v>
      </c>
      <c r="D105" s="56" t="s">
        <v>471</v>
      </c>
      <c r="E105" s="55">
        <v>600122</v>
      </c>
      <c r="F105" s="55" t="s">
        <v>474</v>
      </c>
      <c r="G105" s="57" t="s">
        <v>337</v>
      </c>
      <c r="H105" s="57" t="s">
        <v>336</v>
      </c>
      <c r="I105" s="55" t="s">
        <v>402</v>
      </c>
      <c r="J105" s="54"/>
      <c r="K105" s="54"/>
      <c r="L105" s="54"/>
      <c r="M105" s="54">
        <f t="shared" si="4"/>
        <v>0</v>
      </c>
      <c r="N105" s="53"/>
      <c r="O105" s="54"/>
      <c r="P105" s="53"/>
      <c r="Q105" s="54"/>
      <c r="R105" s="54"/>
      <c r="S105" s="54"/>
      <c r="T105" s="54"/>
      <c r="U105" s="54"/>
      <c r="V105" s="54"/>
    </row>
    <row r="106" spans="1:22" ht="20.25" customHeight="1">
      <c r="A106" s="51">
        <v>100</v>
      </c>
      <c r="B106" s="52" t="s">
        <v>95</v>
      </c>
      <c r="C106" s="66">
        <v>600809</v>
      </c>
      <c r="D106" s="52" t="s">
        <v>471</v>
      </c>
      <c r="E106" s="66">
        <v>600809</v>
      </c>
      <c r="F106" s="52" t="s">
        <v>471</v>
      </c>
      <c r="G106" s="51" t="s">
        <v>338</v>
      </c>
      <c r="H106" s="51"/>
      <c r="I106" s="53">
        <v>2007</v>
      </c>
      <c r="J106" s="54"/>
      <c r="K106" s="54"/>
      <c r="L106" s="54"/>
      <c r="M106" s="54">
        <f t="shared" si="4"/>
        <v>0</v>
      </c>
      <c r="N106" s="53"/>
      <c r="O106" s="54"/>
      <c r="P106" s="53"/>
      <c r="Q106" s="54"/>
      <c r="R106" s="54"/>
      <c r="S106" s="54"/>
      <c r="T106" s="54"/>
      <c r="U106" s="54"/>
      <c r="V106" s="54"/>
    </row>
    <row r="107" spans="1:22" ht="20.25" customHeight="1">
      <c r="A107" s="51">
        <v>103</v>
      </c>
      <c r="B107" s="55" t="s">
        <v>95</v>
      </c>
      <c r="C107" s="55">
        <v>600833</v>
      </c>
      <c r="D107" s="56" t="s">
        <v>82</v>
      </c>
      <c r="E107" s="55">
        <v>600163</v>
      </c>
      <c r="F107" s="55" t="s">
        <v>473</v>
      </c>
      <c r="G107" s="57" t="s">
        <v>337</v>
      </c>
      <c r="H107" s="57" t="s">
        <v>336</v>
      </c>
      <c r="I107" s="55" t="s">
        <v>402</v>
      </c>
      <c r="J107" s="54"/>
      <c r="K107" s="54"/>
      <c r="L107" s="54"/>
      <c r="M107" s="54">
        <f t="shared" si="4"/>
        <v>0</v>
      </c>
      <c r="N107" s="53"/>
      <c r="O107" s="54"/>
      <c r="P107" s="53"/>
      <c r="Q107" s="54"/>
      <c r="R107" s="54"/>
      <c r="S107" s="54"/>
      <c r="T107" s="54"/>
      <c r="U107" s="54"/>
      <c r="V107" s="54"/>
    </row>
    <row r="108" spans="1:22" ht="20.25" customHeight="1">
      <c r="A108" s="51">
        <v>105</v>
      </c>
      <c r="B108" s="55" t="s">
        <v>95</v>
      </c>
      <c r="C108" s="55">
        <v>600833</v>
      </c>
      <c r="D108" s="56" t="s">
        <v>82</v>
      </c>
      <c r="E108" s="55">
        <v>600205</v>
      </c>
      <c r="F108" s="55" t="s">
        <v>545</v>
      </c>
      <c r="G108" s="57" t="s">
        <v>337</v>
      </c>
      <c r="H108" s="57" t="s">
        <v>336</v>
      </c>
      <c r="I108" s="55">
        <v>2011</v>
      </c>
      <c r="J108" s="54"/>
      <c r="K108" s="54"/>
      <c r="L108" s="54"/>
      <c r="M108" s="54"/>
      <c r="N108" s="53"/>
      <c r="O108" s="54"/>
      <c r="P108" s="53"/>
      <c r="Q108" s="54"/>
      <c r="R108" s="54"/>
      <c r="S108" s="54"/>
      <c r="T108" s="54"/>
      <c r="U108" s="54"/>
      <c r="V108" s="54"/>
    </row>
    <row r="109" spans="1:22" ht="20.25" customHeight="1">
      <c r="A109" s="51">
        <v>102</v>
      </c>
      <c r="B109" s="52" t="s">
        <v>95</v>
      </c>
      <c r="C109" s="66">
        <v>600833</v>
      </c>
      <c r="D109" s="52" t="s">
        <v>82</v>
      </c>
      <c r="E109" s="66">
        <v>600833</v>
      </c>
      <c r="F109" s="52" t="s">
        <v>82</v>
      </c>
      <c r="G109" s="51" t="s">
        <v>338</v>
      </c>
      <c r="H109" s="51"/>
      <c r="I109" s="53">
        <v>2006</v>
      </c>
      <c r="J109" s="54"/>
      <c r="K109" s="54"/>
      <c r="L109" s="54"/>
      <c r="M109" s="54">
        <f t="shared" ref="M109:M119" si="5">J109+K109+L109</f>
        <v>0</v>
      </c>
      <c r="N109" s="53"/>
      <c r="O109" s="54"/>
      <c r="P109" s="53"/>
      <c r="Q109" s="54"/>
      <c r="R109" s="54"/>
      <c r="S109" s="54"/>
      <c r="T109" s="54"/>
      <c r="U109" s="54"/>
      <c r="V109" s="54"/>
    </row>
    <row r="110" spans="1:22" ht="20.25" customHeight="1">
      <c r="A110" s="51">
        <v>104</v>
      </c>
      <c r="B110" s="55" t="s">
        <v>95</v>
      </c>
      <c r="C110" s="55">
        <v>600833</v>
      </c>
      <c r="D110" s="56" t="s">
        <v>82</v>
      </c>
      <c r="E110" s="55">
        <v>601468</v>
      </c>
      <c r="F110" s="55" t="s">
        <v>476</v>
      </c>
      <c r="G110" s="57" t="s">
        <v>337</v>
      </c>
      <c r="H110" s="57" t="s">
        <v>336</v>
      </c>
      <c r="I110" s="55" t="s">
        <v>402</v>
      </c>
      <c r="J110" s="54"/>
      <c r="K110" s="54"/>
      <c r="L110" s="54"/>
      <c r="M110" s="54">
        <f t="shared" si="5"/>
        <v>0</v>
      </c>
      <c r="N110" s="53"/>
      <c r="O110" s="54"/>
      <c r="P110" s="53"/>
      <c r="Q110" s="54"/>
      <c r="R110" s="54"/>
      <c r="S110" s="54"/>
      <c r="T110" s="54"/>
      <c r="U110" s="54"/>
      <c r="V110" s="54"/>
    </row>
    <row r="111" spans="1:22" ht="20.25" customHeight="1">
      <c r="A111" s="51">
        <v>108</v>
      </c>
      <c r="B111" s="55" t="s">
        <v>95</v>
      </c>
      <c r="C111" s="55">
        <v>601096</v>
      </c>
      <c r="D111" s="56" t="s">
        <v>475</v>
      </c>
      <c r="E111" s="55">
        <v>600981</v>
      </c>
      <c r="F111" s="55" t="s">
        <v>477</v>
      </c>
      <c r="G111" s="57" t="s">
        <v>337</v>
      </c>
      <c r="H111" s="57" t="s">
        <v>336</v>
      </c>
      <c r="I111" s="55" t="s">
        <v>409</v>
      </c>
      <c r="J111" s="54"/>
      <c r="K111" s="54"/>
      <c r="L111" s="54"/>
      <c r="M111" s="54">
        <f t="shared" si="5"/>
        <v>0</v>
      </c>
      <c r="N111" s="53"/>
      <c r="O111" s="54"/>
      <c r="P111" s="53"/>
      <c r="Q111" s="54"/>
      <c r="R111" s="54"/>
      <c r="S111" s="54"/>
      <c r="T111" s="54"/>
      <c r="U111" s="54"/>
      <c r="V111" s="54"/>
    </row>
    <row r="112" spans="1:22" ht="20.25" customHeight="1">
      <c r="A112" s="51">
        <v>106</v>
      </c>
      <c r="B112" s="52" t="s">
        <v>95</v>
      </c>
      <c r="C112" s="66">
        <v>601096</v>
      </c>
      <c r="D112" s="52" t="s">
        <v>475</v>
      </c>
      <c r="E112" s="66">
        <v>601096</v>
      </c>
      <c r="F112" s="52" t="s">
        <v>475</v>
      </c>
      <c r="G112" s="51" t="s">
        <v>338</v>
      </c>
      <c r="H112" s="51"/>
      <c r="I112" s="53">
        <v>2006</v>
      </c>
      <c r="J112" s="54"/>
      <c r="K112" s="54"/>
      <c r="L112" s="54">
        <v>3000</v>
      </c>
      <c r="M112" s="54">
        <f t="shared" si="5"/>
        <v>3000</v>
      </c>
      <c r="N112" s="53"/>
      <c r="O112" s="54"/>
      <c r="P112" s="53"/>
      <c r="Q112" s="54"/>
      <c r="R112" s="54"/>
      <c r="S112" s="54"/>
      <c r="T112" s="54"/>
      <c r="U112" s="54"/>
      <c r="V112" s="54"/>
    </row>
    <row r="113" spans="1:22" ht="20.25" customHeight="1">
      <c r="A113" s="51">
        <v>107</v>
      </c>
      <c r="B113" s="55" t="s">
        <v>95</v>
      </c>
      <c r="C113" s="55">
        <v>601096</v>
      </c>
      <c r="D113" s="56" t="s">
        <v>475</v>
      </c>
      <c r="E113" s="55">
        <v>601617</v>
      </c>
      <c r="F113" s="55" t="s">
        <v>478</v>
      </c>
      <c r="G113" s="57" t="s">
        <v>337</v>
      </c>
      <c r="H113" s="57" t="s">
        <v>336</v>
      </c>
      <c r="I113" s="55" t="s">
        <v>409</v>
      </c>
      <c r="J113" s="54"/>
      <c r="K113" s="54"/>
      <c r="L113" s="54"/>
      <c r="M113" s="54">
        <f t="shared" si="5"/>
        <v>0</v>
      </c>
      <c r="N113" s="53"/>
      <c r="O113" s="54"/>
      <c r="P113" s="53"/>
      <c r="Q113" s="54"/>
      <c r="R113" s="54"/>
      <c r="S113" s="54"/>
      <c r="T113" s="54"/>
      <c r="U113" s="54"/>
      <c r="V113" s="54"/>
    </row>
    <row r="114" spans="1:22" s="74" customFormat="1" ht="20.25" customHeight="1">
      <c r="A114" s="51">
        <v>110</v>
      </c>
      <c r="B114" s="55" t="s">
        <v>95</v>
      </c>
      <c r="C114" s="55">
        <v>601161</v>
      </c>
      <c r="D114" s="56" t="s">
        <v>480</v>
      </c>
      <c r="E114" s="55">
        <v>600510</v>
      </c>
      <c r="F114" s="55" t="s">
        <v>479</v>
      </c>
      <c r="G114" s="57" t="s">
        <v>337</v>
      </c>
      <c r="H114" s="57" t="s">
        <v>336</v>
      </c>
      <c r="I114" s="55" t="s">
        <v>409</v>
      </c>
      <c r="J114" s="54"/>
      <c r="K114" s="54"/>
      <c r="L114" s="54"/>
      <c r="M114" s="54">
        <f t="shared" si="5"/>
        <v>0</v>
      </c>
      <c r="N114" s="53"/>
      <c r="O114" s="54"/>
      <c r="P114" s="53"/>
      <c r="Q114" s="54"/>
      <c r="R114" s="54"/>
      <c r="S114" s="54"/>
      <c r="T114" s="54"/>
      <c r="U114" s="54"/>
      <c r="V114" s="54"/>
    </row>
    <row r="115" spans="1:22" ht="20.25" customHeight="1">
      <c r="A115" s="51">
        <v>111</v>
      </c>
      <c r="B115" s="55" t="s">
        <v>95</v>
      </c>
      <c r="C115" s="55">
        <v>601161</v>
      </c>
      <c r="D115" s="56" t="s">
        <v>480</v>
      </c>
      <c r="E115" s="55">
        <v>601088</v>
      </c>
      <c r="F115" s="55" t="s">
        <v>482</v>
      </c>
      <c r="G115" s="57" t="s">
        <v>337</v>
      </c>
      <c r="H115" s="57" t="s">
        <v>336</v>
      </c>
      <c r="I115" s="55" t="s">
        <v>387</v>
      </c>
      <c r="J115" s="54"/>
      <c r="K115" s="54"/>
      <c r="L115" s="54"/>
      <c r="M115" s="54">
        <f t="shared" si="5"/>
        <v>0</v>
      </c>
      <c r="N115" s="53"/>
      <c r="O115" s="54"/>
      <c r="P115" s="53"/>
      <c r="Q115" s="54"/>
      <c r="R115" s="54"/>
      <c r="S115" s="54"/>
      <c r="T115" s="54"/>
      <c r="U115" s="54"/>
      <c r="V115" s="54"/>
    </row>
    <row r="116" spans="1:22" ht="20.25" customHeight="1">
      <c r="A116" s="51">
        <v>109</v>
      </c>
      <c r="B116" s="52" t="s">
        <v>95</v>
      </c>
      <c r="C116" s="66">
        <v>601161</v>
      </c>
      <c r="D116" s="52" t="s">
        <v>480</v>
      </c>
      <c r="E116" s="66">
        <v>601161</v>
      </c>
      <c r="F116" s="52" t="s">
        <v>480</v>
      </c>
      <c r="G116" s="51" t="s">
        <v>338</v>
      </c>
      <c r="H116" s="51"/>
      <c r="I116" s="53">
        <v>2007</v>
      </c>
      <c r="J116" s="54"/>
      <c r="K116" s="54"/>
      <c r="L116" s="54">
        <v>10000</v>
      </c>
      <c r="M116" s="54">
        <f t="shared" si="5"/>
        <v>10000</v>
      </c>
      <c r="N116" s="53"/>
      <c r="O116" s="54"/>
      <c r="P116" s="53"/>
      <c r="Q116" s="54"/>
      <c r="R116" s="54"/>
      <c r="S116" s="54"/>
      <c r="T116" s="54"/>
      <c r="U116" s="54"/>
      <c r="V116" s="54"/>
    </row>
    <row r="117" spans="1:22" ht="20.25" customHeight="1">
      <c r="A117" s="51">
        <v>112</v>
      </c>
      <c r="B117" s="52" t="s">
        <v>95</v>
      </c>
      <c r="C117" s="66">
        <v>601609</v>
      </c>
      <c r="D117" s="52" t="s">
        <v>481</v>
      </c>
      <c r="E117" s="66">
        <v>601609</v>
      </c>
      <c r="F117" s="52" t="s">
        <v>481</v>
      </c>
      <c r="G117" s="51" t="s">
        <v>334</v>
      </c>
      <c r="H117" s="51"/>
      <c r="I117" s="53">
        <v>2007</v>
      </c>
      <c r="J117" s="54"/>
      <c r="K117" s="54"/>
      <c r="L117" s="54"/>
      <c r="M117" s="54">
        <f t="shared" si="5"/>
        <v>0</v>
      </c>
      <c r="N117" s="53"/>
      <c r="O117" s="54"/>
      <c r="P117" s="53"/>
      <c r="Q117" s="54"/>
      <c r="R117" s="54"/>
      <c r="S117" s="54"/>
      <c r="T117" s="54"/>
      <c r="U117" s="54"/>
      <c r="V117" s="54"/>
    </row>
    <row r="118" spans="1:22" ht="20.25" customHeight="1">
      <c r="A118" s="51">
        <v>114</v>
      </c>
      <c r="B118" s="55" t="s">
        <v>95</v>
      </c>
      <c r="C118" s="55">
        <v>601641</v>
      </c>
      <c r="D118" s="56" t="s">
        <v>298</v>
      </c>
      <c r="E118" s="55">
        <v>601401</v>
      </c>
      <c r="F118" s="55" t="s">
        <v>484</v>
      </c>
      <c r="G118" s="57" t="s">
        <v>337</v>
      </c>
      <c r="H118" s="57" t="s">
        <v>336</v>
      </c>
      <c r="I118" s="55" t="s">
        <v>387</v>
      </c>
      <c r="J118" s="54"/>
      <c r="K118" s="54"/>
      <c r="L118" s="54"/>
      <c r="M118" s="54">
        <f t="shared" si="5"/>
        <v>0</v>
      </c>
      <c r="N118" s="53"/>
      <c r="O118" s="54"/>
      <c r="P118" s="53"/>
      <c r="Q118" s="54"/>
      <c r="R118" s="54"/>
      <c r="S118" s="54"/>
      <c r="T118" s="54"/>
      <c r="U118" s="54"/>
      <c r="V118" s="54"/>
    </row>
    <row r="119" spans="1:22" s="74" customFormat="1" ht="20.25" customHeight="1">
      <c r="A119" s="51">
        <v>113</v>
      </c>
      <c r="B119" s="52" t="s">
        <v>95</v>
      </c>
      <c r="C119" s="66">
        <v>601641</v>
      </c>
      <c r="D119" s="52" t="s">
        <v>298</v>
      </c>
      <c r="E119" s="66">
        <v>601641</v>
      </c>
      <c r="F119" s="52" t="s">
        <v>298</v>
      </c>
      <c r="G119" s="51" t="s">
        <v>338</v>
      </c>
      <c r="H119" s="51"/>
      <c r="I119" s="53">
        <v>2003</v>
      </c>
      <c r="J119" s="54"/>
      <c r="K119" s="54"/>
      <c r="L119" s="54">
        <v>6200</v>
      </c>
      <c r="M119" s="54">
        <f t="shared" si="5"/>
        <v>6200</v>
      </c>
      <c r="N119" s="53"/>
      <c r="O119" s="54"/>
      <c r="P119" s="53"/>
      <c r="Q119" s="54"/>
      <c r="R119" s="54"/>
      <c r="S119" s="54"/>
      <c r="T119" s="54"/>
      <c r="U119" s="54"/>
      <c r="V119" s="54"/>
    </row>
    <row r="120" spans="1:22" ht="20.25" customHeight="1">
      <c r="A120" s="51">
        <v>116</v>
      </c>
      <c r="B120" s="52" t="s">
        <v>95</v>
      </c>
      <c r="C120" s="66">
        <v>601690</v>
      </c>
      <c r="D120" s="52" t="s">
        <v>483</v>
      </c>
      <c r="E120" s="66">
        <v>600882</v>
      </c>
      <c r="F120" s="52" t="s">
        <v>544</v>
      </c>
      <c r="G120" s="51" t="s">
        <v>337</v>
      </c>
      <c r="H120" s="51" t="s">
        <v>336</v>
      </c>
      <c r="I120" s="53">
        <v>2009</v>
      </c>
      <c r="J120" s="54"/>
      <c r="K120" s="54"/>
      <c r="L120" s="54"/>
      <c r="M120" s="54"/>
      <c r="N120" s="53"/>
      <c r="O120" s="54"/>
      <c r="P120" s="53"/>
      <c r="Q120" s="54"/>
      <c r="R120" s="54"/>
      <c r="S120" s="54"/>
      <c r="T120" s="54"/>
      <c r="U120" s="54"/>
      <c r="V120" s="54"/>
    </row>
    <row r="121" spans="1:22" ht="20.25" customHeight="1">
      <c r="A121" s="51">
        <v>115</v>
      </c>
      <c r="B121" s="52" t="s">
        <v>95</v>
      </c>
      <c r="C121" s="66">
        <v>601690</v>
      </c>
      <c r="D121" s="52" t="s">
        <v>483</v>
      </c>
      <c r="E121" s="66">
        <v>601690</v>
      </c>
      <c r="F121" s="52" t="s">
        <v>483</v>
      </c>
      <c r="G121" s="51" t="s">
        <v>338</v>
      </c>
      <c r="H121" s="51"/>
      <c r="I121" s="53">
        <v>2005</v>
      </c>
      <c r="J121" s="54"/>
      <c r="K121" s="54"/>
      <c r="L121" s="54">
        <v>11200</v>
      </c>
      <c r="M121" s="54">
        <f t="shared" ref="M121:M139" si="6">J121+K121+L121</f>
        <v>11200</v>
      </c>
      <c r="N121" s="53"/>
      <c r="O121" s="54"/>
      <c r="P121" s="53"/>
      <c r="Q121" s="54"/>
      <c r="R121" s="54"/>
      <c r="S121" s="54"/>
      <c r="T121" s="54"/>
      <c r="U121" s="54"/>
      <c r="V121" s="54"/>
    </row>
    <row r="122" spans="1:22" ht="20.25" customHeight="1">
      <c r="A122" s="51">
        <v>117</v>
      </c>
      <c r="B122" s="52" t="s">
        <v>95</v>
      </c>
      <c r="C122" s="66">
        <v>610030</v>
      </c>
      <c r="D122" s="52" t="s">
        <v>296</v>
      </c>
      <c r="E122" s="66">
        <v>610030</v>
      </c>
      <c r="F122" s="52" t="s">
        <v>296</v>
      </c>
      <c r="G122" s="51" t="s">
        <v>338</v>
      </c>
      <c r="H122" s="51"/>
      <c r="I122" s="53">
        <v>2006</v>
      </c>
      <c r="J122" s="54"/>
      <c r="K122" s="54"/>
      <c r="L122" s="54"/>
      <c r="M122" s="54">
        <f t="shared" si="6"/>
        <v>0</v>
      </c>
      <c r="N122" s="53"/>
      <c r="O122" s="54"/>
      <c r="P122" s="53"/>
      <c r="Q122" s="54"/>
      <c r="R122" s="54"/>
      <c r="S122" s="54"/>
      <c r="T122" s="54"/>
      <c r="U122" s="54"/>
      <c r="V122" s="54"/>
    </row>
    <row r="123" spans="1:22" ht="20.25" customHeight="1">
      <c r="A123" s="51">
        <v>118</v>
      </c>
      <c r="B123" s="52" t="s">
        <v>95</v>
      </c>
      <c r="C123" s="66">
        <v>610089</v>
      </c>
      <c r="D123" s="52" t="s">
        <v>297</v>
      </c>
      <c r="E123" s="66">
        <v>610089</v>
      </c>
      <c r="F123" s="52" t="s">
        <v>297</v>
      </c>
      <c r="G123" s="59" t="s">
        <v>338</v>
      </c>
      <c r="H123" s="51"/>
      <c r="I123" s="53">
        <v>2006</v>
      </c>
      <c r="J123" s="54"/>
      <c r="K123" s="54"/>
      <c r="L123" s="54"/>
      <c r="M123" s="54">
        <f t="shared" si="6"/>
        <v>0</v>
      </c>
      <c r="N123" s="53"/>
      <c r="O123" s="54"/>
      <c r="P123" s="53"/>
      <c r="Q123" s="54"/>
      <c r="R123" s="54"/>
      <c r="S123" s="54"/>
      <c r="T123" s="54"/>
      <c r="U123" s="54"/>
      <c r="V123" s="54"/>
    </row>
    <row r="124" spans="1:22" ht="20.25" customHeight="1">
      <c r="A124" s="51">
        <v>119</v>
      </c>
      <c r="B124" s="55" t="s">
        <v>95</v>
      </c>
      <c r="C124" s="55">
        <v>610089</v>
      </c>
      <c r="D124" s="56" t="s">
        <v>297</v>
      </c>
      <c r="E124" s="55">
        <v>614040</v>
      </c>
      <c r="F124" s="55" t="s">
        <v>486</v>
      </c>
      <c r="G124" s="57" t="s">
        <v>337</v>
      </c>
      <c r="H124" s="57" t="s">
        <v>336</v>
      </c>
      <c r="I124" s="55" t="s">
        <v>456</v>
      </c>
      <c r="J124" s="54"/>
      <c r="K124" s="54"/>
      <c r="L124" s="54"/>
      <c r="M124" s="54">
        <f t="shared" si="6"/>
        <v>0</v>
      </c>
      <c r="N124" s="53"/>
      <c r="O124" s="54"/>
      <c r="P124" s="53"/>
      <c r="Q124" s="54"/>
      <c r="R124" s="54"/>
      <c r="S124" s="54"/>
      <c r="T124" s="54"/>
      <c r="U124" s="54"/>
      <c r="V124" s="54"/>
    </row>
    <row r="125" spans="1:22" ht="20.25" customHeight="1">
      <c r="A125" s="51">
        <v>120</v>
      </c>
      <c r="B125" s="52" t="s">
        <v>95</v>
      </c>
      <c r="C125" s="66">
        <v>610238</v>
      </c>
      <c r="D125" s="52" t="s">
        <v>295</v>
      </c>
      <c r="E125" s="66">
        <v>610238</v>
      </c>
      <c r="F125" s="52" t="s">
        <v>295</v>
      </c>
      <c r="G125" s="51" t="s">
        <v>334</v>
      </c>
      <c r="H125" s="51"/>
      <c r="I125" s="53">
        <v>2006</v>
      </c>
      <c r="J125" s="54"/>
      <c r="K125" s="54"/>
      <c r="L125" s="54"/>
      <c r="M125" s="54">
        <f t="shared" si="6"/>
        <v>0</v>
      </c>
      <c r="N125" s="53"/>
      <c r="O125" s="54"/>
      <c r="P125" s="53"/>
      <c r="Q125" s="54"/>
      <c r="R125" s="54"/>
      <c r="S125" s="54"/>
      <c r="T125" s="54"/>
      <c r="U125" s="54"/>
      <c r="V125" s="54"/>
    </row>
    <row r="126" spans="1:22" ht="20.25" customHeight="1">
      <c r="A126" s="51">
        <v>121</v>
      </c>
      <c r="B126" s="52" t="s">
        <v>95</v>
      </c>
      <c r="C126" s="66">
        <v>610279</v>
      </c>
      <c r="D126" s="52" t="s">
        <v>293</v>
      </c>
      <c r="E126" s="66">
        <v>610279</v>
      </c>
      <c r="F126" s="52" t="s">
        <v>293</v>
      </c>
      <c r="G126" s="51" t="s">
        <v>334</v>
      </c>
      <c r="H126" s="51"/>
      <c r="I126" s="53">
        <v>2007</v>
      </c>
      <c r="J126" s="54"/>
      <c r="K126" s="54"/>
      <c r="L126" s="54"/>
      <c r="M126" s="54">
        <f t="shared" si="6"/>
        <v>0</v>
      </c>
      <c r="N126" s="53"/>
      <c r="O126" s="54"/>
      <c r="P126" s="53"/>
      <c r="Q126" s="54"/>
      <c r="R126" s="54"/>
      <c r="S126" s="54"/>
      <c r="T126" s="54"/>
      <c r="U126" s="54"/>
      <c r="V126" s="54"/>
    </row>
    <row r="127" spans="1:22" ht="20.25" customHeight="1">
      <c r="A127" s="51">
        <v>122</v>
      </c>
      <c r="B127" s="52" t="s">
        <v>95</v>
      </c>
      <c r="C127" s="66">
        <v>610295</v>
      </c>
      <c r="D127" s="52" t="s">
        <v>85</v>
      </c>
      <c r="E127" s="66">
        <v>610295</v>
      </c>
      <c r="F127" s="52" t="s">
        <v>85</v>
      </c>
      <c r="G127" s="51" t="s">
        <v>334</v>
      </c>
      <c r="H127" s="51"/>
      <c r="I127" s="53">
        <v>2007</v>
      </c>
      <c r="J127" s="54"/>
      <c r="K127" s="54"/>
      <c r="L127" s="54"/>
      <c r="M127" s="54">
        <f t="shared" si="6"/>
        <v>0</v>
      </c>
      <c r="N127" s="53"/>
      <c r="O127" s="54"/>
      <c r="P127" s="53"/>
      <c r="Q127" s="54"/>
      <c r="R127" s="54"/>
      <c r="S127" s="54"/>
      <c r="T127" s="54"/>
      <c r="U127" s="54"/>
      <c r="V127" s="54"/>
    </row>
    <row r="128" spans="1:22" ht="20.25" customHeight="1">
      <c r="A128" s="51">
        <v>123</v>
      </c>
      <c r="B128" s="52" t="s">
        <v>95</v>
      </c>
      <c r="C128" s="66">
        <v>610311</v>
      </c>
      <c r="D128" s="52" t="s">
        <v>294</v>
      </c>
      <c r="E128" s="66">
        <v>610311</v>
      </c>
      <c r="F128" s="52" t="s">
        <v>294</v>
      </c>
      <c r="G128" s="51" t="s">
        <v>334</v>
      </c>
      <c r="H128" s="51"/>
      <c r="I128" s="53">
        <v>2008</v>
      </c>
      <c r="J128" s="54"/>
      <c r="K128" s="54"/>
      <c r="L128" s="54"/>
      <c r="M128" s="54">
        <f t="shared" si="6"/>
        <v>0</v>
      </c>
      <c r="N128" s="53"/>
      <c r="O128" s="54"/>
      <c r="P128" s="53"/>
      <c r="Q128" s="54"/>
      <c r="R128" s="54"/>
      <c r="S128" s="54"/>
      <c r="T128" s="54"/>
      <c r="U128" s="54"/>
      <c r="V128" s="54"/>
    </row>
    <row r="129" spans="1:22" ht="20.25" customHeight="1">
      <c r="A129" s="51">
        <v>124</v>
      </c>
      <c r="B129" s="52" t="s">
        <v>95</v>
      </c>
      <c r="C129" s="66">
        <v>610329</v>
      </c>
      <c r="D129" s="52" t="s">
        <v>292</v>
      </c>
      <c r="E129" s="66">
        <v>610329</v>
      </c>
      <c r="F129" s="52" t="s">
        <v>292</v>
      </c>
      <c r="G129" s="51" t="s">
        <v>334</v>
      </c>
      <c r="H129" s="51"/>
      <c r="I129" s="53">
        <v>2006</v>
      </c>
      <c r="J129" s="54"/>
      <c r="K129" s="54"/>
      <c r="L129" s="54"/>
      <c r="M129" s="54">
        <f t="shared" si="6"/>
        <v>0</v>
      </c>
      <c r="N129" s="53"/>
      <c r="O129" s="54"/>
      <c r="P129" s="53"/>
      <c r="Q129" s="54"/>
      <c r="R129" s="54"/>
      <c r="S129" s="54"/>
      <c r="T129" s="54"/>
      <c r="U129" s="54"/>
      <c r="V129" s="54"/>
    </row>
    <row r="130" spans="1:22" ht="20.25" customHeight="1">
      <c r="A130" s="51">
        <v>125</v>
      </c>
      <c r="B130" s="52" t="s">
        <v>95</v>
      </c>
      <c r="C130" s="66">
        <v>610352</v>
      </c>
      <c r="D130" s="52" t="s">
        <v>291</v>
      </c>
      <c r="E130" s="66">
        <v>610352</v>
      </c>
      <c r="F130" s="52" t="s">
        <v>291</v>
      </c>
      <c r="G130" s="51" t="s">
        <v>334</v>
      </c>
      <c r="H130" s="51"/>
      <c r="I130" s="53">
        <v>2007</v>
      </c>
      <c r="J130" s="54"/>
      <c r="K130" s="54"/>
      <c r="L130" s="54"/>
      <c r="M130" s="54">
        <f t="shared" si="6"/>
        <v>0</v>
      </c>
      <c r="N130" s="53"/>
      <c r="O130" s="54"/>
      <c r="P130" s="53"/>
      <c r="Q130" s="54"/>
      <c r="R130" s="54"/>
      <c r="S130" s="54"/>
      <c r="T130" s="54"/>
      <c r="U130" s="54"/>
      <c r="V130" s="54"/>
    </row>
    <row r="131" spans="1:22" ht="20.25" customHeight="1">
      <c r="A131" s="51">
        <v>126</v>
      </c>
      <c r="B131" s="52" t="s">
        <v>95</v>
      </c>
      <c r="C131" s="66">
        <v>610360</v>
      </c>
      <c r="D131" s="52" t="s">
        <v>290</v>
      </c>
      <c r="E131" s="66">
        <v>610360</v>
      </c>
      <c r="F131" s="52" t="s">
        <v>290</v>
      </c>
      <c r="G131" s="51" t="s">
        <v>338</v>
      </c>
      <c r="H131" s="51"/>
      <c r="I131" s="53">
        <v>2007</v>
      </c>
      <c r="J131" s="54"/>
      <c r="K131" s="54"/>
      <c r="L131" s="54"/>
      <c r="M131" s="54">
        <f t="shared" si="6"/>
        <v>0</v>
      </c>
      <c r="N131" s="53"/>
      <c r="O131" s="54"/>
      <c r="P131" s="53"/>
      <c r="Q131" s="54"/>
      <c r="R131" s="54"/>
      <c r="S131" s="54"/>
      <c r="T131" s="54"/>
      <c r="U131" s="54"/>
      <c r="V131" s="54"/>
    </row>
    <row r="132" spans="1:22" ht="20.25" customHeight="1">
      <c r="A132" s="51">
        <v>129</v>
      </c>
      <c r="B132" s="55" t="s">
        <v>95</v>
      </c>
      <c r="C132" s="55">
        <v>610360</v>
      </c>
      <c r="D132" s="56" t="s">
        <v>290</v>
      </c>
      <c r="E132" s="55">
        <v>610949</v>
      </c>
      <c r="F132" s="55" t="s">
        <v>537</v>
      </c>
      <c r="G132" s="57" t="s">
        <v>337</v>
      </c>
      <c r="H132" s="57" t="s">
        <v>336</v>
      </c>
      <c r="I132" s="55" t="s">
        <v>387</v>
      </c>
      <c r="J132" s="54"/>
      <c r="K132" s="54"/>
      <c r="L132" s="54"/>
      <c r="M132" s="54">
        <f t="shared" si="6"/>
        <v>0</v>
      </c>
      <c r="N132" s="53"/>
      <c r="O132" s="54"/>
      <c r="P132" s="53"/>
      <c r="Q132" s="54"/>
      <c r="R132" s="54"/>
      <c r="S132" s="54"/>
      <c r="T132" s="54"/>
      <c r="U132" s="54"/>
      <c r="V132" s="54"/>
    </row>
    <row r="133" spans="1:22" ht="20.25" customHeight="1">
      <c r="A133" s="51">
        <v>128</v>
      </c>
      <c r="B133" s="55" t="s">
        <v>95</v>
      </c>
      <c r="C133" s="55">
        <v>610360</v>
      </c>
      <c r="D133" s="56" t="s">
        <v>290</v>
      </c>
      <c r="E133" s="55">
        <v>613869</v>
      </c>
      <c r="F133" s="55" t="s">
        <v>488</v>
      </c>
      <c r="G133" s="57" t="s">
        <v>337</v>
      </c>
      <c r="H133" s="57" t="s">
        <v>336</v>
      </c>
      <c r="I133" s="55" t="s">
        <v>409</v>
      </c>
      <c r="J133" s="54"/>
      <c r="K133" s="54"/>
      <c r="L133" s="54"/>
      <c r="M133" s="54">
        <f t="shared" si="6"/>
        <v>0</v>
      </c>
      <c r="N133" s="53"/>
      <c r="O133" s="54"/>
      <c r="P133" s="53"/>
      <c r="Q133" s="54"/>
      <c r="R133" s="54"/>
      <c r="S133" s="54"/>
      <c r="T133" s="54"/>
      <c r="U133" s="54"/>
      <c r="V133" s="54"/>
    </row>
    <row r="134" spans="1:22" ht="20.25" customHeight="1">
      <c r="A134" s="51">
        <v>127</v>
      </c>
      <c r="B134" s="55" t="s">
        <v>95</v>
      </c>
      <c r="C134" s="55">
        <v>610360</v>
      </c>
      <c r="D134" s="56" t="s">
        <v>290</v>
      </c>
      <c r="E134" s="55">
        <v>613893</v>
      </c>
      <c r="F134" s="55" t="s">
        <v>485</v>
      </c>
      <c r="G134" s="57" t="s">
        <v>337</v>
      </c>
      <c r="H134" s="57" t="s">
        <v>336</v>
      </c>
      <c r="I134" s="55" t="s">
        <v>456</v>
      </c>
      <c r="J134" s="54"/>
      <c r="K134" s="54"/>
      <c r="L134" s="54"/>
      <c r="M134" s="54">
        <f t="shared" si="6"/>
        <v>0</v>
      </c>
      <c r="N134" s="53"/>
      <c r="O134" s="54"/>
      <c r="P134" s="53"/>
      <c r="Q134" s="54"/>
      <c r="R134" s="54"/>
      <c r="S134" s="54"/>
      <c r="T134" s="54"/>
      <c r="U134" s="54"/>
      <c r="V134" s="54"/>
    </row>
    <row r="135" spans="1:22" ht="20.25" customHeight="1">
      <c r="A135" s="51">
        <v>130</v>
      </c>
      <c r="B135" s="52" t="s">
        <v>95</v>
      </c>
      <c r="C135" s="66">
        <v>610378</v>
      </c>
      <c r="D135" s="52" t="s">
        <v>289</v>
      </c>
      <c r="E135" s="66">
        <v>610378</v>
      </c>
      <c r="F135" s="52" t="s">
        <v>289</v>
      </c>
      <c r="G135" s="51" t="s">
        <v>334</v>
      </c>
      <c r="H135" s="51"/>
      <c r="I135" s="53">
        <v>2007</v>
      </c>
      <c r="J135" s="54"/>
      <c r="K135" s="54"/>
      <c r="L135" s="54"/>
      <c r="M135" s="54">
        <f t="shared" si="6"/>
        <v>0</v>
      </c>
      <c r="N135" s="53"/>
      <c r="O135" s="54"/>
      <c r="P135" s="53"/>
      <c r="Q135" s="54"/>
      <c r="R135" s="54"/>
      <c r="S135" s="54"/>
      <c r="T135" s="54"/>
      <c r="U135" s="54"/>
      <c r="V135" s="54"/>
    </row>
    <row r="136" spans="1:22" s="74" customFormat="1" ht="20.25" customHeight="1">
      <c r="A136" s="51">
        <v>131</v>
      </c>
      <c r="B136" s="52" t="s">
        <v>95</v>
      </c>
      <c r="C136" s="66">
        <v>610386</v>
      </c>
      <c r="D136" s="52" t="s">
        <v>288</v>
      </c>
      <c r="E136" s="66">
        <v>610386</v>
      </c>
      <c r="F136" s="52" t="s">
        <v>288</v>
      </c>
      <c r="G136" s="51" t="s">
        <v>334</v>
      </c>
      <c r="H136" s="51"/>
      <c r="I136" s="53">
        <v>2007</v>
      </c>
      <c r="J136" s="54"/>
      <c r="K136" s="54"/>
      <c r="L136" s="54"/>
      <c r="M136" s="54">
        <f t="shared" si="6"/>
        <v>0</v>
      </c>
      <c r="N136" s="53"/>
      <c r="O136" s="54"/>
      <c r="P136" s="53"/>
      <c r="Q136" s="54"/>
      <c r="R136" s="54"/>
      <c r="S136" s="54"/>
      <c r="T136" s="54"/>
      <c r="U136" s="54"/>
      <c r="V136" s="54"/>
    </row>
    <row r="137" spans="1:22" ht="20.25" customHeight="1">
      <c r="A137" s="51">
        <v>132</v>
      </c>
      <c r="B137" s="52" t="s">
        <v>95</v>
      </c>
      <c r="C137" s="66">
        <v>610394</v>
      </c>
      <c r="D137" s="52" t="s">
        <v>287</v>
      </c>
      <c r="E137" s="66">
        <v>610394</v>
      </c>
      <c r="F137" s="52" t="s">
        <v>287</v>
      </c>
      <c r="G137" s="51" t="s">
        <v>334</v>
      </c>
      <c r="H137" s="51"/>
      <c r="I137" s="53">
        <v>2006</v>
      </c>
      <c r="J137" s="54"/>
      <c r="K137" s="54"/>
      <c r="L137" s="54"/>
      <c r="M137" s="54">
        <f t="shared" si="6"/>
        <v>0</v>
      </c>
      <c r="N137" s="53"/>
      <c r="O137" s="54"/>
      <c r="P137" s="53"/>
      <c r="Q137" s="54"/>
      <c r="R137" s="54"/>
      <c r="S137" s="54"/>
      <c r="T137" s="54"/>
      <c r="U137" s="54"/>
      <c r="V137" s="54"/>
    </row>
    <row r="138" spans="1:22" ht="20.25" customHeight="1">
      <c r="A138" s="51">
        <v>133</v>
      </c>
      <c r="B138" s="52" t="s">
        <v>95</v>
      </c>
      <c r="C138" s="66">
        <v>610477</v>
      </c>
      <c r="D138" s="52" t="s">
        <v>286</v>
      </c>
      <c r="E138" s="66">
        <v>610477</v>
      </c>
      <c r="F138" s="52" t="s">
        <v>286</v>
      </c>
      <c r="G138" s="51" t="s">
        <v>338</v>
      </c>
      <c r="H138" s="51"/>
      <c r="I138" s="53">
        <v>2006</v>
      </c>
      <c r="J138" s="54"/>
      <c r="K138" s="54"/>
      <c r="L138" s="54">
        <v>10000</v>
      </c>
      <c r="M138" s="54">
        <f t="shared" si="6"/>
        <v>10000</v>
      </c>
      <c r="N138" s="53"/>
      <c r="O138" s="54"/>
      <c r="P138" s="53"/>
      <c r="Q138" s="54"/>
      <c r="R138" s="54"/>
      <c r="S138" s="54"/>
      <c r="T138" s="54"/>
      <c r="U138" s="54"/>
      <c r="V138" s="54"/>
    </row>
    <row r="139" spans="1:22" ht="20.25" customHeight="1">
      <c r="A139" s="51">
        <v>134</v>
      </c>
      <c r="B139" s="63" t="s">
        <v>95</v>
      </c>
      <c r="C139" s="73">
        <v>610543</v>
      </c>
      <c r="D139" s="63" t="s">
        <v>285</v>
      </c>
      <c r="E139" s="73">
        <v>610543</v>
      </c>
      <c r="F139" s="63" t="s">
        <v>285</v>
      </c>
      <c r="G139" s="64" t="s">
        <v>334</v>
      </c>
      <c r="H139" s="64"/>
      <c r="I139" s="76">
        <v>2013</v>
      </c>
      <c r="J139" s="54">
        <v>16000</v>
      </c>
      <c r="K139" s="54"/>
      <c r="L139" s="54"/>
      <c r="M139" s="115">
        <f t="shared" si="6"/>
        <v>16000</v>
      </c>
      <c r="N139" s="53"/>
      <c r="O139" s="54"/>
      <c r="P139" s="53"/>
      <c r="Q139" s="54"/>
      <c r="R139" s="54"/>
      <c r="S139" s="54"/>
      <c r="T139" s="54"/>
      <c r="U139" s="54"/>
      <c r="V139" s="54"/>
    </row>
    <row r="140" spans="1:22" ht="20.25" customHeight="1">
      <c r="A140" s="51">
        <v>136</v>
      </c>
      <c r="B140" s="55" t="s">
        <v>95</v>
      </c>
      <c r="C140" s="55">
        <v>610543</v>
      </c>
      <c r="D140" s="56" t="s">
        <v>285</v>
      </c>
      <c r="E140" s="55">
        <v>610550</v>
      </c>
      <c r="F140" s="55" t="s">
        <v>159</v>
      </c>
      <c r="G140" s="57" t="s">
        <v>337</v>
      </c>
      <c r="H140" s="57" t="s">
        <v>336</v>
      </c>
      <c r="I140" s="55">
        <v>2009</v>
      </c>
      <c r="J140" s="54"/>
      <c r="K140" s="54"/>
      <c r="L140" s="54"/>
      <c r="M140" s="54"/>
      <c r="N140" s="53"/>
      <c r="O140" s="54"/>
      <c r="P140" s="53"/>
      <c r="Q140" s="54"/>
      <c r="R140" s="54"/>
      <c r="S140" s="54"/>
      <c r="T140" s="54"/>
      <c r="U140" s="54"/>
      <c r="V140" s="54"/>
    </row>
    <row r="141" spans="1:22" ht="20.25" customHeight="1">
      <c r="A141" s="51">
        <v>135</v>
      </c>
      <c r="B141" s="55" t="s">
        <v>95</v>
      </c>
      <c r="C141" s="55">
        <v>610543</v>
      </c>
      <c r="D141" s="56" t="s">
        <v>285</v>
      </c>
      <c r="E141" s="55">
        <v>613737</v>
      </c>
      <c r="F141" s="55" t="s">
        <v>490</v>
      </c>
      <c r="G141" s="57" t="s">
        <v>337</v>
      </c>
      <c r="H141" s="57" t="s">
        <v>336</v>
      </c>
      <c r="I141" s="55" t="s">
        <v>409</v>
      </c>
      <c r="J141" s="54"/>
      <c r="K141" s="54"/>
      <c r="L141" s="54"/>
      <c r="M141" s="54">
        <f t="shared" ref="M141:M172" si="7">J141+K141+L141</f>
        <v>0</v>
      </c>
      <c r="N141" s="53"/>
      <c r="O141" s="54"/>
      <c r="P141" s="53"/>
      <c r="Q141" s="54"/>
      <c r="R141" s="54"/>
      <c r="S141" s="54"/>
      <c r="T141" s="54"/>
      <c r="U141" s="54"/>
      <c r="V141" s="54"/>
    </row>
    <row r="142" spans="1:22" ht="20.25" customHeight="1">
      <c r="A142" s="51">
        <v>137</v>
      </c>
      <c r="B142" s="52" t="s">
        <v>95</v>
      </c>
      <c r="C142" s="66">
        <v>610659</v>
      </c>
      <c r="D142" s="52" t="s">
        <v>279</v>
      </c>
      <c r="E142" s="66">
        <v>610659</v>
      </c>
      <c r="F142" s="52" t="s">
        <v>279</v>
      </c>
      <c r="G142" s="51" t="s">
        <v>334</v>
      </c>
      <c r="H142" s="51"/>
      <c r="I142" s="53">
        <v>2007</v>
      </c>
      <c r="J142" s="54"/>
      <c r="K142" s="54"/>
      <c r="L142" s="54"/>
      <c r="M142" s="54">
        <f t="shared" si="7"/>
        <v>0</v>
      </c>
      <c r="N142" s="53"/>
      <c r="O142" s="54"/>
      <c r="P142" s="53"/>
      <c r="Q142" s="54"/>
      <c r="R142" s="54"/>
      <c r="S142" s="54"/>
      <c r="T142" s="54"/>
      <c r="U142" s="54"/>
      <c r="V142" s="54"/>
    </row>
    <row r="143" spans="1:22" ht="20.25" customHeight="1">
      <c r="A143" s="51">
        <v>138</v>
      </c>
      <c r="B143" s="52" t="s">
        <v>95</v>
      </c>
      <c r="C143" s="66">
        <v>610675</v>
      </c>
      <c r="D143" s="52" t="s">
        <v>284</v>
      </c>
      <c r="E143" s="66">
        <v>610675</v>
      </c>
      <c r="F143" s="52" t="s">
        <v>284</v>
      </c>
      <c r="G143" s="51" t="s">
        <v>338</v>
      </c>
      <c r="H143" s="51"/>
      <c r="I143" s="53">
        <v>2006</v>
      </c>
      <c r="J143" s="54"/>
      <c r="K143" s="54"/>
      <c r="L143" s="54"/>
      <c r="M143" s="54">
        <f t="shared" si="7"/>
        <v>0</v>
      </c>
      <c r="N143" s="53"/>
      <c r="O143" s="54"/>
      <c r="P143" s="53"/>
      <c r="Q143" s="54"/>
      <c r="R143" s="54"/>
      <c r="S143" s="54"/>
      <c r="T143" s="54"/>
      <c r="U143" s="54"/>
      <c r="V143" s="54"/>
    </row>
    <row r="144" spans="1:22" ht="20.25" customHeight="1">
      <c r="A144" s="51">
        <v>139</v>
      </c>
      <c r="B144" s="55" t="s">
        <v>95</v>
      </c>
      <c r="C144" s="55">
        <v>610675</v>
      </c>
      <c r="D144" s="56" t="s">
        <v>284</v>
      </c>
      <c r="E144" s="55">
        <v>610899</v>
      </c>
      <c r="F144" s="55" t="s">
        <v>489</v>
      </c>
      <c r="G144" s="57" t="s">
        <v>337</v>
      </c>
      <c r="H144" s="57" t="s">
        <v>336</v>
      </c>
      <c r="I144" s="55" t="s">
        <v>387</v>
      </c>
      <c r="J144" s="54"/>
      <c r="K144" s="54"/>
      <c r="L144" s="54"/>
      <c r="M144" s="54">
        <f t="shared" si="7"/>
        <v>0</v>
      </c>
      <c r="N144" s="53"/>
      <c r="O144" s="54"/>
      <c r="P144" s="53"/>
      <c r="Q144" s="54"/>
      <c r="R144" s="54"/>
      <c r="S144" s="54"/>
      <c r="T144" s="54"/>
      <c r="U144" s="54"/>
      <c r="V144" s="54"/>
    </row>
    <row r="145" spans="1:22" ht="20.25" customHeight="1">
      <c r="A145" s="51">
        <v>141</v>
      </c>
      <c r="B145" s="55" t="s">
        <v>95</v>
      </c>
      <c r="C145" s="55">
        <v>610691</v>
      </c>
      <c r="D145" s="56" t="s">
        <v>283</v>
      </c>
      <c r="E145" s="55">
        <v>610055</v>
      </c>
      <c r="F145" s="55" t="s">
        <v>487</v>
      </c>
      <c r="G145" s="57" t="s">
        <v>337</v>
      </c>
      <c r="H145" s="57" t="s">
        <v>336</v>
      </c>
      <c r="I145" s="55" t="s">
        <v>456</v>
      </c>
      <c r="J145" s="54"/>
      <c r="K145" s="54"/>
      <c r="L145" s="54"/>
      <c r="M145" s="54">
        <f t="shared" si="7"/>
        <v>0</v>
      </c>
      <c r="N145" s="53"/>
      <c r="O145" s="54"/>
      <c r="P145" s="53"/>
      <c r="Q145" s="54"/>
      <c r="R145" s="54"/>
      <c r="S145" s="54"/>
      <c r="T145" s="54"/>
      <c r="U145" s="54"/>
      <c r="V145" s="54"/>
    </row>
    <row r="146" spans="1:22" ht="20.25" customHeight="1">
      <c r="A146" s="51">
        <v>142</v>
      </c>
      <c r="B146" s="55" t="s">
        <v>95</v>
      </c>
      <c r="C146" s="55">
        <v>610691</v>
      </c>
      <c r="D146" s="62" t="s">
        <v>283</v>
      </c>
      <c r="E146" s="55">
        <v>610345</v>
      </c>
      <c r="F146" s="55" t="s">
        <v>701</v>
      </c>
      <c r="G146" s="57" t="s">
        <v>337</v>
      </c>
      <c r="H146" s="57" t="s">
        <v>336</v>
      </c>
      <c r="I146" s="55">
        <v>2013</v>
      </c>
      <c r="J146" s="54"/>
      <c r="K146" s="54"/>
      <c r="L146" s="54"/>
      <c r="M146" s="54">
        <f t="shared" si="7"/>
        <v>0</v>
      </c>
      <c r="N146" s="53"/>
      <c r="O146" s="54"/>
      <c r="P146" s="53"/>
      <c r="Q146" s="54"/>
      <c r="R146" s="54"/>
      <c r="S146" s="54"/>
      <c r="T146" s="54"/>
      <c r="U146" s="54"/>
      <c r="V146" s="54"/>
    </row>
    <row r="147" spans="1:22" ht="20.25" customHeight="1">
      <c r="A147" s="51">
        <v>140</v>
      </c>
      <c r="B147" s="52" t="s">
        <v>95</v>
      </c>
      <c r="C147" s="66">
        <v>610691</v>
      </c>
      <c r="D147" s="52" t="s">
        <v>283</v>
      </c>
      <c r="E147" s="66">
        <v>610691</v>
      </c>
      <c r="F147" s="52" t="s">
        <v>283</v>
      </c>
      <c r="G147" s="51" t="s">
        <v>334</v>
      </c>
      <c r="H147" s="51"/>
      <c r="I147" s="53">
        <v>2006</v>
      </c>
      <c r="J147" s="54"/>
      <c r="K147" s="54"/>
      <c r="L147" s="54"/>
      <c r="M147" s="54">
        <f t="shared" si="7"/>
        <v>0</v>
      </c>
      <c r="N147" s="53"/>
      <c r="O147" s="54"/>
      <c r="P147" s="53"/>
      <c r="Q147" s="54"/>
      <c r="R147" s="54"/>
      <c r="S147" s="54"/>
      <c r="T147" s="54"/>
      <c r="U147" s="54"/>
      <c r="V147" s="54"/>
    </row>
    <row r="148" spans="1:22" ht="20.25" customHeight="1">
      <c r="A148" s="51">
        <v>143</v>
      </c>
      <c r="B148" s="52" t="s">
        <v>95</v>
      </c>
      <c r="C148" s="66">
        <v>610725</v>
      </c>
      <c r="D148" s="52" t="s">
        <v>281</v>
      </c>
      <c r="E148" s="66">
        <v>610725</v>
      </c>
      <c r="F148" s="61" t="s">
        <v>281</v>
      </c>
      <c r="G148" s="51" t="s">
        <v>334</v>
      </c>
      <c r="H148" s="51"/>
      <c r="I148" s="53">
        <v>2007</v>
      </c>
      <c r="J148" s="54"/>
      <c r="K148" s="54"/>
      <c r="L148" s="54"/>
      <c r="M148" s="54">
        <f t="shared" si="7"/>
        <v>0</v>
      </c>
      <c r="N148" s="53"/>
      <c r="O148" s="54"/>
      <c r="P148" s="53"/>
      <c r="Q148" s="54"/>
      <c r="R148" s="54"/>
      <c r="S148" s="54"/>
      <c r="T148" s="54"/>
      <c r="U148" s="54"/>
      <c r="V148" s="54"/>
    </row>
    <row r="149" spans="1:22" ht="20.25" customHeight="1">
      <c r="A149" s="51">
        <v>144</v>
      </c>
      <c r="B149" s="52" t="s">
        <v>95</v>
      </c>
      <c r="C149" s="66">
        <v>610758</v>
      </c>
      <c r="D149" s="52" t="s">
        <v>282</v>
      </c>
      <c r="E149" s="66">
        <v>610758</v>
      </c>
      <c r="F149" s="52" t="s">
        <v>282</v>
      </c>
      <c r="G149" s="51" t="s">
        <v>338</v>
      </c>
      <c r="H149" s="51"/>
      <c r="I149" s="53">
        <v>2006</v>
      </c>
      <c r="J149" s="54"/>
      <c r="K149" s="54"/>
      <c r="L149" s="54"/>
      <c r="M149" s="54">
        <f t="shared" si="7"/>
        <v>0</v>
      </c>
      <c r="N149" s="53"/>
      <c r="O149" s="54"/>
      <c r="P149" s="53"/>
      <c r="Q149" s="54"/>
      <c r="R149" s="54"/>
      <c r="S149" s="54"/>
      <c r="T149" s="54"/>
      <c r="U149" s="54"/>
      <c r="V149" s="54"/>
    </row>
    <row r="150" spans="1:22" ht="20.25" customHeight="1">
      <c r="A150" s="51">
        <v>145</v>
      </c>
      <c r="B150" s="52" t="s">
        <v>95</v>
      </c>
      <c r="C150" s="66">
        <v>610774</v>
      </c>
      <c r="D150" s="52" t="s">
        <v>280</v>
      </c>
      <c r="E150" s="66">
        <v>610774</v>
      </c>
      <c r="F150" s="52" t="s">
        <v>280</v>
      </c>
      <c r="G150" s="51" t="s">
        <v>338</v>
      </c>
      <c r="H150" s="51"/>
      <c r="I150" s="53">
        <v>2006</v>
      </c>
      <c r="J150" s="54"/>
      <c r="K150" s="54"/>
      <c r="L150" s="54"/>
      <c r="M150" s="54">
        <f t="shared" si="7"/>
        <v>0</v>
      </c>
      <c r="N150" s="53"/>
      <c r="O150" s="54"/>
      <c r="P150" s="53"/>
      <c r="Q150" s="54"/>
      <c r="R150" s="54"/>
      <c r="S150" s="54"/>
      <c r="T150" s="54"/>
      <c r="U150" s="54"/>
      <c r="V150" s="54"/>
    </row>
    <row r="151" spans="1:22" ht="20.25" customHeight="1">
      <c r="A151" s="51">
        <v>146</v>
      </c>
      <c r="B151" s="52" t="s">
        <v>95</v>
      </c>
      <c r="C151" s="66">
        <v>611210</v>
      </c>
      <c r="D151" s="52" t="s">
        <v>70</v>
      </c>
      <c r="E151" s="66">
        <v>611210</v>
      </c>
      <c r="F151" s="52" t="s">
        <v>70</v>
      </c>
      <c r="G151" s="51" t="s">
        <v>338</v>
      </c>
      <c r="H151" s="51"/>
      <c r="I151" s="53">
        <v>2007</v>
      </c>
      <c r="J151" s="54"/>
      <c r="K151" s="54"/>
      <c r="L151" s="54"/>
      <c r="M151" s="54">
        <f t="shared" si="7"/>
        <v>0</v>
      </c>
      <c r="N151" s="53"/>
      <c r="O151" s="54"/>
      <c r="P151" s="53"/>
      <c r="Q151" s="54"/>
      <c r="R151" s="54"/>
      <c r="S151" s="54"/>
      <c r="T151" s="54"/>
      <c r="U151" s="54"/>
      <c r="V151" s="54"/>
    </row>
    <row r="152" spans="1:22" ht="20.25" customHeight="1">
      <c r="A152" s="51">
        <v>147</v>
      </c>
      <c r="B152" s="52" t="s">
        <v>95</v>
      </c>
      <c r="C152" s="66">
        <v>613034</v>
      </c>
      <c r="D152" s="52" t="s">
        <v>278</v>
      </c>
      <c r="E152" s="66">
        <v>613034</v>
      </c>
      <c r="F152" s="52" t="s">
        <v>278</v>
      </c>
      <c r="G152" s="51" t="s">
        <v>334</v>
      </c>
      <c r="H152" s="51"/>
      <c r="I152" s="53">
        <v>2006</v>
      </c>
      <c r="J152" s="54"/>
      <c r="K152" s="54"/>
      <c r="L152" s="54">
        <v>500</v>
      </c>
      <c r="M152" s="54">
        <f t="shared" si="7"/>
        <v>500</v>
      </c>
      <c r="N152" s="53"/>
      <c r="O152" s="54"/>
      <c r="P152" s="53"/>
      <c r="Q152" s="54"/>
      <c r="R152" s="54"/>
      <c r="S152" s="54"/>
      <c r="T152" s="54"/>
      <c r="U152" s="54"/>
      <c r="V152" s="54"/>
    </row>
    <row r="153" spans="1:22" ht="20.25" customHeight="1">
      <c r="A153" s="51">
        <v>148</v>
      </c>
      <c r="B153" s="52" t="s">
        <v>95</v>
      </c>
      <c r="C153" s="66">
        <v>613083</v>
      </c>
      <c r="D153" s="52" t="s">
        <v>91</v>
      </c>
      <c r="E153" s="66">
        <v>613083</v>
      </c>
      <c r="F153" s="52" t="s">
        <v>91</v>
      </c>
      <c r="G153" s="51" t="s">
        <v>338</v>
      </c>
      <c r="H153" s="51"/>
      <c r="I153" s="53">
        <v>2006</v>
      </c>
      <c r="J153" s="54"/>
      <c r="K153" s="54"/>
      <c r="L153" s="54">
        <v>1500</v>
      </c>
      <c r="M153" s="54">
        <f t="shared" si="7"/>
        <v>1500</v>
      </c>
      <c r="N153" s="53"/>
      <c r="O153" s="54"/>
      <c r="P153" s="53"/>
      <c r="Q153" s="54"/>
      <c r="R153" s="54"/>
      <c r="S153" s="54"/>
      <c r="T153" s="54"/>
      <c r="U153" s="54"/>
      <c r="V153" s="54"/>
    </row>
    <row r="154" spans="1:22" ht="20.25" customHeight="1">
      <c r="A154" s="51">
        <v>149</v>
      </c>
      <c r="B154" s="52" t="s">
        <v>95</v>
      </c>
      <c r="C154" s="66">
        <v>613687</v>
      </c>
      <c r="D154" s="52" t="s">
        <v>276</v>
      </c>
      <c r="E154" s="66">
        <v>613687</v>
      </c>
      <c r="F154" s="52" t="s">
        <v>276</v>
      </c>
      <c r="G154" s="51" t="s">
        <v>338</v>
      </c>
      <c r="H154" s="51"/>
      <c r="I154" s="53">
        <v>2007</v>
      </c>
      <c r="J154" s="54"/>
      <c r="K154" s="54"/>
      <c r="L154" s="54">
        <v>5000</v>
      </c>
      <c r="M154" s="54">
        <f t="shared" si="7"/>
        <v>5000</v>
      </c>
      <c r="N154" s="53"/>
      <c r="O154" s="54"/>
      <c r="P154" s="53"/>
      <c r="Q154" s="54"/>
      <c r="R154" s="54"/>
      <c r="S154" s="54"/>
      <c r="T154" s="54"/>
      <c r="U154" s="54"/>
      <c r="V154" s="54"/>
    </row>
    <row r="155" spans="1:22" s="74" customFormat="1" ht="20.25" customHeight="1">
      <c r="A155" s="51">
        <v>150</v>
      </c>
      <c r="B155" s="55" t="s">
        <v>95</v>
      </c>
      <c r="C155" s="55">
        <v>613687</v>
      </c>
      <c r="D155" s="56" t="s">
        <v>276</v>
      </c>
      <c r="E155" s="55">
        <v>613703</v>
      </c>
      <c r="F155" s="55" t="s">
        <v>492</v>
      </c>
      <c r="G155" s="57" t="s">
        <v>337</v>
      </c>
      <c r="H155" s="57" t="s">
        <v>336</v>
      </c>
      <c r="I155" s="55" t="s">
        <v>456</v>
      </c>
      <c r="J155" s="54"/>
      <c r="K155" s="54"/>
      <c r="L155" s="54"/>
      <c r="M155" s="54">
        <f t="shared" si="7"/>
        <v>0</v>
      </c>
      <c r="N155" s="53"/>
      <c r="O155" s="54"/>
      <c r="P155" s="53"/>
      <c r="Q155" s="54"/>
      <c r="R155" s="54"/>
      <c r="S155" s="54"/>
      <c r="T155" s="54"/>
      <c r="U155" s="54"/>
      <c r="V155" s="54"/>
    </row>
    <row r="156" spans="1:22" ht="20.25" customHeight="1">
      <c r="A156" s="51">
        <v>151</v>
      </c>
      <c r="B156" s="55" t="s">
        <v>95</v>
      </c>
      <c r="C156" s="55">
        <v>613687</v>
      </c>
      <c r="D156" s="56" t="s">
        <v>276</v>
      </c>
      <c r="E156" s="55">
        <v>613992</v>
      </c>
      <c r="F156" s="55" t="s">
        <v>491</v>
      </c>
      <c r="G156" s="57" t="s">
        <v>337</v>
      </c>
      <c r="H156" s="57" t="s">
        <v>336</v>
      </c>
      <c r="I156" s="55" t="s">
        <v>409</v>
      </c>
      <c r="J156" s="54"/>
      <c r="K156" s="54"/>
      <c r="L156" s="54"/>
      <c r="M156" s="54">
        <f t="shared" si="7"/>
        <v>0</v>
      </c>
      <c r="N156" s="53"/>
      <c r="O156" s="54"/>
      <c r="P156" s="53"/>
      <c r="Q156" s="54"/>
      <c r="R156" s="54"/>
      <c r="S156" s="54"/>
      <c r="T156" s="54"/>
      <c r="U156" s="54"/>
      <c r="V156" s="54"/>
    </row>
    <row r="157" spans="1:22" ht="20.25" customHeight="1">
      <c r="A157" s="51">
        <v>152</v>
      </c>
      <c r="B157" s="52" t="s">
        <v>95</v>
      </c>
      <c r="C157" s="66">
        <v>613844</v>
      </c>
      <c r="D157" s="52" t="s">
        <v>493</v>
      </c>
      <c r="E157" s="66">
        <v>613844</v>
      </c>
      <c r="F157" s="52" t="s">
        <v>493</v>
      </c>
      <c r="G157" s="51" t="s">
        <v>334</v>
      </c>
      <c r="H157" s="51"/>
      <c r="I157" s="53">
        <v>2006</v>
      </c>
      <c r="J157" s="54"/>
      <c r="K157" s="54"/>
      <c r="L157" s="54"/>
      <c r="M157" s="54">
        <f t="shared" si="7"/>
        <v>0</v>
      </c>
      <c r="N157" s="53"/>
      <c r="O157" s="54"/>
      <c r="P157" s="53"/>
      <c r="Q157" s="54"/>
      <c r="R157" s="54"/>
      <c r="S157" s="54"/>
      <c r="T157" s="54"/>
      <c r="U157" s="54"/>
      <c r="V157" s="54"/>
    </row>
    <row r="158" spans="1:22" ht="20.25" customHeight="1">
      <c r="A158" s="51">
        <v>153</v>
      </c>
      <c r="B158" s="52" t="s">
        <v>90</v>
      </c>
      <c r="C158" s="66">
        <v>300020</v>
      </c>
      <c r="D158" s="52" t="s">
        <v>277</v>
      </c>
      <c r="E158" s="66">
        <v>300020</v>
      </c>
      <c r="F158" s="52" t="s">
        <v>277</v>
      </c>
      <c r="G158" s="51" t="s">
        <v>338</v>
      </c>
      <c r="H158" s="51"/>
      <c r="I158" s="53">
        <v>2001</v>
      </c>
      <c r="J158" s="54"/>
      <c r="K158" s="54"/>
      <c r="L158" s="54">
        <v>10000</v>
      </c>
      <c r="M158" s="54">
        <f t="shared" si="7"/>
        <v>10000</v>
      </c>
      <c r="N158" s="53"/>
      <c r="O158" s="54"/>
      <c r="P158" s="53"/>
      <c r="Q158" s="54"/>
      <c r="R158" s="54"/>
      <c r="S158" s="54"/>
      <c r="T158" s="54"/>
      <c r="U158" s="54"/>
      <c r="V158" s="54"/>
    </row>
    <row r="159" spans="1:22" ht="20.25" customHeight="1">
      <c r="A159" s="51">
        <v>154</v>
      </c>
      <c r="B159" s="52" t="s">
        <v>90</v>
      </c>
      <c r="C159" s="66">
        <v>300038</v>
      </c>
      <c r="D159" s="52" t="s">
        <v>275</v>
      </c>
      <c r="E159" s="66">
        <v>300038</v>
      </c>
      <c r="F159" s="52" t="s">
        <v>275</v>
      </c>
      <c r="G159" s="51" t="s">
        <v>338</v>
      </c>
      <c r="H159" s="51"/>
      <c r="I159" s="53">
        <v>2002</v>
      </c>
      <c r="J159" s="54"/>
      <c r="K159" s="54"/>
      <c r="L159" s="54">
        <v>12500</v>
      </c>
      <c r="M159" s="54">
        <f t="shared" si="7"/>
        <v>12500</v>
      </c>
      <c r="N159" s="53"/>
      <c r="O159" s="54"/>
      <c r="P159" s="53"/>
      <c r="Q159" s="54"/>
      <c r="R159" s="54"/>
      <c r="S159" s="54"/>
      <c r="T159" s="54"/>
      <c r="U159" s="54"/>
      <c r="V159" s="54"/>
    </row>
    <row r="160" spans="1:22" ht="20.25" customHeight="1">
      <c r="A160" s="51">
        <v>155</v>
      </c>
      <c r="B160" s="52" t="s">
        <v>90</v>
      </c>
      <c r="C160" s="66">
        <v>300079</v>
      </c>
      <c r="D160" s="52" t="s">
        <v>272</v>
      </c>
      <c r="E160" s="66">
        <v>300079</v>
      </c>
      <c r="F160" s="52" t="s">
        <v>272</v>
      </c>
      <c r="G160" s="51" t="s">
        <v>334</v>
      </c>
      <c r="H160" s="51"/>
      <c r="I160" s="53">
        <v>2007</v>
      </c>
      <c r="J160" s="54"/>
      <c r="K160" s="54"/>
      <c r="L160" s="54">
        <v>5000</v>
      </c>
      <c r="M160" s="54">
        <f t="shared" si="7"/>
        <v>5000</v>
      </c>
      <c r="N160" s="53"/>
      <c r="O160" s="54"/>
      <c r="P160" s="53"/>
      <c r="Q160" s="54"/>
      <c r="R160" s="54"/>
      <c r="S160" s="54"/>
      <c r="T160" s="54"/>
      <c r="U160" s="54"/>
      <c r="V160" s="54"/>
    </row>
    <row r="161" spans="1:22" ht="20.25" customHeight="1">
      <c r="A161" s="51">
        <v>156</v>
      </c>
      <c r="B161" s="52" t="s">
        <v>90</v>
      </c>
      <c r="C161" s="66">
        <v>300111</v>
      </c>
      <c r="D161" s="52" t="s">
        <v>274</v>
      </c>
      <c r="E161" s="66">
        <v>300111</v>
      </c>
      <c r="F161" s="52" t="s">
        <v>274</v>
      </c>
      <c r="G161" s="51" t="s">
        <v>334</v>
      </c>
      <c r="H161" s="51"/>
      <c r="I161" s="53">
        <v>2008</v>
      </c>
      <c r="J161" s="54"/>
      <c r="K161" s="54"/>
      <c r="L161" s="54"/>
      <c r="M161" s="54">
        <f t="shared" si="7"/>
        <v>0</v>
      </c>
      <c r="N161" s="53"/>
      <c r="O161" s="54"/>
      <c r="P161" s="53"/>
      <c r="Q161" s="54"/>
      <c r="R161" s="54"/>
      <c r="S161" s="54"/>
      <c r="T161" s="54"/>
      <c r="U161" s="54"/>
      <c r="V161" s="54"/>
    </row>
    <row r="162" spans="1:22" ht="20.25" customHeight="1">
      <c r="A162" s="51">
        <v>157</v>
      </c>
      <c r="B162" s="52" t="s">
        <v>90</v>
      </c>
      <c r="C162" s="66">
        <v>300129</v>
      </c>
      <c r="D162" s="52" t="s">
        <v>273</v>
      </c>
      <c r="E162" s="66">
        <v>300129</v>
      </c>
      <c r="F162" s="52" t="s">
        <v>273</v>
      </c>
      <c r="G162" s="51" t="s">
        <v>334</v>
      </c>
      <c r="H162" s="51"/>
      <c r="I162" s="53">
        <v>2007</v>
      </c>
      <c r="J162" s="54"/>
      <c r="K162" s="54"/>
      <c r="L162" s="54"/>
      <c r="M162" s="54">
        <f t="shared" si="7"/>
        <v>0</v>
      </c>
      <c r="N162" s="53"/>
      <c r="O162" s="54"/>
      <c r="P162" s="53"/>
      <c r="Q162" s="54"/>
      <c r="R162" s="54"/>
      <c r="S162" s="54"/>
      <c r="T162" s="54"/>
      <c r="U162" s="54"/>
      <c r="V162" s="54"/>
    </row>
    <row r="163" spans="1:22" ht="20.25" customHeight="1">
      <c r="A163" s="51">
        <v>158</v>
      </c>
      <c r="B163" s="52" t="s">
        <v>90</v>
      </c>
      <c r="C163" s="66">
        <v>300137</v>
      </c>
      <c r="D163" s="52" t="s">
        <v>271</v>
      </c>
      <c r="E163" s="66">
        <v>300137</v>
      </c>
      <c r="F163" s="52" t="s">
        <v>271</v>
      </c>
      <c r="G163" s="51" t="s">
        <v>334</v>
      </c>
      <c r="H163" s="51"/>
      <c r="I163" s="53">
        <v>2003</v>
      </c>
      <c r="J163" s="54"/>
      <c r="K163" s="54"/>
      <c r="L163" s="54">
        <v>6500</v>
      </c>
      <c r="M163" s="54">
        <f t="shared" si="7"/>
        <v>6500</v>
      </c>
      <c r="N163" s="53"/>
      <c r="O163" s="54"/>
      <c r="P163" s="53"/>
      <c r="Q163" s="54"/>
      <c r="R163" s="54"/>
      <c r="S163" s="54"/>
      <c r="T163" s="54"/>
      <c r="U163" s="54"/>
      <c r="V163" s="54"/>
    </row>
    <row r="164" spans="1:22" ht="20.25" customHeight="1">
      <c r="A164" s="51">
        <v>159</v>
      </c>
      <c r="B164" s="52" t="s">
        <v>90</v>
      </c>
      <c r="C164" s="66">
        <v>300145</v>
      </c>
      <c r="D164" s="52" t="s">
        <v>270</v>
      </c>
      <c r="E164" s="66">
        <v>300145</v>
      </c>
      <c r="F164" s="52" t="s">
        <v>270</v>
      </c>
      <c r="G164" s="51" t="s">
        <v>334</v>
      </c>
      <c r="H164" s="51"/>
      <c r="I164" s="53">
        <v>2000</v>
      </c>
      <c r="J164" s="54"/>
      <c r="K164" s="54"/>
      <c r="L164" s="54">
        <v>3000</v>
      </c>
      <c r="M164" s="54">
        <f t="shared" si="7"/>
        <v>3000</v>
      </c>
      <c r="N164" s="53"/>
      <c r="O164" s="54"/>
      <c r="P164" s="53"/>
      <c r="Q164" s="54"/>
      <c r="R164" s="54"/>
      <c r="S164" s="54"/>
      <c r="T164" s="54"/>
      <c r="U164" s="54"/>
      <c r="V164" s="54"/>
    </row>
    <row r="165" spans="1:22" ht="20.25" customHeight="1">
      <c r="A165" s="51">
        <v>160</v>
      </c>
      <c r="B165" s="52" t="s">
        <v>90</v>
      </c>
      <c r="C165" s="66">
        <v>300160</v>
      </c>
      <c r="D165" s="52" t="s">
        <v>267</v>
      </c>
      <c r="E165" s="66">
        <v>300160</v>
      </c>
      <c r="F165" s="52" t="s">
        <v>267</v>
      </c>
      <c r="G165" s="51" t="s">
        <v>334</v>
      </c>
      <c r="H165" s="51"/>
      <c r="I165" s="53">
        <v>2006</v>
      </c>
      <c r="J165" s="54"/>
      <c r="K165" s="54"/>
      <c r="L165" s="54"/>
      <c r="M165" s="54">
        <f t="shared" si="7"/>
        <v>0</v>
      </c>
      <c r="N165" s="53"/>
      <c r="O165" s="54"/>
      <c r="P165" s="53"/>
      <c r="Q165" s="54"/>
      <c r="R165" s="54"/>
      <c r="S165" s="54"/>
      <c r="T165" s="54"/>
      <c r="U165" s="54"/>
      <c r="V165" s="54"/>
    </row>
    <row r="166" spans="1:22" ht="20.25" customHeight="1">
      <c r="A166" s="51">
        <v>161</v>
      </c>
      <c r="B166" s="52" t="s">
        <v>90</v>
      </c>
      <c r="C166" s="66">
        <v>300186</v>
      </c>
      <c r="D166" s="52" t="s">
        <v>38</v>
      </c>
      <c r="E166" s="66">
        <v>300186</v>
      </c>
      <c r="F166" s="52" t="s">
        <v>38</v>
      </c>
      <c r="G166" s="51" t="s">
        <v>338</v>
      </c>
      <c r="H166" s="51"/>
      <c r="I166" s="53">
        <v>2002</v>
      </c>
      <c r="J166" s="54"/>
      <c r="K166" s="54"/>
      <c r="L166" s="54"/>
      <c r="M166" s="54">
        <f t="shared" si="7"/>
        <v>0</v>
      </c>
      <c r="N166" s="53"/>
      <c r="O166" s="54"/>
      <c r="P166" s="53"/>
      <c r="Q166" s="54"/>
      <c r="R166" s="54"/>
      <c r="S166" s="54"/>
      <c r="T166" s="54"/>
      <c r="U166" s="54"/>
      <c r="V166" s="54"/>
    </row>
    <row r="167" spans="1:22" ht="20.25" customHeight="1">
      <c r="A167" s="51">
        <v>162</v>
      </c>
      <c r="B167" s="52" t="s">
        <v>90</v>
      </c>
      <c r="C167" s="66">
        <v>300210</v>
      </c>
      <c r="D167" s="52" t="s">
        <v>269</v>
      </c>
      <c r="E167" s="66">
        <v>300210</v>
      </c>
      <c r="F167" s="52" t="s">
        <v>269</v>
      </c>
      <c r="G167" s="51" t="s">
        <v>334</v>
      </c>
      <c r="H167" s="51"/>
      <c r="I167" s="53">
        <v>2008</v>
      </c>
      <c r="J167" s="54"/>
      <c r="K167" s="54"/>
      <c r="L167" s="54"/>
      <c r="M167" s="54">
        <f t="shared" si="7"/>
        <v>0</v>
      </c>
      <c r="N167" s="53"/>
      <c r="O167" s="54"/>
      <c r="P167" s="53"/>
      <c r="Q167" s="54"/>
      <c r="R167" s="54"/>
      <c r="S167" s="54"/>
      <c r="T167" s="54"/>
      <c r="U167" s="54"/>
      <c r="V167" s="54"/>
    </row>
    <row r="168" spans="1:22" ht="20.25" customHeight="1">
      <c r="A168" s="51">
        <v>164</v>
      </c>
      <c r="B168" s="55" t="s">
        <v>90</v>
      </c>
      <c r="C168" s="55">
        <v>301598</v>
      </c>
      <c r="D168" s="56" t="s">
        <v>98</v>
      </c>
      <c r="E168" s="55">
        <v>301523</v>
      </c>
      <c r="F168" s="55" t="s">
        <v>496</v>
      </c>
      <c r="G168" s="57" t="s">
        <v>337</v>
      </c>
      <c r="H168" s="57" t="s">
        <v>336</v>
      </c>
      <c r="I168" s="55" t="s">
        <v>402</v>
      </c>
      <c r="J168" s="54"/>
      <c r="K168" s="54"/>
      <c r="L168" s="54"/>
      <c r="M168" s="54">
        <f t="shared" si="7"/>
        <v>0</v>
      </c>
      <c r="N168" s="53"/>
      <c r="O168" s="54"/>
      <c r="P168" s="53"/>
      <c r="Q168" s="54"/>
      <c r="R168" s="54"/>
      <c r="S168" s="54"/>
      <c r="T168" s="54"/>
      <c r="U168" s="54"/>
      <c r="V168" s="54"/>
    </row>
    <row r="169" spans="1:22" ht="20.25" customHeight="1">
      <c r="A169" s="51">
        <v>163</v>
      </c>
      <c r="B169" s="52" t="s">
        <v>90</v>
      </c>
      <c r="C169" s="66">
        <v>301598</v>
      </c>
      <c r="D169" s="52" t="s">
        <v>98</v>
      </c>
      <c r="E169" s="66">
        <v>301598</v>
      </c>
      <c r="F169" s="52" t="s">
        <v>98</v>
      </c>
      <c r="G169" s="51" t="s">
        <v>338</v>
      </c>
      <c r="H169" s="51"/>
      <c r="I169" s="53">
        <v>2006</v>
      </c>
      <c r="J169" s="54"/>
      <c r="K169" s="54"/>
      <c r="L169" s="54"/>
      <c r="M169" s="54">
        <f t="shared" si="7"/>
        <v>0</v>
      </c>
      <c r="N169" s="53"/>
      <c r="O169" s="54"/>
      <c r="P169" s="53"/>
      <c r="Q169" s="54"/>
      <c r="R169" s="54"/>
      <c r="S169" s="54"/>
      <c r="T169" s="54"/>
      <c r="U169" s="54"/>
      <c r="V169" s="54"/>
    </row>
    <row r="170" spans="1:22" ht="20.25" customHeight="1">
      <c r="A170" s="51">
        <v>165</v>
      </c>
      <c r="B170" s="52" t="s">
        <v>90</v>
      </c>
      <c r="C170" s="66">
        <v>310003</v>
      </c>
      <c r="D170" s="52" t="s">
        <v>268</v>
      </c>
      <c r="E170" s="66">
        <v>310003</v>
      </c>
      <c r="F170" s="52" t="s">
        <v>268</v>
      </c>
      <c r="G170" s="51" t="s">
        <v>338</v>
      </c>
      <c r="H170" s="51"/>
      <c r="I170" s="53">
        <v>2012</v>
      </c>
      <c r="J170" s="54"/>
      <c r="K170" s="54"/>
      <c r="L170" s="54"/>
      <c r="M170" s="54">
        <f t="shared" si="7"/>
        <v>0</v>
      </c>
      <c r="N170" s="53"/>
      <c r="O170" s="54"/>
      <c r="P170" s="53"/>
      <c r="Q170" s="54"/>
      <c r="R170" s="54"/>
      <c r="S170" s="54"/>
      <c r="T170" s="54"/>
      <c r="U170" s="54"/>
      <c r="V170" s="54"/>
    </row>
    <row r="171" spans="1:22" ht="20.25" customHeight="1">
      <c r="A171" s="51">
        <v>166</v>
      </c>
      <c r="B171" s="52" t="s">
        <v>90</v>
      </c>
      <c r="C171" s="66">
        <v>310029</v>
      </c>
      <c r="D171" s="52" t="s">
        <v>266</v>
      </c>
      <c r="E171" s="66">
        <v>310029</v>
      </c>
      <c r="F171" s="52" t="s">
        <v>266</v>
      </c>
      <c r="G171" s="59" t="s">
        <v>338</v>
      </c>
      <c r="H171" s="51"/>
      <c r="I171" s="53">
        <v>2006</v>
      </c>
      <c r="J171" s="54"/>
      <c r="K171" s="54"/>
      <c r="L171" s="54">
        <v>6500</v>
      </c>
      <c r="M171" s="54">
        <f t="shared" si="7"/>
        <v>6500</v>
      </c>
      <c r="N171" s="53"/>
      <c r="O171" s="54"/>
      <c r="P171" s="53"/>
      <c r="Q171" s="54"/>
      <c r="R171" s="54"/>
      <c r="S171" s="54"/>
      <c r="T171" s="54"/>
      <c r="U171" s="54"/>
      <c r="V171" s="54"/>
    </row>
    <row r="172" spans="1:22" ht="20.25" customHeight="1">
      <c r="A172" s="51">
        <v>167</v>
      </c>
      <c r="B172" s="52" t="s">
        <v>90</v>
      </c>
      <c r="C172" s="66">
        <v>310037</v>
      </c>
      <c r="D172" s="52" t="s">
        <v>265</v>
      </c>
      <c r="E172" s="66">
        <v>310037</v>
      </c>
      <c r="F172" s="52" t="s">
        <v>265</v>
      </c>
      <c r="G172" s="51" t="s">
        <v>338</v>
      </c>
      <c r="H172" s="51"/>
      <c r="I172" s="53">
        <v>2005</v>
      </c>
      <c r="J172" s="54"/>
      <c r="K172" s="54"/>
      <c r="L172" s="54"/>
      <c r="M172" s="54">
        <f t="shared" si="7"/>
        <v>0</v>
      </c>
      <c r="N172" s="53"/>
      <c r="O172" s="54"/>
      <c r="P172" s="53"/>
      <c r="Q172" s="54"/>
      <c r="R172" s="54"/>
      <c r="S172" s="54"/>
      <c r="T172" s="54"/>
      <c r="U172" s="54"/>
      <c r="V172" s="54"/>
    </row>
    <row r="173" spans="1:22" s="74" customFormat="1" ht="20.25" customHeight="1">
      <c r="A173" s="51">
        <v>168</v>
      </c>
      <c r="B173" s="52" t="s">
        <v>90</v>
      </c>
      <c r="C173" s="66">
        <v>310045</v>
      </c>
      <c r="D173" s="52" t="s">
        <v>97</v>
      </c>
      <c r="E173" s="66">
        <v>310045</v>
      </c>
      <c r="F173" s="52" t="s">
        <v>97</v>
      </c>
      <c r="G173" s="51" t="s">
        <v>338</v>
      </c>
      <c r="H173" s="51"/>
      <c r="I173" s="53">
        <v>2004</v>
      </c>
      <c r="J173" s="54"/>
      <c r="K173" s="54"/>
      <c r="L173" s="54"/>
      <c r="M173" s="54">
        <f t="shared" ref="M173:M204" si="8">J173+K173+L173</f>
        <v>0</v>
      </c>
      <c r="N173" s="53"/>
      <c r="O173" s="54"/>
      <c r="P173" s="53"/>
      <c r="Q173" s="54"/>
      <c r="R173" s="54"/>
      <c r="S173" s="54"/>
      <c r="T173" s="54"/>
      <c r="U173" s="54"/>
      <c r="V173" s="54"/>
    </row>
    <row r="174" spans="1:22" ht="20.25" customHeight="1">
      <c r="A174" s="51">
        <v>169</v>
      </c>
      <c r="B174" s="52" t="s">
        <v>90</v>
      </c>
      <c r="C174" s="66">
        <v>310060</v>
      </c>
      <c r="D174" s="52" t="s">
        <v>264</v>
      </c>
      <c r="E174" s="66">
        <v>310060</v>
      </c>
      <c r="F174" s="52" t="s">
        <v>264</v>
      </c>
      <c r="G174" s="51" t="s">
        <v>334</v>
      </c>
      <c r="H174" s="51"/>
      <c r="I174" s="53">
        <v>2006</v>
      </c>
      <c r="J174" s="54"/>
      <c r="K174" s="54"/>
      <c r="L174" s="54"/>
      <c r="M174" s="54">
        <f t="shared" si="8"/>
        <v>0</v>
      </c>
      <c r="N174" s="53"/>
      <c r="O174" s="54"/>
      <c r="P174" s="53"/>
      <c r="Q174" s="54"/>
      <c r="R174" s="54"/>
      <c r="S174" s="54"/>
      <c r="T174" s="54"/>
      <c r="U174" s="54"/>
      <c r="V174" s="54"/>
    </row>
    <row r="175" spans="1:22" ht="20.25" customHeight="1">
      <c r="A175" s="51">
        <v>170</v>
      </c>
      <c r="B175" s="52" t="s">
        <v>90</v>
      </c>
      <c r="C175" s="66">
        <v>310078</v>
      </c>
      <c r="D175" s="52" t="s">
        <v>261</v>
      </c>
      <c r="E175" s="66">
        <v>310078</v>
      </c>
      <c r="F175" s="52" t="s">
        <v>261</v>
      </c>
      <c r="G175" s="51" t="s">
        <v>338</v>
      </c>
      <c r="H175" s="51"/>
      <c r="I175" s="53">
        <v>2004</v>
      </c>
      <c r="J175" s="54"/>
      <c r="K175" s="54"/>
      <c r="L175" s="54"/>
      <c r="M175" s="54">
        <f t="shared" si="8"/>
        <v>0</v>
      </c>
      <c r="N175" s="53"/>
      <c r="O175" s="54"/>
      <c r="P175" s="53"/>
      <c r="Q175" s="54"/>
      <c r="R175" s="54"/>
      <c r="S175" s="54"/>
      <c r="T175" s="54"/>
      <c r="U175" s="54"/>
      <c r="V175" s="54"/>
    </row>
    <row r="176" spans="1:22" ht="20.25" customHeight="1">
      <c r="A176" s="51">
        <v>171</v>
      </c>
      <c r="B176" s="52" t="s">
        <v>90</v>
      </c>
      <c r="C176" s="66">
        <v>310086</v>
      </c>
      <c r="D176" s="52" t="s">
        <v>263</v>
      </c>
      <c r="E176" s="66">
        <v>310086</v>
      </c>
      <c r="F176" s="52" t="s">
        <v>263</v>
      </c>
      <c r="G176" s="51" t="s">
        <v>334</v>
      </c>
      <c r="H176" s="51"/>
      <c r="I176" s="53">
        <v>2008</v>
      </c>
      <c r="J176" s="54"/>
      <c r="K176" s="54"/>
      <c r="L176" s="54">
        <v>8300</v>
      </c>
      <c r="M176" s="54">
        <f t="shared" si="8"/>
        <v>8300</v>
      </c>
      <c r="N176" s="53"/>
      <c r="O176" s="54"/>
      <c r="P176" s="53"/>
      <c r="Q176" s="54"/>
      <c r="R176" s="54"/>
      <c r="S176" s="54"/>
      <c r="T176" s="54"/>
      <c r="U176" s="54"/>
      <c r="V176" s="54"/>
    </row>
    <row r="177" spans="1:22" ht="20.25" customHeight="1">
      <c r="A177" s="51">
        <v>172</v>
      </c>
      <c r="B177" s="52" t="s">
        <v>90</v>
      </c>
      <c r="C177" s="66">
        <v>310144</v>
      </c>
      <c r="D177" s="52" t="s">
        <v>262</v>
      </c>
      <c r="E177" s="66">
        <v>310144</v>
      </c>
      <c r="F177" s="52" t="s">
        <v>262</v>
      </c>
      <c r="G177" s="51" t="s">
        <v>334</v>
      </c>
      <c r="H177" s="51"/>
      <c r="I177" s="53">
        <v>2003</v>
      </c>
      <c r="J177" s="54"/>
      <c r="K177" s="54"/>
      <c r="L177" s="54"/>
      <c r="M177" s="54">
        <f t="shared" si="8"/>
        <v>0</v>
      </c>
      <c r="N177" s="53"/>
      <c r="O177" s="54"/>
      <c r="P177" s="53"/>
      <c r="Q177" s="54"/>
      <c r="R177" s="54"/>
      <c r="S177" s="54"/>
      <c r="T177" s="54"/>
      <c r="U177" s="54"/>
      <c r="V177" s="54"/>
    </row>
    <row r="178" spans="1:22" ht="20.25" customHeight="1">
      <c r="A178" s="51">
        <v>173</v>
      </c>
      <c r="B178" s="52" t="s">
        <v>90</v>
      </c>
      <c r="C178" s="66">
        <v>310177</v>
      </c>
      <c r="D178" s="52" t="s">
        <v>494</v>
      </c>
      <c r="E178" s="66">
        <v>310177</v>
      </c>
      <c r="F178" s="52" t="s">
        <v>494</v>
      </c>
      <c r="G178" s="51" t="s">
        <v>338</v>
      </c>
      <c r="H178" s="51"/>
      <c r="I178" s="53">
        <v>2004</v>
      </c>
      <c r="J178" s="54"/>
      <c r="K178" s="54"/>
      <c r="L178" s="54"/>
      <c r="M178" s="54">
        <f t="shared" si="8"/>
        <v>0</v>
      </c>
      <c r="N178" s="53"/>
      <c r="O178" s="54"/>
      <c r="P178" s="53"/>
      <c r="Q178" s="54"/>
      <c r="R178" s="54"/>
      <c r="S178" s="54"/>
      <c r="T178" s="54"/>
      <c r="U178" s="54"/>
      <c r="V178" s="54"/>
    </row>
    <row r="179" spans="1:22" ht="20.25" customHeight="1">
      <c r="A179" s="51">
        <v>174</v>
      </c>
      <c r="B179" s="55" t="s">
        <v>90</v>
      </c>
      <c r="C179" s="55">
        <v>310177</v>
      </c>
      <c r="D179" s="56" t="s">
        <v>494</v>
      </c>
      <c r="E179" s="55">
        <v>313023</v>
      </c>
      <c r="F179" s="55" t="s">
        <v>495</v>
      </c>
      <c r="G179" s="57" t="s">
        <v>337</v>
      </c>
      <c r="H179" s="57" t="s">
        <v>336</v>
      </c>
      <c r="I179" s="55" t="s">
        <v>387</v>
      </c>
      <c r="J179" s="54"/>
      <c r="K179" s="54"/>
      <c r="L179" s="54"/>
      <c r="M179" s="54">
        <f t="shared" si="8"/>
        <v>0</v>
      </c>
      <c r="N179" s="53"/>
      <c r="O179" s="54"/>
      <c r="P179" s="53"/>
      <c r="Q179" s="54"/>
      <c r="R179" s="54"/>
      <c r="S179" s="54"/>
      <c r="T179" s="54"/>
      <c r="U179" s="54"/>
      <c r="V179" s="54"/>
    </row>
    <row r="180" spans="1:22" ht="20.25" customHeight="1">
      <c r="A180" s="51">
        <v>175</v>
      </c>
      <c r="B180" s="52" t="s">
        <v>90</v>
      </c>
      <c r="C180" s="66">
        <v>310185</v>
      </c>
      <c r="D180" s="52" t="s">
        <v>260</v>
      </c>
      <c r="E180" s="66">
        <v>310185</v>
      </c>
      <c r="F180" s="52" t="s">
        <v>260</v>
      </c>
      <c r="G180" s="51" t="s">
        <v>334</v>
      </c>
      <c r="H180" s="51"/>
      <c r="I180" s="53">
        <v>2007</v>
      </c>
      <c r="J180" s="54"/>
      <c r="K180" s="54"/>
      <c r="L180" s="54"/>
      <c r="M180" s="54">
        <f t="shared" si="8"/>
        <v>0</v>
      </c>
      <c r="N180" s="53"/>
      <c r="O180" s="54"/>
      <c r="P180" s="53"/>
      <c r="Q180" s="54"/>
      <c r="R180" s="54"/>
      <c r="S180" s="54"/>
      <c r="T180" s="54"/>
      <c r="U180" s="54"/>
      <c r="V180" s="54"/>
    </row>
    <row r="181" spans="1:22" ht="20.25" customHeight="1">
      <c r="A181" s="51">
        <v>176</v>
      </c>
      <c r="B181" s="52" t="s">
        <v>90</v>
      </c>
      <c r="C181" s="66">
        <v>310219</v>
      </c>
      <c r="D181" s="52" t="s">
        <v>254</v>
      </c>
      <c r="E181" s="66">
        <v>310219</v>
      </c>
      <c r="F181" s="52" t="s">
        <v>254</v>
      </c>
      <c r="G181" s="51" t="s">
        <v>334</v>
      </c>
      <c r="H181" s="51"/>
      <c r="I181" s="53">
        <v>2007</v>
      </c>
      <c r="J181" s="54"/>
      <c r="K181" s="54"/>
      <c r="L181" s="54"/>
      <c r="M181" s="54">
        <f t="shared" si="8"/>
        <v>0</v>
      </c>
      <c r="N181" s="53"/>
      <c r="O181" s="54"/>
      <c r="P181" s="53"/>
      <c r="Q181" s="54"/>
      <c r="R181" s="54"/>
      <c r="S181" s="54"/>
      <c r="T181" s="54"/>
      <c r="U181" s="54"/>
      <c r="V181" s="54"/>
    </row>
    <row r="182" spans="1:22" ht="20.25" customHeight="1">
      <c r="A182" s="51">
        <v>177</v>
      </c>
      <c r="B182" s="52" t="s">
        <v>90</v>
      </c>
      <c r="C182" s="66">
        <v>310284</v>
      </c>
      <c r="D182" s="52" t="s">
        <v>259</v>
      </c>
      <c r="E182" s="66">
        <v>310284</v>
      </c>
      <c r="F182" s="52" t="s">
        <v>259</v>
      </c>
      <c r="G182" s="51" t="s">
        <v>334</v>
      </c>
      <c r="H182" s="51"/>
      <c r="I182" s="53">
        <v>2006</v>
      </c>
      <c r="J182" s="54"/>
      <c r="K182" s="54"/>
      <c r="L182" s="54"/>
      <c r="M182" s="54">
        <f t="shared" si="8"/>
        <v>0</v>
      </c>
      <c r="N182" s="53"/>
      <c r="O182" s="54"/>
      <c r="P182" s="53"/>
      <c r="Q182" s="54"/>
      <c r="R182" s="54"/>
      <c r="S182" s="54"/>
      <c r="T182" s="54"/>
      <c r="U182" s="54"/>
      <c r="V182" s="54"/>
    </row>
    <row r="183" spans="1:22" ht="20.25" customHeight="1">
      <c r="A183" s="51">
        <v>178</v>
      </c>
      <c r="B183" s="52" t="s">
        <v>90</v>
      </c>
      <c r="C183" s="66">
        <v>310375</v>
      </c>
      <c r="D183" s="52" t="s">
        <v>102</v>
      </c>
      <c r="E183" s="66">
        <v>310375</v>
      </c>
      <c r="F183" s="52" t="s">
        <v>102</v>
      </c>
      <c r="G183" s="51" t="s">
        <v>334</v>
      </c>
      <c r="H183" s="51"/>
      <c r="I183" s="53">
        <v>2004</v>
      </c>
      <c r="J183" s="54"/>
      <c r="K183" s="54"/>
      <c r="L183" s="54"/>
      <c r="M183" s="54">
        <f t="shared" si="8"/>
        <v>0</v>
      </c>
      <c r="N183" s="53"/>
      <c r="O183" s="54"/>
      <c r="P183" s="53"/>
      <c r="Q183" s="54"/>
      <c r="R183" s="54"/>
      <c r="S183" s="54"/>
      <c r="T183" s="54"/>
      <c r="U183" s="54"/>
      <c r="V183" s="54"/>
    </row>
    <row r="184" spans="1:22" ht="20.25" customHeight="1">
      <c r="A184" s="51">
        <v>179</v>
      </c>
      <c r="B184" s="52" t="s">
        <v>90</v>
      </c>
      <c r="C184" s="66">
        <v>310417</v>
      </c>
      <c r="D184" s="52" t="s">
        <v>258</v>
      </c>
      <c r="E184" s="66">
        <v>310417</v>
      </c>
      <c r="F184" s="52" t="s">
        <v>258</v>
      </c>
      <c r="G184" s="51" t="s">
        <v>334</v>
      </c>
      <c r="H184" s="51"/>
      <c r="I184" s="53">
        <v>2004</v>
      </c>
      <c r="J184" s="54"/>
      <c r="K184" s="54"/>
      <c r="L184" s="54"/>
      <c r="M184" s="54">
        <f t="shared" si="8"/>
        <v>0</v>
      </c>
      <c r="N184" s="53"/>
      <c r="O184" s="54"/>
      <c r="P184" s="53"/>
      <c r="Q184" s="54"/>
      <c r="R184" s="54"/>
      <c r="S184" s="54"/>
      <c r="T184" s="54"/>
      <c r="U184" s="54"/>
      <c r="V184" s="54"/>
    </row>
    <row r="185" spans="1:22" ht="20.25" customHeight="1">
      <c r="A185" s="51">
        <v>180</v>
      </c>
      <c r="B185" s="52" t="s">
        <v>90</v>
      </c>
      <c r="C185" s="66">
        <v>310441</v>
      </c>
      <c r="D185" s="52" t="s">
        <v>256</v>
      </c>
      <c r="E185" s="66">
        <v>310441</v>
      </c>
      <c r="F185" s="52" t="s">
        <v>256</v>
      </c>
      <c r="G185" s="51" t="s">
        <v>334</v>
      </c>
      <c r="H185" s="51"/>
      <c r="I185" s="53">
        <v>2008</v>
      </c>
      <c r="J185" s="54"/>
      <c r="K185" s="54"/>
      <c r="L185" s="54"/>
      <c r="M185" s="54">
        <f t="shared" si="8"/>
        <v>0</v>
      </c>
      <c r="N185" s="53"/>
      <c r="O185" s="54"/>
      <c r="P185" s="53"/>
      <c r="Q185" s="54"/>
      <c r="R185" s="54"/>
      <c r="S185" s="54"/>
      <c r="T185" s="54"/>
      <c r="U185" s="54"/>
      <c r="V185" s="54"/>
    </row>
    <row r="186" spans="1:22" ht="20.25" customHeight="1">
      <c r="A186" s="51">
        <v>181</v>
      </c>
      <c r="B186" s="55" t="s">
        <v>90</v>
      </c>
      <c r="C186" s="55">
        <v>310441</v>
      </c>
      <c r="D186" s="56" t="s">
        <v>256</v>
      </c>
      <c r="E186" s="55">
        <v>313098</v>
      </c>
      <c r="F186" s="55" t="s">
        <v>498</v>
      </c>
      <c r="G186" s="57" t="s">
        <v>337</v>
      </c>
      <c r="H186" s="57" t="s">
        <v>336</v>
      </c>
      <c r="I186" s="55" t="s">
        <v>402</v>
      </c>
      <c r="J186" s="54"/>
      <c r="K186" s="54"/>
      <c r="L186" s="54"/>
      <c r="M186" s="54">
        <f t="shared" si="8"/>
        <v>0</v>
      </c>
      <c r="N186" s="53"/>
      <c r="O186" s="54"/>
      <c r="P186" s="53"/>
      <c r="Q186" s="54"/>
      <c r="R186" s="54"/>
      <c r="S186" s="54"/>
      <c r="T186" s="54"/>
      <c r="U186" s="54"/>
      <c r="V186" s="54"/>
    </row>
    <row r="187" spans="1:22" ht="20.25" customHeight="1">
      <c r="A187" s="51">
        <v>182</v>
      </c>
      <c r="B187" s="52" t="s">
        <v>90</v>
      </c>
      <c r="C187" s="66">
        <v>310508</v>
      </c>
      <c r="D187" s="52" t="s">
        <v>257</v>
      </c>
      <c r="E187" s="66">
        <v>310508</v>
      </c>
      <c r="F187" s="52" t="s">
        <v>257</v>
      </c>
      <c r="G187" s="51" t="s">
        <v>338</v>
      </c>
      <c r="H187" s="51"/>
      <c r="I187" s="53">
        <v>2004</v>
      </c>
      <c r="J187" s="54"/>
      <c r="K187" s="54"/>
      <c r="L187" s="54"/>
      <c r="M187" s="54">
        <f t="shared" si="8"/>
        <v>0</v>
      </c>
      <c r="N187" s="53"/>
      <c r="O187" s="54"/>
      <c r="P187" s="53"/>
      <c r="Q187" s="54"/>
      <c r="R187" s="54"/>
      <c r="S187" s="54"/>
      <c r="T187" s="54"/>
      <c r="U187" s="54"/>
      <c r="V187" s="54"/>
    </row>
    <row r="188" spans="1:22" ht="20.25" customHeight="1">
      <c r="A188" s="51">
        <v>183</v>
      </c>
      <c r="B188" s="52" t="s">
        <v>90</v>
      </c>
      <c r="C188" s="66">
        <v>310516</v>
      </c>
      <c r="D188" s="52" t="s">
        <v>255</v>
      </c>
      <c r="E188" s="66">
        <v>310516</v>
      </c>
      <c r="F188" s="52" t="s">
        <v>255</v>
      </c>
      <c r="G188" s="51" t="s">
        <v>334</v>
      </c>
      <c r="H188" s="51"/>
      <c r="I188" s="53">
        <v>2002</v>
      </c>
      <c r="J188" s="54"/>
      <c r="K188" s="54"/>
      <c r="L188" s="54"/>
      <c r="M188" s="54">
        <f t="shared" si="8"/>
        <v>0</v>
      </c>
      <c r="N188" s="53"/>
      <c r="O188" s="54"/>
      <c r="P188" s="53"/>
      <c r="Q188" s="54"/>
      <c r="R188" s="54"/>
      <c r="S188" s="54"/>
      <c r="T188" s="54"/>
      <c r="U188" s="54"/>
      <c r="V188" s="54"/>
    </row>
    <row r="189" spans="1:22" ht="20.25" customHeight="1">
      <c r="A189" s="51">
        <v>184</v>
      </c>
      <c r="B189" s="52" t="s">
        <v>90</v>
      </c>
      <c r="C189" s="66">
        <v>310813</v>
      </c>
      <c r="D189" s="52" t="s">
        <v>252</v>
      </c>
      <c r="E189" s="66">
        <v>310813</v>
      </c>
      <c r="F189" s="52" t="s">
        <v>252</v>
      </c>
      <c r="G189" s="51" t="s">
        <v>338</v>
      </c>
      <c r="H189" s="51"/>
      <c r="I189" s="53">
        <v>2006</v>
      </c>
      <c r="J189" s="54"/>
      <c r="K189" s="54"/>
      <c r="L189" s="54">
        <v>17500</v>
      </c>
      <c r="M189" s="54">
        <f t="shared" si="8"/>
        <v>17500</v>
      </c>
      <c r="N189" s="53"/>
      <c r="O189" s="54"/>
      <c r="P189" s="53"/>
      <c r="Q189" s="54"/>
      <c r="R189" s="54"/>
      <c r="S189" s="54"/>
      <c r="T189" s="54"/>
      <c r="U189" s="54"/>
      <c r="V189" s="54"/>
    </row>
    <row r="190" spans="1:22" ht="20.25" customHeight="1">
      <c r="A190" s="51">
        <v>185</v>
      </c>
      <c r="B190" s="52" t="s">
        <v>90</v>
      </c>
      <c r="C190" s="66">
        <v>311159</v>
      </c>
      <c r="D190" s="52" t="s">
        <v>253</v>
      </c>
      <c r="E190" s="66">
        <v>311159</v>
      </c>
      <c r="F190" s="52" t="s">
        <v>253</v>
      </c>
      <c r="G190" s="51" t="s">
        <v>334</v>
      </c>
      <c r="H190" s="51"/>
      <c r="I190" s="53">
        <v>2007</v>
      </c>
      <c r="J190" s="54"/>
      <c r="K190" s="54"/>
      <c r="L190" s="54"/>
      <c r="M190" s="54">
        <f t="shared" si="8"/>
        <v>0</v>
      </c>
      <c r="N190" s="53"/>
      <c r="O190" s="54"/>
      <c r="P190" s="53"/>
      <c r="Q190" s="54"/>
      <c r="R190" s="54"/>
      <c r="S190" s="54"/>
      <c r="T190" s="54"/>
      <c r="U190" s="54"/>
      <c r="V190" s="54"/>
    </row>
    <row r="191" spans="1:22" ht="20.25" customHeight="1">
      <c r="A191" s="51">
        <v>187</v>
      </c>
      <c r="B191" s="55" t="s">
        <v>90</v>
      </c>
      <c r="C191" s="55">
        <v>312884</v>
      </c>
      <c r="D191" s="56" t="s">
        <v>500</v>
      </c>
      <c r="E191" s="55">
        <v>312785</v>
      </c>
      <c r="F191" s="55" t="s">
        <v>499</v>
      </c>
      <c r="G191" s="57" t="s">
        <v>337</v>
      </c>
      <c r="H191" s="57" t="s">
        <v>336</v>
      </c>
      <c r="I191" s="55" t="s">
        <v>402</v>
      </c>
      <c r="J191" s="54"/>
      <c r="K191" s="54"/>
      <c r="L191" s="54"/>
      <c r="M191" s="54">
        <f t="shared" si="8"/>
        <v>0</v>
      </c>
      <c r="N191" s="53"/>
      <c r="O191" s="54"/>
      <c r="P191" s="53"/>
      <c r="Q191" s="54"/>
      <c r="R191" s="54"/>
      <c r="S191" s="54"/>
      <c r="T191" s="54"/>
      <c r="U191" s="54"/>
      <c r="V191" s="54"/>
    </row>
    <row r="192" spans="1:22" s="74" customFormat="1" ht="20.25" customHeight="1">
      <c r="A192" s="51">
        <v>186</v>
      </c>
      <c r="B192" s="52" t="s">
        <v>90</v>
      </c>
      <c r="C192" s="66">
        <v>312884</v>
      </c>
      <c r="D192" s="52" t="s">
        <v>500</v>
      </c>
      <c r="E192" s="66">
        <v>312884</v>
      </c>
      <c r="F192" s="52" t="s">
        <v>500</v>
      </c>
      <c r="G192" s="51" t="s">
        <v>338</v>
      </c>
      <c r="H192" s="51"/>
      <c r="I192" s="53">
        <v>2006</v>
      </c>
      <c r="J192" s="54"/>
      <c r="K192" s="54"/>
      <c r="L192" s="54"/>
      <c r="M192" s="54">
        <f t="shared" si="8"/>
        <v>0</v>
      </c>
      <c r="N192" s="53"/>
      <c r="O192" s="54"/>
      <c r="P192" s="53"/>
      <c r="Q192" s="54"/>
      <c r="R192" s="54"/>
      <c r="S192" s="54"/>
      <c r="T192" s="54"/>
      <c r="U192" s="54"/>
      <c r="V192" s="54"/>
    </row>
    <row r="193" spans="1:22" ht="20.25" customHeight="1">
      <c r="A193" s="51">
        <v>188</v>
      </c>
      <c r="B193" s="52" t="s">
        <v>90</v>
      </c>
      <c r="C193" s="66">
        <v>313049</v>
      </c>
      <c r="D193" s="52" t="s">
        <v>497</v>
      </c>
      <c r="E193" s="66">
        <v>313049</v>
      </c>
      <c r="F193" s="52" t="s">
        <v>497</v>
      </c>
      <c r="G193" s="51" t="s">
        <v>338</v>
      </c>
      <c r="H193" s="51"/>
      <c r="I193" s="53">
        <v>2003</v>
      </c>
      <c r="J193" s="54"/>
      <c r="K193" s="54"/>
      <c r="L193" s="54"/>
      <c r="M193" s="54">
        <f t="shared" si="8"/>
        <v>0</v>
      </c>
      <c r="N193" s="53"/>
      <c r="O193" s="54"/>
      <c r="P193" s="53"/>
      <c r="Q193" s="54"/>
      <c r="R193" s="54"/>
      <c r="S193" s="54"/>
      <c r="T193" s="54"/>
      <c r="U193" s="54"/>
      <c r="V193" s="54"/>
    </row>
    <row r="194" spans="1:22" ht="20.25" customHeight="1">
      <c r="A194" s="51">
        <v>189</v>
      </c>
      <c r="B194" s="52" t="s">
        <v>50</v>
      </c>
      <c r="C194" s="66">
        <v>500033</v>
      </c>
      <c r="D194" s="52" t="s">
        <v>251</v>
      </c>
      <c r="E194" s="66">
        <v>500033</v>
      </c>
      <c r="F194" s="52" t="s">
        <v>251</v>
      </c>
      <c r="G194" s="51" t="s">
        <v>338</v>
      </c>
      <c r="H194" s="51"/>
      <c r="I194" s="53">
        <v>2007</v>
      </c>
      <c r="J194" s="54"/>
      <c r="K194" s="54"/>
      <c r="L194" s="54"/>
      <c r="M194" s="54">
        <f t="shared" si="8"/>
        <v>0</v>
      </c>
      <c r="N194" s="53"/>
      <c r="O194" s="54"/>
      <c r="P194" s="53"/>
      <c r="Q194" s="54"/>
      <c r="R194" s="54"/>
      <c r="S194" s="54"/>
      <c r="T194" s="54"/>
      <c r="U194" s="54"/>
      <c r="V194" s="54"/>
    </row>
    <row r="195" spans="1:22" ht="20.25" customHeight="1">
      <c r="A195" s="51">
        <v>191</v>
      </c>
      <c r="B195" s="55" t="s">
        <v>50</v>
      </c>
      <c r="C195" s="55">
        <v>500033</v>
      </c>
      <c r="D195" s="56" t="s">
        <v>251</v>
      </c>
      <c r="E195" s="55">
        <v>500876</v>
      </c>
      <c r="F195" s="55" t="s">
        <v>248</v>
      </c>
      <c r="G195" s="57" t="s">
        <v>337</v>
      </c>
      <c r="H195" s="57" t="s">
        <v>336</v>
      </c>
      <c r="I195" s="55" t="s">
        <v>387</v>
      </c>
      <c r="J195" s="54"/>
      <c r="K195" s="54"/>
      <c r="L195" s="54">
        <v>4500</v>
      </c>
      <c r="M195" s="54">
        <f t="shared" si="8"/>
        <v>4500</v>
      </c>
      <c r="N195" s="53"/>
      <c r="O195" s="54"/>
      <c r="P195" s="53"/>
      <c r="Q195" s="54"/>
      <c r="R195" s="54"/>
      <c r="S195" s="54"/>
      <c r="T195" s="54"/>
      <c r="U195" s="54"/>
      <c r="V195" s="54"/>
    </row>
    <row r="196" spans="1:22" ht="20.25" customHeight="1">
      <c r="A196" s="51">
        <v>190</v>
      </c>
      <c r="B196" s="55" t="s">
        <v>50</v>
      </c>
      <c r="C196" s="55">
        <v>500033</v>
      </c>
      <c r="D196" s="56" t="s">
        <v>251</v>
      </c>
      <c r="E196" s="55">
        <v>503904</v>
      </c>
      <c r="F196" s="55" t="s">
        <v>502</v>
      </c>
      <c r="G196" s="57" t="s">
        <v>337</v>
      </c>
      <c r="H196" s="57" t="s">
        <v>336</v>
      </c>
      <c r="I196" s="55" t="s">
        <v>402</v>
      </c>
      <c r="J196" s="54"/>
      <c r="K196" s="54"/>
      <c r="L196" s="54"/>
      <c r="M196" s="54">
        <f t="shared" si="8"/>
        <v>0</v>
      </c>
      <c r="N196" s="53"/>
      <c r="O196" s="54"/>
      <c r="P196" s="53"/>
      <c r="Q196" s="54"/>
      <c r="R196" s="54"/>
      <c r="S196" s="54"/>
      <c r="T196" s="54"/>
      <c r="U196" s="54"/>
      <c r="V196" s="54"/>
    </row>
    <row r="197" spans="1:22" ht="20.25" customHeight="1">
      <c r="A197" s="51">
        <v>192</v>
      </c>
      <c r="B197" s="52" t="s">
        <v>50</v>
      </c>
      <c r="C197" s="66">
        <v>500058</v>
      </c>
      <c r="D197" s="52" t="s">
        <v>250</v>
      </c>
      <c r="E197" s="66">
        <v>500058</v>
      </c>
      <c r="F197" s="52" t="s">
        <v>250</v>
      </c>
      <c r="G197" s="51" t="s">
        <v>334</v>
      </c>
      <c r="H197" s="51"/>
      <c r="I197" s="53">
        <v>2005</v>
      </c>
      <c r="J197" s="54"/>
      <c r="K197" s="54"/>
      <c r="L197" s="54"/>
      <c r="M197" s="54">
        <f t="shared" si="8"/>
        <v>0</v>
      </c>
      <c r="N197" s="53"/>
      <c r="O197" s="54"/>
      <c r="P197" s="53"/>
      <c r="Q197" s="54"/>
      <c r="R197" s="54"/>
      <c r="S197" s="54"/>
      <c r="T197" s="54"/>
      <c r="U197" s="54"/>
      <c r="V197" s="54"/>
    </row>
    <row r="198" spans="1:22" ht="20.25" customHeight="1">
      <c r="A198" s="51">
        <v>193</v>
      </c>
      <c r="B198" s="52" t="s">
        <v>50</v>
      </c>
      <c r="C198" s="66">
        <v>500066</v>
      </c>
      <c r="D198" s="52" t="s">
        <v>245</v>
      </c>
      <c r="E198" s="66">
        <v>500066</v>
      </c>
      <c r="F198" s="52" t="s">
        <v>245</v>
      </c>
      <c r="G198" s="51" t="s">
        <v>338</v>
      </c>
      <c r="H198" s="51"/>
      <c r="I198" s="53">
        <v>2004</v>
      </c>
      <c r="J198" s="54"/>
      <c r="K198" s="54"/>
      <c r="L198" s="54"/>
      <c r="M198" s="54">
        <f t="shared" si="8"/>
        <v>0</v>
      </c>
      <c r="N198" s="53"/>
      <c r="O198" s="54"/>
      <c r="P198" s="53"/>
      <c r="Q198" s="54"/>
      <c r="R198" s="54"/>
      <c r="S198" s="54"/>
      <c r="T198" s="54"/>
      <c r="U198" s="54"/>
      <c r="V198" s="54"/>
    </row>
    <row r="199" spans="1:22" ht="20.25" customHeight="1">
      <c r="A199" s="51">
        <v>194</v>
      </c>
      <c r="B199" s="55" t="s">
        <v>50</v>
      </c>
      <c r="C199" s="55">
        <v>500066</v>
      </c>
      <c r="D199" s="56" t="s">
        <v>245</v>
      </c>
      <c r="E199" s="55">
        <v>503524</v>
      </c>
      <c r="F199" s="55" t="s">
        <v>501</v>
      </c>
      <c r="G199" s="57" t="s">
        <v>337</v>
      </c>
      <c r="H199" s="57" t="s">
        <v>336</v>
      </c>
      <c r="I199" s="55" t="s">
        <v>402</v>
      </c>
      <c r="J199" s="54"/>
      <c r="K199" s="54"/>
      <c r="L199" s="54">
        <v>2400</v>
      </c>
      <c r="M199" s="54">
        <f t="shared" si="8"/>
        <v>2400</v>
      </c>
      <c r="N199" s="53"/>
      <c r="O199" s="54"/>
      <c r="P199" s="53"/>
      <c r="Q199" s="54"/>
      <c r="R199" s="54"/>
      <c r="S199" s="54"/>
      <c r="T199" s="54"/>
      <c r="U199" s="54"/>
      <c r="V199" s="54"/>
    </row>
    <row r="200" spans="1:22" ht="20.25" customHeight="1">
      <c r="A200" s="51">
        <v>195</v>
      </c>
      <c r="B200" s="52" t="s">
        <v>50</v>
      </c>
      <c r="C200" s="66">
        <v>500165</v>
      </c>
      <c r="D200" s="52" t="s">
        <v>249</v>
      </c>
      <c r="E200" s="66">
        <v>500165</v>
      </c>
      <c r="F200" s="52" t="s">
        <v>249</v>
      </c>
      <c r="G200" s="51" t="s">
        <v>334</v>
      </c>
      <c r="H200" s="51"/>
      <c r="I200" s="53">
        <v>2004</v>
      </c>
      <c r="J200" s="54"/>
      <c r="K200" s="54"/>
      <c r="L200" s="54">
        <v>900</v>
      </c>
      <c r="M200" s="54">
        <f t="shared" si="8"/>
        <v>900</v>
      </c>
      <c r="N200" s="53"/>
      <c r="O200" s="54"/>
      <c r="P200" s="53"/>
      <c r="Q200" s="54"/>
      <c r="R200" s="54"/>
      <c r="S200" s="54"/>
      <c r="T200" s="54"/>
      <c r="U200" s="54"/>
      <c r="V200" s="54"/>
    </row>
    <row r="201" spans="1:22" ht="20.25" customHeight="1">
      <c r="A201" s="51">
        <v>196</v>
      </c>
      <c r="B201" s="52" t="s">
        <v>50</v>
      </c>
      <c r="C201" s="66">
        <v>500199</v>
      </c>
      <c r="D201" s="52" t="s">
        <v>247</v>
      </c>
      <c r="E201" s="66">
        <v>500199</v>
      </c>
      <c r="F201" s="52" t="s">
        <v>247</v>
      </c>
      <c r="G201" s="51" t="s">
        <v>334</v>
      </c>
      <c r="H201" s="51"/>
      <c r="I201" s="53">
        <v>2007</v>
      </c>
      <c r="J201" s="54"/>
      <c r="K201" s="54"/>
      <c r="L201" s="54"/>
      <c r="M201" s="54">
        <f t="shared" si="8"/>
        <v>0</v>
      </c>
      <c r="N201" s="53"/>
      <c r="O201" s="54"/>
      <c r="P201" s="53"/>
      <c r="Q201" s="54"/>
      <c r="R201" s="54"/>
      <c r="S201" s="54"/>
      <c r="T201" s="54"/>
      <c r="U201" s="54"/>
      <c r="V201" s="54"/>
    </row>
    <row r="202" spans="1:22" ht="20.25" customHeight="1">
      <c r="A202" s="51">
        <v>197</v>
      </c>
      <c r="B202" s="52" t="s">
        <v>50</v>
      </c>
      <c r="C202" s="66">
        <v>500207</v>
      </c>
      <c r="D202" s="52" t="s">
        <v>246</v>
      </c>
      <c r="E202" s="66">
        <v>500207</v>
      </c>
      <c r="F202" s="52" t="s">
        <v>246</v>
      </c>
      <c r="G202" s="51" t="s">
        <v>334</v>
      </c>
      <c r="H202" s="51"/>
      <c r="I202" s="53">
        <v>2006</v>
      </c>
      <c r="J202" s="54"/>
      <c r="K202" s="54"/>
      <c r="L202" s="54"/>
      <c r="M202" s="54">
        <f t="shared" si="8"/>
        <v>0</v>
      </c>
      <c r="N202" s="53"/>
      <c r="O202" s="54"/>
      <c r="P202" s="53"/>
      <c r="Q202" s="54"/>
      <c r="R202" s="54"/>
      <c r="S202" s="54"/>
      <c r="T202" s="54"/>
      <c r="U202" s="54"/>
      <c r="V202" s="54"/>
    </row>
    <row r="203" spans="1:22" ht="20.25" customHeight="1">
      <c r="A203" s="51">
        <v>198</v>
      </c>
      <c r="B203" s="55" t="s">
        <v>50</v>
      </c>
      <c r="C203" s="55">
        <v>500207</v>
      </c>
      <c r="D203" s="56" t="s">
        <v>246</v>
      </c>
      <c r="E203" s="55">
        <v>500371</v>
      </c>
      <c r="F203" s="55" t="s">
        <v>244</v>
      </c>
      <c r="G203" s="57" t="s">
        <v>337</v>
      </c>
      <c r="H203" s="57" t="s">
        <v>336</v>
      </c>
      <c r="I203" s="55" t="s">
        <v>402</v>
      </c>
      <c r="J203" s="54"/>
      <c r="K203" s="54"/>
      <c r="L203" s="54"/>
      <c r="M203" s="54">
        <f t="shared" si="8"/>
        <v>0</v>
      </c>
      <c r="N203" s="53"/>
      <c r="O203" s="54"/>
      <c r="P203" s="53"/>
      <c r="Q203" s="54"/>
      <c r="R203" s="54"/>
      <c r="S203" s="54"/>
      <c r="T203" s="54"/>
      <c r="U203" s="54"/>
      <c r="V203" s="54"/>
    </row>
    <row r="204" spans="1:22" ht="20.25" customHeight="1">
      <c r="A204" s="51">
        <v>199</v>
      </c>
      <c r="B204" s="52" t="s">
        <v>50</v>
      </c>
      <c r="C204" s="66">
        <v>500264</v>
      </c>
      <c r="D204" s="52" t="s">
        <v>242</v>
      </c>
      <c r="E204" s="66">
        <v>500264</v>
      </c>
      <c r="F204" s="52" t="s">
        <v>242</v>
      </c>
      <c r="G204" s="51" t="s">
        <v>334</v>
      </c>
      <c r="H204" s="51"/>
      <c r="I204" s="53">
        <v>2007</v>
      </c>
      <c r="J204" s="54"/>
      <c r="K204" s="54"/>
      <c r="L204" s="54"/>
      <c r="M204" s="54">
        <f t="shared" si="8"/>
        <v>0</v>
      </c>
      <c r="N204" s="53"/>
      <c r="O204" s="54"/>
      <c r="P204" s="53"/>
      <c r="Q204" s="54"/>
      <c r="R204" s="54"/>
      <c r="S204" s="54"/>
      <c r="T204" s="54"/>
      <c r="U204" s="54"/>
      <c r="V204" s="54"/>
    </row>
    <row r="205" spans="1:22" ht="20.25" customHeight="1">
      <c r="A205" s="51">
        <v>200</v>
      </c>
      <c r="B205" s="52" t="s">
        <v>50</v>
      </c>
      <c r="C205" s="66">
        <v>500280</v>
      </c>
      <c r="D205" s="52" t="s">
        <v>243</v>
      </c>
      <c r="E205" s="66">
        <v>500280</v>
      </c>
      <c r="F205" s="52" t="s">
        <v>243</v>
      </c>
      <c r="G205" s="51" t="s">
        <v>334</v>
      </c>
      <c r="H205" s="51"/>
      <c r="I205" s="53">
        <v>2006</v>
      </c>
      <c r="J205" s="54"/>
      <c r="K205" s="54"/>
      <c r="L205" s="54"/>
      <c r="M205" s="54">
        <f t="shared" ref="M205:M236" si="9">J205+K205+L205</f>
        <v>0</v>
      </c>
      <c r="N205" s="53"/>
      <c r="O205" s="54"/>
      <c r="P205" s="53"/>
      <c r="Q205" s="54"/>
      <c r="R205" s="54"/>
      <c r="S205" s="54"/>
      <c r="T205" s="54"/>
      <c r="U205" s="54"/>
      <c r="V205" s="54"/>
    </row>
    <row r="206" spans="1:22" ht="20.25" customHeight="1">
      <c r="A206" s="51">
        <v>201</v>
      </c>
      <c r="B206" s="52" t="s">
        <v>50</v>
      </c>
      <c r="C206" s="66">
        <v>500298</v>
      </c>
      <c r="D206" s="52" t="s">
        <v>239</v>
      </c>
      <c r="E206" s="66">
        <v>500298</v>
      </c>
      <c r="F206" s="52" t="s">
        <v>239</v>
      </c>
      <c r="G206" s="51" t="s">
        <v>334</v>
      </c>
      <c r="H206" s="51"/>
      <c r="I206" s="53">
        <v>2003</v>
      </c>
      <c r="J206" s="54"/>
      <c r="K206" s="54"/>
      <c r="L206" s="54"/>
      <c r="M206" s="54">
        <f t="shared" si="9"/>
        <v>0</v>
      </c>
      <c r="N206" s="53"/>
      <c r="O206" s="54"/>
      <c r="P206" s="53"/>
      <c r="Q206" s="54"/>
      <c r="R206" s="54"/>
      <c r="S206" s="54"/>
      <c r="T206" s="54"/>
      <c r="U206" s="54"/>
      <c r="V206" s="54"/>
    </row>
    <row r="207" spans="1:22" ht="20.25" customHeight="1">
      <c r="A207" s="51">
        <v>202</v>
      </c>
      <c r="B207" s="55" t="s">
        <v>50</v>
      </c>
      <c r="C207" s="55">
        <v>500298</v>
      </c>
      <c r="D207" s="56" t="s">
        <v>239</v>
      </c>
      <c r="E207" s="55">
        <v>503870</v>
      </c>
      <c r="F207" s="55" t="s">
        <v>503</v>
      </c>
      <c r="G207" s="57" t="s">
        <v>337</v>
      </c>
      <c r="H207" s="57" t="s">
        <v>336</v>
      </c>
      <c r="I207" s="55" t="s">
        <v>409</v>
      </c>
      <c r="J207" s="54"/>
      <c r="K207" s="54"/>
      <c r="L207" s="54"/>
      <c r="M207" s="54">
        <f t="shared" si="9"/>
        <v>0</v>
      </c>
      <c r="N207" s="53"/>
      <c r="O207" s="54"/>
      <c r="P207" s="53"/>
      <c r="Q207" s="54"/>
      <c r="R207" s="54"/>
      <c r="S207" s="54"/>
      <c r="T207" s="54"/>
      <c r="U207" s="54"/>
      <c r="V207" s="54"/>
    </row>
    <row r="208" spans="1:22" ht="20.25" customHeight="1">
      <c r="A208" s="51">
        <v>203</v>
      </c>
      <c r="B208" s="52" t="s">
        <v>50</v>
      </c>
      <c r="C208" s="66">
        <v>500306</v>
      </c>
      <c r="D208" s="52" t="s">
        <v>241</v>
      </c>
      <c r="E208" s="66">
        <v>500306</v>
      </c>
      <c r="F208" s="52" t="s">
        <v>241</v>
      </c>
      <c r="G208" s="51" t="s">
        <v>334</v>
      </c>
      <c r="H208" s="51"/>
      <c r="I208" s="53">
        <v>2007</v>
      </c>
      <c r="J208" s="54"/>
      <c r="K208" s="54"/>
      <c r="L208" s="54">
        <v>5000</v>
      </c>
      <c r="M208" s="54">
        <f t="shared" si="9"/>
        <v>5000</v>
      </c>
      <c r="N208" s="53"/>
      <c r="O208" s="54"/>
      <c r="P208" s="53"/>
      <c r="Q208" s="54"/>
      <c r="R208" s="54"/>
      <c r="S208" s="54"/>
      <c r="T208" s="54"/>
      <c r="U208" s="54"/>
      <c r="V208" s="54"/>
    </row>
    <row r="209" spans="1:22" ht="20.25" customHeight="1">
      <c r="A209" s="51">
        <v>205</v>
      </c>
      <c r="B209" s="52" t="s">
        <v>50</v>
      </c>
      <c r="C209" s="66">
        <v>500314</v>
      </c>
      <c r="D209" s="52" t="s">
        <v>87</v>
      </c>
      <c r="E209" s="66">
        <v>500314</v>
      </c>
      <c r="F209" s="52" t="s">
        <v>87</v>
      </c>
      <c r="G209" s="51" t="s">
        <v>338</v>
      </c>
      <c r="H209" s="51"/>
      <c r="I209" s="53">
        <v>2005</v>
      </c>
      <c r="J209" s="54"/>
      <c r="K209" s="54"/>
      <c r="L209" s="54"/>
      <c r="M209" s="54">
        <f t="shared" si="9"/>
        <v>0</v>
      </c>
      <c r="N209" s="53"/>
      <c r="O209" s="54"/>
      <c r="P209" s="53"/>
      <c r="Q209" s="54"/>
      <c r="R209" s="54"/>
      <c r="S209" s="54"/>
      <c r="T209" s="54"/>
      <c r="U209" s="54"/>
      <c r="V209" s="54"/>
    </row>
    <row r="210" spans="1:22" ht="20.25" customHeight="1">
      <c r="A210" s="51">
        <v>204</v>
      </c>
      <c r="B210" s="55" t="s">
        <v>50</v>
      </c>
      <c r="C210" s="55">
        <v>500314</v>
      </c>
      <c r="D210" s="56" t="s">
        <v>87</v>
      </c>
      <c r="E210" s="55">
        <v>504191</v>
      </c>
      <c r="F210" s="55" t="s">
        <v>506</v>
      </c>
      <c r="G210" s="57" t="s">
        <v>337</v>
      </c>
      <c r="H210" s="57" t="s">
        <v>336</v>
      </c>
      <c r="I210" s="55" t="s">
        <v>504</v>
      </c>
      <c r="J210" s="54"/>
      <c r="K210" s="54"/>
      <c r="L210" s="54"/>
      <c r="M210" s="54">
        <f t="shared" si="9"/>
        <v>0</v>
      </c>
      <c r="N210" s="53"/>
      <c r="O210" s="54"/>
      <c r="P210" s="53"/>
      <c r="Q210" s="54"/>
      <c r="R210" s="54"/>
      <c r="S210" s="54"/>
      <c r="T210" s="54"/>
      <c r="U210" s="54"/>
      <c r="V210" s="54"/>
    </row>
    <row r="211" spans="1:22" s="74" customFormat="1" ht="20.25" customHeight="1">
      <c r="A211" s="51">
        <v>206</v>
      </c>
      <c r="B211" s="52" t="s">
        <v>50</v>
      </c>
      <c r="C211" s="66">
        <v>500322</v>
      </c>
      <c r="D211" s="52" t="s">
        <v>232</v>
      </c>
      <c r="E211" s="66">
        <v>500322</v>
      </c>
      <c r="F211" s="52" t="s">
        <v>232</v>
      </c>
      <c r="G211" s="51" t="s">
        <v>338</v>
      </c>
      <c r="H211" s="51"/>
      <c r="I211" s="53">
        <v>2007</v>
      </c>
      <c r="J211" s="54"/>
      <c r="K211" s="54"/>
      <c r="L211" s="54">
        <v>28700</v>
      </c>
      <c r="M211" s="54">
        <f t="shared" si="9"/>
        <v>28700</v>
      </c>
      <c r="N211" s="53"/>
      <c r="O211" s="54"/>
      <c r="P211" s="53"/>
      <c r="Q211" s="54"/>
      <c r="R211" s="54"/>
      <c r="S211" s="54"/>
      <c r="T211" s="54"/>
      <c r="U211" s="54"/>
      <c r="V211" s="54"/>
    </row>
    <row r="212" spans="1:22" ht="20.25" customHeight="1">
      <c r="A212" s="51">
        <v>207</v>
      </c>
      <c r="B212" s="52" t="s">
        <v>50</v>
      </c>
      <c r="C212" s="66">
        <v>500330</v>
      </c>
      <c r="D212" s="52" t="s">
        <v>240</v>
      </c>
      <c r="E212" s="66">
        <v>500330</v>
      </c>
      <c r="F212" s="52" t="s">
        <v>240</v>
      </c>
      <c r="G212" s="51" t="s">
        <v>334</v>
      </c>
      <c r="H212" s="51"/>
      <c r="I212" s="53">
        <v>2007</v>
      </c>
      <c r="J212" s="54"/>
      <c r="K212" s="54"/>
      <c r="L212" s="54">
        <v>2400</v>
      </c>
      <c r="M212" s="54">
        <f t="shared" si="9"/>
        <v>2400</v>
      </c>
      <c r="N212" s="53"/>
      <c r="O212" s="54"/>
      <c r="P212" s="53"/>
      <c r="Q212" s="54"/>
      <c r="R212" s="54"/>
      <c r="S212" s="54"/>
      <c r="T212" s="54"/>
      <c r="U212" s="54"/>
      <c r="V212" s="54"/>
    </row>
    <row r="213" spans="1:22" ht="20.25" customHeight="1">
      <c r="A213" s="51">
        <v>208</v>
      </c>
      <c r="B213" s="52" t="s">
        <v>50</v>
      </c>
      <c r="C213" s="66">
        <v>500348</v>
      </c>
      <c r="D213" s="52" t="s">
        <v>40</v>
      </c>
      <c r="E213" s="66">
        <v>500348</v>
      </c>
      <c r="F213" s="52" t="s">
        <v>40</v>
      </c>
      <c r="G213" s="51" t="s">
        <v>334</v>
      </c>
      <c r="H213" s="51"/>
      <c r="I213" s="53">
        <v>2007</v>
      </c>
      <c r="J213" s="54"/>
      <c r="K213" s="54"/>
      <c r="L213" s="54"/>
      <c r="M213" s="54">
        <f t="shared" si="9"/>
        <v>0</v>
      </c>
      <c r="N213" s="53"/>
      <c r="O213" s="54"/>
      <c r="P213" s="53"/>
      <c r="Q213" s="54"/>
      <c r="R213" s="54"/>
      <c r="S213" s="54"/>
      <c r="T213" s="54"/>
      <c r="U213" s="54"/>
      <c r="V213" s="54"/>
    </row>
    <row r="214" spans="1:22" ht="20.25" customHeight="1">
      <c r="A214" s="51">
        <v>209</v>
      </c>
      <c r="B214" s="52" t="s">
        <v>50</v>
      </c>
      <c r="C214" s="66">
        <v>500355</v>
      </c>
      <c r="D214" s="52" t="s">
        <v>238</v>
      </c>
      <c r="E214" s="66">
        <v>500355</v>
      </c>
      <c r="F214" s="52" t="s">
        <v>238</v>
      </c>
      <c r="G214" s="51" t="s">
        <v>334</v>
      </c>
      <c r="H214" s="51"/>
      <c r="I214" s="53">
        <v>2004</v>
      </c>
      <c r="J214" s="54"/>
      <c r="K214" s="54"/>
      <c r="L214" s="54"/>
      <c r="M214" s="54">
        <f t="shared" si="9"/>
        <v>0</v>
      </c>
      <c r="N214" s="53"/>
      <c r="O214" s="54"/>
      <c r="P214" s="53"/>
      <c r="Q214" s="54"/>
      <c r="R214" s="54"/>
      <c r="S214" s="54"/>
      <c r="T214" s="54"/>
      <c r="U214" s="54"/>
      <c r="V214" s="54"/>
    </row>
    <row r="215" spans="1:22" ht="20.25" customHeight="1">
      <c r="A215" s="51">
        <v>210</v>
      </c>
      <c r="B215" s="52" t="s">
        <v>50</v>
      </c>
      <c r="C215" s="66">
        <v>500405</v>
      </c>
      <c r="D215" s="52" t="s">
        <v>235</v>
      </c>
      <c r="E215" s="66">
        <v>500405</v>
      </c>
      <c r="F215" s="52" t="s">
        <v>235</v>
      </c>
      <c r="G215" s="51" t="s">
        <v>334</v>
      </c>
      <c r="H215" s="51"/>
      <c r="I215" s="53">
        <v>2005</v>
      </c>
      <c r="J215" s="54"/>
      <c r="K215" s="54">
        <v>26000</v>
      </c>
      <c r="L215" s="54"/>
      <c r="M215" s="54">
        <f t="shared" si="9"/>
        <v>26000</v>
      </c>
      <c r="N215" s="53"/>
      <c r="O215" s="54"/>
      <c r="P215" s="53"/>
      <c r="Q215" s="54"/>
      <c r="R215" s="54"/>
      <c r="S215" s="54"/>
      <c r="T215" s="54"/>
      <c r="U215" s="54"/>
      <c r="V215" s="54"/>
    </row>
    <row r="216" spans="1:22" ht="20.25" customHeight="1">
      <c r="A216" s="51">
        <v>211</v>
      </c>
      <c r="B216" s="52" t="s">
        <v>50</v>
      </c>
      <c r="C216" s="66">
        <v>500413</v>
      </c>
      <c r="D216" s="52" t="s">
        <v>237</v>
      </c>
      <c r="E216" s="66">
        <v>500413</v>
      </c>
      <c r="F216" s="52" t="s">
        <v>237</v>
      </c>
      <c r="G216" s="51" t="s">
        <v>334</v>
      </c>
      <c r="H216" s="51"/>
      <c r="I216" s="53">
        <v>2004</v>
      </c>
      <c r="J216" s="54"/>
      <c r="K216" s="54"/>
      <c r="L216" s="54"/>
      <c r="M216" s="54">
        <f t="shared" si="9"/>
        <v>0</v>
      </c>
      <c r="N216" s="53"/>
      <c r="O216" s="54"/>
      <c r="P216" s="53"/>
      <c r="Q216" s="54"/>
      <c r="R216" s="54"/>
      <c r="S216" s="54"/>
      <c r="T216" s="54"/>
      <c r="U216" s="54"/>
      <c r="V216" s="54"/>
    </row>
    <row r="217" spans="1:22" ht="20.25" customHeight="1">
      <c r="A217" s="51">
        <v>212</v>
      </c>
      <c r="B217" s="52" t="s">
        <v>50</v>
      </c>
      <c r="C217" s="66">
        <v>500421</v>
      </c>
      <c r="D217" s="52" t="s">
        <v>236</v>
      </c>
      <c r="E217" s="66">
        <v>500421</v>
      </c>
      <c r="F217" s="52" t="s">
        <v>236</v>
      </c>
      <c r="G217" s="51" t="s">
        <v>334</v>
      </c>
      <c r="H217" s="51"/>
      <c r="I217" s="53">
        <v>2007</v>
      </c>
      <c r="J217" s="54"/>
      <c r="K217" s="54"/>
      <c r="L217" s="54"/>
      <c r="M217" s="54">
        <f t="shared" si="9"/>
        <v>0</v>
      </c>
      <c r="N217" s="53"/>
      <c r="O217" s="54"/>
      <c r="P217" s="53"/>
      <c r="Q217" s="54"/>
      <c r="R217" s="54"/>
      <c r="S217" s="54"/>
      <c r="T217" s="54"/>
      <c r="U217" s="54"/>
      <c r="V217" s="54"/>
    </row>
    <row r="218" spans="1:22" ht="20.25" customHeight="1">
      <c r="A218" s="51">
        <v>213</v>
      </c>
      <c r="B218" s="52" t="s">
        <v>50</v>
      </c>
      <c r="C218" s="66">
        <v>500546</v>
      </c>
      <c r="D218" s="52" t="s">
        <v>101</v>
      </c>
      <c r="E218" s="66">
        <v>500546</v>
      </c>
      <c r="F218" s="52" t="s">
        <v>101</v>
      </c>
      <c r="G218" s="51" t="s">
        <v>334</v>
      </c>
      <c r="H218" s="51"/>
      <c r="I218" s="53">
        <v>2003</v>
      </c>
      <c r="J218" s="54"/>
      <c r="K218" s="54"/>
      <c r="L218" s="54"/>
      <c r="M218" s="54">
        <f t="shared" si="9"/>
        <v>0</v>
      </c>
      <c r="N218" s="53"/>
      <c r="O218" s="54"/>
      <c r="P218" s="53"/>
      <c r="Q218" s="54"/>
      <c r="R218" s="54"/>
      <c r="S218" s="54"/>
      <c r="T218" s="54"/>
      <c r="U218" s="54"/>
      <c r="V218" s="54"/>
    </row>
    <row r="219" spans="1:22" ht="20.25" customHeight="1">
      <c r="A219" s="51">
        <v>214</v>
      </c>
      <c r="B219" s="52" t="s">
        <v>50</v>
      </c>
      <c r="C219" s="66">
        <v>500611</v>
      </c>
      <c r="D219" s="52" t="s">
        <v>99</v>
      </c>
      <c r="E219" s="66">
        <v>500611</v>
      </c>
      <c r="F219" s="52" t="s">
        <v>99</v>
      </c>
      <c r="G219" s="51" t="s">
        <v>334</v>
      </c>
      <c r="H219" s="51"/>
      <c r="I219" s="53">
        <v>2007</v>
      </c>
      <c r="J219" s="54"/>
      <c r="K219" s="54"/>
      <c r="L219" s="54"/>
      <c r="M219" s="54">
        <f t="shared" si="9"/>
        <v>0</v>
      </c>
      <c r="N219" s="53"/>
      <c r="O219" s="54"/>
      <c r="P219" s="53"/>
      <c r="Q219" s="54"/>
      <c r="R219" s="54"/>
      <c r="S219" s="54"/>
      <c r="T219" s="54"/>
      <c r="U219" s="54"/>
      <c r="V219" s="54"/>
    </row>
    <row r="220" spans="1:22" s="74" customFormat="1" ht="20.25" customHeight="1">
      <c r="A220" s="51">
        <v>215</v>
      </c>
      <c r="B220" s="52" t="s">
        <v>50</v>
      </c>
      <c r="C220" s="66">
        <v>500645</v>
      </c>
      <c r="D220" s="52" t="s">
        <v>234</v>
      </c>
      <c r="E220" s="66">
        <v>500645</v>
      </c>
      <c r="F220" s="52" t="s">
        <v>234</v>
      </c>
      <c r="G220" s="51" t="s">
        <v>334</v>
      </c>
      <c r="H220" s="51"/>
      <c r="I220" s="53">
        <v>2007</v>
      </c>
      <c r="J220" s="54"/>
      <c r="K220" s="54"/>
      <c r="L220" s="54">
        <v>2200</v>
      </c>
      <c r="M220" s="54">
        <f t="shared" si="9"/>
        <v>2200</v>
      </c>
      <c r="N220" s="53"/>
      <c r="O220" s="54"/>
      <c r="P220" s="53"/>
      <c r="Q220" s="54"/>
      <c r="R220" s="54"/>
      <c r="S220" s="54"/>
      <c r="T220" s="54"/>
      <c r="U220" s="54"/>
      <c r="V220" s="54"/>
    </row>
    <row r="221" spans="1:22" ht="20.25" customHeight="1">
      <c r="A221" s="51">
        <v>216</v>
      </c>
      <c r="B221" s="52" t="s">
        <v>50</v>
      </c>
      <c r="C221" s="66">
        <v>503375</v>
      </c>
      <c r="D221" s="52" t="s">
        <v>233</v>
      </c>
      <c r="E221" s="66">
        <v>503375</v>
      </c>
      <c r="F221" s="52" t="s">
        <v>233</v>
      </c>
      <c r="G221" s="51" t="s">
        <v>338</v>
      </c>
      <c r="H221" s="51"/>
      <c r="I221" s="53">
        <v>2006</v>
      </c>
      <c r="J221" s="54"/>
      <c r="K221" s="54"/>
      <c r="L221" s="54">
        <v>30000</v>
      </c>
      <c r="M221" s="54">
        <f t="shared" si="9"/>
        <v>30000</v>
      </c>
      <c r="N221" s="53"/>
      <c r="O221" s="54"/>
      <c r="P221" s="53"/>
      <c r="Q221" s="54"/>
      <c r="R221" s="54"/>
      <c r="S221" s="54"/>
      <c r="T221" s="54"/>
      <c r="U221" s="54"/>
      <c r="V221" s="54"/>
    </row>
    <row r="222" spans="1:22" ht="20.25" customHeight="1">
      <c r="A222" s="51">
        <v>217</v>
      </c>
      <c r="B222" s="52" t="s">
        <v>50</v>
      </c>
      <c r="C222" s="66">
        <v>503839</v>
      </c>
      <c r="D222" s="52" t="s">
        <v>89</v>
      </c>
      <c r="E222" s="66">
        <v>503839</v>
      </c>
      <c r="F222" s="52" t="s">
        <v>89</v>
      </c>
      <c r="G222" s="51" t="s">
        <v>338</v>
      </c>
      <c r="H222" s="51"/>
      <c r="I222" s="53">
        <v>2006</v>
      </c>
      <c r="J222" s="54"/>
      <c r="K222" s="54"/>
      <c r="L222" s="54">
        <v>23000</v>
      </c>
      <c r="M222" s="54">
        <f t="shared" si="9"/>
        <v>23000</v>
      </c>
      <c r="N222" s="53"/>
      <c r="O222" s="54"/>
      <c r="P222" s="53"/>
      <c r="Q222" s="54"/>
      <c r="R222" s="54"/>
      <c r="S222" s="54"/>
      <c r="T222" s="54"/>
      <c r="U222" s="54"/>
      <c r="V222" s="54"/>
    </row>
    <row r="223" spans="1:22" ht="20.25" customHeight="1">
      <c r="A223" s="51">
        <v>219</v>
      </c>
      <c r="B223" s="55" t="s">
        <v>50</v>
      </c>
      <c r="C223" s="55">
        <v>503938</v>
      </c>
      <c r="D223" s="56" t="s">
        <v>505</v>
      </c>
      <c r="E223" s="55">
        <v>500561</v>
      </c>
      <c r="F223" s="55" t="s">
        <v>508</v>
      </c>
      <c r="G223" s="57" t="s">
        <v>337</v>
      </c>
      <c r="H223" s="57" t="s">
        <v>336</v>
      </c>
      <c r="I223" s="55" t="s">
        <v>414</v>
      </c>
      <c r="J223" s="54"/>
      <c r="K223" s="54"/>
      <c r="L223" s="54"/>
      <c r="M223" s="54">
        <f t="shared" si="9"/>
        <v>0</v>
      </c>
      <c r="N223" s="53"/>
      <c r="O223" s="54"/>
      <c r="P223" s="53"/>
      <c r="Q223" s="54"/>
      <c r="R223" s="54"/>
      <c r="S223" s="54"/>
      <c r="T223" s="54"/>
      <c r="U223" s="54"/>
      <c r="V223" s="54"/>
    </row>
    <row r="224" spans="1:22" ht="20.25" customHeight="1">
      <c r="A224" s="51">
        <v>218</v>
      </c>
      <c r="B224" s="52" t="s">
        <v>50</v>
      </c>
      <c r="C224" s="66">
        <v>503938</v>
      </c>
      <c r="D224" s="52" t="s">
        <v>505</v>
      </c>
      <c r="E224" s="66">
        <v>503938</v>
      </c>
      <c r="F224" s="52" t="s">
        <v>505</v>
      </c>
      <c r="G224" s="51" t="s">
        <v>338</v>
      </c>
      <c r="H224" s="51"/>
      <c r="I224" s="53">
        <v>2004</v>
      </c>
      <c r="J224" s="54"/>
      <c r="K224" s="54"/>
      <c r="L224" s="54"/>
      <c r="M224" s="54">
        <f t="shared" si="9"/>
        <v>0</v>
      </c>
      <c r="N224" s="53"/>
      <c r="O224" s="54"/>
      <c r="P224" s="53"/>
      <c r="Q224" s="54"/>
      <c r="R224" s="54"/>
      <c r="S224" s="54"/>
      <c r="T224" s="54"/>
      <c r="U224" s="54"/>
      <c r="V224" s="54"/>
    </row>
    <row r="225" spans="1:22" ht="20.25" customHeight="1">
      <c r="A225" s="51">
        <v>220</v>
      </c>
      <c r="B225" s="52" t="s">
        <v>50</v>
      </c>
      <c r="C225" s="66">
        <v>503995</v>
      </c>
      <c r="D225" s="52" t="s">
        <v>231</v>
      </c>
      <c r="E225" s="66">
        <v>503995</v>
      </c>
      <c r="F225" s="52" t="s">
        <v>231</v>
      </c>
      <c r="G225" s="59" t="s">
        <v>338</v>
      </c>
      <c r="H225" s="51"/>
      <c r="I225" s="53">
        <v>2006</v>
      </c>
      <c r="J225" s="54"/>
      <c r="K225" s="54"/>
      <c r="L225" s="54"/>
      <c r="M225" s="54">
        <f t="shared" si="9"/>
        <v>0</v>
      </c>
      <c r="N225" s="53"/>
      <c r="O225" s="54"/>
      <c r="P225" s="53"/>
      <c r="Q225" s="54"/>
      <c r="R225" s="54"/>
      <c r="S225" s="54"/>
      <c r="T225" s="54"/>
      <c r="U225" s="54"/>
      <c r="V225" s="54"/>
    </row>
    <row r="226" spans="1:22" ht="20.25" customHeight="1">
      <c r="A226" s="51">
        <v>221</v>
      </c>
      <c r="B226" s="52" t="s">
        <v>78</v>
      </c>
      <c r="C226" s="66">
        <v>700013</v>
      </c>
      <c r="D226" s="52" t="s">
        <v>230</v>
      </c>
      <c r="E226" s="66">
        <v>700013</v>
      </c>
      <c r="F226" s="52" t="s">
        <v>230</v>
      </c>
      <c r="G226" s="51" t="s">
        <v>334</v>
      </c>
      <c r="H226" s="51"/>
      <c r="I226" s="53">
        <v>1995</v>
      </c>
      <c r="J226" s="54"/>
      <c r="K226" s="54"/>
      <c r="L226" s="54"/>
      <c r="M226" s="54">
        <f t="shared" si="9"/>
        <v>0</v>
      </c>
      <c r="N226" s="53"/>
      <c r="O226" s="54"/>
      <c r="P226" s="53"/>
      <c r="Q226" s="54"/>
      <c r="R226" s="54"/>
      <c r="S226" s="54"/>
      <c r="T226" s="54"/>
      <c r="U226" s="54"/>
      <c r="V226" s="54"/>
    </row>
    <row r="227" spans="1:22" ht="20.25" customHeight="1">
      <c r="A227" s="51">
        <v>222</v>
      </c>
      <c r="B227" s="52" t="s">
        <v>78</v>
      </c>
      <c r="C227" s="66">
        <v>700021</v>
      </c>
      <c r="D227" s="52" t="s">
        <v>228</v>
      </c>
      <c r="E227" s="66">
        <v>700021</v>
      </c>
      <c r="F227" s="52" t="s">
        <v>228</v>
      </c>
      <c r="G227" s="51" t="s">
        <v>334</v>
      </c>
      <c r="H227" s="51"/>
      <c r="I227" s="53">
        <v>2008</v>
      </c>
      <c r="J227" s="54"/>
      <c r="K227" s="54"/>
      <c r="L227" s="54"/>
      <c r="M227" s="54">
        <f t="shared" si="9"/>
        <v>0</v>
      </c>
      <c r="N227" s="53"/>
      <c r="O227" s="54"/>
      <c r="P227" s="53"/>
      <c r="Q227" s="54"/>
      <c r="R227" s="54"/>
      <c r="S227" s="54"/>
      <c r="T227" s="54"/>
      <c r="U227" s="54"/>
      <c r="V227" s="54"/>
    </row>
    <row r="228" spans="1:22" ht="20.25" customHeight="1">
      <c r="A228" s="51">
        <v>223</v>
      </c>
      <c r="B228" s="52" t="s">
        <v>78</v>
      </c>
      <c r="C228" s="66">
        <v>700039</v>
      </c>
      <c r="D228" s="52" t="s">
        <v>229</v>
      </c>
      <c r="E228" s="66">
        <v>700039</v>
      </c>
      <c r="F228" s="52" t="s">
        <v>229</v>
      </c>
      <c r="G228" s="51" t="s">
        <v>338</v>
      </c>
      <c r="H228" s="51"/>
      <c r="I228" s="53">
        <v>2004</v>
      </c>
      <c r="J228" s="54"/>
      <c r="K228" s="54"/>
      <c r="L228" s="54"/>
      <c r="M228" s="54">
        <f t="shared" si="9"/>
        <v>0</v>
      </c>
      <c r="N228" s="53"/>
      <c r="O228" s="54"/>
      <c r="P228" s="53"/>
      <c r="Q228" s="54"/>
      <c r="R228" s="54"/>
      <c r="S228" s="54"/>
      <c r="T228" s="54"/>
      <c r="U228" s="54"/>
      <c r="V228" s="54"/>
    </row>
    <row r="229" spans="1:22" ht="20.25" customHeight="1">
      <c r="A229" s="51">
        <v>224</v>
      </c>
      <c r="B229" s="52" t="s">
        <v>78</v>
      </c>
      <c r="C229" s="66">
        <v>700047</v>
      </c>
      <c r="D229" s="52" t="s">
        <v>219</v>
      </c>
      <c r="E229" s="66">
        <v>700047</v>
      </c>
      <c r="F229" s="52" t="s">
        <v>219</v>
      </c>
      <c r="G229" s="51" t="s">
        <v>338</v>
      </c>
      <c r="H229" s="51"/>
      <c r="I229" s="53">
        <v>2005</v>
      </c>
      <c r="J229" s="54"/>
      <c r="K229" s="54"/>
      <c r="L229" s="54"/>
      <c r="M229" s="54">
        <f t="shared" si="9"/>
        <v>0</v>
      </c>
      <c r="N229" s="53"/>
      <c r="O229" s="54"/>
      <c r="P229" s="53"/>
      <c r="Q229" s="54"/>
      <c r="R229" s="54"/>
      <c r="S229" s="54"/>
      <c r="T229" s="54"/>
      <c r="U229" s="54"/>
      <c r="V229" s="54"/>
    </row>
    <row r="230" spans="1:22" ht="20.25" customHeight="1">
      <c r="A230" s="51">
        <v>225</v>
      </c>
      <c r="B230" s="52" t="s">
        <v>78</v>
      </c>
      <c r="C230" s="66">
        <v>700054</v>
      </c>
      <c r="D230" s="52" t="s">
        <v>227</v>
      </c>
      <c r="E230" s="66">
        <v>700054</v>
      </c>
      <c r="F230" s="52" t="s">
        <v>227</v>
      </c>
      <c r="G230" s="51" t="s">
        <v>338</v>
      </c>
      <c r="H230" s="51"/>
      <c r="I230" s="53">
        <v>2007</v>
      </c>
      <c r="J230" s="54"/>
      <c r="K230" s="54"/>
      <c r="L230" s="54"/>
      <c r="M230" s="54">
        <f t="shared" si="9"/>
        <v>0</v>
      </c>
      <c r="N230" s="53"/>
      <c r="O230" s="54"/>
      <c r="P230" s="53"/>
      <c r="Q230" s="54"/>
      <c r="R230" s="54"/>
      <c r="S230" s="54"/>
      <c r="T230" s="54"/>
      <c r="U230" s="54"/>
      <c r="V230" s="54"/>
    </row>
    <row r="231" spans="1:22" ht="20.25" customHeight="1">
      <c r="A231" s="51">
        <v>226</v>
      </c>
      <c r="B231" s="52" t="s">
        <v>78</v>
      </c>
      <c r="C231" s="66">
        <v>700062</v>
      </c>
      <c r="D231" s="52" t="s">
        <v>226</v>
      </c>
      <c r="E231" s="66">
        <v>700062</v>
      </c>
      <c r="F231" s="52" t="s">
        <v>226</v>
      </c>
      <c r="G231" s="59" t="s">
        <v>338</v>
      </c>
      <c r="H231" s="51"/>
      <c r="I231" s="53">
        <v>2008</v>
      </c>
      <c r="J231" s="54"/>
      <c r="K231" s="54"/>
      <c r="L231" s="54"/>
      <c r="M231" s="54">
        <f t="shared" si="9"/>
        <v>0</v>
      </c>
      <c r="N231" s="53"/>
      <c r="O231" s="54"/>
      <c r="P231" s="53"/>
      <c r="Q231" s="54"/>
      <c r="R231" s="54"/>
      <c r="S231" s="54"/>
      <c r="T231" s="54"/>
      <c r="U231" s="54"/>
      <c r="V231" s="54"/>
    </row>
    <row r="232" spans="1:22" s="74" customFormat="1" ht="20.25" customHeight="1">
      <c r="A232" s="51">
        <v>227</v>
      </c>
      <c r="B232" s="52" t="s">
        <v>78</v>
      </c>
      <c r="C232" s="66">
        <v>700229</v>
      </c>
      <c r="D232" s="52" t="s">
        <v>223</v>
      </c>
      <c r="E232" s="66">
        <v>700229</v>
      </c>
      <c r="F232" s="52" t="s">
        <v>223</v>
      </c>
      <c r="G232" s="51" t="s">
        <v>334</v>
      </c>
      <c r="H232" s="51"/>
      <c r="I232" s="53">
        <v>2004</v>
      </c>
      <c r="J232" s="54"/>
      <c r="K232" s="54"/>
      <c r="L232" s="54"/>
      <c r="M232" s="54">
        <f t="shared" si="9"/>
        <v>0</v>
      </c>
      <c r="N232" s="53"/>
      <c r="O232" s="54"/>
      <c r="P232" s="53"/>
      <c r="Q232" s="54"/>
      <c r="R232" s="54"/>
      <c r="S232" s="54"/>
      <c r="T232" s="54"/>
      <c r="U232" s="54"/>
      <c r="V232" s="54"/>
    </row>
    <row r="233" spans="1:22" ht="20.25" customHeight="1">
      <c r="A233" s="51">
        <v>228</v>
      </c>
      <c r="B233" s="52" t="s">
        <v>78</v>
      </c>
      <c r="C233" s="66">
        <v>700245</v>
      </c>
      <c r="D233" s="52" t="s">
        <v>225</v>
      </c>
      <c r="E233" s="66">
        <v>700245</v>
      </c>
      <c r="F233" s="52" t="s">
        <v>225</v>
      </c>
      <c r="G233" s="51" t="s">
        <v>334</v>
      </c>
      <c r="H233" s="51"/>
      <c r="I233" s="53">
        <v>2008</v>
      </c>
      <c r="J233" s="54"/>
      <c r="K233" s="54"/>
      <c r="L233" s="54"/>
      <c r="M233" s="54">
        <f t="shared" si="9"/>
        <v>0</v>
      </c>
      <c r="N233" s="53"/>
      <c r="O233" s="54"/>
      <c r="P233" s="53"/>
      <c r="Q233" s="54"/>
      <c r="R233" s="54"/>
      <c r="S233" s="54"/>
      <c r="T233" s="54"/>
      <c r="U233" s="54"/>
      <c r="V233" s="54"/>
    </row>
    <row r="234" spans="1:22" ht="20.25" customHeight="1">
      <c r="A234" s="51">
        <v>229</v>
      </c>
      <c r="B234" s="52" t="s">
        <v>78</v>
      </c>
      <c r="C234" s="66">
        <v>700260</v>
      </c>
      <c r="D234" s="52" t="s">
        <v>224</v>
      </c>
      <c r="E234" s="66">
        <v>700260</v>
      </c>
      <c r="F234" s="52" t="s">
        <v>224</v>
      </c>
      <c r="G234" s="51" t="s">
        <v>334</v>
      </c>
      <c r="H234" s="51"/>
      <c r="I234" s="53">
        <v>2004</v>
      </c>
      <c r="J234" s="54"/>
      <c r="K234" s="54"/>
      <c r="L234" s="54"/>
      <c r="M234" s="54">
        <f t="shared" si="9"/>
        <v>0</v>
      </c>
      <c r="N234" s="53"/>
      <c r="O234" s="54"/>
      <c r="P234" s="53"/>
      <c r="Q234" s="54"/>
      <c r="R234" s="54"/>
      <c r="S234" s="54"/>
      <c r="T234" s="54"/>
      <c r="U234" s="54"/>
      <c r="V234" s="54"/>
    </row>
    <row r="235" spans="1:22" ht="20.25" customHeight="1">
      <c r="A235" s="51">
        <v>230</v>
      </c>
      <c r="B235" s="52" t="s">
        <v>78</v>
      </c>
      <c r="C235" s="66">
        <v>700278</v>
      </c>
      <c r="D235" s="52" t="s">
        <v>222</v>
      </c>
      <c r="E235" s="66">
        <v>700278</v>
      </c>
      <c r="F235" s="52" t="s">
        <v>222</v>
      </c>
      <c r="G235" s="51" t="s">
        <v>334</v>
      </c>
      <c r="H235" s="51"/>
      <c r="I235" s="53">
        <v>2006</v>
      </c>
      <c r="J235" s="54"/>
      <c r="K235" s="54"/>
      <c r="L235" s="54"/>
      <c r="M235" s="54">
        <f t="shared" si="9"/>
        <v>0</v>
      </c>
      <c r="N235" s="53"/>
      <c r="O235" s="54"/>
      <c r="P235" s="53"/>
      <c r="Q235" s="54"/>
      <c r="R235" s="54"/>
      <c r="S235" s="54"/>
      <c r="T235" s="54"/>
      <c r="U235" s="54"/>
      <c r="V235" s="54"/>
    </row>
    <row r="236" spans="1:22" ht="20.25" customHeight="1">
      <c r="A236" s="51">
        <v>231</v>
      </c>
      <c r="B236" s="52" t="s">
        <v>78</v>
      </c>
      <c r="C236" s="66">
        <v>700302</v>
      </c>
      <c r="D236" s="52" t="s">
        <v>221</v>
      </c>
      <c r="E236" s="66">
        <v>700302</v>
      </c>
      <c r="F236" s="52" t="s">
        <v>221</v>
      </c>
      <c r="G236" s="51" t="s">
        <v>334</v>
      </c>
      <c r="H236" s="51"/>
      <c r="I236" s="53">
        <v>2007</v>
      </c>
      <c r="J236" s="54"/>
      <c r="K236" s="54"/>
      <c r="L236" s="54"/>
      <c r="M236" s="54">
        <f t="shared" si="9"/>
        <v>0</v>
      </c>
      <c r="N236" s="53"/>
      <c r="O236" s="54"/>
      <c r="P236" s="53"/>
      <c r="Q236" s="54"/>
      <c r="R236" s="54"/>
      <c r="S236" s="54"/>
      <c r="T236" s="54"/>
      <c r="U236" s="54"/>
      <c r="V236" s="54"/>
    </row>
    <row r="237" spans="1:22" ht="20.25" customHeight="1">
      <c r="A237" s="51">
        <v>232</v>
      </c>
      <c r="B237" s="52" t="s">
        <v>78</v>
      </c>
      <c r="C237" s="66">
        <v>700310</v>
      </c>
      <c r="D237" s="52" t="s">
        <v>220</v>
      </c>
      <c r="E237" s="66">
        <v>700310</v>
      </c>
      <c r="F237" s="52" t="s">
        <v>220</v>
      </c>
      <c r="G237" s="51" t="s">
        <v>338</v>
      </c>
      <c r="H237" s="51"/>
      <c r="I237" s="53">
        <v>2004</v>
      </c>
      <c r="J237" s="54"/>
      <c r="K237" s="54"/>
      <c r="L237" s="54"/>
      <c r="M237" s="54">
        <f t="shared" ref="M237:M268" si="10">J237+K237+L237</f>
        <v>0</v>
      </c>
      <c r="N237" s="53"/>
      <c r="O237" s="54"/>
      <c r="P237" s="53"/>
      <c r="Q237" s="54"/>
      <c r="R237" s="54"/>
      <c r="S237" s="54"/>
      <c r="T237" s="54"/>
      <c r="U237" s="54"/>
      <c r="V237" s="54"/>
    </row>
    <row r="238" spans="1:22" ht="20.25" customHeight="1">
      <c r="A238" s="51">
        <v>235</v>
      </c>
      <c r="B238" s="55" t="s">
        <v>78</v>
      </c>
      <c r="C238" s="55">
        <v>700310</v>
      </c>
      <c r="D238" s="56" t="s">
        <v>220</v>
      </c>
      <c r="E238" s="55">
        <v>703363</v>
      </c>
      <c r="F238" s="55" t="s">
        <v>509</v>
      </c>
      <c r="G238" s="57" t="s">
        <v>337</v>
      </c>
      <c r="H238" s="57" t="s">
        <v>336</v>
      </c>
      <c r="I238" s="55" t="s">
        <v>456</v>
      </c>
      <c r="J238" s="54"/>
      <c r="K238" s="54"/>
      <c r="L238" s="54"/>
      <c r="M238" s="54">
        <f t="shared" si="10"/>
        <v>0</v>
      </c>
      <c r="N238" s="53"/>
      <c r="O238" s="54"/>
      <c r="P238" s="53"/>
      <c r="Q238" s="54"/>
      <c r="R238" s="54"/>
      <c r="S238" s="54"/>
      <c r="T238" s="54"/>
      <c r="U238" s="54"/>
      <c r="V238" s="54"/>
    </row>
    <row r="239" spans="1:22" ht="20.25" customHeight="1">
      <c r="A239" s="51">
        <v>234</v>
      </c>
      <c r="B239" s="55" t="s">
        <v>78</v>
      </c>
      <c r="C239" s="55">
        <v>700310</v>
      </c>
      <c r="D239" s="56" t="s">
        <v>220</v>
      </c>
      <c r="E239" s="55">
        <v>704114</v>
      </c>
      <c r="F239" s="55" t="s">
        <v>510</v>
      </c>
      <c r="G239" s="57" t="s">
        <v>337</v>
      </c>
      <c r="H239" s="57" t="s">
        <v>336</v>
      </c>
      <c r="I239" s="55" t="s">
        <v>456</v>
      </c>
      <c r="J239" s="54"/>
      <c r="K239" s="54"/>
      <c r="L239" s="54"/>
      <c r="M239" s="54">
        <f t="shared" si="10"/>
        <v>0</v>
      </c>
      <c r="N239" s="53"/>
      <c r="O239" s="54"/>
      <c r="P239" s="53"/>
      <c r="Q239" s="54"/>
      <c r="R239" s="54"/>
      <c r="S239" s="54"/>
      <c r="T239" s="54"/>
      <c r="U239" s="54"/>
      <c r="V239" s="54"/>
    </row>
    <row r="240" spans="1:22" ht="20.25" customHeight="1">
      <c r="A240" s="51">
        <v>233</v>
      </c>
      <c r="B240" s="55" t="s">
        <v>78</v>
      </c>
      <c r="C240" s="55">
        <v>700310</v>
      </c>
      <c r="D240" s="56" t="s">
        <v>220</v>
      </c>
      <c r="E240" s="55">
        <v>704379</v>
      </c>
      <c r="F240" s="55" t="s">
        <v>218</v>
      </c>
      <c r="G240" s="57" t="s">
        <v>337</v>
      </c>
      <c r="H240" s="57" t="s">
        <v>336</v>
      </c>
      <c r="I240" s="55" t="s">
        <v>402</v>
      </c>
      <c r="J240" s="54"/>
      <c r="K240" s="54"/>
      <c r="L240" s="54"/>
      <c r="M240" s="54">
        <f t="shared" si="10"/>
        <v>0</v>
      </c>
      <c r="N240" s="53"/>
      <c r="O240" s="54"/>
      <c r="P240" s="53"/>
      <c r="Q240" s="54"/>
      <c r="R240" s="54"/>
      <c r="S240" s="54"/>
      <c r="T240" s="54"/>
      <c r="U240" s="54"/>
      <c r="V240" s="54"/>
    </row>
    <row r="241" spans="1:22" ht="20.25" customHeight="1">
      <c r="A241" s="51">
        <v>236</v>
      </c>
      <c r="B241" s="52" t="s">
        <v>78</v>
      </c>
      <c r="C241" s="66">
        <v>700328</v>
      </c>
      <c r="D241" s="52" t="s">
        <v>217</v>
      </c>
      <c r="E241" s="66">
        <v>700328</v>
      </c>
      <c r="F241" s="52" t="s">
        <v>217</v>
      </c>
      <c r="G241" s="51" t="s">
        <v>334</v>
      </c>
      <c r="H241" s="51"/>
      <c r="I241" s="53">
        <v>2008</v>
      </c>
      <c r="J241" s="54"/>
      <c r="K241" s="54"/>
      <c r="L241" s="54"/>
      <c r="M241" s="54">
        <f t="shared" si="10"/>
        <v>0</v>
      </c>
      <c r="N241" s="53"/>
      <c r="O241" s="54"/>
      <c r="P241" s="53"/>
      <c r="Q241" s="54"/>
      <c r="R241" s="54"/>
      <c r="S241" s="54"/>
      <c r="T241" s="54"/>
      <c r="U241" s="54"/>
      <c r="V241" s="54"/>
    </row>
    <row r="242" spans="1:22" ht="20.25" customHeight="1">
      <c r="A242" s="51">
        <v>237</v>
      </c>
      <c r="B242" s="52" t="s">
        <v>78</v>
      </c>
      <c r="C242" s="66">
        <v>700336</v>
      </c>
      <c r="D242" s="52" t="s">
        <v>216</v>
      </c>
      <c r="E242" s="66">
        <v>700336</v>
      </c>
      <c r="F242" s="52" t="s">
        <v>216</v>
      </c>
      <c r="G242" s="51" t="s">
        <v>334</v>
      </c>
      <c r="H242" s="51"/>
      <c r="I242" s="53">
        <v>2004</v>
      </c>
      <c r="J242" s="54"/>
      <c r="K242" s="54"/>
      <c r="L242" s="54"/>
      <c r="M242" s="54">
        <f t="shared" si="10"/>
        <v>0</v>
      </c>
      <c r="N242" s="53"/>
      <c r="O242" s="54"/>
      <c r="P242" s="53"/>
      <c r="Q242" s="54"/>
      <c r="R242" s="54"/>
      <c r="S242" s="54"/>
      <c r="T242" s="54"/>
      <c r="U242" s="54"/>
      <c r="V242" s="54"/>
    </row>
    <row r="243" spans="1:22" ht="20.25" customHeight="1">
      <c r="A243" s="51">
        <v>238</v>
      </c>
      <c r="B243" s="52" t="s">
        <v>78</v>
      </c>
      <c r="C243" s="66">
        <v>700344</v>
      </c>
      <c r="D243" s="52" t="s">
        <v>214</v>
      </c>
      <c r="E243" s="66">
        <v>700344</v>
      </c>
      <c r="F243" s="52" t="s">
        <v>214</v>
      </c>
      <c r="G243" s="51" t="s">
        <v>334</v>
      </c>
      <c r="H243" s="51"/>
      <c r="I243" s="53">
        <v>2004</v>
      </c>
      <c r="J243" s="54"/>
      <c r="K243" s="54"/>
      <c r="L243" s="54"/>
      <c r="M243" s="54">
        <f t="shared" si="10"/>
        <v>0</v>
      </c>
      <c r="N243" s="53"/>
      <c r="O243" s="54"/>
      <c r="P243" s="53"/>
      <c r="Q243" s="54"/>
      <c r="R243" s="54"/>
      <c r="S243" s="54"/>
      <c r="T243" s="54"/>
      <c r="U243" s="54"/>
      <c r="V243" s="54"/>
    </row>
    <row r="244" spans="1:22" ht="20.25" customHeight="1">
      <c r="A244" s="51">
        <v>239</v>
      </c>
      <c r="B244" s="52" t="s">
        <v>78</v>
      </c>
      <c r="C244" s="66">
        <v>700351</v>
      </c>
      <c r="D244" s="52" t="s">
        <v>215</v>
      </c>
      <c r="E244" s="66">
        <v>700351</v>
      </c>
      <c r="F244" s="52" t="s">
        <v>215</v>
      </c>
      <c r="G244" s="51" t="s">
        <v>334</v>
      </c>
      <c r="H244" s="51"/>
      <c r="I244" s="53">
        <v>2007</v>
      </c>
      <c r="J244" s="54"/>
      <c r="K244" s="54"/>
      <c r="L244" s="54"/>
      <c r="M244" s="54">
        <f t="shared" si="10"/>
        <v>0</v>
      </c>
      <c r="N244" s="53"/>
      <c r="O244" s="54"/>
      <c r="P244" s="53"/>
      <c r="Q244" s="54"/>
      <c r="R244" s="54"/>
      <c r="S244" s="54"/>
      <c r="T244" s="54"/>
      <c r="U244" s="54"/>
      <c r="V244" s="54"/>
    </row>
    <row r="245" spans="1:22" ht="20.25" customHeight="1">
      <c r="A245" s="51">
        <v>240</v>
      </c>
      <c r="B245" s="52" t="s">
        <v>78</v>
      </c>
      <c r="C245" s="66">
        <v>700369</v>
      </c>
      <c r="D245" s="52" t="s">
        <v>205</v>
      </c>
      <c r="E245" s="66">
        <v>700369</v>
      </c>
      <c r="F245" s="52" t="s">
        <v>205</v>
      </c>
      <c r="G245" s="51" t="s">
        <v>334</v>
      </c>
      <c r="H245" s="51"/>
      <c r="I245" s="53">
        <v>2007</v>
      </c>
      <c r="J245" s="54"/>
      <c r="K245" s="54"/>
      <c r="L245" s="54"/>
      <c r="M245" s="54">
        <f t="shared" si="10"/>
        <v>0</v>
      </c>
      <c r="N245" s="53"/>
      <c r="O245" s="54"/>
      <c r="P245" s="53"/>
      <c r="Q245" s="54"/>
      <c r="R245" s="54"/>
      <c r="S245" s="54"/>
      <c r="T245" s="54"/>
      <c r="U245" s="54"/>
      <c r="V245" s="54"/>
    </row>
    <row r="246" spans="1:22" ht="20.25" customHeight="1">
      <c r="A246" s="51">
        <v>241</v>
      </c>
      <c r="B246" s="52" t="s">
        <v>78</v>
      </c>
      <c r="C246" s="66">
        <v>700377</v>
      </c>
      <c r="D246" s="52" t="s">
        <v>213</v>
      </c>
      <c r="E246" s="66">
        <v>700377</v>
      </c>
      <c r="F246" s="52" t="s">
        <v>213</v>
      </c>
      <c r="G246" s="51" t="s">
        <v>334</v>
      </c>
      <c r="H246" s="51"/>
      <c r="I246" s="53">
        <v>2006</v>
      </c>
      <c r="J246" s="54"/>
      <c r="K246" s="54"/>
      <c r="L246" s="54"/>
      <c r="M246" s="54">
        <f t="shared" si="10"/>
        <v>0</v>
      </c>
      <c r="N246" s="53"/>
      <c r="O246" s="54"/>
      <c r="P246" s="53"/>
      <c r="Q246" s="54"/>
      <c r="R246" s="54"/>
      <c r="S246" s="54"/>
      <c r="T246" s="54"/>
      <c r="U246" s="54"/>
      <c r="V246" s="54"/>
    </row>
    <row r="247" spans="1:22" ht="20.25" customHeight="1">
      <c r="A247" s="51">
        <v>242</v>
      </c>
      <c r="B247" s="52" t="s">
        <v>78</v>
      </c>
      <c r="C247" s="66">
        <v>700385</v>
      </c>
      <c r="D247" s="52" t="s">
        <v>212</v>
      </c>
      <c r="E247" s="66">
        <v>700385</v>
      </c>
      <c r="F247" s="52" t="s">
        <v>212</v>
      </c>
      <c r="G247" s="51" t="s">
        <v>334</v>
      </c>
      <c r="H247" s="51"/>
      <c r="I247" s="53">
        <v>2006</v>
      </c>
      <c r="J247" s="54"/>
      <c r="K247" s="54"/>
      <c r="L247" s="54"/>
      <c r="M247" s="54">
        <f t="shared" si="10"/>
        <v>0</v>
      </c>
      <c r="N247" s="53"/>
      <c r="O247" s="54"/>
      <c r="P247" s="53"/>
      <c r="Q247" s="54"/>
      <c r="R247" s="54"/>
      <c r="S247" s="54"/>
      <c r="T247" s="54"/>
      <c r="U247" s="54"/>
      <c r="V247" s="54"/>
    </row>
    <row r="248" spans="1:22" ht="20.25" customHeight="1">
      <c r="A248" s="51">
        <v>243</v>
      </c>
      <c r="B248" s="52" t="s">
        <v>78</v>
      </c>
      <c r="C248" s="66">
        <v>700526</v>
      </c>
      <c r="D248" s="52" t="s">
        <v>209</v>
      </c>
      <c r="E248" s="66">
        <v>700526</v>
      </c>
      <c r="F248" s="52" t="s">
        <v>209</v>
      </c>
      <c r="G248" s="51" t="s">
        <v>334</v>
      </c>
      <c r="H248" s="51"/>
      <c r="I248" s="53">
        <v>2007</v>
      </c>
      <c r="J248" s="54"/>
      <c r="K248" s="54"/>
      <c r="L248" s="54"/>
      <c r="M248" s="54">
        <f t="shared" si="10"/>
        <v>0</v>
      </c>
      <c r="N248" s="53"/>
      <c r="O248" s="54"/>
      <c r="P248" s="53"/>
      <c r="Q248" s="54"/>
      <c r="R248" s="54"/>
      <c r="S248" s="54"/>
      <c r="T248" s="54"/>
      <c r="U248" s="54"/>
      <c r="V248" s="54"/>
    </row>
    <row r="249" spans="1:22" ht="20.25" customHeight="1">
      <c r="A249" s="51">
        <v>244</v>
      </c>
      <c r="B249" s="52" t="s">
        <v>78</v>
      </c>
      <c r="C249" s="66">
        <v>700559</v>
      </c>
      <c r="D249" s="52" t="s">
        <v>211</v>
      </c>
      <c r="E249" s="66">
        <v>700559</v>
      </c>
      <c r="F249" s="52" t="s">
        <v>211</v>
      </c>
      <c r="G249" s="51" t="s">
        <v>334</v>
      </c>
      <c r="H249" s="51"/>
      <c r="I249" s="53">
        <v>2007</v>
      </c>
      <c r="J249" s="54"/>
      <c r="K249" s="54"/>
      <c r="L249" s="54"/>
      <c r="M249" s="54">
        <f t="shared" si="10"/>
        <v>0</v>
      </c>
      <c r="N249" s="53"/>
      <c r="O249" s="54"/>
      <c r="P249" s="53"/>
      <c r="Q249" s="54"/>
      <c r="R249" s="54"/>
      <c r="S249" s="54"/>
      <c r="T249" s="54"/>
      <c r="U249" s="54"/>
      <c r="V249" s="54"/>
    </row>
    <row r="250" spans="1:22" ht="20.25" customHeight="1">
      <c r="A250" s="51">
        <v>245</v>
      </c>
      <c r="B250" s="52" t="s">
        <v>78</v>
      </c>
      <c r="C250" s="66">
        <v>700641</v>
      </c>
      <c r="D250" s="52" t="s">
        <v>210</v>
      </c>
      <c r="E250" s="66">
        <v>700641</v>
      </c>
      <c r="F250" s="52" t="s">
        <v>210</v>
      </c>
      <c r="G250" s="51" t="s">
        <v>334</v>
      </c>
      <c r="H250" s="51"/>
      <c r="I250" s="53">
        <v>2006</v>
      </c>
      <c r="J250" s="54"/>
      <c r="K250" s="54"/>
      <c r="L250" s="54"/>
      <c r="M250" s="54">
        <f t="shared" si="10"/>
        <v>0</v>
      </c>
      <c r="N250" s="53"/>
      <c r="O250" s="54"/>
      <c r="P250" s="53"/>
      <c r="Q250" s="54"/>
      <c r="R250" s="54"/>
      <c r="S250" s="54"/>
      <c r="T250" s="54"/>
      <c r="U250" s="54"/>
      <c r="V250" s="54"/>
    </row>
    <row r="251" spans="1:22" ht="20.25" customHeight="1">
      <c r="A251" s="51">
        <v>246</v>
      </c>
      <c r="B251" s="52" t="s">
        <v>78</v>
      </c>
      <c r="C251" s="66">
        <v>700674</v>
      </c>
      <c r="D251" s="52" t="s">
        <v>208</v>
      </c>
      <c r="E251" s="66">
        <v>700674</v>
      </c>
      <c r="F251" s="52" t="s">
        <v>208</v>
      </c>
      <c r="G251" s="51" t="s">
        <v>338</v>
      </c>
      <c r="H251" s="51"/>
      <c r="I251" s="53">
        <v>2004</v>
      </c>
      <c r="J251" s="54"/>
      <c r="K251" s="54"/>
      <c r="L251" s="54"/>
      <c r="M251" s="54">
        <f t="shared" si="10"/>
        <v>0</v>
      </c>
      <c r="N251" s="53"/>
      <c r="O251" s="54"/>
      <c r="P251" s="53"/>
      <c r="Q251" s="54"/>
      <c r="R251" s="54"/>
      <c r="S251" s="54"/>
      <c r="T251" s="54"/>
      <c r="U251" s="54"/>
      <c r="V251" s="54"/>
    </row>
    <row r="252" spans="1:22" ht="20.25" customHeight="1">
      <c r="A252" s="51">
        <v>247</v>
      </c>
      <c r="B252" s="52" t="s">
        <v>78</v>
      </c>
      <c r="C252" s="66">
        <v>700765</v>
      </c>
      <c r="D252" s="52" t="s">
        <v>207</v>
      </c>
      <c r="E252" s="66">
        <v>700765</v>
      </c>
      <c r="F252" s="52" t="s">
        <v>207</v>
      </c>
      <c r="G252" s="51" t="s">
        <v>338</v>
      </c>
      <c r="H252" s="51"/>
      <c r="I252" s="53">
        <v>2007</v>
      </c>
      <c r="J252" s="54"/>
      <c r="K252" s="54"/>
      <c r="L252" s="54"/>
      <c r="M252" s="54">
        <f t="shared" si="10"/>
        <v>0</v>
      </c>
      <c r="N252" s="53"/>
      <c r="O252" s="54"/>
      <c r="P252" s="53"/>
      <c r="Q252" s="54"/>
      <c r="R252" s="54"/>
      <c r="S252" s="54"/>
      <c r="T252" s="54"/>
      <c r="U252" s="54"/>
      <c r="V252" s="54"/>
    </row>
    <row r="253" spans="1:22" ht="20.25" customHeight="1">
      <c r="A253" s="51">
        <v>248</v>
      </c>
      <c r="B253" s="52" t="s">
        <v>78</v>
      </c>
      <c r="C253" s="66">
        <v>701540</v>
      </c>
      <c r="D253" s="52" t="s">
        <v>206</v>
      </c>
      <c r="E253" s="66">
        <v>701540</v>
      </c>
      <c r="F253" s="52" t="s">
        <v>206</v>
      </c>
      <c r="G253" s="51" t="s">
        <v>334</v>
      </c>
      <c r="H253" s="51"/>
      <c r="I253" s="53">
        <v>2001</v>
      </c>
      <c r="J253" s="54"/>
      <c r="K253" s="54"/>
      <c r="L253" s="54"/>
      <c r="M253" s="54">
        <f t="shared" si="10"/>
        <v>0</v>
      </c>
      <c r="N253" s="53"/>
      <c r="O253" s="54"/>
      <c r="P253" s="53"/>
      <c r="Q253" s="54"/>
      <c r="R253" s="54"/>
      <c r="S253" s="54"/>
      <c r="T253" s="54"/>
      <c r="U253" s="54"/>
      <c r="V253" s="54"/>
    </row>
    <row r="254" spans="1:22" ht="20.25" customHeight="1">
      <c r="A254" s="51">
        <v>249</v>
      </c>
      <c r="B254" s="52" t="s">
        <v>78</v>
      </c>
      <c r="C254" s="66">
        <v>702449</v>
      </c>
      <c r="D254" s="52" t="s">
        <v>204</v>
      </c>
      <c r="E254" s="66">
        <v>702449</v>
      </c>
      <c r="F254" s="52" t="s">
        <v>204</v>
      </c>
      <c r="G254" s="51" t="s">
        <v>334</v>
      </c>
      <c r="H254" s="51"/>
      <c r="I254" s="53">
        <v>2004</v>
      </c>
      <c r="J254" s="54"/>
      <c r="K254" s="54"/>
      <c r="L254" s="54"/>
      <c r="M254" s="54">
        <f t="shared" si="10"/>
        <v>0</v>
      </c>
      <c r="N254" s="53"/>
      <c r="O254" s="54"/>
      <c r="P254" s="53"/>
      <c r="Q254" s="54"/>
      <c r="R254" s="54"/>
      <c r="S254" s="54"/>
      <c r="T254" s="54"/>
      <c r="U254" s="54"/>
      <c r="V254" s="54"/>
    </row>
    <row r="255" spans="1:22" ht="20.25" customHeight="1">
      <c r="A255" s="51">
        <v>250</v>
      </c>
      <c r="B255" s="55" t="s">
        <v>78</v>
      </c>
      <c r="C255" s="55">
        <v>702977</v>
      </c>
      <c r="D255" s="56" t="s">
        <v>202</v>
      </c>
      <c r="E255" s="55">
        <v>701060</v>
      </c>
      <c r="F255" s="55" t="s">
        <v>507</v>
      </c>
      <c r="G255" s="57" t="s">
        <v>337</v>
      </c>
      <c r="H255" s="57" t="s">
        <v>336</v>
      </c>
      <c r="I255" s="55" t="s">
        <v>402</v>
      </c>
      <c r="J255" s="54"/>
      <c r="K255" s="54"/>
      <c r="L255" s="54"/>
      <c r="M255" s="54">
        <f t="shared" si="10"/>
        <v>0</v>
      </c>
      <c r="N255" s="53"/>
      <c r="O255" s="54"/>
      <c r="P255" s="53"/>
      <c r="Q255" s="54"/>
      <c r="R255" s="54"/>
      <c r="S255" s="54"/>
      <c r="T255" s="54"/>
      <c r="U255" s="54"/>
      <c r="V255" s="54"/>
    </row>
    <row r="256" spans="1:22" ht="20.25" customHeight="1">
      <c r="A256" s="51">
        <v>251</v>
      </c>
      <c r="B256" s="52" t="s">
        <v>78</v>
      </c>
      <c r="C256" s="66">
        <v>702977</v>
      </c>
      <c r="D256" s="52" t="s">
        <v>202</v>
      </c>
      <c r="E256" s="66">
        <v>702977</v>
      </c>
      <c r="F256" s="63" t="s">
        <v>202</v>
      </c>
      <c r="G256" s="64" t="s">
        <v>338</v>
      </c>
      <c r="H256" s="51"/>
      <c r="I256" s="53">
        <v>2010</v>
      </c>
      <c r="J256" s="54"/>
      <c r="K256" s="54"/>
      <c r="L256" s="54"/>
      <c r="M256" s="54">
        <f t="shared" si="10"/>
        <v>0</v>
      </c>
      <c r="N256" s="53"/>
      <c r="O256" s="54"/>
      <c r="P256" s="53"/>
      <c r="Q256" s="54"/>
      <c r="R256" s="54"/>
      <c r="S256" s="54"/>
      <c r="T256" s="54"/>
      <c r="U256" s="54"/>
      <c r="V256" s="54"/>
    </row>
    <row r="257" spans="1:22" ht="20.25" customHeight="1">
      <c r="A257" s="51">
        <v>252</v>
      </c>
      <c r="B257" s="55" t="s">
        <v>78</v>
      </c>
      <c r="C257" s="55">
        <v>702977</v>
      </c>
      <c r="D257" s="56" t="s">
        <v>202</v>
      </c>
      <c r="E257" s="55">
        <v>703231</v>
      </c>
      <c r="F257" s="55" t="s">
        <v>512</v>
      </c>
      <c r="G257" s="57" t="s">
        <v>337</v>
      </c>
      <c r="H257" s="57" t="s">
        <v>336</v>
      </c>
      <c r="I257" s="55" t="s">
        <v>456</v>
      </c>
      <c r="J257" s="54"/>
      <c r="K257" s="54"/>
      <c r="L257" s="54"/>
      <c r="M257" s="54">
        <f t="shared" si="10"/>
        <v>0</v>
      </c>
      <c r="N257" s="53"/>
      <c r="O257" s="54"/>
      <c r="P257" s="53"/>
      <c r="Q257" s="54"/>
      <c r="R257" s="54"/>
      <c r="S257" s="54"/>
      <c r="T257" s="54"/>
      <c r="U257" s="54"/>
      <c r="V257" s="54"/>
    </row>
    <row r="258" spans="1:22" ht="20.25" customHeight="1">
      <c r="A258" s="51">
        <v>253</v>
      </c>
      <c r="B258" s="52" t="s">
        <v>78</v>
      </c>
      <c r="C258" s="66">
        <v>703397</v>
      </c>
      <c r="D258" s="52" t="s">
        <v>203</v>
      </c>
      <c r="E258" s="66">
        <v>703397</v>
      </c>
      <c r="F258" s="52" t="s">
        <v>203</v>
      </c>
      <c r="G258" s="51" t="s">
        <v>338</v>
      </c>
      <c r="H258" s="51"/>
      <c r="I258" s="53">
        <v>2006</v>
      </c>
      <c r="J258" s="54"/>
      <c r="K258" s="54"/>
      <c r="L258" s="54"/>
      <c r="M258" s="54">
        <f t="shared" si="10"/>
        <v>0</v>
      </c>
      <c r="N258" s="53"/>
      <c r="O258" s="54"/>
      <c r="P258" s="53"/>
      <c r="Q258" s="54"/>
      <c r="R258" s="54"/>
      <c r="S258" s="54"/>
      <c r="T258" s="54"/>
      <c r="U258" s="54"/>
      <c r="V258" s="54"/>
    </row>
    <row r="259" spans="1:22" ht="20.25" customHeight="1">
      <c r="A259" s="51">
        <v>254</v>
      </c>
      <c r="B259" s="55" t="s">
        <v>78</v>
      </c>
      <c r="C259" s="55">
        <v>703397</v>
      </c>
      <c r="D259" s="56" t="s">
        <v>203</v>
      </c>
      <c r="E259" s="55">
        <v>703579</v>
      </c>
      <c r="F259" s="55" t="s">
        <v>511</v>
      </c>
      <c r="G259" s="57" t="s">
        <v>337</v>
      </c>
      <c r="H259" s="57" t="s">
        <v>336</v>
      </c>
      <c r="I259" s="55" t="s">
        <v>456</v>
      </c>
      <c r="J259" s="54"/>
      <c r="K259" s="54"/>
      <c r="L259" s="54"/>
      <c r="M259" s="54">
        <f t="shared" si="10"/>
        <v>0</v>
      </c>
      <c r="N259" s="53"/>
      <c r="O259" s="54"/>
      <c r="P259" s="53"/>
      <c r="Q259" s="54"/>
      <c r="R259" s="54"/>
      <c r="S259" s="54"/>
      <c r="T259" s="54"/>
      <c r="U259" s="54"/>
      <c r="V259" s="54"/>
    </row>
    <row r="260" spans="1:22" ht="20.25" customHeight="1">
      <c r="A260" s="51">
        <v>255</v>
      </c>
      <c r="B260" s="52" t="s">
        <v>78</v>
      </c>
      <c r="C260" s="66">
        <v>703793</v>
      </c>
      <c r="D260" s="52" t="s">
        <v>513</v>
      </c>
      <c r="E260" s="66">
        <v>703793</v>
      </c>
      <c r="F260" s="52" t="s">
        <v>513</v>
      </c>
      <c r="G260" s="51" t="s">
        <v>338</v>
      </c>
      <c r="H260" s="51"/>
      <c r="I260" s="53">
        <v>2008</v>
      </c>
      <c r="J260" s="54"/>
      <c r="K260" s="54"/>
      <c r="L260" s="54"/>
      <c r="M260" s="54">
        <f t="shared" si="10"/>
        <v>0</v>
      </c>
      <c r="N260" s="53"/>
      <c r="O260" s="54"/>
      <c r="P260" s="53"/>
      <c r="Q260" s="54"/>
      <c r="R260" s="54"/>
      <c r="S260" s="54"/>
      <c r="T260" s="54"/>
      <c r="U260" s="54"/>
      <c r="V260" s="54"/>
    </row>
    <row r="261" spans="1:22" ht="20.25" customHeight="1">
      <c r="A261" s="51">
        <v>256</v>
      </c>
      <c r="B261" s="55" t="s">
        <v>78</v>
      </c>
      <c r="C261" s="55">
        <v>703793</v>
      </c>
      <c r="D261" s="56" t="s">
        <v>513</v>
      </c>
      <c r="E261" s="55">
        <v>703975</v>
      </c>
      <c r="F261" s="55" t="s">
        <v>516</v>
      </c>
      <c r="G261" s="57" t="s">
        <v>337</v>
      </c>
      <c r="H261" s="57" t="s">
        <v>336</v>
      </c>
      <c r="I261" s="55" t="s">
        <v>456</v>
      </c>
      <c r="J261" s="54"/>
      <c r="K261" s="54"/>
      <c r="L261" s="54"/>
      <c r="M261" s="54">
        <f t="shared" si="10"/>
        <v>0</v>
      </c>
      <c r="N261" s="53"/>
      <c r="O261" s="54"/>
      <c r="P261" s="53"/>
      <c r="Q261" s="54"/>
      <c r="R261" s="54"/>
      <c r="S261" s="54"/>
      <c r="T261" s="54"/>
      <c r="U261" s="54"/>
      <c r="V261" s="54"/>
    </row>
    <row r="262" spans="1:22" ht="20.25" customHeight="1">
      <c r="A262" s="51">
        <v>257</v>
      </c>
      <c r="B262" s="55" t="s">
        <v>78</v>
      </c>
      <c r="C262" s="55">
        <v>703793</v>
      </c>
      <c r="D262" s="56" t="s">
        <v>513</v>
      </c>
      <c r="E262" s="55">
        <v>704049</v>
      </c>
      <c r="F262" s="55" t="s">
        <v>514</v>
      </c>
      <c r="G262" s="57" t="s">
        <v>337</v>
      </c>
      <c r="H262" s="57" t="s">
        <v>336</v>
      </c>
      <c r="I262" s="55" t="s">
        <v>456</v>
      </c>
      <c r="J262" s="54"/>
      <c r="K262" s="54"/>
      <c r="L262" s="54"/>
      <c r="M262" s="54">
        <f t="shared" si="10"/>
        <v>0</v>
      </c>
      <c r="N262" s="53"/>
      <c r="O262" s="54"/>
      <c r="P262" s="53"/>
      <c r="Q262" s="54"/>
      <c r="R262" s="54"/>
      <c r="S262" s="54"/>
      <c r="T262" s="54"/>
      <c r="U262" s="54"/>
      <c r="V262" s="54"/>
    </row>
    <row r="263" spans="1:22" ht="20.25" customHeight="1">
      <c r="A263" s="51">
        <v>259</v>
      </c>
      <c r="B263" s="52" t="s">
        <v>78</v>
      </c>
      <c r="C263" s="66">
        <v>703967</v>
      </c>
      <c r="D263" s="52" t="s">
        <v>201</v>
      </c>
      <c r="E263" s="66">
        <v>703967</v>
      </c>
      <c r="F263" s="52" t="s">
        <v>201</v>
      </c>
      <c r="G263" s="51" t="s">
        <v>338</v>
      </c>
      <c r="H263" s="51"/>
      <c r="I263" s="53">
        <v>2005</v>
      </c>
      <c r="J263" s="54"/>
      <c r="K263" s="54"/>
      <c r="L263" s="54">
        <v>2100</v>
      </c>
      <c r="M263" s="54">
        <f t="shared" si="10"/>
        <v>2100</v>
      </c>
      <c r="N263" s="53"/>
      <c r="O263" s="54"/>
      <c r="P263" s="53"/>
      <c r="Q263" s="54"/>
      <c r="R263" s="54"/>
      <c r="S263" s="54"/>
      <c r="T263" s="54"/>
      <c r="U263" s="54"/>
      <c r="V263" s="54"/>
    </row>
    <row r="264" spans="1:22" ht="20.25" customHeight="1">
      <c r="A264" s="51">
        <v>260</v>
      </c>
      <c r="B264" s="52" t="s">
        <v>78</v>
      </c>
      <c r="C264" s="66">
        <v>704148</v>
      </c>
      <c r="D264" s="52" t="s">
        <v>519</v>
      </c>
      <c r="E264" s="66">
        <v>704148</v>
      </c>
      <c r="F264" s="52" t="s">
        <v>519</v>
      </c>
      <c r="G264" s="51" t="s">
        <v>338</v>
      </c>
      <c r="H264" s="51"/>
      <c r="I264" s="53">
        <v>2004</v>
      </c>
      <c r="J264" s="54"/>
      <c r="K264" s="54"/>
      <c r="L264" s="54">
        <v>500</v>
      </c>
      <c r="M264" s="54">
        <f t="shared" si="10"/>
        <v>500</v>
      </c>
      <c r="N264" s="53"/>
      <c r="O264" s="54"/>
      <c r="P264" s="53"/>
      <c r="Q264" s="54"/>
      <c r="R264" s="54"/>
      <c r="S264" s="54"/>
      <c r="T264" s="54"/>
      <c r="U264" s="54"/>
      <c r="V264" s="54"/>
    </row>
    <row r="265" spans="1:22" ht="20.25" customHeight="1">
      <c r="A265" s="51">
        <v>261</v>
      </c>
      <c r="B265" s="55" t="s">
        <v>78</v>
      </c>
      <c r="C265" s="55">
        <v>704148</v>
      </c>
      <c r="D265" s="56" t="s">
        <v>519</v>
      </c>
      <c r="E265" s="55">
        <v>704205</v>
      </c>
      <c r="F265" s="55" t="s">
        <v>517</v>
      </c>
      <c r="G265" s="57" t="s">
        <v>337</v>
      </c>
      <c r="H265" s="57" t="s">
        <v>336</v>
      </c>
      <c r="I265" s="55" t="s">
        <v>402</v>
      </c>
      <c r="J265" s="54"/>
      <c r="K265" s="54"/>
      <c r="L265" s="54"/>
      <c r="M265" s="54">
        <f t="shared" si="10"/>
        <v>0</v>
      </c>
      <c r="N265" s="53"/>
      <c r="O265" s="54"/>
      <c r="P265" s="53"/>
      <c r="Q265" s="54"/>
      <c r="R265" s="54"/>
      <c r="S265" s="54"/>
      <c r="T265" s="54"/>
      <c r="U265" s="54"/>
      <c r="V265" s="54"/>
    </row>
    <row r="266" spans="1:22" ht="20.25" customHeight="1">
      <c r="A266" s="51">
        <v>263</v>
      </c>
      <c r="B266" s="55" t="s">
        <v>78</v>
      </c>
      <c r="C266" s="55">
        <v>704148</v>
      </c>
      <c r="D266" s="56" t="s">
        <v>519</v>
      </c>
      <c r="E266" s="55">
        <v>704213</v>
      </c>
      <c r="F266" s="55" t="s">
        <v>523</v>
      </c>
      <c r="G266" s="57" t="s">
        <v>337</v>
      </c>
      <c r="H266" s="57" t="s">
        <v>336</v>
      </c>
      <c r="I266" s="55" t="s">
        <v>456</v>
      </c>
      <c r="J266" s="54"/>
      <c r="K266" s="54"/>
      <c r="L266" s="54"/>
      <c r="M266" s="54">
        <f t="shared" si="10"/>
        <v>0</v>
      </c>
      <c r="N266" s="53"/>
      <c r="O266" s="54"/>
      <c r="P266" s="53"/>
      <c r="Q266" s="54"/>
      <c r="R266" s="54"/>
      <c r="S266" s="54"/>
      <c r="T266" s="54"/>
      <c r="U266" s="54"/>
      <c r="V266" s="54"/>
    </row>
    <row r="267" spans="1:22" ht="20.25" customHeight="1">
      <c r="A267" s="51">
        <v>262</v>
      </c>
      <c r="B267" s="55" t="s">
        <v>78</v>
      </c>
      <c r="C267" s="55">
        <v>704148</v>
      </c>
      <c r="D267" s="56" t="s">
        <v>519</v>
      </c>
      <c r="E267" s="55">
        <v>704304</v>
      </c>
      <c r="F267" s="55" t="s">
        <v>521</v>
      </c>
      <c r="G267" s="57" t="s">
        <v>337</v>
      </c>
      <c r="H267" s="57" t="s">
        <v>336</v>
      </c>
      <c r="I267" s="55" t="s">
        <v>456</v>
      </c>
      <c r="J267" s="54"/>
      <c r="K267" s="54"/>
      <c r="L267" s="54"/>
      <c r="M267" s="54">
        <f t="shared" si="10"/>
        <v>0</v>
      </c>
      <c r="N267" s="53"/>
      <c r="O267" s="54"/>
      <c r="P267" s="53"/>
      <c r="Q267" s="54"/>
      <c r="R267" s="54"/>
      <c r="S267" s="54"/>
      <c r="T267" s="54"/>
      <c r="U267" s="54"/>
      <c r="V267" s="54"/>
    </row>
    <row r="268" spans="1:22" ht="20.25" customHeight="1">
      <c r="A268" s="51">
        <v>264</v>
      </c>
      <c r="B268" s="55" t="s">
        <v>78</v>
      </c>
      <c r="C268" s="55">
        <v>704148</v>
      </c>
      <c r="D268" s="56" t="s">
        <v>519</v>
      </c>
      <c r="E268" s="55">
        <v>704353</v>
      </c>
      <c r="F268" s="55" t="s">
        <v>524</v>
      </c>
      <c r="G268" s="57" t="s">
        <v>337</v>
      </c>
      <c r="H268" s="57" t="s">
        <v>336</v>
      </c>
      <c r="I268" s="55" t="s">
        <v>456</v>
      </c>
      <c r="J268" s="54"/>
      <c r="K268" s="54"/>
      <c r="L268" s="54"/>
      <c r="M268" s="54">
        <f t="shared" si="10"/>
        <v>0</v>
      </c>
      <c r="N268" s="53"/>
      <c r="O268" s="54"/>
      <c r="P268" s="53"/>
      <c r="Q268" s="54"/>
      <c r="R268" s="54"/>
      <c r="S268" s="54"/>
      <c r="T268" s="54"/>
      <c r="U268" s="54"/>
      <c r="V268" s="54"/>
    </row>
    <row r="269" spans="1:22" ht="20.25" customHeight="1">
      <c r="A269" s="51">
        <v>258</v>
      </c>
      <c r="B269" s="55" t="s">
        <v>78</v>
      </c>
      <c r="C269" s="55" t="s">
        <v>515</v>
      </c>
      <c r="D269" s="56" t="s">
        <v>513</v>
      </c>
      <c r="E269" s="55" t="s">
        <v>518</v>
      </c>
      <c r="F269" s="55" t="s">
        <v>520</v>
      </c>
      <c r="G269" s="57" t="s">
        <v>337</v>
      </c>
      <c r="H269" s="57" t="s">
        <v>336</v>
      </c>
      <c r="I269" s="55" t="s">
        <v>453</v>
      </c>
      <c r="J269" s="54">
        <v>18500</v>
      </c>
      <c r="K269" s="54"/>
      <c r="L269" s="54"/>
      <c r="M269" s="115">
        <f t="shared" ref="M269:M272" si="11">J269+K269+L269</f>
        <v>18500</v>
      </c>
      <c r="N269" s="53"/>
      <c r="O269" s="54"/>
      <c r="P269" s="53"/>
      <c r="Q269" s="54"/>
      <c r="R269" s="54"/>
      <c r="S269" s="54"/>
      <c r="T269" s="54"/>
      <c r="U269" s="54"/>
      <c r="V269" s="54"/>
    </row>
    <row r="270" spans="1:22" ht="20.25" customHeight="1">
      <c r="A270" s="51">
        <v>265</v>
      </c>
      <c r="B270" s="52" t="s">
        <v>80</v>
      </c>
      <c r="C270" s="66">
        <v>400010</v>
      </c>
      <c r="D270" s="52" t="s">
        <v>200</v>
      </c>
      <c r="E270" s="66">
        <v>400010</v>
      </c>
      <c r="F270" s="63" t="s">
        <v>200</v>
      </c>
      <c r="G270" s="64" t="s">
        <v>338</v>
      </c>
      <c r="H270" s="51"/>
      <c r="I270" s="53">
        <v>2009</v>
      </c>
      <c r="J270" s="54"/>
      <c r="K270" s="54"/>
      <c r="L270" s="54"/>
      <c r="M270" s="54">
        <f t="shared" si="11"/>
        <v>0</v>
      </c>
      <c r="N270" s="53"/>
      <c r="O270" s="54"/>
      <c r="P270" s="53"/>
      <c r="Q270" s="54"/>
      <c r="R270" s="54"/>
      <c r="S270" s="54"/>
      <c r="T270" s="54"/>
      <c r="U270" s="54"/>
      <c r="V270" s="54"/>
    </row>
    <row r="271" spans="1:22" ht="20.25" customHeight="1">
      <c r="A271" s="51">
        <v>267</v>
      </c>
      <c r="B271" s="55" t="s">
        <v>80</v>
      </c>
      <c r="C271" s="55">
        <v>400010</v>
      </c>
      <c r="D271" s="56" t="s">
        <v>200</v>
      </c>
      <c r="E271" s="55">
        <v>402388</v>
      </c>
      <c r="F271" s="55" t="s">
        <v>532</v>
      </c>
      <c r="G271" s="57" t="s">
        <v>337</v>
      </c>
      <c r="H271" s="57" t="s">
        <v>336</v>
      </c>
      <c r="I271" s="55" t="s">
        <v>387</v>
      </c>
      <c r="J271" s="54"/>
      <c r="K271" s="54"/>
      <c r="L271" s="54"/>
      <c r="M271" s="54">
        <f t="shared" si="11"/>
        <v>0</v>
      </c>
      <c r="N271" s="53"/>
      <c r="O271" s="54"/>
      <c r="P271" s="53"/>
      <c r="Q271" s="54"/>
      <c r="R271" s="54"/>
      <c r="S271" s="54"/>
      <c r="T271" s="54"/>
      <c r="U271" s="54"/>
      <c r="V271" s="54"/>
    </row>
    <row r="272" spans="1:22" ht="20.25" customHeight="1">
      <c r="A272" s="51">
        <v>266</v>
      </c>
      <c r="B272" s="55" t="s">
        <v>80</v>
      </c>
      <c r="C272" s="55">
        <v>400010</v>
      </c>
      <c r="D272" s="56" t="s">
        <v>200</v>
      </c>
      <c r="E272" s="55">
        <v>402420</v>
      </c>
      <c r="F272" s="55" t="s">
        <v>522</v>
      </c>
      <c r="G272" s="57" t="s">
        <v>337</v>
      </c>
      <c r="H272" s="57" t="s">
        <v>336</v>
      </c>
      <c r="I272" s="55" t="s">
        <v>456</v>
      </c>
      <c r="J272" s="54"/>
      <c r="K272" s="54"/>
      <c r="L272" s="54"/>
      <c r="M272" s="54">
        <f t="shared" si="11"/>
        <v>0</v>
      </c>
      <c r="N272" s="53"/>
      <c r="O272" s="54"/>
      <c r="P272" s="53"/>
      <c r="Q272" s="54"/>
      <c r="R272" s="54"/>
      <c r="S272" s="54"/>
      <c r="T272" s="54"/>
      <c r="U272" s="54"/>
      <c r="V272" s="54"/>
    </row>
    <row r="273" spans="1:22" ht="20.25" customHeight="1">
      <c r="A273" s="51">
        <v>268</v>
      </c>
      <c r="B273" s="55" t="s">
        <v>80</v>
      </c>
      <c r="C273" s="55">
        <v>400010</v>
      </c>
      <c r="D273" s="56" t="s">
        <v>200</v>
      </c>
      <c r="E273" s="55">
        <v>402438</v>
      </c>
      <c r="F273" s="55" t="s">
        <v>696</v>
      </c>
      <c r="G273" s="57" t="s">
        <v>337</v>
      </c>
      <c r="H273" s="57" t="s">
        <v>336</v>
      </c>
      <c r="I273" s="55">
        <v>2011</v>
      </c>
      <c r="J273" s="54"/>
      <c r="K273" s="54"/>
      <c r="L273" s="54"/>
      <c r="M273" s="54"/>
      <c r="N273" s="53"/>
      <c r="O273" s="54"/>
      <c r="P273" s="53"/>
      <c r="Q273" s="54"/>
      <c r="R273" s="54"/>
      <c r="S273" s="54"/>
      <c r="T273" s="54"/>
      <c r="U273" s="54"/>
      <c r="V273" s="54"/>
    </row>
    <row r="274" spans="1:22" ht="20.25" customHeight="1">
      <c r="A274" s="51">
        <v>269</v>
      </c>
      <c r="B274" s="52" t="s">
        <v>80</v>
      </c>
      <c r="C274" s="66">
        <v>400028</v>
      </c>
      <c r="D274" s="52" t="s">
        <v>199</v>
      </c>
      <c r="E274" s="66">
        <v>400028</v>
      </c>
      <c r="F274" s="52" t="s">
        <v>199</v>
      </c>
      <c r="G274" s="51" t="s">
        <v>338</v>
      </c>
      <c r="H274" s="51"/>
      <c r="I274" s="53">
        <v>2005</v>
      </c>
      <c r="J274" s="54"/>
      <c r="K274" s="54"/>
      <c r="L274" s="54"/>
      <c r="M274" s="54">
        <f>J274+K274+L274</f>
        <v>0</v>
      </c>
      <c r="N274" s="53"/>
      <c r="O274" s="54"/>
      <c r="P274" s="53"/>
      <c r="Q274" s="54"/>
      <c r="R274" s="54"/>
      <c r="S274" s="54"/>
      <c r="T274" s="54"/>
      <c r="U274" s="54"/>
      <c r="V274" s="54"/>
    </row>
    <row r="275" spans="1:22" ht="20.25" customHeight="1">
      <c r="A275" s="51">
        <v>274</v>
      </c>
      <c r="B275" s="55" t="s">
        <v>80</v>
      </c>
      <c r="C275" s="55">
        <v>400028</v>
      </c>
      <c r="D275" s="56" t="s">
        <v>199</v>
      </c>
      <c r="E275" s="55">
        <v>400044</v>
      </c>
      <c r="F275" s="55" t="s">
        <v>695</v>
      </c>
      <c r="G275" s="57" t="s">
        <v>334</v>
      </c>
      <c r="H275" s="57" t="s">
        <v>336</v>
      </c>
      <c r="I275" s="55">
        <v>2011</v>
      </c>
      <c r="J275" s="54"/>
      <c r="K275" s="54"/>
      <c r="L275" s="54"/>
      <c r="M275" s="54"/>
      <c r="N275" s="53"/>
      <c r="O275" s="54"/>
      <c r="P275" s="53"/>
      <c r="Q275" s="54"/>
      <c r="R275" s="54"/>
      <c r="S275" s="54"/>
      <c r="T275" s="54"/>
      <c r="U275" s="54"/>
      <c r="V275" s="54"/>
    </row>
    <row r="276" spans="1:22" ht="20.25" customHeight="1">
      <c r="A276" s="51">
        <v>272</v>
      </c>
      <c r="B276" s="55" t="s">
        <v>80</v>
      </c>
      <c r="C276" s="55">
        <v>400028</v>
      </c>
      <c r="D276" s="56" t="s">
        <v>199</v>
      </c>
      <c r="E276" s="55">
        <v>402065</v>
      </c>
      <c r="F276" s="55" t="s">
        <v>527</v>
      </c>
      <c r="G276" s="57" t="s">
        <v>337</v>
      </c>
      <c r="H276" s="57" t="s">
        <v>336</v>
      </c>
      <c r="I276" s="55" t="s">
        <v>387</v>
      </c>
      <c r="J276" s="54"/>
      <c r="K276" s="54"/>
      <c r="L276" s="54"/>
      <c r="M276" s="54">
        <f>J276+K276+L276</f>
        <v>0</v>
      </c>
      <c r="N276" s="53"/>
      <c r="O276" s="54"/>
      <c r="P276" s="53"/>
      <c r="Q276" s="54"/>
      <c r="R276" s="54"/>
      <c r="S276" s="54"/>
      <c r="T276" s="54"/>
      <c r="U276" s="54"/>
      <c r="V276" s="54"/>
    </row>
    <row r="277" spans="1:22" ht="20.25" customHeight="1">
      <c r="A277" s="51">
        <v>271</v>
      </c>
      <c r="B277" s="55" t="s">
        <v>80</v>
      </c>
      <c r="C277" s="55">
        <v>400028</v>
      </c>
      <c r="D277" s="56" t="s">
        <v>199</v>
      </c>
      <c r="E277" s="55">
        <v>402446</v>
      </c>
      <c r="F277" s="55" t="s">
        <v>525</v>
      </c>
      <c r="G277" s="57" t="s">
        <v>337</v>
      </c>
      <c r="H277" s="57" t="s">
        <v>336</v>
      </c>
      <c r="I277" s="55" t="s">
        <v>387</v>
      </c>
      <c r="J277" s="54"/>
      <c r="K277" s="54"/>
      <c r="L277" s="54"/>
      <c r="M277" s="54">
        <f>J277+K277+L277</f>
        <v>0</v>
      </c>
      <c r="N277" s="53"/>
      <c r="O277" s="54"/>
      <c r="P277" s="53"/>
      <c r="Q277" s="54"/>
      <c r="R277" s="54"/>
      <c r="S277" s="54"/>
      <c r="T277" s="54"/>
      <c r="U277" s="54"/>
      <c r="V277" s="54"/>
    </row>
    <row r="278" spans="1:22" ht="20.25" customHeight="1">
      <c r="A278" s="51">
        <v>273</v>
      </c>
      <c r="B278" s="55" t="s">
        <v>80</v>
      </c>
      <c r="C278" s="55">
        <v>400028</v>
      </c>
      <c r="D278" s="56" t="s">
        <v>199</v>
      </c>
      <c r="E278" s="55">
        <v>402487</v>
      </c>
      <c r="F278" s="55" t="s">
        <v>694</v>
      </c>
      <c r="G278" s="57" t="s">
        <v>337</v>
      </c>
      <c r="H278" s="57" t="s">
        <v>336</v>
      </c>
      <c r="I278" s="55">
        <v>2011</v>
      </c>
      <c r="J278" s="54"/>
      <c r="K278" s="54"/>
      <c r="L278" s="54"/>
      <c r="M278" s="54"/>
      <c r="N278" s="53"/>
      <c r="O278" s="54"/>
      <c r="P278" s="53"/>
      <c r="Q278" s="54"/>
      <c r="R278" s="54"/>
      <c r="S278" s="54"/>
      <c r="T278" s="54"/>
      <c r="U278" s="54"/>
      <c r="V278" s="54"/>
    </row>
    <row r="279" spans="1:22" ht="20.25" customHeight="1">
      <c r="A279" s="51">
        <v>270</v>
      </c>
      <c r="B279" s="55" t="s">
        <v>80</v>
      </c>
      <c r="C279" s="55">
        <v>400028</v>
      </c>
      <c r="D279" s="56" t="s">
        <v>199</v>
      </c>
      <c r="E279" s="55">
        <v>402529</v>
      </c>
      <c r="F279" s="55" t="s">
        <v>526</v>
      </c>
      <c r="G279" s="57" t="s">
        <v>337</v>
      </c>
      <c r="H279" s="57" t="s">
        <v>336</v>
      </c>
      <c r="I279" s="55" t="s">
        <v>456</v>
      </c>
      <c r="J279" s="54"/>
      <c r="K279" s="54"/>
      <c r="L279" s="54"/>
      <c r="M279" s="54">
        <f>J279+K279+L279</f>
        <v>0</v>
      </c>
      <c r="N279" s="53"/>
      <c r="O279" s="54"/>
      <c r="P279" s="53"/>
      <c r="Q279" s="54"/>
      <c r="R279" s="54"/>
      <c r="S279" s="54"/>
      <c r="T279" s="54"/>
      <c r="U279" s="54"/>
      <c r="V279" s="54"/>
    </row>
    <row r="280" spans="1:22" ht="20.25" customHeight="1">
      <c r="A280" s="51">
        <v>275</v>
      </c>
      <c r="B280" s="52" t="s">
        <v>80</v>
      </c>
      <c r="C280" s="66">
        <v>400051</v>
      </c>
      <c r="D280" s="52" t="s">
        <v>194</v>
      </c>
      <c r="E280" s="66">
        <v>400051</v>
      </c>
      <c r="F280" s="52" t="s">
        <v>194</v>
      </c>
      <c r="G280" s="51" t="s">
        <v>334</v>
      </c>
      <c r="H280" s="51"/>
      <c r="I280" s="53">
        <v>2005</v>
      </c>
      <c r="J280" s="54"/>
      <c r="K280" s="54"/>
      <c r="L280" s="54"/>
      <c r="M280" s="54">
        <f>J280+K280+L280</f>
        <v>0</v>
      </c>
      <c r="N280" s="53"/>
      <c r="O280" s="54"/>
      <c r="P280" s="53"/>
      <c r="Q280" s="54"/>
      <c r="R280" s="54"/>
      <c r="S280" s="54"/>
      <c r="T280" s="54"/>
      <c r="U280" s="54"/>
      <c r="V280" s="54"/>
    </row>
    <row r="281" spans="1:22" ht="20.25" customHeight="1">
      <c r="A281" s="51">
        <v>276</v>
      </c>
      <c r="B281" s="52" t="s">
        <v>80</v>
      </c>
      <c r="C281" s="66">
        <v>400085</v>
      </c>
      <c r="D281" s="52" t="s">
        <v>198</v>
      </c>
      <c r="E281" s="66">
        <v>400085</v>
      </c>
      <c r="F281" s="52" t="s">
        <v>198</v>
      </c>
      <c r="G281" s="51" t="s">
        <v>338</v>
      </c>
      <c r="H281" s="51"/>
      <c r="I281" s="53">
        <v>2005</v>
      </c>
      <c r="J281" s="54"/>
      <c r="K281" s="54"/>
      <c r="L281" s="54"/>
      <c r="M281" s="54">
        <f>J281+K281+L281</f>
        <v>0</v>
      </c>
      <c r="N281" s="53"/>
      <c r="O281" s="54"/>
      <c r="P281" s="53"/>
      <c r="Q281" s="54"/>
      <c r="R281" s="54"/>
      <c r="S281" s="54"/>
      <c r="T281" s="54"/>
      <c r="U281" s="54"/>
      <c r="V281" s="54"/>
    </row>
    <row r="282" spans="1:22" ht="20.25" customHeight="1">
      <c r="A282" s="51">
        <v>277</v>
      </c>
      <c r="B282" s="55" t="s">
        <v>80</v>
      </c>
      <c r="C282" s="55">
        <v>400085</v>
      </c>
      <c r="D282" s="56" t="s">
        <v>198</v>
      </c>
      <c r="E282" s="55">
        <v>402453</v>
      </c>
      <c r="F282" s="55" t="s">
        <v>529</v>
      </c>
      <c r="G282" s="57" t="s">
        <v>337</v>
      </c>
      <c r="H282" s="57" t="s">
        <v>336</v>
      </c>
      <c r="I282" s="55" t="s">
        <v>387</v>
      </c>
      <c r="J282" s="54"/>
      <c r="K282" s="54"/>
      <c r="L282" s="54"/>
      <c r="M282" s="54">
        <f>J282+K282+L282</f>
        <v>0</v>
      </c>
      <c r="N282" s="53"/>
      <c r="O282" s="54"/>
      <c r="P282" s="53"/>
      <c r="Q282" s="54"/>
      <c r="R282" s="54"/>
      <c r="S282" s="54"/>
      <c r="T282" s="54"/>
      <c r="U282" s="54"/>
      <c r="V282" s="54"/>
    </row>
    <row r="283" spans="1:22" ht="20.25" customHeight="1">
      <c r="A283" s="51">
        <v>278</v>
      </c>
      <c r="B283" s="52" t="s">
        <v>80</v>
      </c>
      <c r="C283" s="66">
        <v>400143</v>
      </c>
      <c r="D283" s="52" t="s">
        <v>197</v>
      </c>
      <c r="E283" s="66">
        <v>400143</v>
      </c>
      <c r="F283" s="52" t="s">
        <v>197</v>
      </c>
      <c r="G283" s="51" t="s">
        <v>334</v>
      </c>
      <c r="H283" s="51"/>
      <c r="I283" s="53">
        <v>2005</v>
      </c>
      <c r="J283" s="54"/>
      <c r="K283" s="54"/>
      <c r="L283" s="54"/>
      <c r="M283" s="54">
        <f>J283+K283+L283</f>
        <v>0</v>
      </c>
      <c r="N283" s="53"/>
      <c r="O283" s="54"/>
      <c r="P283" s="53"/>
      <c r="Q283" s="54"/>
      <c r="R283" s="54"/>
      <c r="S283" s="54"/>
      <c r="T283" s="54"/>
      <c r="U283" s="54"/>
      <c r="V283" s="54"/>
    </row>
    <row r="284" spans="1:22" ht="20.25" customHeight="1">
      <c r="A284" s="51">
        <v>279</v>
      </c>
      <c r="B284" s="52" t="s">
        <v>80</v>
      </c>
      <c r="C284" s="66">
        <v>400143</v>
      </c>
      <c r="D284" s="52" t="s">
        <v>197</v>
      </c>
      <c r="E284" s="66">
        <v>401372</v>
      </c>
      <c r="F284" s="52" t="s">
        <v>686</v>
      </c>
      <c r="G284" s="51" t="s">
        <v>154</v>
      </c>
      <c r="H284" s="51" t="s">
        <v>336</v>
      </c>
      <c r="I284" s="53">
        <v>2011</v>
      </c>
      <c r="J284" s="54"/>
      <c r="K284" s="54"/>
      <c r="L284" s="54"/>
      <c r="M284" s="54"/>
      <c r="N284" s="53"/>
      <c r="O284" s="54"/>
      <c r="P284" s="53"/>
      <c r="Q284" s="54"/>
      <c r="R284" s="54"/>
      <c r="S284" s="54"/>
      <c r="T284" s="54"/>
      <c r="U284" s="54"/>
      <c r="V284" s="54"/>
    </row>
    <row r="285" spans="1:22" ht="20.25" customHeight="1">
      <c r="A285" s="51">
        <v>280</v>
      </c>
      <c r="B285" s="52" t="s">
        <v>80</v>
      </c>
      <c r="C285" s="66">
        <v>400150</v>
      </c>
      <c r="D285" s="52" t="s">
        <v>72</v>
      </c>
      <c r="E285" s="66">
        <v>400150</v>
      </c>
      <c r="F285" s="52" t="s">
        <v>72</v>
      </c>
      <c r="G285" s="51" t="s">
        <v>338</v>
      </c>
      <c r="H285" s="51"/>
      <c r="I285" s="53">
        <v>2007</v>
      </c>
      <c r="J285" s="54"/>
      <c r="K285" s="54"/>
      <c r="L285" s="54"/>
      <c r="M285" s="54">
        <f t="shared" ref="M285:M293" si="12">J285+K285+L285</f>
        <v>0</v>
      </c>
      <c r="N285" s="53"/>
      <c r="O285" s="54"/>
      <c r="P285" s="53"/>
      <c r="Q285" s="54"/>
      <c r="R285" s="54"/>
      <c r="S285" s="54"/>
      <c r="T285" s="54"/>
      <c r="U285" s="54"/>
      <c r="V285" s="54"/>
    </row>
    <row r="286" spans="1:22" ht="20.25" customHeight="1">
      <c r="A286" s="51">
        <v>281</v>
      </c>
      <c r="B286" s="55" t="s">
        <v>80</v>
      </c>
      <c r="C286" s="55">
        <v>400150</v>
      </c>
      <c r="D286" s="56" t="s">
        <v>72</v>
      </c>
      <c r="E286" s="55">
        <v>400457</v>
      </c>
      <c r="F286" s="55" t="s">
        <v>528</v>
      </c>
      <c r="G286" s="57" t="s">
        <v>337</v>
      </c>
      <c r="H286" s="57" t="s">
        <v>336</v>
      </c>
      <c r="I286" s="55" t="s">
        <v>387</v>
      </c>
      <c r="J286" s="54"/>
      <c r="K286" s="54"/>
      <c r="L286" s="54"/>
      <c r="M286" s="54">
        <f t="shared" si="12"/>
        <v>0</v>
      </c>
      <c r="N286" s="53"/>
      <c r="O286" s="54"/>
      <c r="P286" s="53"/>
      <c r="Q286" s="54"/>
      <c r="R286" s="54"/>
      <c r="S286" s="54"/>
      <c r="T286" s="54"/>
      <c r="U286" s="54"/>
      <c r="V286" s="54"/>
    </row>
    <row r="287" spans="1:22" ht="20.25" customHeight="1">
      <c r="A287" s="51">
        <v>282</v>
      </c>
      <c r="B287" s="52" t="s">
        <v>80</v>
      </c>
      <c r="C287" s="66">
        <v>400168</v>
      </c>
      <c r="D287" s="52" t="s">
        <v>196</v>
      </c>
      <c r="E287" s="66">
        <v>400168</v>
      </c>
      <c r="F287" s="52" t="s">
        <v>196</v>
      </c>
      <c r="G287" s="51" t="s">
        <v>334</v>
      </c>
      <c r="H287" s="51"/>
      <c r="I287" s="53">
        <v>2004</v>
      </c>
      <c r="J287" s="54"/>
      <c r="K287" s="54"/>
      <c r="L287" s="54"/>
      <c r="M287" s="54">
        <f t="shared" si="12"/>
        <v>0</v>
      </c>
      <c r="N287" s="53"/>
      <c r="O287" s="54"/>
      <c r="P287" s="53"/>
      <c r="Q287" s="54"/>
      <c r="R287" s="54"/>
      <c r="S287" s="54"/>
      <c r="T287" s="54"/>
      <c r="U287" s="54"/>
      <c r="V287" s="54"/>
    </row>
    <row r="288" spans="1:22" ht="20.25" customHeight="1">
      <c r="A288" s="51">
        <v>283</v>
      </c>
      <c r="B288" s="52" t="s">
        <v>80</v>
      </c>
      <c r="C288" s="66">
        <v>400176</v>
      </c>
      <c r="D288" s="52" t="s">
        <v>190</v>
      </c>
      <c r="E288" s="66">
        <v>400176</v>
      </c>
      <c r="F288" s="52" t="s">
        <v>190</v>
      </c>
      <c r="G288" s="51" t="s">
        <v>334</v>
      </c>
      <c r="H288" s="51"/>
      <c r="I288" s="53">
        <v>2010</v>
      </c>
      <c r="J288" s="54"/>
      <c r="K288" s="54"/>
      <c r="L288" s="54"/>
      <c r="M288" s="54">
        <f t="shared" si="12"/>
        <v>0</v>
      </c>
      <c r="N288" s="53"/>
      <c r="O288" s="54"/>
      <c r="P288" s="53"/>
      <c r="Q288" s="54"/>
      <c r="R288" s="54"/>
      <c r="S288" s="54"/>
      <c r="T288" s="54"/>
      <c r="U288" s="54"/>
      <c r="V288" s="54"/>
    </row>
    <row r="289" spans="1:22" ht="20.25" customHeight="1">
      <c r="A289" s="51">
        <v>284</v>
      </c>
      <c r="B289" s="52" t="s">
        <v>80</v>
      </c>
      <c r="C289" s="66">
        <v>400184</v>
      </c>
      <c r="D289" s="52" t="s">
        <v>195</v>
      </c>
      <c r="E289" s="66">
        <v>400184</v>
      </c>
      <c r="F289" s="52" t="s">
        <v>195</v>
      </c>
      <c r="G289" s="51" t="s">
        <v>334</v>
      </c>
      <c r="H289" s="51"/>
      <c r="I289" s="53">
        <v>2006</v>
      </c>
      <c r="J289" s="54"/>
      <c r="K289" s="54"/>
      <c r="L289" s="54"/>
      <c r="M289" s="54">
        <f t="shared" si="12"/>
        <v>0</v>
      </c>
      <c r="N289" s="53"/>
      <c r="O289" s="54"/>
      <c r="P289" s="53"/>
      <c r="Q289" s="54"/>
      <c r="R289" s="54"/>
      <c r="S289" s="54"/>
      <c r="T289" s="54"/>
      <c r="U289" s="54"/>
      <c r="V289" s="54"/>
    </row>
    <row r="290" spans="1:22" ht="20.25" customHeight="1">
      <c r="A290" s="51">
        <v>285</v>
      </c>
      <c r="B290" s="52" t="s">
        <v>80</v>
      </c>
      <c r="C290" s="66">
        <v>400218</v>
      </c>
      <c r="D290" s="52" t="s">
        <v>193</v>
      </c>
      <c r="E290" s="66">
        <v>400218</v>
      </c>
      <c r="F290" s="52" t="s">
        <v>193</v>
      </c>
      <c r="G290" s="51" t="s">
        <v>338</v>
      </c>
      <c r="H290" s="51"/>
      <c r="I290" s="53">
        <v>2005</v>
      </c>
      <c r="J290" s="54"/>
      <c r="K290" s="54"/>
      <c r="L290" s="54"/>
      <c r="M290" s="54">
        <f t="shared" si="12"/>
        <v>0</v>
      </c>
      <c r="N290" s="53"/>
      <c r="O290" s="54"/>
      <c r="P290" s="53"/>
      <c r="Q290" s="54"/>
      <c r="R290" s="54"/>
      <c r="S290" s="54"/>
      <c r="T290" s="54"/>
      <c r="U290" s="54"/>
      <c r="V290" s="54"/>
    </row>
    <row r="291" spans="1:22" ht="20.25" customHeight="1">
      <c r="A291" s="51">
        <v>286</v>
      </c>
      <c r="B291" s="52" t="s">
        <v>80</v>
      </c>
      <c r="C291" s="66">
        <v>400259</v>
      </c>
      <c r="D291" s="52" t="s">
        <v>69</v>
      </c>
      <c r="E291" s="66">
        <v>400259</v>
      </c>
      <c r="F291" s="52" t="s">
        <v>69</v>
      </c>
      <c r="G291" s="51" t="s">
        <v>334</v>
      </c>
      <c r="H291" s="51"/>
      <c r="I291" s="53">
        <v>2005</v>
      </c>
      <c r="J291" s="54"/>
      <c r="K291" s="54"/>
      <c r="L291" s="54"/>
      <c r="M291" s="54">
        <f t="shared" si="12"/>
        <v>0</v>
      </c>
      <c r="N291" s="53"/>
      <c r="O291" s="54"/>
      <c r="P291" s="53"/>
      <c r="Q291" s="54"/>
      <c r="R291" s="54"/>
      <c r="S291" s="54"/>
      <c r="T291" s="54"/>
      <c r="U291" s="54"/>
      <c r="V291" s="54"/>
    </row>
    <row r="292" spans="1:22" ht="20.25" customHeight="1">
      <c r="A292" s="51">
        <v>287</v>
      </c>
      <c r="B292" s="52" t="s">
        <v>80</v>
      </c>
      <c r="C292" s="66">
        <v>400291</v>
      </c>
      <c r="D292" s="52" t="s">
        <v>191</v>
      </c>
      <c r="E292" s="66">
        <v>400291</v>
      </c>
      <c r="F292" s="52" t="s">
        <v>191</v>
      </c>
      <c r="G292" s="51" t="s">
        <v>334</v>
      </c>
      <c r="H292" s="51"/>
      <c r="I292" s="53">
        <v>2007</v>
      </c>
      <c r="J292" s="54"/>
      <c r="K292" s="54"/>
      <c r="L292" s="54"/>
      <c r="M292" s="54">
        <f t="shared" si="12"/>
        <v>0</v>
      </c>
      <c r="N292" s="53"/>
      <c r="O292" s="54"/>
      <c r="P292" s="53"/>
      <c r="Q292" s="54"/>
      <c r="R292" s="54"/>
      <c r="S292" s="54"/>
      <c r="T292" s="54"/>
      <c r="U292" s="54"/>
      <c r="V292" s="54"/>
    </row>
    <row r="293" spans="1:22" ht="20.25" customHeight="1">
      <c r="A293" s="51">
        <v>288</v>
      </c>
      <c r="B293" s="52" t="s">
        <v>80</v>
      </c>
      <c r="C293" s="66">
        <v>400341</v>
      </c>
      <c r="D293" s="52" t="s">
        <v>192</v>
      </c>
      <c r="E293" s="66">
        <v>400341</v>
      </c>
      <c r="F293" s="52" t="s">
        <v>192</v>
      </c>
      <c r="G293" s="51" t="s">
        <v>334</v>
      </c>
      <c r="H293" s="51"/>
      <c r="I293" s="53">
        <v>2007</v>
      </c>
      <c r="J293" s="54"/>
      <c r="K293" s="54"/>
      <c r="L293" s="54"/>
      <c r="M293" s="54">
        <f t="shared" si="12"/>
        <v>0</v>
      </c>
      <c r="N293" s="53"/>
      <c r="O293" s="54"/>
      <c r="P293" s="53"/>
      <c r="Q293" s="54"/>
      <c r="R293" s="54"/>
      <c r="S293" s="54"/>
      <c r="T293" s="54"/>
      <c r="U293" s="54"/>
      <c r="V293" s="54"/>
    </row>
    <row r="294" spans="1:22" ht="20.25" customHeight="1">
      <c r="A294" s="51">
        <v>291</v>
      </c>
      <c r="B294" s="55" t="s">
        <v>80</v>
      </c>
      <c r="C294" s="55">
        <v>400465</v>
      </c>
      <c r="D294" s="56" t="s">
        <v>186</v>
      </c>
      <c r="E294" s="55">
        <v>400366</v>
      </c>
      <c r="F294" s="55" t="s">
        <v>698</v>
      </c>
      <c r="G294" s="57" t="s">
        <v>337</v>
      </c>
      <c r="H294" s="57" t="s">
        <v>336</v>
      </c>
      <c r="I294" s="55">
        <v>2007</v>
      </c>
      <c r="J294" s="54"/>
      <c r="K294" s="54"/>
      <c r="L294" s="54"/>
      <c r="M294" s="54"/>
      <c r="N294" s="53"/>
      <c r="O294" s="54"/>
      <c r="P294" s="53"/>
      <c r="Q294" s="54"/>
      <c r="R294" s="54"/>
      <c r="S294" s="54"/>
      <c r="T294" s="54"/>
      <c r="U294" s="54"/>
      <c r="V294" s="54"/>
    </row>
    <row r="295" spans="1:22" ht="20.25" customHeight="1">
      <c r="A295" s="51">
        <v>289</v>
      </c>
      <c r="B295" s="52" t="s">
        <v>80</v>
      </c>
      <c r="C295" s="66">
        <v>400465</v>
      </c>
      <c r="D295" s="52" t="s">
        <v>186</v>
      </c>
      <c r="E295" s="66">
        <v>400465</v>
      </c>
      <c r="F295" s="52" t="s">
        <v>186</v>
      </c>
      <c r="G295" s="51" t="s">
        <v>338</v>
      </c>
      <c r="H295" s="51"/>
      <c r="I295" s="53">
        <v>2008</v>
      </c>
      <c r="J295" s="54"/>
      <c r="K295" s="54"/>
      <c r="L295" s="54"/>
      <c r="M295" s="54">
        <f>J295+K295+L295</f>
        <v>0</v>
      </c>
      <c r="N295" s="53"/>
      <c r="O295" s="54"/>
      <c r="P295" s="53"/>
      <c r="Q295" s="54"/>
      <c r="R295" s="54"/>
      <c r="S295" s="54"/>
      <c r="T295" s="54"/>
      <c r="U295" s="54"/>
      <c r="V295" s="54"/>
    </row>
    <row r="296" spans="1:22" ht="20.25" customHeight="1">
      <c r="A296" s="51">
        <v>290</v>
      </c>
      <c r="B296" s="55" t="s">
        <v>80</v>
      </c>
      <c r="C296" s="55">
        <v>400465</v>
      </c>
      <c r="D296" s="56" t="s">
        <v>186</v>
      </c>
      <c r="E296" s="55">
        <v>400507</v>
      </c>
      <c r="F296" s="55" t="s">
        <v>530</v>
      </c>
      <c r="G296" s="57" t="s">
        <v>337</v>
      </c>
      <c r="H296" s="57" t="s">
        <v>336</v>
      </c>
      <c r="I296" s="55" t="s">
        <v>456</v>
      </c>
      <c r="J296" s="54"/>
      <c r="K296" s="54"/>
      <c r="L296" s="54"/>
      <c r="M296" s="54">
        <f>J296+K296+L296</f>
        <v>0</v>
      </c>
      <c r="N296" s="53"/>
      <c r="O296" s="54"/>
      <c r="P296" s="53"/>
      <c r="Q296" s="54"/>
      <c r="R296" s="54"/>
      <c r="S296" s="54"/>
      <c r="T296" s="54"/>
      <c r="U296" s="54"/>
      <c r="V296" s="54"/>
    </row>
    <row r="297" spans="1:22" ht="20.25" customHeight="1">
      <c r="A297" s="51">
        <v>295</v>
      </c>
      <c r="B297" s="55" t="s">
        <v>80</v>
      </c>
      <c r="C297" s="55">
        <v>402057</v>
      </c>
      <c r="D297" s="56" t="s">
        <v>189</v>
      </c>
      <c r="E297" s="55">
        <v>400242</v>
      </c>
      <c r="F297" s="55" t="s">
        <v>697</v>
      </c>
      <c r="G297" s="57" t="s">
        <v>337</v>
      </c>
      <c r="H297" s="57" t="s">
        <v>336</v>
      </c>
      <c r="I297" s="55">
        <v>2011</v>
      </c>
      <c r="J297" s="54"/>
      <c r="K297" s="54"/>
      <c r="L297" s="54"/>
      <c r="M297" s="54"/>
      <c r="N297" s="53"/>
      <c r="O297" s="54"/>
      <c r="P297" s="53"/>
      <c r="Q297" s="54"/>
      <c r="R297" s="54"/>
      <c r="S297" s="54"/>
      <c r="T297" s="54"/>
      <c r="U297" s="54"/>
      <c r="V297" s="54"/>
    </row>
    <row r="298" spans="1:22" ht="20.25" customHeight="1">
      <c r="A298" s="51">
        <v>292</v>
      </c>
      <c r="B298" s="52" t="s">
        <v>80</v>
      </c>
      <c r="C298" s="66">
        <v>402057</v>
      </c>
      <c r="D298" s="52" t="s">
        <v>189</v>
      </c>
      <c r="E298" s="66">
        <v>402057</v>
      </c>
      <c r="F298" s="52" t="s">
        <v>189</v>
      </c>
      <c r="G298" s="51" t="s">
        <v>338</v>
      </c>
      <c r="H298" s="51"/>
      <c r="I298" s="53">
        <v>2006</v>
      </c>
      <c r="J298" s="54"/>
      <c r="K298" s="54"/>
      <c r="L298" s="54">
        <v>14300</v>
      </c>
      <c r="M298" s="54">
        <f t="shared" ref="M298:M322" si="13">J298+K298+L298</f>
        <v>14300</v>
      </c>
      <c r="N298" s="53"/>
      <c r="O298" s="54"/>
      <c r="P298" s="53"/>
      <c r="Q298" s="54"/>
      <c r="R298" s="54"/>
      <c r="S298" s="54"/>
      <c r="T298" s="54"/>
      <c r="U298" s="54"/>
      <c r="V298" s="54"/>
    </row>
    <row r="299" spans="1:22" ht="20.25" customHeight="1">
      <c r="A299" s="51">
        <v>293</v>
      </c>
      <c r="B299" s="55" t="s">
        <v>80</v>
      </c>
      <c r="C299" s="55">
        <v>402057</v>
      </c>
      <c r="D299" s="56" t="s">
        <v>189</v>
      </c>
      <c r="E299" s="55">
        <v>402172</v>
      </c>
      <c r="F299" s="55" t="s">
        <v>531</v>
      </c>
      <c r="G299" s="57" t="s">
        <v>337</v>
      </c>
      <c r="H299" s="57" t="s">
        <v>336</v>
      </c>
      <c r="I299" s="55" t="s">
        <v>402</v>
      </c>
      <c r="J299" s="54"/>
      <c r="K299" s="54"/>
      <c r="L299" s="54"/>
      <c r="M299" s="54">
        <f t="shared" si="13"/>
        <v>0</v>
      </c>
      <c r="N299" s="53"/>
      <c r="O299" s="54"/>
      <c r="P299" s="53"/>
      <c r="Q299" s="54"/>
      <c r="R299" s="54"/>
      <c r="S299" s="54"/>
      <c r="T299" s="54"/>
      <c r="U299" s="54"/>
      <c r="V299" s="54"/>
    </row>
    <row r="300" spans="1:22" ht="20.25" customHeight="1">
      <c r="A300" s="51">
        <v>294</v>
      </c>
      <c r="B300" s="55" t="s">
        <v>80</v>
      </c>
      <c r="C300" s="55">
        <v>402057</v>
      </c>
      <c r="D300" s="56" t="s">
        <v>189</v>
      </c>
      <c r="E300" s="55">
        <v>402321</v>
      </c>
      <c r="F300" s="55" t="s">
        <v>533</v>
      </c>
      <c r="G300" s="57" t="s">
        <v>337</v>
      </c>
      <c r="H300" s="57" t="s">
        <v>336</v>
      </c>
      <c r="I300" s="55" t="s">
        <v>387</v>
      </c>
      <c r="J300" s="54"/>
      <c r="K300" s="54"/>
      <c r="L300" s="54"/>
      <c r="M300" s="54">
        <f t="shared" si="13"/>
        <v>0</v>
      </c>
      <c r="N300" s="53"/>
      <c r="O300" s="54"/>
      <c r="P300" s="53"/>
      <c r="Q300" s="54"/>
      <c r="R300" s="54"/>
      <c r="S300" s="54"/>
      <c r="T300" s="54"/>
      <c r="U300" s="54"/>
      <c r="V300" s="54"/>
    </row>
    <row r="301" spans="1:22" ht="20.25" customHeight="1">
      <c r="A301" s="51">
        <v>296</v>
      </c>
      <c r="B301" s="52" t="s">
        <v>182</v>
      </c>
      <c r="C301" s="66">
        <v>200014</v>
      </c>
      <c r="D301" s="52" t="s">
        <v>188</v>
      </c>
      <c r="E301" s="66">
        <v>200014</v>
      </c>
      <c r="F301" s="52" t="s">
        <v>188</v>
      </c>
      <c r="G301" s="51" t="s">
        <v>338</v>
      </c>
      <c r="H301" s="51"/>
      <c r="I301" s="53">
        <v>2007</v>
      </c>
      <c r="J301" s="54"/>
      <c r="K301" s="54"/>
      <c r="L301" s="54"/>
      <c r="M301" s="54">
        <f t="shared" si="13"/>
        <v>0</v>
      </c>
      <c r="N301" s="53"/>
      <c r="O301" s="54"/>
      <c r="P301" s="53"/>
      <c r="Q301" s="54"/>
      <c r="R301" s="54"/>
      <c r="S301" s="54"/>
      <c r="T301" s="54"/>
      <c r="U301" s="54"/>
      <c r="V301" s="54"/>
    </row>
    <row r="302" spans="1:22" ht="20.25" customHeight="1">
      <c r="A302" s="51">
        <v>297</v>
      </c>
      <c r="B302" s="55" t="s">
        <v>182</v>
      </c>
      <c r="C302" s="55">
        <v>200014</v>
      </c>
      <c r="D302" s="56" t="s">
        <v>188</v>
      </c>
      <c r="E302" s="55">
        <v>200329</v>
      </c>
      <c r="F302" s="55" t="s">
        <v>187</v>
      </c>
      <c r="G302" s="57" t="s">
        <v>334</v>
      </c>
      <c r="H302" s="57" t="s">
        <v>336</v>
      </c>
      <c r="I302" s="55" t="s">
        <v>402</v>
      </c>
      <c r="J302" s="54"/>
      <c r="K302" s="54"/>
      <c r="L302" s="54"/>
      <c r="M302" s="54">
        <f t="shared" si="13"/>
        <v>0</v>
      </c>
      <c r="N302" s="53"/>
      <c r="O302" s="54"/>
      <c r="P302" s="53"/>
      <c r="Q302" s="54"/>
      <c r="R302" s="54"/>
      <c r="S302" s="54"/>
      <c r="T302" s="54"/>
      <c r="U302" s="54"/>
      <c r="V302" s="54"/>
    </row>
    <row r="303" spans="1:22" ht="20.25" customHeight="1">
      <c r="A303" s="51">
        <v>298</v>
      </c>
      <c r="B303" s="52" t="s">
        <v>182</v>
      </c>
      <c r="C303" s="66">
        <v>200022</v>
      </c>
      <c r="D303" s="52" t="s">
        <v>185</v>
      </c>
      <c r="E303" s="66">
        <v>200022</v>
      </c>
      <c r="F303" s="52" t="s">
        <v>185</v>
      </c>
      <c r="G303" s="51" t="s">
        <v>338</v>
      </c>
      <c r="H303" s="51"/>
      <c r="I303" s="53">
        <v>2007</v>
      </c>
      <c r="J303" s="54"/>
      <c r="K303" s="54"/>
      <c r="L303" s="54"/>
      <c r="M303" s="54">
        <f t="shared" si="13"/>
        <v>0</v>
      </c>
      <c r="N303" s="53"/>
      <c r="O303" s="54"/>
      <c r="P303" s="53"/>
      <c r="Q303" s="54"/>
      <c r="R303" s="54"/>
      <c r="S303" s="54"/>
      <c r="T303" s="54"/>
      <c r="U303" s="54"/>
      <c r="V303" s="54"/>
    </row>
    <row r="304" spans="1:22" ht="20.25" customHeight="1">
      <c r="A304" s="51">
        <v>299</v>
      </c>
      <c r="B304" s="52" t="s">
        <v>182</v>
      </c>
      <c r="C304" s="66">
        <v>200162</v>
      </c>
      <c r="D304" s="52" t="s">
        <v>184</v>
      </c>
      <c r="E304" s="66">
        <v>200162</v>
      </c>
      <c r="F304" s="52" t="s">
        <v>184</v>
      </c>
      <c r="G304" s="51" t="s">
        <v>334</v>
      </c>
      <c r="H304" s="51"/>
      <c r="I304" s="53">
        <v>2007</v>
      </c>
      <c r="J304" s="54"/>
      <c r="K304" s="54"/>
      <c r="L304" s="54"/>
      <c r="M304" s="54">
        <f t="shared" si="13"/>
        <v>0</v>
      </c>
      <c r="N304" s="53"/>
      <c r="O304" s="54"/>
      <c r="P304" s="53"/>
      <c r="Q304" s="54"/>
      <c r="R304" s="54"/>
      <c r="S304" s="54"/>
      <c r="T304" s="54"/>
      <c r="U304" s="54"/>
      <c r="V304" s="54"/>
    </row>
    <row r="305" spans="1:22" ht="20.25" customHeight="1">
      <c r="A305" s="51">
        <v>300</v>
      </c>
      <c r="B305" s="52" t="s">
        <v>182</v>
      </c>
      <c r="C305" s="66">
        <v>200170</v>
      </c>
      <c r="D305" s="52" t="s">
        <v>183</v>
      </c>
      <c r="E305" s="66">
        <v>200170</v>
      </c>
      <c r="F305" s="52" t="s">
        <v>183</v>
      </c>
      <c r="G305" s="51" t="s">
        <v>334</v>
      </c>
      <c r="H305" s="51"/>
      <c r="I305" s="53">
        <v>2004</v>
      </c>
      <c r="J305" s="54"/>
      <c r="K305" s="54"/>
      <c r="L305" s="54"/>
      <c r="M305" s="54">
        <f t="shared" si="13"/>
        <v>0</v>
      </c>
      <c r="N305" s="53"/>
      <c r="O305" s="54"/>
      <c r="P305" s="53"/>
      <c r="Q305" s="54"/>
      <c r="R305" s="54"/>
      <c r="S305" s="54"/>
      <c r="T305" s="54"/>
      <c r="U305" s="54"/>
      <c r="V305" s="54"/>
    </row>
    <row r="306" spans="1:22" ht="20.25" customHeight="1">
      <c r="A306" s="51">
        <v>301</v>
      </c>
      <c r="B306" s="52" t="s">
        <v>182</v>
      </c>
      <c r="C306" s="66">
        <v>200212</v>
      </c>
      <c r="D306" s="52" t="s">
        <v>181</v>
      </c>
      <c r="E306" s="66">
        <v>200212</v>
      </c>
      <c r="F306" s="52" t="s">
        <v>181</v>
      </c>
      <c r="G306" s="51" t="s">
        <v>338</v>
      </c>
      <c r="H306" s="51"/>
      <c r="I306" s="53">
        <v>2007</v>
      </c>
      <c r="J306" s="54"/>
      <c r="K306" s="54"/>
      <c r="L306" s="54">
        <v>2500</v>
      </c>
      <c r="M306" s="54">
        <f t="shared" si="13"/>
        <v>2500</v>
      </c>
      <c r="N306" s="53"/>
      <c r="O306" s="54"/>
      <c r="P306" s="53"/>
      <c r="Q306" s="54"/>
      <c r="R306" s="54"/>
      <c r="S306" s="54"/>
      <c r="T306" s="54"/>
      <c r="U306" s="54"/>
      <c r="V306" s="54"/>
    </row>
    <row r="307" spans="1:22" ht="20.25" customHeight="1">
      <c r="A307" s="51">
        <v>302</v>
      </c>
      <c r="B307" s="52" t="s">
        <v>182</v>
      </c>
      <c r="C307" s="66">
        <v>200238</v>
      </c>
      <c r="D307" s="52" t="s">
        <v>179</v>
      </c>
      <c r="E307" s="66">
        <v>200238</v>
      </c>
      <c r="F307" s="52" t="s">
        <v>179</v>
      </c>
      <c r="G307" s="51" t="s">
        <v>334</v>
      </c>
      <c r="H307" s="51"/>
      <c r="I307" s="53">
        <v>2008</v>
      </c>
      <c r="J307" s="54"/>
      <c r="K307" s="54"/>
      <c r="L307" s="54"/>
      <c r="M307" s="54">
        <f t="shared" si="13"/>
        <v>0</v>
      </c>
      <c r="N307" s="53"/>
      <c r="O307" s="54"/>
      <c r="P307" s="53"/>
      <c r="Q307" s="54"/>
      <c r="R307" s="54"/>
      <c r="S307" s="54"/>
      <c r="T307" s="54"/>
      <c r="U307" s="54"/>
      <c r="V307" s="54"/>
    </row>
    <row r="308" spans="1:22" ht="20.25" customHeight="1">
      <c r="A308" s="51">
        <v>303</v>
      </c>
      <c r="B308" s="52" t="s">
        <v>182</v>
      </c>
      <c r="C308" s="66">
        <v>200253</v>
      </c>
      <c r="D308" s="52" t="s">
        <v>180</v>
      </c>
      <c r="E308" s="66">
        <v>200253</v>
      </c>
      <c r="F308" s="52" t="s">
        <v>180</v>
      </c>
      <c r="G308" s="51" t="s">
        <v>338</v>
      </c>
      <c r="H308" s="51"/>
      <c r="I308" s="53">
        <v>2007</v>
      </c>
      <c r="J308" s="54"/>
      <c r="K308" s="54"/>
      <c r="L308" s="54">
        <v>2500</v>
      </c>
      <c r="M308" s="54">
        <f t="shared" si="13"/>
        <v>2500</v>
      </c>
      <c r="N308" s="53"/>
      <c r="O308" s="54"/>
      <c r="P308" s="53"/>
      <c r="Q308" s="54"/>
      <c r="R308" s="54"/>
      <c r="S308" s="54"/>
      <c r="T308" s="54"/>
      <c r="U308" s="54"/>
      <c r="V308" s="54"/>
    </row>
    <row r="309" spans="1:22" ht="20.25" customHeight="1">
      <c r="A309" s="51">
        <v>304</v>
      </c>
      <c r="B309" s="52" t="s">
        <v>182</v>
      </c>
      <c r="C309" s="66">
        <v>200279</v>
      </c>
      <c r="D309" s="52" t="s">
        <v>174</v>
      </c>
      <c r="E309" s="66">
        <v>200279</v>
      </c>
      <c r="F309" s="52" t="s">
        <v>174</v>
      </c>
      <c r="G309" s="51" t="s">
        <v>334</v>
      </c>
      <c r="H309" s="51"/>
      <c r="I309" s="53">
        <v>2008</v>
      </c>
      <c r="J309" s="54"/>
      <c r="K309" s="54"/>
      <c r="L309" s="54">
        <v>2300</v>
      </c>
      <c r="M309" s="54">
        <f t="shared" si="13"/>
        <v>2300</v>
      </c>
      <c r="N309" s="53"/>
      <c r="O309" s="54"/>
      <c r="P309" s="53"/>
      <c r="Q309" s="54"/>
      <c r="R309" s="54"/>
      <c r="S309" s="54"/>
      <c r="T309" s="54"/>
      <c r="U309" s="54"/>
      <c r="V309" s="54"/>
    </row>
    <row r="310" spans="1:22" ht="20.25" customHeight="1">
      <c r="A310" s="51">
        <v>305</v>
      </c>
      <c r="B310" s="52" t="s">
        <v>182</v>
      </c>
      <c r="C310" s="66">
        <v>200360</v>
      </c>
      <c r="D310" s="52" t="s">
        <v>178</v>
      </c>
      <c r="E310" s="66">
        <v>200360</v>
      </c>
      <c r="F310" s="52" t="s">
        <v>178</v>
      </c>
      <c r="G310" s="51" t="s">
        <v>334</v>
      </c>
      <c r="H310" s="51"/>
      <c r="I310" s="53">
        <v>2008</v>
      </c>
      <c r="J310" s="54"/>
      <c r="K310" s="54"/>
      <c r="L310" s="54"/>
      <c r="M310" s="54">
        <f t="shared" si="13"/>
        <v>0</v>
      </c>
      <c r="N310" s="53"/>
      <c r="O310" s="54"/>
      <c r="P310" s="53"/>
      <c r="Q310" s="54"/>
      <c r="R310" s="54"/>
      <c r="S310" s="54"/>
      <c r="T310" s="54"/>
      <c r="U310" s="54"/>
      <c r="V310" s="54"/>
    </row>
    <row r="311" spans="1:22" ht="20.25" customHeight="1">
      <c r="A311" s="51">
        <v>306</v>
      </c>
      <c r="B311" s="52" t="s">
        <v>182</v>
      </c>
      <c r="C311" s="66">
        <v>200881</v>
      </c>
      <c r="D311" s="52" t="s">
        <v>171</v>
      </c>
      <c r="E311" s="66">
        <v>200881</v>
      </c>
      <c r="F311" s="52" t="s">
        <v>171</v>
      </c>
      <c r="G311" s="51" t="s">
        <v>334</v>
      </c>
      <c r="H311" s="51"/>
      <c r="I311" s="53">
        <v>2005</v>
      </c>
      <c r="J311" s="54"/>
      <c r="K311" s="54"/>
      <c r="L311" s="54"/>
      <c r="M311" s="54">
        <f t="shared" si="13"/>
        <v>0</v>
      </c>
      <c r="N311" s="53"/>
      <c r="O311" s="54"/>
      <c r="P311" s="53"/>
      <c r="Q311" s="54"/>
      <c r="R311" s="54"/>
      <c r="S311" s="54"/>
      <c r="T311" s="54"/>
      <c r="U311" s="54"/>
      <c r="V311" s="54"/>
    </row>
    <row r="312" spans="1:22" ht="20.25" customHeight="1">
      <c r="A312" s="51">
        <v>307</v>
      </c>
      <c r="B312" s="55" t="s">
        <v>182</v>
      </c>
      <c r="C312" s="55">
        <v>200881</v>
      </c>
      <c r="D312" s="56" t="s">
        <v>171</v>
      </c>
      <c r="E312" s="55">
        <v>201541</v>
      </c>
      <c r="F312" s="55" t="s">
        <v>177</v>
      </c>
      <c r="G312" s="57" t="s">
        <v>337</v>
      </c>
      <c r="H312" s="57" t="s">
        <v>336</v>
      </c>
      <c r="I312" s="55" t="s">
        <v>402</v>
      </c>
      <c r="J312" s="54"/>
      <c r="K312" s="54"/>
      <c r="L312" s="54"/>
      <c r="M312" s="54">
        <f t="shared" si="13"/>
        <v>0</v>
      </c>
      <c r="N312" s="53"/>
      <c r="O312" s="54"/>
      <c r="P312" s="53"/>
      <c r="Q312" s="54"/>
      <c r="R312" s="54"/>
      <c r="S312" s="54"/>
      <c r="T312" s="54"/>
      <c r="U312" s="54"/>
      <c r="V312" s="54"/>
    </row>
    <row r="313" spans="1:22" ht="20.25" customHeight="1">
      <c r="A313" s="51">
        <v>308</v>
      </c>
      <c r="B313" s="52" t="s">
        <v>182</v>
      </c>
      <c r="C313" s="66">
        <v>200899</v>
      </c>
      <c r="D313" s="52" t="s">
        <v>176</v>
      </c>
      <c r="E313" s="66">
        <v>200899</v>
      </c>
      <c r="F313" s="52" t="s">
        <v>176</v>
      </c>
      <c r="G313" s="51" t="s">
        <v>334</v>
      </c>
      <c r="H313" s="51"/>
      <c r="I313" s="53">
        <v>2003</v>
      </c>
      <c r="J313" s="54"/>
      <c r="K313" s="54"/>
      <c r="L313" s="54"/>
      <c r="M313" s="54">
        <f t="shared" si="13"/>
        <v>0</v>
      </c>
      <c r="N313" s="53"/>
      <c r="O313" s="54"/>
      <c r="P313" s="53"/>
      <c r="Q313" s="54"/>
      <c r="R313" s="54"/>
      <c r="S313" s="54"/>
      <c r="T313" s="54"/>
      <c r="U313" s="54"/>
      <c r="V313" s="54"/>
    </row>
    <row r="314" spans="1:22" ht="20.25" customHeight="1">
      <c r="A314" s="51">
        <v>309</v>
      </c>
      <c r="B314" s="52" t="s">
        <v>182</v>
      </c>
      <c r="C314" s="66">
        <v>200907</v>
      </c>
      <c r="D314" s="52" t="s">
        <v>175</v>
      </c>
      <c r="E314" s="66">
        <v>200907</v>
      </c>
      <c r="F314" s="52" t="s">
        <v>175</v>
      </c>
      <c r="G314" s="51" t="s">
        <v>334</v>
      </c>
      <c r="H314" s="51"/>
      <c r="I314" s="53">
        <v>2003</v>
      </c>
      <c r="J314" s="54"/>
      <c r="K314" s="54"/>
      <c r="L314" s="54"/>
      <c r="M314" s="54">
        <f t="shared" si="13"/>
        <v>0</v>
      </c>
      <c r="N314" s="53"/>
      <c r="O314" s="54"/>
      <c r="P314" s="53"/>
      <c r="Q314" s="54"/>
      <c r="R314" s="54"/>
      <c r="S314" s="54"/>
      <c r="T314" s="54"/>
      <c r="U314" s="54"/>
      <c r="V314" s="54"/>
    </row>
    <row r="315" spans="1:22" ht="20.25" customHeight="1">
      <c r="A315" s="51">
        <v>310</v>
      </c>
      <c r="B315" s="52" t="s">
        <v>182</v>
      </c>
      <c r="C315" s="66">
        <v>200915</v>
      </c>
      <c r="D315" s="52" t="s">
        <v>173</v>
      </c>
      <c r="E315" s="66">
        <v>200915</v>
      </c>
      <c r="F315" s="52" t="s">
        <v>173</v>
      </c>
      <c r="G315" s="51" t="s">
        <v>334</v>
      </c>
      <c r="H315" s="51"/>
      <c r="I315" s="53">
        <v>2008</v>
      </c>
      <c r="J315" s="54"/>
      <c r="K315" s="54"/>
      <c r="L315" s="54"/>
      <c r="M315" s="54">
        <f t="shared" si="13"/>
        <v>0</v>
      </c>
      <c r="N315" s="53"/>
      <c r="O315" s="54"/>
      <c r="P315" s="53"/>
      <c r="Q315" s="54"/>
      <c r="R315" s="54"/>
      <c r="S315" s="54"/>
      <c r="T315" s="54"/>
      <c r="U315" s="54"/>
      <c r="V315" s="54"/>
    </row>
    <row r="316" spans="1:22" ht="20.25" customHeight="1">
      <c r="A316" s="51">
        <v>311</v>
      </c>
      <c r="B316" s="52" t="s">
        <v>182</v>
      </c>
      <c r="C316" s="66">
        <v>200923</v>
      </c>
      <c r="D316" s="52" t="s">
        <v>172</v>
      </c>
      <c r="E316" s="66">
        <v>200923</v>
      </c>
      <c r="F316" s="52" t="s">
        <v>172</v>
      </c>
      <c r="G316" s="51" t="s">
        <v>338</v>
      </c>
      <c r="H316" s="51"/>
      <c r="I316" s="53">
        <v>2006</v>
      </c>
      <c r="J316" s="54"/>
      <c r="K316" s="54"/>
      <c r="L316" s="54"/>
      <c r="M316" s="54">
        <f t="shared" si="13"/>
        <v>0</v>
      </c>
      <c r="N316" s="53"/>
      <c r="O316" s="54"/>
      <c r="P316" s="53"/>
      <c r="Q316" s="54"/>
      <c r="R316" s="54"/>
      <c r="S316" s="54"/>
      <c r="T316" s="54"/>
      <c r="U316" s="54"/>
      <c r="V316" s="54"/>
    </row>
    <row r="317" spans="1:22" ht="20.25" customHeight="1">
      <c r="A317" s="51">
        <v>312</v>
      </c>
      <c r="B317" s="52" t="s">
        <v>182</v>
      </c>
      <c r="C317" s="66">
        <v>200931</v>
      </c>
      <c r="D317" s="52" t="s">
        <v>39</v>
      </c>
      <c r="E317" s="66">
        <v>200931</v>
      </c>
      <c r="F317" s="52" t="s">
        <v>39</v>
      </c>
      <c r="G317" s="51" t="s">
        <v>334</v>
      </c>
      <c r="H317" s="51"/>
      <c r="I317" s="53">
        <v>2008</v>
      </c>
      <c r="J317" s="54"/>
      <c r="K317" s="54"/>
      <c r="L317" s="54"/>
      <c r="M317" s="54">
        <f t="shared" si="13"/>
        <v>0</v>
      </c>
      <c r="N317" s="53"/>
      <c r="O317" s="54"/>
      <c r="P317" s="53"/>
      <c r="Q317" s="54"/>
      <c r="R317" s="54"/>
      <c r="S317" s="54"/>
      <c r="T317" s="54"/>
      <c r="U317" s="54"/>
      <c r="V317" s="54"/>
    </row>
    <row r="318" spans="1:22" ht="20.25" customHeight="1">
      <c r="A318" s="51">
        <v>313</v>
      </c>
      <c r="B318" s="52" t="s">
        <v>182</v>
      </c>
      <c r="C318" s="66">
        <v>201103</v>
      </c>
      <c r="D318" s="52" t="s">
        <v>170</v>
      </c>
      <c r="E318" s="66">
        <v>201103</v>
      </c>
      <c r="F318" s="52" t="s">
        <v>170</v>
      </c>
      <c r="G318" s="51" t="s">
        <v>334</v>
      </c>
      <c r="H318" s="51"/>
      <c r="I318" s="53">
        <v>2004</v>
      </c>
      <c r="J318" s="54"/>
      <c r="K318" s="54"/>
      <c r="L318" s="54"/>
      <c r="M318" s="54">
        <f t="shared" si="13"/>
        <v>0</v>
      </c>
      <c r="N318" s="53"/>
      <c r="O318" s="54"/>
      <c r="P318" s="53"/>
      <c r="Q318" s="54"/>
      <c r="R318" s="54"/>
      <c r="S318" s="54"/>
      <c r="T318" s="54"/>
      <c r="U318" s="54"/>
      <c r="V318" s="54"/>
    </row>
    <row r="319" spans="1:22" ht="20.25" customHeight="1">
      <c r="A319" s="51">
        <v>315</v>
      </c>
      <c r="B319" s="55" t="s">
        <v>182</v>
      </c>
      <c r="C319" s="55">
        <v>202093</v>
      </c>
      <c r="D319" s="56" t="s">
        <v>167</v>
      </c>
      <c r="E319" s="55">
        <v>200642</v>
      </c>
      <c r="F319" s="55" t="s">
        <v>169</v>
      </c>
      <c r="G319" s="57" t="s">
        <v>337</v>
      </c>
      <c r="H319" s="57" t="s">
        <v>336</v>
      </c>
      <c r="I319" s="55" t="s">
        <v>402</v>
      </c>
      <c r="J319" s="54"/>
      <c r="K319" s="54"/>
      <c r="L319" s="54"/>
      <c r="M319" s="54">
        <f t="shared" si="13"/>
        <v>0</v>
      </c>
      <c r="N319" s="53"/>
      <c r="O319" s="54"/>
      <c r="P319" s="53"/>
      <c r="Q319" s="54"/>
      <c r="R319" s="54"/>
      <c r="S319" s="54"/>
      <c r="T319" s="54"/>
      <c r="U319" s="54"/>
      <c r="V319" s="54"/>
    </row>
    <row r="320" spans="1:22" ht="20.25" customHeight="1">
      <c r="A320" s="51">
        <v>314</v>
      </c>
      <c r="B320" s="52" t="s">
        <v>182</v>
      </c>
      <c r="C320" s="66">
        <v>202093</v>
      </c>
      <c r="D320" s="52" t="s">
        <v>167</v>
      </c>
      <c r="E320" s="66">
        <v>202093</v>
      </c>
      <c r="F320" s="52" t="s">
        <v>167</v>
      </c>
      <c r="G320" s="51" t="s">
        <v>338</v>
      </c>
      <c r="H320" s="51"/>
      <c r="I320" s="53">
        <v>2007</v>
      </c>
      <c r="J320" s="54"/>
      <c r="K320" s="54"/>
      <c r="L320" s="54"/>
      <c r="M320" s="54">
        <f t="shared" si="13"/>
        <v>0</v>
      </c>
      <c r="N320" s="53"/>
      <c r="O320" s="54"/>
      <c r="P320" s="53"/>
      <c r="Q320" s="54"/>
      <c r="R320" s="54"/>
      <c r="S320" s="54"/>
      <c r="T320" s="54"/>
      <c r="U320" s="54"/>
      <c r="V320" s="54"/>
    </row>
    <row r="321" spans="1:22" ht="20.25" customHeight="1">
      <c r="A321" s="51">
        <v>316</v>
      </c>
      <c r="B321" s="52" t="s">
        <v>168</v>
      </c>
      <c r="C321" s="66">
        <v>510016</v>
      </c>
      <c r="D321" s="52" t="s">
        <v>166</v>
      </c>
      <c r="E321" s="66">
        <v>510016</v>
      </c>
      <c r="F321" s="52" t="s">
        <v>166</v>
      </c>
      <c r="G321" s="51" t="s">
        <v>338</v>
      </c>
      <c r="H321" s="51"/>
      <c r="I321" s="53">
        <v>2005</v>
      </c>
      <c r="J321" s="54"/>
      <c r="K321" s="54"/>
      <c r="L321" s="54"/>
      <c r="M321" s="54">
        <f t="shared" si="13"/>
        <v>0</v>
      </c>
      <c r="N321" s="53"/>
      <c r="O321" s="54"/>
      <c r="P321" s="53"/>
      <c r="Q321" s="54"/>
      <c r="R321" s="54"/>
      <c r="S321" s="54"/>
      <c r="T321" s="54"/>
      <c r="U321" s="54"/>
      <c r="V321" s="54"/>
    </row>
    <row r="322" spans="1:22" ht="20.25" customHeight="1">
      <c r="A322" s="51">
        <v>317</v>
      </c>
      <c r="B322" s="52" t="s">
        <v>168</v>
      </c>
      <c r="C322" s="66">
        <v>510065</v>
      </c>
      <c r="D322" s="52" t="s">
        <v>164</v>
      </c>
      <c r="E322" s="66">
        <v>510065</v>
      </c>
      <c r="F322" s="52" t="s">
        <v>164</v>
      </c>
      <c r="G322" s="51" t="s">
        <v>334</v>
      </c>
      <c r="H322" s="51"/>
      <c r="I322" s="53">
        <v>2007</v>
      </c>
      <c r="J322" s="54"/>
      <c r="K322" s="54"/>
      <c r="L322" s="54"/>
      <c r="M322" s="54">
        <f t="shared" si="13"/>
        <v>0</v>
      </c>
      <c r="N322" s="53"/>
      <c r="O322" s="54"/>
      <c r="P322" s="53"/>
      <c r="Q322" s="54"/>
      <c r="R322" s="54"/>
      <c r="S322" s="54"/>
      <c r="T322" s="54"/>
      <c r="U322" s="54"/>
      <c r="V322" s="54"/>
    </row>
    <row r="323" spans="1:22" ht="20.25" customHeight="1">
      <c r="A323" s="77"/>
      <c r="B323" s="78"/>
      <c r="C323" s="77"/>
      <c r="D323" s="78"/>
      <c r="E323" s="77"/>
      <c r="F323" s="78"/>
      <c r="G323" s="77"/>
      <c r="H323" s="77"/>
      <c r="I323" s="79" t="s">
        <v>165</v>
      </c>
      <c r="J323" s="80">
        <f t="shared" ref="J323:V323" si="14">SUM(J6:J322)</f>
        <v>46600</v>
      </c>
      <c r="K323" s="80">
        <f t="shared" si="14"/>
        <v>76400</v>
      </c>
      <c r="L323" s="80">
        <f t="shared" si="14"/>
        <v>299500</v>
      </c>
      <c r="M323" s="80">
        <f t="shared" si="14"/>
        <v>422500</v>
      </c>
      <c r="N323" s="80">
        <f t="shared" si="14"/>
        <v>0</v>
      </c>
      <c r="O323" s="80">
        <f t="shared" si="14"/>
        <v>0</v>
      </c>
      <c r="P323" s="80">
        <f t="shared" si="14"/>
        <v>0</v>
      </c>
      <c r="Q323" s="80">
        <f t="shared" si="14"/>
        <v>0</v>
      </c>
      <c r="R323" s="80">
        <f t="shared" si="14"/>
        <v>0</v>
      </c>
      <c r="S323" s="80">
        <f t="shared" si="14"/>
        <v>0</v>
      </c>
      <c r="T323" s="80">
        <f t="shared" si="14"/>
        <v>0</v>
      </c>
      <c r="U323" s="80">
        <f t="shared" si="14"/>
        <v>0</v>
      </c>
      <c r="V323" s="80">
        <f t="shared" si="14"/>
        <v>0</v>
      </c>
    </row>
    <row r="324" spans="1:22" ht="20.25" customHeight="1">
      <c r="A324" s="77"/>
      <c r="B324" s="78"/>
      <c r="C324" s="77"/>
      <c r="D324" s="78"/>
      <c r="E324" s="77"/>
      <c r="F324" s="78"/>
      <c r="G324" s="77"/>
      <c r="H324" s="77"/>
      <c r="I324" s="79" t="s">
        <v>163</v>
      </c>
      <c r="J324" s="265">
        <f>SUM(J323:L323)</f>
        <v>422500</v>
      </c>
      <c r="K324" s="266"/>
      <c r="L324" s="267"/>
      <c r="M324" s="81"/>
      <c r="N324" s="265">
        <f>SUM(N323:P323)</f>
        <v>0</v>
      </c>
      <c r="O324" s="266"/>
      <c r="P324" s="267"/>
      <c r="Q324" s="80"/>
      <c r="R324" s="80"/>
      <c r="S324" s="80"/>
      <c r="T324" s="80"/>
      <c r="U324" s="80"/>
      <c r="V324" s="80"/>
    </row>
    <row r="326" spans="1:22" ht="20.25" customHeight="1">
      <c r="B326" s="82" t="s">
        <v>51</v>
      </c>
      <c r="C326" s="83" t="s">
        <v>535</v>
      </c>
      <c r="D326" s="82" t="s">
        <v>534</v>
      </c>
      <c r="E326" s="79" t="s">
        <v>161</v>
      </c>
      <c r="F326" s="79" t="s">
        <v>49</v>
      </c>
      <c r="G326" s="79" t="s">
        <v>162</v>
      </c>
      <c r="H326" s="39"/>
      <c r="I326" s="39"/>
      <c r="N326" s="39"/>
      <c r="O326" s="41"/>
      <c r="P326" s="41"/>
      <c r="Q326" s="41"/>
      <c r="R326" s="41"/>
      <c r="S326" s="41"/>
      <c r="T326" s="41"/>
      <c r="U326" s="41"/>
      <c r="V326" s="41"/>
    </row>
    <row r="327" spans="1:22" ht="20.25" customHeight="1">
      <c r="B327" s="83" t="s">
        <v>57</v>
      </c>
      <c r="C327" s="84">
        <v>22</v>
      </c>
      <c r="D327" s="85">
        <v>16</v>
      </c>
      <c r="E327" s="86" t="s">
        <v>536</v>
      </c>
      <c r="F327" s="85" t="s">
        <v>538</v>
      </c>
      <c r="G327" s="86" t="s">
        <v>539</v>
      </c>
      <c r="H327" s="39"/>
      <c r="I327" s="39"/>
      <c r="N327" s="39"/>
      <c r="O327" s="41"/>
      <c r="P327" s="41"/>
      <c r="Q327" s="41"/>
      <c r="R327" s="41"/>
      <c r="S327" s="41"/>
      <c r="T327" s="41"/>
      <c r="U327" s="41"/>
      <c r="V327" s="41"/>
    </row>
    <row r="328" spans="1:22" ht="20.25" customHeight="1">
      <c r="B328" s="83" t="s">
        <v>73</v>
      </c>
      <c r="C328" s="87">
        <v>39</v>
      </c>
      <c r="D328" s="85">
        <v>9</v>
      </c>
      <c r="E328" s="86" t="s">
        <v>536</v>
      </c>
      <c r="F328" s="85" t="s">
        <v>323</v>
      </c>
      <c r="G328" s="86" t="s">
        <v>546</v>
      </c>
      <c r="H328" s="39"/>
      <c r="I328" s="39"/>
      <c r="N328" s="39"/>
      <c r="O328" s="41"/>
      <c r="P328" s="41"/>
      <c r="Q328" s="41"/>
      <c r="R328" s="41"/>
      <c r="S328" s="41"/>
      <c r="T328" s="41"/>
      <c r="U328" s="41"/>
      <c r="V328" s="41"/>
    </row>
    <row r="329" spans="1:22" ht="20.25" customHeight="1">
      <c r="B329" s="83" t="s">
        <v>95</v>
      </c>
      <c r="C329" s="87">
        <v>38</v>
      </c>
      <c r="D329" s="85">
        <v>23</v>
      </c>
      <c r="E329" s="76"/>
      <c r="F329" s="72"/>
      <c r="G329" s="76"/>
      <c r="H329" s="39"/>
      <c r="I329" s="39"/>
      <c r="N329" s="39"/>
      <c r="O329" s="41"/>
      <c r="P329" s="41"/>
      <c r="Q329" s="41"/>
      <c r="R329" s="41"/>
      <c r="S329" s="41"/>
      <c r="T329" s="41"/>
      <c r="U329" s="41"/>
      <c r="V329" s="41"/>
    </row>
    <row r="330" spans="1:22" ht="20.25" customHeight="1">
      <c r="B330" s="83" t="s">
        <v>90</v>
      </c>
      <c r="C330" s="87">
        <v>32</v>
      </c>
      <c r="D330" s="85">
        <v>4</v>
      </c>
      <c r="E330" s="76"/>
      <c r="F330" s="72"/>
      <c r="G330" s="76"/>
      <c r="H330" s="39"/>
      <c r="I330" s="39"/>
      <c r="N330" s="39"/>
      <c r="O330" s="41"/>
      <c r="P330" s="41"/>
      <c r="Q330" s="41"/>
      <c r="R330" s="41"/>
      <c r="S330" s="41"/>
      <c r="T330" s="41"/>
      <c r="U330" s="41"/>
      <c r="V330" s="41"/>
    </row>
    <row r="331" spans="1:22" ht="20.25" customHeight="1">
      <c r="B331" s="83" t="s">
        <v>50</v>
      </c>
      <c r="C331" s="87">
        <v>25</v>
      </c>
      <c r="D331" s="85">
        <v>7</v>
      </c>
      <c r="E331" s="76"/>
      <c r="F331" s="72"/>
      <c r="G331" s="76"/>
      <c r="H331" s="39"/>
      <c r="I331" s="39"/>
      <c r="N331" s="39"/>
      <c r="O331" s="41"/>
      <c r="P331" s="41"/>
      <c r="Q331" s="41"/>
      <c r="R331" s="41"/>
      <c r="S331" s="41"/>
      <c r="T331" s="41"/>
      <c r="U331" s="41"/>
      <c r="V331" s="41"/>
    </row>
    <row r="332" spans="1:22" ht="20.25" customHeight="1">
      <c r="B332" s="83" t="s">
        <v>78</v>
      </c>
      <c r="C332" s="87">
        <v>31</v>
      </c>
      <c r="D332" s="85">
        <v>13</v>
      </c>
      <c r="E332" s="76"/>
      <c r="F332" s="72"/>
      <c r="G332" s="76"/>
      <c r="H332" s="39"/>
      <c r="I332" s="39"/>
      <c r="N332" s="39"/>
      <c r="O332" s="41"/>
      <c r="P332" s="41"/>
      <c r="Q332" s="41"/>
      <c r="R332" s="41"/>
      <c r="S332" s="41"/>
      <c r="T332" s="41"/>
      <c r="U332" s="41"/>
      <c r="V332" s="41"/>
    </row>
    <row r="333" spans="1:22" ht="20.25" customHeight="1">
      <c r="B333" s="83" t="s">
        <v>80</v>
      </c>
      <c r="C333" s="87">
        <v>15</v>
      </c>
      <c r="D333" s="85">
        <v>16</v>
      </c>
      <c r="E333" s="76"/>
      <c r="F333" s="72"/>
      <c r="G333" s="76"/>
      <c r="H333" s="39"/>
      <c r="I333" s="39"/>
      <c r="N333" s="39"/>
      <c r="O333" s="41"/>
      <c r="P333" s="41"/>
      <c r="Q333" s="41"/>
      <c r="R333" s="41"/>
      <c r="S333" s="41"/>
      <c r="T333" s="41"/>
      <c r="U333" s="41"/>
      <c r="V333" s="41"/>
    </row>
    <row r="334" spans="1:22" ht="20.25" customHeight="1">
      <c r="B334" s="83" t="s">
        <v>182</v>
      </c>
      <c r="C334" s="87">
        <v>17</v>
      </c>
      <c r="D334" s="85">
        <v>3</v>
      </c>
      <c r="E334" s="76"/>
      <c r="F334" s="72"/>
      <c r="G334" s="76"/>
      <c r="H334" s="39"/>
      <c r="I334" s="39"/>
      <c r="N334" s="39"/>
      <c r="O334" s="41"/>
      <c r="P334" s="41"/>
      <c r="Q334" s="41"/>
      <c r="R334" s="41"/>
      <c r="S334" s="41"/>
      <c r="T334" s="41"/>
      <c r="U334" s="41"/>
      <c r="V334" s="41"/>
    </row>
    <row r="335" spans="1:22" ht="20.25" customHeight="1">
      <c r="B335" s="83" t="s">
        <v>168</v>
      </c>
      <c r="C335" s="87">
        <v>2</v>
      </c>
      <c r="D335" s="85"/>
      <c r="E335" s="76"/>
      <c r="F335" s="72"/>
      <c r="G335" s="76"/>
      <c r="H335" s="39"/>
      <c r="I335" s="39"/>
      <c r="N335" s="39"/>
      <c r="O335" s="41"/>
      <c r="P335" s="41"/>
      <c r="Q335" s="41"/>
      <c r="R335" s="41"/>
      <c r="S335" s="41"/>
      <c r="T335" s="41"/>
      <c r="U335" s="41"/>
      <c r="V335" s="41"/>
    </row>
    <row r="336" spans="1:22" ht="20.25" customHeight="1">
      <c r="B336" s="83" t="s">
        <v>41</v>
      </c>
      <c r="C336" s="82">
        <f>SUM(C327:C335)</f>
        <v>221</v>
      </c>
      <c r="D336" s="88">
        <f>SUM(D327:D335)</f>
        <v>91</v>
      </c>
      <c r="E336" s="89">
        <f>SUM(C336:D336)</f>
        <v>312</v>
      </c>
      <c r="F336" s="80"/>
      <c r="G336" s="89"/>
      <c r="H336" s="39"/>
      <c r="I336" s="39"/>
      <c r="N336" s="39"/>
      <c r="O336" s="41"/>
      <c r="P336" s="41"/>
      <c r="Q336" s="41"/>
      <c r="R336" s="41"/>
      <c r="S336" s="41"/>
      <c r="T336" s="41"/>
      <c r="U336" s="41"/>
      <c r="V336" s="41"/>
    </row>
  </sheetData>
  <autoFilter ref="A5:R324"/>
  <mergeCells count="13">
    <mergeCell ref="Q4:S4"/>
    <mergeCell ref="T4:V4"/>
    <mergeCell ref="J324:L324"/>
    <mergeCell ref="N324:P324"/>
    <mergeCell ref="A4:A5"/>
    <mergeCell ref="B4:B5"/>
    <mergeCell ref="C4:D4"/>
    <mergeCell ref="E4:F4"/>
    <mergeCell ref="G4:G5"/>
    <mergeCell ref="H4:H5"/>
    <mergeCell ref="J4:M4"/>
    <mergeCell ref="I4:I5"/>
    <mergeCell ref="N4:P4"/>
  </mergeCells>
  <phoneticPr fontId="54" type="noConversion"/>
  <pageMargins left="0.5" right="0.5" top="0.5" bottom="0.5" header="0.5" footer="0.5"/>
  <pageSetup paperSize="9" orientation="portrait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002060"/>
    <pageSetUpPr fitToPage="1"/>
  </sheetPr>
  <dimension ref="A1:T150"/>
  <sheetViews>
    <sheetView tabSelected="1" zoomScale="80" zoomScaleNormal="80" workbookViewId="0">
      <pane xSplit="4" ySplit="6" topLeftCell="E55" activePane="bottomRight" state="frozen"/>
      <selection pane="topRight"/>
      <selection pane="bottomLeft"/>
      <selection pane="bottomRight" activeCell="G4" sqref="G4"/>
    </sheetView>
  </sheetViews>
  <sheetFormatPr defaultColWidth="8.88671875" defaultRowHeight="13.5"/>
  <cols>
    <col min="1" max="1" width="5.109375" style="17" customWidth="1"/>
    <col min="2" max="2" width="8.109375" style="17" customWidth="1"/>
    <col min="3" max="3" width="9.33203125" style="17" customWidth="1"/>
    <col min="4" max="4" width="16.5546875" style="17" customWidth="1"/>
    <col min="5" max="9" width="8.33203125" style="17" customWidth="1"/>
    <col min="10" max="10" width="11.77734375" style="17" customWidth="1"/>
    <col min="11" max="11" width="11.21875" style="17" customWidth="1"/>
    <col min="12" max="13" width="13.33203125" style="17" customWidth="1"/>
    <col min="14" max="14" width="13.77734375" style="17" customWidth="1"/>
    <col min="15" max="15" width="5.21875" style="109" customWidth="1"/>
    <col min="16" max="19" width="6.21875" style="17" hidden="1" customWidth="1"/>
    <col min="20" max="20" width="9.88671875" style="17" bestFit="1" customWidth="1"/>
    <col min="21" max="16384" width="8.88671875" style="17"/>
  </cols>
  <sheetData>
    <row r="1" spans="1:19" s="18" customFormat="1" ht="21" customHeight="1">
      <c r="O1" s="107"/>
    </row>
    <row r="2" spans="1:19" s="18" customFormat="1" ht="28.5" customHeight="1">
      <c r="A2" s="34"/>
      <c r="B2" s="260" t="s">
        <v>752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</row>
    <row r="3" spans="1:19" s="18" customFormat="1" ht="16.5" customHeight="1">
      <c r="O3" s="107"/>
    </row>
    <row r="4" spans="1:19" s="34" customFormat="1" ht="21" customHeight="1">
      <c r="N4" s="261" t="s">
        <v>35</v>
      </c>
      <c r="O4" s="261"/>
    </row>
    <row r="5" spans="1:19" s="20" customFormat="1" ht="21.75" customHeight="1">
      <c r="A5" s="262" t="s">
        <v>59</v>
      </c>
      <c r="B5" s="262" t="s">
        <v>44</v>
      </c>
      <c r="C5" s="262" t="s">
        <v>362</v>
      </c>
      <c r="D5" s="262" t="s">
        <v>360</v>
      </c>
      <c r="E5" s="262" t="s">
        <v>51</v>
      </c>
      <c r="F5" s="262"/>
      <c r="G5" s="262"/>
      <c r="H5" s="262"/>
      <c r="I5" s="262"/>
      <c r="J5" s="262" t="s">
        <v>357</v>
      </c>
      <c r="K5" s="262"/>
      <c r="L5" s="262"/>
      <c r="M5" s="262"/>
      <c r="N5" s="262"/>
      <c r="O5" s="263" t="s">
        <v>353</v>
      </c>
      <c r="P5" s="259" t="s">
        <v>52</v>
      </c>
      <c r="Q5" s="259" t="s">
        <v>380</v>
      </c>
      <c r="R5" s="259" t="s">
        <v>542</v>
      </c>
      <c r="S5" s="259" t="s">
        <v>25</v>
      </c>
    </row>
    <row r="6" spans="1:19" s="20" customFormat="1" ht="24" customHeight="1">
      <c r="A6" s="262"/>
      <c r="B6" s="262"/>
      <c r="C6" s="262"/>
      <c r="D6" s="262"/>
      <c r="E6" s="253" t="s">
        <v>356</v>
      </c>
      <c r="F6" s="253" t="s">
        <v>355</v>
      </c>
      <c r="G6" s="125" t="s">
        <v>543</v>
      </c>
      <c r="H6" s="253" t="s">
        <v>361</v>
      </c>
      <c r="I6" s="253" t="s">
        <v>365</v>
      </c>
      <c r="J6" s="253" t="s">
        <v>354</v>
      </c>
      <c r="K6" s="253" t="s">
        <v>363</v>
      </c>
      <c r="L6" s="253" t="s">
        <v>33</v>
      </c>
      <c r="M6" s="253" t="s">
        <v>24</v>
      </c>
      <c r="N6" s="253" t="s">
        <v>556</v>
      </c>
      <c r="O6" s="263"/>
      <c r="P6" s="259"/>
      <c r="Q6" s="259"/>
      <c r="R6" s="259"/>
      <c r="S6" s="259"/>
    </row>
    <row r="7" spans="1:19" s="20" customFormat="1" ht="24" customHeight="1">
      <c r="A7" s="253">
        <f t="shared" ref="A7:A70" si="0">ROW()-6</f>
        <v>1</v>
      </c>
      <c r="B7" s="133" t="s">
        <v>57</v>
      </c>
      <c r="C7" s="133" t="s">
        <v>65</v>
      </c>
      <c r="D7" s="133" t="s">
        <v>65</v>
      </c>
      <c r="E7" s="253"/>
      <c r="F7" s="253"/>
      <c r="G7" s="132" t="s">
        <v>100</v>
      </c>
      <c r="H7" s="253"/>
      <c r="I7" s="253"/>
      <c r="J7" s="103"/>
      <c r="K7" s="103"/>
      <c r="L7" s="118">
        <v>1200</v>
      </c>
      <c r="M7" s="118"/>
      <c r="N7" s="118">
        <f t="shared" ref="N7:N70" si="1">SUM(J7:M7)</f>
        <v>1200</v>
      </c>
      <c r="O7" s="103"/>
      <c r="P7" s="117" t="str">
        <f>VLOOKUP(D7,고객상담실현황!$F$6:$M$322,2,FALSE)</f>
        <v>서기관</v>
      </c>
      <c r="Q7" s="253">
        <f>VLOOKUP(D7,고객상담실현황!$F$6:$M$322,3,FALSE)</f>
        <v>0</v>
      </c>
      <c r="R7" s="253">
        <f>VLOOKUP(D7,고객상담실현황!$F$6:$M$322,4,FALSE)</f>
        <v>2004</v>
      </c>
      <c r="S7" s="253">
        <f>VLOOKUP(D7,고객상담실현황!$F$6:$M$322,8,FALSE)</f>
        <v>0</v>
      </c>
    </row>
    <row r="8" spans="1:19" s="20" customFormat="1" ht="24" customHeight="1">
      <c r="A8" s="253">
        <f t="shared" si="0"/>
        <v>2</v>
      </c>
      <c r="B8" s="253" t="s">
        <v>57</v>
      </c>
      <c r="C8" s="253" t="s">
        <v>335</v>
      </c>
      <c r="D8" s="253" t="s">
        <v>335</v>
      </c>
      <c r="E8" s="253"/>
      <c r="F8" s="253"/>
      <c r="G8" s="132" t="s">
        <v>100</v>
      </c>
      <c r="H8" s="253"/>
      <c r="I8" s="253"/>
      <c r="J8" s="103"/>
      <c r="K8" s="103"/>
      <c r="L8" s="103">
        <v>400</v>
      </c>
      <c r="M8" s="103"/>
      <c r="N8" s="103">
        <f t="shared" si="1"/>
        <v>400</v>
      </c>
      <c r="O8" s="103"/>
      <c r="P8" s="117" t="str">
        <f>VLOOKUP(D8,고객상담실현황!$F$6:$M$322,2,FALSE)</f>
        <v>서기관</v>
      </c>
      <c r="Q8" s="253">
        <f>VLOOKUP(D8,고객상담실현황!$F$6:$M$322,3,FALSE)</f>
        <v>0</v>
      </c>
      <c r="R8" s="253">
        <f>VLOOKUP(D8,고객상담실현황!$F$6:$M$322,4,FALSE)</f>
        <v>2005</v>
      </c>
      <c r="S8" s="253">
        <f>VLOOKUP(D8,고객상담실현황!$F$6:$M$322,8,FALSE)</f>
        <v>0</v>
      </c>
    </row>
    <row r="9" spans="1:19" s="20" customFormat="1" ht="24" customHeight="1">
      <c r="A9" s="253">
        <f t="shared" si="0"/>
        <v>3</v>
      </c>
      <c r="B9" s="253" t="s">
        <v>57</v>
      </c>
      <c r="C9" s="253" t="s">
        <v>375</v>
      </c>
      <c r="D9" s="253" t="s">
        <v>375</v>
      </c>
      <c r="E9" s="253"/>
      <c r="F9" s="253"/>
      <c r="G9" s="132" t="s">
        <v>100</v>
      </c>
      <c r="H9" s="253"/>
      <c r="I9" s="253"/>
      <c r="J9" s="119"/>
      <c r="K9" s="119"/>
      <c r="L9" s="119">
        <v>910</v>
      </c>
      <c r="M9" s="119"/>
      <c r="N9" s="119">
        <f t="shared" si="1"/>
        <v>910</v>
      </c>
      <c r="O9" s="103"/>
      <c r="P9" s="117" t="str">
        <f>VLOOKUP(D9,고객상담실현황!$F$6:$M$322,2,FALSE)</f>
        <v>서기관</v>
      </c>
      <c r="Q9" s="253">
        <f>VLOOKUP(D9,고객상담실현황!$F$6:$M$322,3,FALSE)</f>
        <v>0</v>
      </c>
      <c r="R9" s="253">
        <f>VLOOKUP(D9,고객상담실현황!$F$6:$M$322,4,FALSE)</f>
        <v>2006</v>
      </c>
      <c r="S9" s="253">
        <f>VLOOKUP(D9,고객상담실현황!$F$6:$M$322,8,FALSE)</f>
        <v>5100</v>
      </c>
    </row>
    <row r="10" spans="1:19" s="20" customFormat="1" ht="24" customHeight="1">
      <c r="A10" s="253">
        <f t="shared" si="0"/>
        <v>4</v>
      </c>
      <c r="B10" s="253" t="s">
        <v>57</v>
      </c>
      <c r="C10" s="253" t="s">
        <v>447</v>
      </c>
      <c r="D10" s="253" t="s">
        <v>447</v>
      </c>
      <c r="E10" s="253"/>
      <c r="F10" s="253"/>
      <c r="G10" s="132" t="s">
        <v>100</v>
      </c>
      <c r="H10" s="253"/>
      <c r="I10" s="253"/>
      <c r="J10" s="119"/>
      <c r="K10" s="119"/>
      <c r="L10" s="119">
        <v>2000</v>
      </c>
      <c r="M10" s="119"/>
      <c r="N10" s="119">
        <f t="shared" si="1"/>
        <v>2000</v>
      </c>
      <c r="O10" s="103"/>
      <c r="P10" s="117" t="str">
        <f>VLOOKUP(D10,고객상담실현황!$F$6:$M$322,2,FALSE)</f>
        <v>서기관</v>
      </c>
      <c r="Q10" s="253">
        <f>VLOOKUP(D10,고객상담실현황!$F$6:$M$322,3,FALSE)</f>
        <v>0</v>
      </c>
      <c r="R10" s="253">
        <f>VLOOKUP(D10,고객상담실현황!$F$6:$M$322,4,FALSE)</f>
        <v>2005</v>
      </c>
      <c r="S10" s="253">
        <f>VLOOKUP(D10,고객상담실현황!$F$6:$M$322,8,FALSE)</f>
        <v>0</v>
      </c>
    </row>
    <row r="11" spans="1:19" s="20" customFormat="1" ht="24" customHeight="1">
      <c r="A11" s="253">
        <f t="shared" si="0"/>
        <v>5</v>
      </c>
      <c r="B11" s="253" t="s">
        <v>57</v>
      </c>
      <c r="C11" s="253" t="s">
        <v>397</v>
      </c>
      <c r="D11" s="253" t="s">
        <v>155</v>
      </c>
      <c r="E11" s="253"/>
      <c r="F11" s="253"/>
      <c r="G11" s="132" t="s">
        <v>100</v>
      </c>
      <c r="H11" s="253"/>
      <c r="I11" s="253"/>
      <c r="J11" s="119"/>
      <c r="K11" s="119"/>
      <c r="L11" s="119">
        <v>2900</v>
      </c>
      <c r="M11" s="119"/>
      <c r="N11" s="119">
        <f t="shared" si="1"/>
        <v>2900</v>
      </c>
      <c r="O11" s="103"/>
      <c r="P11" s="117" t="e">
        <f>VLOOKUP(D11,고객상담실현황!$F$6:$M$322,2,FALSE)</f>
        <v>#N/A</v>
      </c>
      <c r="Q11" s="253" t="e">
        <f>VLOOKUP(D11,고객상담실현황!$F$6:$M$322,3,FALSE)</f>
        <v>#N/A</v>
      </c>
      <c r="R11" s="253" t="e">
        <f>VLOOKUP(D11,고객상담실현황!$F$6:$M$322,4,FALSE)</f>
        <v>#N/A</v>
      </c>
      <c r="S11" s="253" t="e">
        <f>VLOOKUP(D11,고객상담실현황!$F$6:$M$322,8,FALSE)</f>
        <v>#N/A</v>
      </c>
    </row>
    <row r="12" spans="1:19" s="20" customFormat="1" ht="24" customHeight="1">
      <c r="A12" s="253">
        <f t="shared" si="0"/>
        <v>6</v>
      </c>
      <c r="B12" s="253" t="s">
        <v>57</v>
      </c>
      <c r="C12" s="253" t="s">
        <v>397</v>
      </c>
      <c r="D12" s="253" t="s">
        <v>153</v>
      </c>
      <c r="E12" s="253"/>
      <c r="F12" s="253"/>
      <c r="G12" s="132" t="s">
        <v>100</v>
      </c>
      <c r="H12" s="253"/>
      <c r="I12" s="253"/>
      <c r="J12" s="119"/>
      <c r="K12" s="119"/>
      <c r="L12" s="119">
        <v>2000</v>
      </c>
      <c r="M12" s="119"/>
      <c r="N12" s="119">
        <f t="shared" si="1"/>
        <v>2000</v>
      </c>
      <c r="O12" s="103"/>
      <c r="P12" s="117" t="e">
        <f>VLOOKUP(D12,고객상담실현황!$F$6:$M$322,2,FALSE)</f>
        <v>#N/A</v>
      </c>
      <c r="Q12" s="253" t="e">
        <f>VLOOKUP(D12,고객상담실현황!$F$6:$M$322,3,FALSE)</f>
        <v>#N/A</v>
      </c>
      <c r="R12" s="253" t="e">
        <f>VLOOKUP(D12,고객상담실현황!$F$6:$M$322,4,FALSE)</f>
        <v>#N/A</v>
      </c>
      <c r="S12" s="253" t="e">
        <f>VLOOKUP(D12,고객상담실현황!$F$6:$M$322,8,FALSE)</f>
        <v>#N/A</v>
      </c>
    </row>
    <row r="13" spans="1:19" s="20" customFormat="1" ht="24" customHeight="1">
      <c r="A13" s="253">
        <f t="shared" si="0"/>
        <v>7</v>
      </c>
      <c r="B13" s="253" t="s">
        <v>57</v>
      </c>
      <c r="C13" s="253" t="s">
        <v>389</v>
      </c>
      <c r="D13" s="253" t="s">
        <v>390</v>
      </c>
      <c r="E13" s="253"/>
      <c r="F13" s="253"/>
      <c r="G13" s="132" t="s">
        <v>100</v>
      </c>
      <c r="H13" s="253"/>
      <c r="I13" s="253"/>
      <c r="J13" s="103"/>
      <c r="K13" s="103"/>
      <c r="L13" s="119">
        <v>5802</v>
      </c>
      <c r="M13" s="119"/>
      <c r="N13" s="119">
        <f t="shared" si="1"/>
        <v>5802</v>
      </c>
      <c r="O13" s="103"/>
      <c r="P13" s="117" t="str">
        <f>VLOOKUP(D13,고객상담실현황!$F$6:$M$322,2,FALSE)</f>
        <v>사무관</v>
      </c>
      <c r="Q13" s="253" t="str">
        <f>VLOOKUP(D13,고객상담실현황!$F$6:$M$322,3,FALSE)</f>
        <v>관내</v>
      </c>
      <c r="R13" s="253">
        <f>VLOOKUP(D13,고객상담실현황!$F$6:$M$322,4,FALSE)</f>
        <v>2005</v>
      </c>
      <c r="S13" s="253">
        <f>VLOOKUP(D13,고객상담실현황!$F$6:$M$322,8,FALSE)</f>
        <v>0</v>
      </c>
    </row>
    <row r="14" spans="1:19" s="20" customFormat="1" ht="24" customHeight="1">
      <c r="A14" s="253">
        <f t="shared" si="0"/>
        <v>8</v>
      </c>
      <c r="B14" s="253" t="s">
        <v>57</v>
      </c>
      <c r="C14" s="253" t="s">
        <v>389</v>
      </c>
      <c r="D14" s="253" t="s">
        <v>562</v>
      </c>
      <c r="E14" s="253"/>
      <c r="F14" s="253"/>
      <c r="G14" s="132" t="s">
        <v>100</v>
      </c>
      <c r="H14" s="253"/>
      <c r="I14" s="253"/>
      <c r="J14" s="119"/>
      <c r="K14" s="119"/>
      <c r="L14" s="119">
        <v>312</v>
      </c>
      <c r="M14" s="119"/>
      <c r="N14" s="119">
        <f t="shared" si="1"/>
        <v>312</v>
      </c>
      <c r="O14" s="103"/>
      <c r="P14" s="117" t="e">
        <f>VLOOKUP(D14,고객상담실현황!$F$6:$M$322,2,FALSE)</f>
        <v>#N/A</v>
      </c>
      <c r="Q14" s="253" t="e">
        <f>VLOOKUP(D14,고객상담실현황!$F$6:$M$322,3,FALSE)</f>
        <v>#N/A</v>
      </c>
      <c r="R14" s="253" t="e">
        <f>VLOOKUP(D14,고객상담실현황!$F$6:$M$322,4,FALSE)</f>
        <v>#N/A</v>
      </c>
      <c r="S14" s="253" t="e">
        <f>VLOOKUP(D14,고객상담실현황!$F$6:$M$322,8,FALSE)</f>
        <v>#N/A</v>
      </c>
    </row>
    <row r="15" spans="1:19" s="20" customFormat="1" ht="24" customHeight="1">
      <c r="A15" s="253">
        <f t="shared" si="0"/>
        <v>9</v>
      </c>
      <c r="B15" s="253" t="s">
        <v>57</v>
      </c>
      <c r="C15" s="253" t="s">
        <v>389</v>
      </c>
      <c r="D15" s="253" t="s">
        <v>561</v>
      </c>
      <c r="E15" s="253"/>
      <c r="F15" s="253"/>
      <c r="G15" s="132" t="s">
        <v>100</v>
      </c>
      <c r="H15" s="253"/>
      <c r="I15" s="253"/>
      <c r="J15" s="103"/>
      <c r="K15" s="103"/>
      <c r="L15" s="119">
        <v>3381</v>
      </c>
      <c r="M15" s="119"/>
      <c r="N15" s="119">
        <f t="shared" si="1"/>
        <v>3381</v>
      </c>
      <c r="O15" s="103"/>
      <c r="P15" s="117" t="e">
        <f>VLOOKUP(D15,고객상담실현황!$F$6:$M$322,2,FALSE)</f>
        <v>#N/A</v>
      </c>
      <c r="Q15" s="253" t="e">
        <f>VLOOKUP(D15,고객상담실현황!$F$6:$M$322,3,FALSE)</f>
        <v>#N/A</v>
      </c>
      <c r="R15" s="253" t="e">
        <f>VLOOKUP(D15,고객상담실현황!$F$6:$M$322,4,FALSE)</f>
        <v>#N/A</v>
      </c>
      <c r="S15" s="253" t="e">
        <f>VLOOKUP(D15,고객상담실현황!$F$6:$M$322,8,FALSE)</f>
        <v>#N/A</v>
      </c>
    </row>
    <row r="16" spans="1:19" s="20" customFormat="1" ht="24" customHeight="1">
      <c r="A16" s="253">
        <f t="shared" si="0"/>
        <v>10</v>
      </c>
      <c r="B16" s="253" t="s">
        <v>57</v>
      </c>
      <c r="C16" s="253" t="s">
        <v>364</v>
      </c>
      <c r="D16" s="253" t="s">
        <v>364</v>
      </c>
      <c r="E16" s="253"/>
      <c r="F16" s="253"/>
      <c r="G16" s="132" t="s">
        <v>100</v>
      </c>
      <c r="H16" s="253"/>
      <c r="I16" s="253"/>
      <c r="J16" s="103"/>
      <c r="K16" s="103"/>
      <c r="L16" s="103">
        <v>7938</v>
      </c>
      <c r="M16" s="103"/>
      <c r="N16" s="103">
        <f t="shared" si="1"/>
        <v>7938</v>
      </c>
      <c r="O16" s="103"/>
      <c r="P16" s="117" t="str">
        <f>VLOOKUP(D16,고객상담실현황!$F$6:$M$322,2,FALSE)</f>
        <v>서기관</v>
      </c>
      <c r="Q16" s="253">
        <f>VLOOKUP(D16,고객상담실현황!$F$6:$M$322,3,FALSE)</f>
        <v>0</v>
      </c>
      <c r="R16" s="253">
        <f>VLOOKUP(D16,고객상담실현황!$F$6:$M$322,4,FALSE)</f>
        <v>2006</v>
      </c>
      <c r="S16" s="253">
        <f>VLOOKUP(D16,고객상담실현황!$F$6:$M$322,8,FALSE)</f>
        <v>0</v>
      </c>
    </row>
    <row r="17" spans="1:20" s="20" customFormat="1" ht="24" customHeight="1">
      <c r="A17" s="253">
        <f t="shared" si="0"/>
        <v>11</v>
      </c>
      <c r="B17" s="253" t="s">
        <v>57</v>
      </c>
      <c r="C17" s="253" t="s">
        <v>432</v>
      </c>
      <c r="D17" s="253" t="s">
        <v>432</v>
      </c>
      <c r="E17" s="253"/>
      <c r="F17" s="253"/>
      <c r="G17" s="132" t="s">
        <v>100</v>
      </c>
      <c r="H17" s="253"/>
      <c r="I17" s="253"/>
      <c r="J17" s="119"/>
      <c r="K17" s="119"/>
      <c r="L17" s="119">
        <v>2350</v>
      </c>
      <c r="M17" s="119"/>
      <c r="N17" s="119">
        <f t="shared" si="1"/>
        <v>2350</v>
      </c>
      <c r="O17" s="103"/>
      <c r="P17" s="117" t="str">
        <f>VLOOKUP(D17,고객상담실현황!$F$6:$M$322,2,FALSE)</f>
        <v>서기관</v>
      </c>
      <c r="Q17" s="253">
        <f>VLOOKUP(D17,고객상담실현황!$F$6:$M$322,3,FALSE)</f>
        <v>0</v>
      </c>
      <c r="R17" s="253">
        <f>VLOOKUP(D17,고객상담실현황!$F$6:$M$322,4,FALSE)</f>
        <v>2007</v>
      </c>
      <c r="S17" s="253">
        <f>VLOOKUP(D17,고객상담실현황!$F$6:$M$322,8,FALSE)</f>
        <v>0</v>
      </c>
    </row>
    <row r="18" spans="1:20" s="20" customFormat="1" ht="24" customHeight="1">
      <c r="A18" s="253">
        <f t="shared" si="0"/>
        <v>12</v>
      </c>
      <c r="B18" s="253" t="s">
        <v>57</v>
      </c>
      <c r="C18" s="253" t="s">
        <v>378</v>
      </c>
      <c r="D18" s="253" t="s">
        <v>563</v>
      </c>
      <c r="E18" s="253"/>
      <c r="F18" s="253"/>
      <c r="G18" s="132" t="s">
        <v>100</v>
      </c>
      <c r="H18" s="253"/>
      <c r="I18" s="253"/>
      <c r="J18" s="119"/>
      <c r="K18" s="119"/>
      <c r="L18" s="119">
        <v>2035</v>
      </c>
      <c r="M18" s="119"/>
      <c r="N18" s="119">
        <f t="shared" si="1"/>
        <v>2035</v>
      </c>
      <c r="O18" s="103"/>
      <c r="P18" s="117" t="e">
        <f>VLOOKUP(D18,고객상담실현황!$F$6:$M$322,2,FALSE)</f>
        <v>#N/A</v>
      </c>
      <c r="Q18" s="253" t="e">
        <f>VLOOKUP(D18,고객상담실현황!$F$6:$M$322,3,FALSE)</f>
        <v>#N/A</v>
      </c>
      <c r="R18" s="253" t="e">
        <f>VLOOKUP(D18,고객상담실현황!$F$6:$M$322,4,FALSE)</f>
        <v>#N/A</v>
      </c>
      <c r="S18" s="253" t="e">
        <f>VLOOKUP(D18,고객상담실현황!$F$6:$M$322,8,FALSE)</f>
        <v>#N/A</v>
      </c>
    </row>
    <row r="19" spans="1:20" s="20" customFormat="1" ht="24" customHeight="1">
      <c r="A19" s="253">
        <f t="shared" si="0"/>
        <v>13</v>
      </c>
      <c r="B19" s="253" t="s">
        <v>57</v>
      </c>
      <c r="C19" s="253" t="s">
        <v>405</v>
      </c>
      <c r="D19" s="253" t="s">
        <v>156</v>
      </c>
      <c r="E19" s="253"/>
      <c r="F19" s="253"/>
      <c r="G19" s="132" t="s">
        <v>100</v>
      </c>
      <c r="H19" s="253"/>
      <c r="I19" s="253"/>
      <c r="J19" s="119"/>
      <c r="K19" s="119"/>
      <c r="L19" s="119">
        <v>1716</v>
      </c>
      <c r="M19" s="119"/>
      <c r="N19" s="119">
        <f t="shared" si="1"/>
        <v>1716</v>
      </c>
      <c r="O19" s="103"/>
      <c r="P19" s="117" t="e">
        <f>VLOOKUP(D19,고객상담실현황!$F$6:$M$322,2,FALSE)</f>
        <v>#N/A</v>
      </c>
      <c r="Q19" s="253" t="e">
        <f>VLOOKUP(D19,고객상담실현황!$F$6:$M$322,3,FALSE)</f>
        <v>#N/A</v>
      </c>
      <c r="R19" s="253" t="e">
        <f>VLOOKUP(D19,고객상담실현황!$F$6:$M$322,4,FALSE)</f>
        <v>#N/A</v>
      </c>
      <c r="S19" s="253" t="e">
        <f>VLOOKUP(D19,고객상담실현황!$F$6:$M$322,8,FALSE)</f>
        <v>#N/A</v>
      </c>
    </row>
    <row r="20" spans="1:20" s="20" customFormat="1" ht="24" customHeight="1">
      <c r="A20" s="253">
        <f t="shared" si="0"/>
        <v>14</v>
      </c>
      <c r="B20" s="253" t="s">
        <v>57</v>
      </c>
      <c r="C20" s="253" t="s">
        <v>421</v>
      </c>
      <c r="D20" s="253" t="s">
        <v>421</v>
      </c>
      <c r="E20" s="253"/>
      <c r="F20" s="253"/>
      <c r="G20" s="132" t="s">
        <v>100</v>
      </c>
      <c r="H20" s="253"/>
      <c r="I20" s="253"/>
      <c r="J20" s="119"/>
      <c r="K20" s="119"/>
      <c r="L20" s="119">
        <v>500</v>
      </c>
      <c r="M20" s="119"/>
      <c r="N20" s="119">
        <f t="shared" si="1"/>
        <v>500</v>
      </c>
      <c r="O20" s="103"/>
      <c r="P20" s="117" t="str">
        <f>VLOOKUP(D20,고객상담실현황!$F$6:$M$322,2,FALSE)</f>
        <v>서기관</v>
      </c>
      <c r="Q20" s="253">
        <f>VLOOKUP(D20,고객상담실현황!$F$6:$M$322,3,FALSE)</f>
        <v>0</v>
      </c>
      <c r="R20" s="253">
        <f>VLOOKUP(D20,고객상담실현황!$F$6:$M$322,4,FALSE)</f>
        <v>2005</v>
      </c>
      <c r="S20" s="253">
        <f>VLOOKUP(D20,고객상담실현황!$F$6:$M$322,8,FALSE)</f>
        <v>0</v>
      </c>
    </row>
    <row r="21" spans="1:20" s="20" customFormat="1" ht="24" customHeight="1">
      <c r="A21" s="253">
        <f t="shared" si="0"/>
        <v>15</v>
      </c>
      <c r="B21" s="253" t="s">
        <v>57</v>
      </c>
      <c r="C21" s="253" t="s">
        <v>421</v>
      </c>
      <c r="D21" s="253" t="s">
        <v>749</v>
      </c>
      <c r="E21" s="253" t="s">
        <v>100</v>
      </c>
      <c r="F21" s="253"/>
      <c r="G21" s="132"/>
      <c r="H21" s="253"/>
      <c r="I21" s="253"/>
      <c r="J21" s="119"/>
      <c r="K21" s="119">
        <v>8000</v>
      </c>
      <c r="L21" s="119"/>
      <c r="M21" s="119"/>
      <c r="N21" s="119">
        <f t="shared" si="1"/>
        <v>8000</v>
      </c>
      <c r="O21" s="103"/>
      <c r="P21" s="117" t="e">
        <f>VLOOKUP(D21,고객상담실현황!$F$6:$M$322,2,FALSE)</f>
        <v>#N/A</v>
      </c>
      <c r="Q21" s="253" t="e">
        <f>VLOOKUP(D21,고객상담실현황!$F$6:$M$322,3,FALSE)</f>
        <v>#N/A</v>
      </c>
      <c r="R21" s="253" t="e">
        <f>VLOOKUP(D21,고객상담실현황!$F$6:$M$322,4,FALSE)</f>
        <v>#N/A</v>
      </c>
      <c r="S21" s="253" t="e">
        <f>VLOOKUP(D21,고객상담실현황!$F$6:$M$322,8,FALSE)</f>
        <v>#N/A</v>
      </c>
    </row>
    <row r="22" spans="1:20" s="20" customFormat="1" ht="24" customHeight="1">
      <c r="A22" s="253">
        <f t="shared" si="0"/>
        <v>16</v>
      </c>
      <c r="B22" s="253" t="s">
        <v>57</v>
      </c>
      <c r="C22" s="253" t="s">
        <v>440</v>
      </c>
      <c r="D22" s="253" t="s">
        <v>440</v>
      </c>
      <c r="E22" s="253"/>
      <c r="F22" s="253"/>
      <c r="G22" s="132" t="s">
        <v>100</v>
      </c>
      <c r="H22" s="253"/>
      <c r="I22" s="253"/>
      <c r="J22" s="119"/>
      <c r="K22" s="119"/>
      <c r="L22" s="119">
        <v>3348</v>
      </c>
      <c r="M22" s="119"/>
      <c r="N22" s="119">
        <f t="shared" si="1"/>
        <v>3348</v>
      </c>
      <c r="O22" s="103"/>
      <c r="P22" s="117" t="str">
        <f>VLOOKUP(D22,고객상담실현황!$F$6:$M$322,2,FALSE)</f>
        <v>서기관</v>
      </c>
      <c r="Q22" s="253">
        <f>VLOOKUP(D22,고객상담실현황!$F$6:$M$322,3,FALSE)</f>
        <v>0</v>
      </c>
      <c r="R22" s="253">
        <f>VLOOKUP(D22,고객상담실현황!$F$6:$M$322,4,FALSE)</f>
        <v>2000</v>
      </c>
      <c r="S22" s="253">
        <f>VLOOKUP(D22,고객상담실현황!$F$6:$M$322,8,FALSE)</f>
        <v>0</v>
      </c>
    </row>
    <row r="23" spans="1:20" s="20" customFormat="1" ht="24" customHeight="1">
      <c r="A23" s="253">
        <f t="shared" si="0"/>
        <v>17</v>
      </c>
      <c r="B23" s="253" t="s">
        <v>57</v>
      </c>
      <c r="C23" s="253" t="s">
        <v>381</v>
      </c>
      <c r="D23" s="253" t="s">
        <v>381</v>
      </c>
      <c r="E23" s="253"/>
      <c r="F23" s="253"/>
      <c r="G23" s="132" t="s">
        <v>100</v>
      </c>
      <c r="H23" s="253"/>
      <c r="I23" s="253"/>
      <c r="J23" s="103"/>
      <c r="K23" s="103"/>
      <c r="L23" s="103">
        <v>7100</v>
      </c>
      <c r="M23" s="103"/>
      <c r="N23" s="119">
        <f t="shared" si="1"/>
        <v>7100</v>
      </c>
      <c r="O23" s="103"/>
      <c r="P23" s="117" t="str">
        <f>VLOOKUP(D23,고객상담실현황!$F$6:$M$322,2,FALSE)</f>
        <v>서기관</v>
      </c>
      <c r="Q23" s="253">
        <f>VLOOKUP(D23,고객상담실현황!$F$6:$M$322,3,FALSE)</f>
        <v>0</v>
      </c>
      <c r="R23" s="253">
        <f>VLOOKUP(D23,고객상담실현황!$F$6:$M$322,4,FALSE)</f>
        <v>2007</v>
      </c>
      <c r="S23" s="253">
        <f>VLOOKUP(D23,고객상담실현황!$F$6:$M$322,8,FALSE)</f>
        <v>0</v>
      </c>
    </row>
    <row r="24" spans="1:20" s="20" customFormat="1" ht="24" customHeight="1">
      <c r="A24" s="253">
        <f t="shared" si="0"/>
        <v>18</v>
      </c>
      <c r="B24" s="253" t="s">
        <v>57</v>
      </c>
      <c r="C24" s="253" t="s">
        <v>381</v>
      </c>
      <c r="D24" s="253" t="s">
        <v>157</v>
      </c>
      <c r="E24" s="253"/>
      <c r="F24" s="253"/>
      <c r="G24" s="132" t="s">
        <v>100</v>
      </c>
      <c r="H24" s="253"/>
      <c r="I24" s="253"/>
      <c r="J24" s="103"/>
      <c r="K24" s="103"/>
      <c r="L24" s="103">
        <v>3000</v>
      </c>
      <c r="M24" s="103"/>
      <c r="N24" s="103">
        <f t="shared" si="1"/>
        <v>3000</v>
      </c>
      <c r="O24" s="103"/>
      <c r="P24" s="117" t="e">
        <f>VLOOKUP(D24,고객상담실현황!$F$6:$M$322,2,FALSE)</f>
        <v>#N/A</v>
      </c>
      <c r="Q24" s="253" t="e">
        <f>VLOOKUP(D24,고객상담실현황!$F$6:$M$322,3,FALSE)</f>
        <v>#N/A</v>
      </c>
      <c r="R24" s="253" t="e">
        <f>VLOOKUP(D24,고객상담실현황!$F$6:$M$322,4,FALSE)</f>
        <v>#N/A</v>
      </c>
      <c r="S24" s="253" t="e">
        <f>VLOOKUP(D24,고객상담실현황!$F$6:$M$322,8,FALSE)</f>
        <v>#N/A</v>
      </c>
      <c r="T24" s="176">
        <f>SUM(N7:N24)</f>
        <v>54892</v>
      </c>
    </row>
    <row r="25" spans="1:20" s="20" customFormat="1" ht="24" customHeight="1">
      <c r="A25" s="129">
        <f t="shared" si="0"/>
        <v>19</v>
      </c>
      <c r="B25" s="129" t="s">
        <v>73</v>
      </c>
      <c r="C25" s="129" t="s">
        <v>325</v>
      </c>
      <c r="D25" s="129" t="s">
        <v>325</v>
      </c>
      <c r="E25" s="129"/>
      <c r="F25" s="129"/>
      <c r="G25" s="129"/>
      <c r="H25" s="129"/>
      <c r="I25" s="129" t="s">
        <v>100</v>
      </c>
      <c r="J25" s="184"/>
      <c r="K25" s="184"/>
      <c r="L25" s="184"/>
      <c r="M25" s="184">
        <v>600</v>
      </c>
      <c r="N25" s="184">
        <f t="shared" si="1"/>
        <v>600</v>
      </c>
      <c r="O25" s="191"/>
      <c r="P25" s="117" t="str">
        <f>VLOOKUP(D25,고객상담실현황!$F$6:$M$322,2,FALSE)</f>
        <v>사무관</v>
      </c>
      <c r="Q25" s="253">
        <f>VLOOKUP(D25,고객상담실현황!$F$6:$M$322,3,FALSE)</f>
        <v>0</v>
      </c>
      <c r="R25" s="253">
        <f>VLOOKUP(D25,고객상담실현황!$F$6:$M$322,4,FALSE)</f>
        <v>2007</v>
      </c>
      <c r="S25" s="253">
        <f>VLOOKUP(D25,고객상담실현황!$F$6:$M$322,8,FALSE)</f>
        <v>0</v>
      </c>
    </row>
    <row r="26" spans="1:20" s="20" customFormat="1" ht="24" customHeight="1">
      <c r="A26" s="129">
        <f t="shared" si="0"/>
        <v>20</v>
      </c>
      <c r="B26" s="129" t="s">
        <v>73</v>
      </c>
      <c r="C26" s="129" t="s">
        <v>462</v>
      </c>
      <c r="D26" s="129" t="s">
        <v>462</v>
      </c>
      <c r="E26" s="129" t="s">
        <v>100</v>
      </c>
      <c r="F26" s="129"/>
      <c r="G26" s="129" t="s">
        <v>140</v>
      </c>
      <c r="H26" s="129"/>
      <c r="I26" s="129" t="s">
        <v>100</v>
      </c>
      <c r="J26" s="184"/>
      <c r="K26" s="184">
        <v>10000</v>
      </c>
      <c r="L26" s="184">
        <v>2000</v>
      </c>
      <c r="M26" s="184">
        <v>600</v>
      </c>
      <c r="N26" s="184">
        <f t="shared" si="1"/>
        <v>12600</v>
      </c>
      <c r="O26" s="191">
        <v>2</v>
      </c>
      <c r="P26" s="117" t="str">
        <f>VLOOKUP(D26,고객상담실현황!$F$6:$M$322,2,FALSE)</f>
        <v>서기관</v>
      </c>
      <c r="Q26" s="253">
        <f>VLOOKUP(D26,고객상담실현황!$F$6:$M$322,3,FALSE)</f>
        <v>0</v>
      </c>
      <c r="R26" s="253">
        <f>VLOOKUP(D26,고객상담실현황!$F$6:$M$322,4,FALSE)</f>
        <v>2006</v>
      </c>
      <c r="S26" s="253">
        <f>VLOOKUP(D26,고객상담실현황!$F$6:$M$322,8,FALSE)</f>
        <v>0</v>
      </c>
    </row>
    <row r="27" spans="1:20" s="20" customFormat="1" ht="24" customHeight="1">
      <c r="A27" s="129">
        <f t="shared" si="0"/>
        <v>21</v>
      </c>
      <c r="B27" s="129" t="s">
        <v>73</v>
      </c>
      <c r="C27" s="129" t="s">
        <v>312</v>
      </c>
      <c r="D27" s="129" t="s">
        <v>312</v>
      </c>
      <c r="E27" s="129"/>
      <c r="F27" s="129"/>
      <c r="G27" s="129" t="s">
        <v>140</v>
      </c>
      <c r="H27" s="129"/>
      <c r="I27" s="129" t="s">
        <v>100</v>
      </c>
      <c r="J27" s="184"/>
      <c r="K27" s="184"/>
      <c r="L27" s="184">
        <v>130</v>
      </c>
      <c r="M27" s="184">
        <v>300</v>
      </c>
      <c r="N27" s="184">
        <f t="shared" si="1"/>
        <v>430</v>
      </c>
      <c r="O27" s="191"/>
      <c r="P27" s="117" t="str">
        <f>VLOOKUP(D27,고객상담실현황!$F$6:$M$322,2,FALSE)</f>
        <v>사무관</v>
      </c>
      <c r="Q27" s="253">
        <f>VLOOKUP(D27,고객상담실현황!$F$6:$M$322,3,FALSE)</f>
        <v>0</v>
      </c>
      <c r="R27" s="253">
        <f>VLOOKUP(D27,고객상담실현황!$F$6:$M$322,4,FALSE)</f>
        <v>2007</v>
      </c>
      <c r="S27" s="253">
        <f>VLOOKUP(D27,고객상담실현황!$F$6:$M$322,8,FALSE)</f>
        <v>0</v>
      </c>
    </row>
    <row r="28" spans="1:20" s="20" customFormat="1" ht="24" customHeight="1">
      <c r="A28" s="129">
        <f t="shared" si="0"/>
        <v>22</v>
      </c>
      <c r="B28" s="129" t="s">
        <v>73</v>
      </c>
      <c r="C28" s="129" t="s">
        <v>312</v>
      </c>
      <c r="D28" s="129" t="s">
        <v>601</v>
      </c>
      <c r="E28" s="129"/>
      <c r="F28" s="129"/>
      <c r="G28" s="129" t="s">
        <v>140</v>
      </c>
      <c r="H28" s="129"/>
      <c r="I28" s="129"/>
      <c r="J28" s="184"/>
      <c r="K28" s="184"/>
      <c r="L28" s="184">
        <v>260</v>
      </c>
      <c r="M28" s="184"/>
      <c r="N28" s="184">
        <f t="shared" si="1"/>
        <v>260</v>
      </c>
      <c r="O28" s="191"/>
      <c r="P28" s="117" t="e">
        <f>VLOOKUP(D28,고객상담실현황!$F$6:$M$322,2,FALSE)</f>
        <v>#N/A</v>
      </c>
      <c r="Q28" s="253" t="e">
        <f>VLOOKUP(D28,고객상담실현황!$F$6:$M$322,3,FALSE)</f>
        <v>#N/A</v>
      </c>
      <c r="R28" s="253" t="e">
        <f>VLOOKUP(D28,고객상담실현황!$F$6:$M$322,4,FALSE)</f>
        <v>#N/A</v>
      </c>
      <c r="S28" s="253" t="e">
        <f>VLOOKUP(D28,고객상담실현황!$F$6:$M$322,8,FALSE)</f>
        <v>#N/A</v>
      </c>
    </row>
    <row r="29" spans="1:20" s="20" customFormat="1" ht="24" customHeight="1">
      <c r="A29" s="129">
        <f t="shared" si="0"/>
        <v>23</v>
      </c>
      <c r="B29" s="129" t="s">
        <v>73</v>
      </c>
      <c r="C29" s="129" t="s">
        <v>302</v>
      </c>
      <c r="D29" s="129" t="s">
        <v>302</v>
      </c>
      <c r="E29" s="129"/>
      <c r="F29" s="129"/>
      <c r="G29" s="129" t="s">
        <v>140</v>
      </c>
      <c r="H29" s="129"/>
      <c r="I29" s="129" t="s">
        <v>100</v>
      </c>
      <c r="J29" s="184"/>
      <c r="K29" s="184"/>
      <c r="L29" s="184">
        <v>1230</v>
      </c>
      <c r="M29" s="184">
        <v>1600</v>
      </c>
      <c r="N29" s="184">
        <f t="shared" si="1"/>
        <v>2830</v>
      </c>
      <c r="O29" s="191"/>
      <c r="P29" s="117" t="str">
        <f>VLOOKUP(D29,고객상담실현황!$F$6:$M$322,2,FALSE)</f>
        <v>서기관</v>
      </c>
      <c r="Q29" s="253">
        <f>VLOOKUP(D29,고객상담실현황!$F$6:$M$322,3,FALSE)</f>
        <v>0</v>
      </c>
      <c r="R29" s="253">
        <f>VLOOKUP(D29,고객상담실현황!$F$6:$M$322,4,FALSE)</f>
        <v>2008</v>
      </c>
      <c r="S29" s="253">
        <f>VLOOKUP(D29,고객상담실현황!$F$6:$M$322,8,FALSE)</f>
        <v>6200</v>
      </c>
    </row>
    <row r="30" spans="1:20" s="20" customFormat="1" ht="24" customHeight="1">
      <c r="A30" s="129">
        <f t="shared" si="0"/>
        <v>24</v>
      </c>
      <c r="B30" s="129" t="s">
        <v>73</v>
      </c>
      <c r="C30" s="129" t="s">
        <v>308</v>
      </c>
      <c r="D30" s="129" t="s">
        <v>308</v>
      </c>
      <c r="E30" s="129"/>
      <c r="F30" s="129"/>
      <c r="G30" s="129" t="s">
        <v>140</v>
      </c>
      <c r="H30" s="129"/>
      <c r="I30" s="129" t="s">
        <v>100</v>
      </c>
      <c r="J30" s="184"/>
      <c r="K30" s="184"/>
      <c r="L30" s="184">
        <v>2320</v>
      </c>
      <c r="M30" s="184">
        <v>750</v>
      </c>
      <c r="N30" s="184">
        <f t="shared" si="1"/>
        <v>3070</v>
      </c>
      <c r="O30" s="191"/>
      <c r="P30" s="117" t="str">
        <f>VLOOKUP(D30,고객상담실현황!$F$6:$M$322,2,FALSE)</f>
        <v>서기관</v>
      </c>
      <c r="Q30" s="253">
        <f>VLOOKUP(D30,고객상담실현황!$F$6:$M$322,3,FALSE)</f>
        <v>0</v>
      </c>
      <c r="R30" s="253">
        <f>VLOOKUP(D30,고객상담실현황!$F$6:$M$322,4,FALSE)</f>
        <v>2005</v>
      </c>
      <c r="S30" s="253">
        <f>VLOOKUP(D30,고객상담실현황!$F$6:$M$322,8,FALSE)</f>
        <v>0</v>
      </c>
    </row>
    <row r="31" spans="1:20" s="20" customFormat="1" ht="24" customHeight="1">
      <c r="A31" s="129">
        <f t="shared" si="0"/>
        <v>25</v>
      </c>
      <c r="B31" s="129" t="s">
        <v>73</v>
      </c>
      <c r="C31" s="129" t="s">
        <v>308</v>
      </c>
      <c r="D31" s="129" t="s">
        <v>593</v>
      </c>
      <c r="E31" s="129"/>
      <c r="F31" s="129"/>
      <c r="G31" s="129" t="s">
        <v>140</v>
      </c>
      <c r="H31" s="129"/>
      <c r="I31" s="129"/>
      <c r="J31" s="184"/>
      <c r="K31" s="184"/>
      <c r="L31" s="184">
        <v>840</v>
      </c>
      <c r="M31" s="184"/>
      <c r="N31" s="184">
        <f t="shared" si="1"/>
        <v>840</v>
      </c>
      <c r="O31" s="191"/>
      <c r="P31" s="117" t="e">
        <f>VLOOKUP(D31,고객상담실현황!$F$6:$M$322,2,FALSE)</f>
        <v>#N/A</v>
      </c>
      <c r="Q31" s="253" t="e">
        <f>VLOOKUP(D31,고객상담실현황!$F$6:$M$322,3,FALSE)</f>
        <v>#N/A</v>
      </c>
      <c r="R31" s="253" t="e">
        <f>VLOOKUP(D31,고객상담실현황!$F$6:$M$322,4,FALSE)</f>
        <v>#N/A</v>
      </c>
      <c r="S31" s="253" t="e">
        <f>VLOOKUP(D31,고객상담실현황!$F$6:$M$322,8,FALSE)</f>
        <v>#N/A</v>
      </c>
    </row>
    <row r="32" spans="1:20" s="20" customFormat="1" ht="24" customHeight="1">
      <c r="A32" s="129">
        <f t="shared" si="0"/>
        <v>26</v>
      </c>
      <c r="B32" s="129" t="s">
        <v>73</v>
      </c>
      <c r="C32" s="129" t="s">
        <v>308</v>
      </c>
      <c r="D32" s="129" t="s">
        <v>591</v>
      </c>
      <c r="E32" s="129"/>
      <c r="F32" s="129"/>
      <c r="G32" s="129" t="s">
        <v>140</v>
      </c>
      <c r="H32" s="129"/>
      <c r="I32" s="129"/>
      <c r="J32" s="184"/>
      <c r="K32" s="184"/>
      <c r="L32" s="184">
        <v>2150</v>
      </c>
      <c r="M32" s="184"/>
      <c r="N32" s="184">
        <f t="shared" si="1"/>
        <v>2150</v>
      </c>
      <c r="O32" s="191"/>
      <c r="P32" s="117" t="e">
        <f>VLOOKUP(D32,고객상담실현황!$F$6:$M$322,2,FALSE)</f>
        <v>#N/A</v>
      </c>
      <c r="Q32" s="253" t="e">
        <f>VLOOKUP(D32,고객상담실현황!$F$6:$M$322,3,FALSE)</f>
        <v>#N/A</v>
      </c>
      <c r="R32" s="253" t="e">
        <f>VLOOKUP(D32,고객상담실현황!$F$6:$M$322,4,FALSE)</f>
        <v>#N/A</v>
      </c>
      <c r="S32" s="253" t="e">
        <f>VLOOKUP(D32,고객상담실현황!$F$6:$M$322,8,FALSE)</f>
        <v>#N/A</v>
      </c>
    </row>
    <row r="33" spans="1:19" s="20" customFormat="1" ht="24" customHeight="1">
      <c r="A33" s="129">
        <f t="shared" si="0"/>
        <v>27</v>
      </c>
      <c r="B33" s="129" t="s">
        <v>73</v>
      </c>
      <c r="C33" s="129" t="s">
        <v>71</v>
      </c>
      <c r="D33" s="129" t="s">
        <v>71</v>
      </c>
      <c r="E33" s="129"/>
      <c r="F33" s="129"/>
      <c r="G33" s="129" t="s">
        <v>140</v>
      </c>
      <c r="H33" s="129"/>
      <c r="I33" s="129" t="s">
        <v>100</v>
      </c>
      <c r="J33" s="184"/>
      <c r="K33" s="184"/>
      <c r="L33" s="184">
        <v>1060</v>
      </c>
      <c r="M33" s="184">
        <v>280</v>
      </c>
      <c r="N33" s="184">
        <f t="shared" si="1"/>
        <v>1340</v>
      </c>
      <c r="O33" s="191"/>
      <c r="P33" s="117" t="str">
        <f>VLOOKUP(D33,고객상담실현황!$F$6:$M$322,2,FALSE)</f>
        <v>서기관</v>
      </c>
      <c r="Q33" s="253">
        <f>VLOOKUP(D33,고객상담실현황!$F$6:$M$322,3,FALSE)</f>
        <v>0</v>
      </c>
      <c r="R33" s="253">
        <f>VLOOKUP(D33,고객상담실현황!$F$6:$M$322,4,FALSE)</f>
        <v>2007</v>
      </c>
      <c r="S33" s="253">
        <f>VLOOKUP(D33,고객상담실현황!$F$6:$M$322,8,FALSE)</f>
        <v>0</v>
      </c>
    </row>
    <row r="34" spans="1:19" s="20" customFormat="1" ht="24" customHeight="1">
      <c r="A34" s="129">
        <f t="shared" si="0"/>
        <v>28</v>
      </c>
      <c r="B34" s="129" t="s">
        <v>73</v>
      </c>
      <c r="C34" s="129" t="s">
        <v>71</v>
      </c>
      <c r="D34" s="129" t="s">
        <v>641</v>
      </c>
      <c r="E34" s="129"/>
      <c r="F34" s="129"/>
      <c r="G34" s="129"/>
      <c r="H34" s="129"/>
      <c r="I34" s="129" t="s">
        <v>100</v>
      </c>
      <c r="J34" s="184"/>
      <c r="K34" s="184"/>
      <c r="L34" s="184"/>
      <c r="M34" s="184">
        <v>280</v>
      </c>
      <c r="N34" s="184">
        <f t="shared" si="1"/>
        <v>280</v>
      </c>
      <c r="O34" s="191"/>
      <c r="P34" s="117" t="e">
        <f>VLOOKUP(D34,고객상담실현황!$F$6:$M$322,2,FALSE)</f>
        <v>#N/A</v>
      </c>
      <c r="Q34" s="253" t="e">
        <f>VLOOKUP(D34,고객상담실현황!$F$6:$M$322,3,FALSE)</f>
        <v>#N/A</v>
      </c>
      <c r="R34" s="253" t="e">
        <f>VLOOKUP(D34,고객상담실현황!$F$6:$M$322,4,FALSE)</f>
        <v>#N/A</v>
      </c>
      <c r="S34" s="253" t="e">
        <f>VLOOKUP(D34,고객상담실현황!$F$6:$M$322,8,FALSE)</f>
        <v>#N/A</v>
      </c>
    </row>
    <row r="35" spans="1:19" s="20" customFormat="1" ht="24" customHeight="1">
      <c r="A35" s="129">
        <f t="shared" si="0"/>
        <v>29</v>
      </c>
      <c r="B35" s="129" t="s">
        <v>73</v>
      </c>
      <c r="C35" s="129" t="s">
        <v>71</v>
      </c>
      <c r="D35" s="129" t="s">
        <v>648</v>
      </c>
      <c r="E35" s="129"/>
      <c r="F35" s="129"/>
      <c r="G35" s="129"/>
      <c r="H35" s="129"/>
      <c r="I35" s="129" t="s">
        <v>100</v>
      </c>
      <c r="J35" s="184"/>
      <c r="K35" s="184"/>
      <c r="L35" s="184"/>
      <c r="M35" s="184">
        <v>460</v>
      </c>
      <c r="N35" s="184">
        <f t="shared" si="1"/>
        <v>460</v>
      </c>
      <c r="O35" s="191"/>
      <c r="P35" s="117" t="e">
        <f>VLOOKUP(D35,고객상담실현황!$F$6:$M$322,2,FALSE)</f>
        <v>#N/A</v>
      </c>
      <c r="Q35" s="253" t="e">
        <f>VLOOKUP(D35,고객상담실현황!$F$6:$M$322,3,FALSE)</f>
        <v>#N/A</v>
      </c>
      <c r="R35" s="253" t="e">
        <f>VLOOKUP(D35,고객상담실현황!$F$6:$M$322,4,FALSE)</f>
        <v>#N/A</v>
      </c>
      <c r="S35" s="253" t="e">
        <f>VLOOKUP(D35,고객상담실현황!$F$6:$M$322,8,FALSE)</f>
        <v>#N/A</v>
      </c>
    </row>
    <row r="36" spans="1:19" s="20" customFormat="1" ht="24" customHeight="1">
      <c r="A36" s="129">
        <f t="shared" si="0"/>
        <v>30</v>
      </c>
      <c r="B36" s="129" t="s">
        <v>73</v>
      </c>
      <c r="C36" s="129" t="s">
        <v>71</v>
      </c>
      <c r="D36" s="129" t="s">
        <v>642</v>
      </c>
      <c r="E36" s="129"/>
      <c r="F36" s="129"/>
      <c r="G36" s="129"/>
      <c r="H36" s="129"/>
      <c r="I36" s="129" t="s">
        <v>100</v>
      </c>
      <c r="J36" s="184"/>
      <c r="K36" s="184"/>
      <c r="L36" s="184"/>
      <c r="M36" s="184">
        <v>100</v>
      </c>
      <c r="N36" s="184">
        <f t="shared" si="1"/>
        <v>100</v>
      </c>
      <c r="O36" s="191"/>
      <c r="P36" s="117" t="e">
        <f>VLOOKUP(D36,고객상담실현황!$F$6:$M$322,2,FALSE)</f>
        <v>#N/A</v>
      </c>
      <c r="Q36" s="253" t="e">
        <f>VLOOKUP(D36,고객상담실현황!$F$6:$M$322,3,FALSE)</f>
        <v>#N/A</v>
      </c>
      <c r="R36" s="253" t="e">
        <f>VLOOKUP(D36,고객상담실현황!$F$6:$M$322,4,FALSE)</f>
        <v>#N/A</v>
      </c>
      <c r="S36" s="253" t="e">
        <f>VLOOKUP(D36,고객상담실현황!$F$6:$M$322,8,FALSE)</f>
        <v>#N/A</v>
      </c>
    </row>
    <row r="37" spans="1:19" s="20" customFormat="1" ht="24" customHeight="1">
      <c r="A37" s="129">
        <f t="shared" si="0"/>
        <v>31</v>
      </c>
      <c r="B37" s="129" t="s">
        <v>73</v>
      </c>
      <c r="C37" s="129" t="s">
        <v>313</v>
      </c>
      <c r="D37" s="129" t="s">
        <v>313</v>
      </c>
      <c r="E37" s="129"/>
      <c r="F37" s="129"/>
      <c r="G37" s="129"/>
      <c r="H37" s="129"/>
      <c r="I37" s="129" t="s">
        <v>100</v>
      </c>
      <c r="J37" s="184"/>
      <c r="K37" s="184"/>
      <c r="L37" s="184"/>
      <c r="M37" s="184">
        <v>3200</v>
      </c>
      <c r="N37" s="184">
        <f t="shared" si="1"/>
        <v>3200</v>
      </c>
      <c r="O37" s="191"/>
      <c r="P37" s="117" t="str">
        <f>VLOOKUP(D37,고객상담실현황!$F$6:$M$322,2,FALSE)</f>
        <v>사무관</v>
      </c>
      <c r="Q37" s="253">
        <f>VLOOKUP(D37,고객상담실현황!$F$6:$M$322,3,FALSE)</f>
        <v>0</v>
      </c>
      <c r="R37" s="253">
        <f>VLOOKUP(D37,고객상담실현황!$F$6:$M$322,4,FALSE)</f>
        <v>2008</v>
      </c>
      <c r="S37" s="253">
        <f>VLOOKUP(D37,고객상담실현황!$F$6:$M$322,8,FALSE)</f>
        <v>0</v>
      </c>
    </row>
    <row r="38" spans="1:19" s="20" customFormat="1" ht="24" customHeight="1">
      <c r="A38" s="129">
        <f t="shared" si="0"/>
        <v>32</v>
      </c>
      <c r="B38" s="129" t="s">
        <v>73</v>
      </c>
      <c r="C38" s="129" t="s">
        <v>84</v>
      </c>
      <c r="D38" s="129" t="s">
        <v>84</v>
      </c>
      <c r="E38" s="129"/>
      <c r="F38" s="129"/>
      <c r="G38" s="129"/>
      <c r="H38" s="129"/>
      <c r="I38" s="129" t="s">
        <v>100</v>
      </c>
      <c r="J38" s="184"/>
      <c r="K38" s="184"/>
      <c r="L38" s="184"/>
      <c r="M38" s="184">
        <v>1900</v>
      </c>
      <c r="N38" s="184">
        <f t="shared" si="1"/>
        <v>1900</v>
      </c>
      <c r="O38" s="191"/>
      <c r="P38" s="117" t="str">
        <f>VLOOKUP(D38,고객상담실현황!$F$6:$M$322,2,FALSE)</f>
        <v>서기관</v>
      </c>
      <c r="Q38" s="253">
        <f>VLOOKUP(D38,고객상담실현황!$F$6:$M$322,3,FALSE)</f>
        <v>0</v>
      </c>
      <c r="R38" s="253">
        <f>VLOOKUP(D38,고객상담실현황!$F$6:$M$322,4,FALSE)</f>
        <v>2006</v>
      </c>
      <c r="S38" s="253">
        <f>VLOOKUP(D38,고객상담실현황!$F$6:$M$322,8,FALSE)</f>
        <v>0</v>
      </c>
    </row>
    <row r="39" spans="1:19" s="20" customFormat="1" ht="24" customHeight="1">
      <c r="A39" s="129">
        <f t="shared" si="0"/>
        <v>33</v>
      </c>
      <c r="B39" s="129" t="s">
        <v>73</v>
      </c>
      <c r="C39" s="129" t="s">
        <v>328</v>
      </c>
      <c r="D39" s="129" t="s">
        <v>643</v>
      </c>
      <c r="E39" s="129"/>
      <c r="F39" s="129"/>
      <c r="G39" s="129"/>
      <c r="H39" s="129"/>
      <c r="I39" s="129" t="s">
        <v>100</v>
      </c>
      <c r="J39" s="184"/>
      <c r="K39" s="184"/>
      <c r="L39" s="184"/>
      <c r="M39" s="184">
        <v>350</v>
      </c>
      <c r="N39" s="184">
        <f t="shared" si="1"/>
        <v>350</v>
      </c>
      <c r="O39" s="191"/>
      <c r="P39" s="117" t="e">
        <f>VLOOKUP(D39,고객상담실현황!$F$6:$M$322,2,FALSE)</f>
        <v>#N/A</v>
      </c>
      <c r="Q39" s="253" t="e">
        <f>VLOOKUP(D39,고객상담실현황!$F$6:$M$322,3,FALSE)</f>
        <v>#N/A</v>
      </c>
      <c r="R39" s="253" t="e">
        <f>VLOOKUP(D39,고객상담실현황!$F$6:$M$322,4,FALSE)</f>
        <v>#N/A</v>
      </c>
      <c r="S39" s="253" t="e">
        <f>VLOOKUP(D39,고객상담실현황!$F$6:$M$322,8,FALSE)</f>
        <v>#N/A</v>
      </c>
    </row>
    <row r="40" spans="1:19" s="20" customFormat="1" ht="24" customHeight="1">
      <c r="A40" s="129">
        <f t="shared" si="0"/>
        <v>34</v>
      </c>
      <c r="B40" s="129" t="s">
        <v>73</v>
      </c>
      <c r="C40" s="129" t="s">
        <v>328</v>
      </c>
      <c r="D40" s="129" t="s">
        <v>736</v>
      </c>
      <c r="E40" s="129"/>
      <c r="F40" s="129"/>
      <c r="G40" s="129"/>
      <c r="H40" s="129"/>
      <c r="I40" s="129" t="s">
        <v>100</v>
      </c>
      <c r="J40" s="184"/>
      <c r="K40" s="184"/>
      <c r="L40" s="184"/>
      <c r="M40" s="184">
        <v>200</v>
      </c>
      <c r="N40" s="184">
        <f t="shared" si="1"/>
        <v>200</v>
      </c>
      <c r="O40" s="191"/>
      <c r="P40" s="117" t="e">
        <f>VLOOKUP(D40,고객상담실현황!$F$6:$M$322,2,FALSE)</f>
        <v>#N/A</v>
      </c>
      <c r="Q40" s="253" t="e">
        <f>VLOOKUP(D40,고객상담실현황!$F$6:$M$322,3,FALSE)</f>
        <v>#N/A</v>
      </c>
      <c r="R40" s="253" t="e">
        <f>VLOOKUP(D40,고객상담실현황!$F$6:$M$322,4,FALSE)</f>
        <v>#N/A</v>
      </c>
      <c r="S40" s="253" t="e">
        <f>VLOOKUP(D40,고객상담실현황!$F$6:$M$322,8,FALSE)</f>
        <v>#N/A</v>
      </c>
    </row>
    <row r="41" spans="1:19" s="20" customFormat="1" ht="24" customHeight="1">
      <c r="A41" s="129">
        <f t="shared" si="0"/>
        <v>35</v>
      </c>
      <c r="B41" s="129" t="s">
        <v>73</v>
      </c>
      <c r="C41" s="129" t="s">
        <v>328</v>
      </c>
      <c r="D41" s="129" t="s">
        <v>142</v>
      </c>
      <c r="E41" s="129"/>
      <c r="F41" s="129"/>
      <c r="G41" s="129" t="s">
        <v>140</v>
      </c>
      <c r="H41" s="129"/>
      <c r="I41" s="129"/>
      <c r="J41" s="184"/>
      <c r="K41" s="184"/>
      <c r="L41" s="184">
        <v>200</v>
      </c>
      <c r="M41" s="184"/>
      <c r="N41" s="184">
        <f t="shared" si="1"/>
        <v>200</v>
      </c>
      <c r="O41" s="191"/>
      <c r="P41" s="117" t="e">
        <f>VLOOKUP(D41,고객상담실현황!$F$6:$M$322,2,FALSE)</f>
        <v>#N/A</v>
      </c>
      <c r="Q41" s="253" t="e">
        <f>VLOOKUP(D41,고객상담실현황!$F$6:$M$322,3,FALSE)</f>
        <v>#N/A</v>
      </c>
      <c r="R41" s="253" t="e">
        <f>VLOOKUP(D41,고객상담실현황!$F$6:$M$322,4,FALSE)</f>
        <v>#N/A</v>
      </c>
      <c r="S41" s="253" t="e">
        <f>VLOOKUP(D41,고객상담실현황!$F$6:$M$322,8,FALSE)</f>
        <v>#N/A</v>
      </c>
    </row>
    <row r="42" spans="1:19" s="20" customFormat="1" ht="24" customHeight="1">
      <c r="A42" s="129">
        <f t="shared" si="0"/>
        <v>36</v>
      </c>
      <c r="B42" s="129" t="s">
        <v>73</v>
      </c>
      <c r="C42" s="129" t="s">
        <v>328</v>
      </c>
      <c r="D42" s="129" t="s">
        <v>598</v>
      </c>
      <c r="E42" s="129"/>
      <c r="F42" s="129"/>
      <c r="G42" s="129" t="s">
        <v>140</v>
      </c>
      <c r="H42" s="129"/>
      <c r="I42" s="129"/>
      <c r="J42" s="184"/>
      <c r="K42" s="184"/>
      <c r="L42" s="184">
        <v>410</v>
      </c>
      <c r="M42" s="184"/>
      <c r="N42" s="184">
        <f t="shared" si="1"/>
        <v>410</v>
      </c>
      <c r="O42" s="191"/>
      <c r="P42" s="117" t="e">
        <f>VLOOKUP(D42,고객상담실현황!$F$6:$M$322,2,FALSE)</f>
        <v>#N/A</v>
      </c>
      <c r="Q42" s="253" t="e">
        <f>VLOOKUP(D42,고객상담실현황!$F$6:$M$322,3,FALSE)</f>
        <v>#N/A</v>
      </c>
      <c r="R42" s="253" t="e">
        <f>VLOOKUP(D42,고객상담실현황!$F$6:$M$322,4,FALSE)</f>
        <v>#N/A</v>
      </c>
      <c r="S42" s="253" t="e">
        <f>VLOOKUP(D42,고객상담실현황!$F$6:$M$322,8,FALSE)</f>
        <v>#N/A</v>
      </c>
    </row>
    <row r="43" spans="1:19" s="20" customFormat="1" ht="24" customHeight="1">
      <c r="A43" s="129">
        <f t="shared" si="0"/>
        <v>37</v>
      </c>
      <c r="B43" s="129" t="s">
        <v>73</v>
      </c>
      <c r="C43" s="129" t="s">
        <v>328</v>
      </c>
      <c r="D43" s="129" t="s">
        <v>639</v>
      </c>
      <c r="E43" s="129"/>
      <c r="F43" s="129"/>
      <c r="G43" s="129"/>
      <c r="H43" s="129"/>
      <c r="I43" s="129" t="s">
        <v>100</v>
      </c>
      <c r="J43" s="184"/>
      <c r="K43" s="184"/>
      <c r="L43" s="184"/>
      <c r="M43" s="184">
        <v>250</v>
      </c>
      <c r="N43" s="184">
        <f t="shared" si="1"/>
        <v>250</v>
      </c>
      <c r="O43" s="191"/>
      <c r="P43" s="117" t="e">
        <f>VLOOKUP(D43,고객상담실현황!$F$6:$M$322,2,FALSE)</f>
        <v>#N/A</v>
      </c>
      <c r="Q43" s="253" t="e">
        <f>VLOOKUP(D43,고객상담실현황!$F$6:$M$322,3,FALSE)</f>
        <v>#N/A</v>
      </c>
      <c r="R43" s="253" t="e">
        <f>VLOOKUP(D43,고객상담실현황!$F$6:$M$322,4,FALSE)</f>
        <v>#N/A</v>
      </c>
      <c r="S43" s="253" t="e">
        <f>VLOOKUP(D43,고객상담실현황!$F$6:$M$322,8,FALSE)</f>
        <v>#N/A</v>
      </c>
    </row>
    <row r="44" spans="1:19" s="20" customFormat="1" ht="24" customHeight="1">
      <c r="A44" s="129">
        <f t="shared" si="0"/>
        <v>38</v>
      </c>
      <c r="B44" s="129" t="s">
        <v>73</v>
      </c>
      <c r="C44" s="129" t="s">
        <v>328</v>
      </c>
      <c r="D44" s="129" t="s">
        <v>594</v>
      </c>
      <c r="E44" s="129"/>
      <c r="F44" s="129"/>
      <c r="G44" s="129" t="s">
        <v>140</v>
      </c>
      <c r="H44" s="129"/>
      <c r="I44" s="129" t="s">
        <v>100</v>
      </c>
      <c r="J44" s="184"/>
      <c r="K44" s="184"/>
      <c r="L44" s="184">
        <v>680</v>
      </c>
      <c r="M44" s="184">
        <v>200</v>
      </c>
      <c r="N44" s="184">
        <f t="shared" si="1"/>
        <v>880</v>
      </c>
      <c r="O44" s="191"/>
      <c r="P44" s="117" t="e">
        <f>VLOOKUP(D44,고객상담실현황!$F$6:$M$322,2,FALSE)</f>
        <v>#N/A</v>
      </c>
      <c r="Q44" s="253" t="e">
        <f>VLOOKUP(D44,고객상담실현황!$F$6:$M$322,3,FALSE)</f>
        <v>#N/A</v>
      </c>
      <c r="R44" s="253" t="e">
        <f>VLOOKUP(D44,고객상담실현황!$F$6:$M$322,4,FALSE)</f>
        <v>#N/A</v>
      </c>
      <c r="S44" s="253" t="e">
        <f>VLOOKUP(D44,고객상담실현황!$F$6:$M$322,8,FALSE)</f>
        <v>#N/A</v>
      </c>
    </row>
    <row r="45" spans="1:19" s="20" customFormat="1" ht="24" customHeight="1">
      <c r="A45" s="129">
        <f t="shared" si="0"/>
        <v>39</v>
      </c>
      <c r="B45" s="129" t="s">
        <v>73</v>
      </c>
      <c r="C45" s="129" t="s">
        <v>328</v>
      </c>
      <c r="D45" s="129" t="s">
        <v>640</v>
      </c>
      <c r="E45" s="129"/>
      <c r="F45" s="129"/>
      <c r="G45" s="129"/>
      <c r="H45" s="129"/>
      <c r="I45" s="129" t="s">
        <v>100</v>
      </c>
      <c r="J45" s="184"/>
      <c r="K45" s="184"/>
      <c r="L45" s="184"/>
      <c r="M45" s="184">
        <v>700</v>
      </c>
      <c r="N45" s="184">
        <f t="shared" si="1"/>
        <v>700</v>
      </c>
      <c r="O45" s="191"/>
      <c r="P45" s="117" t="e">
        <f>VLOOKUP(D45,고객상담실현황!$F$6:$M$322,2,FALSE)</f>
        <v>#N/A</v>
      </c>
      <c r="Q45" s="253" t="e">
        <f>VLOOKUP(D45,고객상담실현황!$F$6:$M$322,3,FALSE)</f>
        <v>#N/A</v>
      </c>
      <c r="R45" s="253" t="e">
        <f>VLOOKUP(D45,고객상담실현황!$F$6:$M$322,4,FALSE)</f>
        <v>#N/A</v>
      </c>
      <c r="S45" s="253" t="e">
        <f>VLOOKUP(D45,고객상담실현황!$F$6:$M$322,8,FALSE)</f>
        <v>#N/A</v>
      </c>
    </row>
    <row r="46" spans="1:19" s="20" customFormat="1" ht="24" customHeight="1">
      <c r="A46" s="129">
        <f t="shared" si="0"/>
        <v>40</v>
      </c>
      <c r="B46" s="129" t="s">
        <v>73</v>
      </c>
      <c r="C46" s="129" t="s">
        <v>304</v>
      </c>
      <c r="D46" s="129" t="s">
        <v>304</v>
      </c>
      <c r="E46" s="129"/>
      <c r="F46" s="129"/>
      <c r="G46" s="129"/>
      <c r="H46" s="129"/>
      <c r="I46" s="129" t="s">
        <v>100</v>
      </c>
      <c r="J46" s="184"/>
      <c r="K46" s="184"/>
      <c r="L46" s="184"/>
      <c r="M46" s="184">
        <v>700</v>
      </c>
      <c r="N46" s="184">
        <f t="shared" si="1"/>
        <v>700</v>
      </c>
      <c r="O46" s="191"/>
      <c r="P46" s="117" t="str">
        <f>VLOOKUP(D46,고객상담실현황!$F$6:$M$322,2,FALSE)</f>
        <v>서기관</v>
      </c>
      <c r="Q46" s="253">
        <f>VLOOKUP(D46,고객상담실현황!$F$6:$M$322,3,FALSE)</f>
        <v>0</v>
      </c>
      <c r="R46" s="253">
        <f>VLOOKUP(D46,고객상담실현황!$F$6:$M$322,4,FALSE)</f>
        <v>2005</v>
      </c>
      <c r="S46" s="253">
        <f>VLOOKUP(D46,고객상담실현황!$F$6:$M$322,8,FALSE)</f>
        <v>0</v>
      </c>
    </row>
    <row r="47" spans="1:19" s="20" customFormat="1" ht="24" customHeight="1">
      <c r="A47" s="129">
        <f t="shared" si="0"/>
        <v>41</v>
      </c>
      <c r="B47" s="129" t="s">
        <v>73</v>
      </c>
      <c r="C47" s="129" t="s">
        <v>304</v>
      </c>
      <c r="D47" s="129" t="s">
        <v>626</v>
      </c>
      <c r="E47" s="129"/>
      <c r="F47" s="129"/>
      <c r="G47" s="129"/>
      <c r="H47" s="129"/>
      <c r="I47" s="129" t="s">
        <v>100</v>
      </c>
      <c r="J47" s="184"/>
      <c r="K47" s="184"/>
      <c r="L47" s="184"/>
      <c r="M47" s="184">
        <v>300</v>
      </c>
      <c r="N47" s="184">
        <f t="shared" si="1"/>
        <v>300</v>
      </c>
      <c r="O47" s="191"/>
      <c r="P47" s="117" t="e">
        <f>VLOOKUP(D47,고객상담실현황!$F$6:$M$322,2,FALSE)</f>
        <v>#N/A</v>
      </c>
      <c r="Q47" s="253" t="e">
        <f>VLOOKUP(D47,고객상담실현황!$F$6:$M$322,3,FALSE)</f>
        <v>#N/A</v>
      </c>
      <c r="R47" s="253" t="e">
        <f>VLOOKUP(D47,고객상담실현황!$F$6:$M$322,4,FALSE)</f>
        <v>#N/A</v>
      </c>
      <c r="S47" s="253" t="e">
        <f>VLOOKUP(D47,고객상담실현황!$F$6:$M$322,8,FALSE)</f>
        <v>#N/A</v>
      </c>
    </row>
    <row r="48" spans="1:19" s="20" customFormat="1" ht="24" customHeight="1">
      <c r="A48" s="129">
        <f t="shared" si="0"/>
        <v>42</v>
      </c>
      <c r="B48" s="129" t="s">
        <v>73</v>
      </c>
      <c r="C48" s="129" t="s">
        <v>304</v>
      </c>
      <c r="D48" s="129" t="s">
        <v>633</v>
      </c>
      <c r="E48" s="129"/>
      <c r="F48" s="129"/>
      <c r="G48" s="129"/>
      <c r="H48" s="129"/>
      <c r="I48" s="129" t="s">
        <v>100</v>
      </c>
      <c r="J48" s="184"/>
      <c r="K48" s="184"/>
      <c r="L48" s="184"/>
      <c r="M48" s="184">
        <v>300</v>
      </c>
      <c r="N48" s="184">
        <f t="shared" si="1"/>
        <v>300</v>
      </c>
      <c r="O48" s="191"/>
      <c r="P48" s="117" t="e">
        <f>VLOOKUP(D48,고객상담실현황!$F$6:$M$322,2,FALSE)</f>
        <v>#N/A</v>
      </c>
      <c r="Q48" s="253" t="e">
        <f>VLOOKUP(D48,고객상담실현황!$F$6:$M$322,3,FALSE)</f>
        <v>#N/A</v>
      </c>
      <c r="R48" s="253" t="e">
        <f>VLOOKUP(D48,고객상담실현황!$F$6:$M$322,4,FALSE)</f>
        <v>#N/A</v>
      </c>
      <c r="S48" s="253" t="e">
        <f>VLOOKUP(D48,고객상담실현황!$F$6:$M$322,8,FALSE)</f>
        <v>#N/A</v>
      </c>
    </row>
    <row r="49" spans="1:19" s="20" customFormat="1" ht="24" customHeight="1">
      <c r="A49" s="129">
        <f t="shared" si="0"/>
        <v>43</v>
      </c>
      <c r="B49" s="129" t="s">
        <v>73</v>
      </c>
      <c r="C49" s="129" t="s">
        <v>304</v>
      </c>
      <c r="D49" s="129" t="s">
        <v>627</v>
      </c>
      <c r="E49" s="129"/>
      <c r="F49" s="129"/>
      <c r="G49" s="129"/>
      <c r="H49" s="129"/>
      <c r="I49" s="129" t="s">
        <v>100</v>
      </c>
      <c r="J49" s="184"/>
      <c r="K49" s="184"/>
      <c r="L49" s="184"/>
      <c r="M49" s="184">
        <v>300</v>
      </c>
      <c r="N49" s="184">
        <f t="shared" si="1"/>
        <v>300</v>
      </c>
      <c r="O49" s="191"/>
      <c r="P49" s="117" t="e">
        <f>VLOOKUP(D49,고객상담실현황!$F$6:$M$322,2,FALSE)</f>
        <v>#N/A</v>
      </c>
      <c r="Q49" s="253" t="e">
        <f>VLOOKUP(D49,고객상담실현황!$F$6:$M$322,3,FALSE)</f>
        <v>#N/A</v>
      </c>
      <c r="R49" s="253" t="e">
        <f>VLOOKUP(D49,고객상담실현황!$F$6:$M$322,4,FALSE)</f>
        <v>#N/A</v>
      </c>
      <c r="S49" s="253" t="e">
        <f>VLOOKUP(D49,고객상담실현황!$F$6:$M$322,8,FALSE)</f>
        <v>#N/A</v>
      </c>
    </row>
    <row r="50" spans="1:19" s="20" customFormat="1" ht="24" customHeight="1">
      <c r="A50" s="129">
        <f t="shared" si="0"/>
        <v>44</v>
      </c>
      <c r="B50" s="129" t="s">
        <v>73</v>
      </c>
      <c r="C50" s="129" t="s">
        <v>304</v>
      </c>
      <c r="D50" s="129" t="s">
        <v>625</v>
      </c>
      <c r="E50" s="129"/>
      <c r="F50" s="129"/>
      <c r="G50" s="129"/>
      <c r="H50" s="129"/>
      <c r="I50" s="129" t="s">
        <v>100</v>
      </c>
      <c r="J50" s="184"/>
      <c r="K50" s="184"/>
      <c r="L50" s="184"/>
      <c r="M50" s="184">
        <v>300</v>
      </c>
      <c r="N50" s="184">
        <f t="shared" si="1"/>
        <v>300</v>
      </c>
      <c r="O50" s="191"/>
      <c r="P50" s="117" t="e">
        <f>VLOOKUP(D50,고객상담실현황!$F$6:$M$322,2,FALSE)</f>
        <v>#N/A</v>
      </c>
      <c r="Q50" s="253" t="e">
        <f>VLOOKUP(D50,고객상담실현황!$F$6:$M$322,3,FALSE)</f>
        <v>#N/A</v>
      </c>
      <c r="R50" s="253" t="e">
        <f>VLOOKUP(D50,고객상담실현황!$F$6:$M$322,4,FALSE)</f>
        <v>#N/A</v>
      </c>
      <c r="S50" s="253" t="e">
        <f>VLOOKUP(D50,고객상담실현황!$F$6:$M$322,8,FALSE)</f>
        <v>#N/A</v>
      </c>
    </row>
    <row r="51" spans="1:19" s="20" customFormat="1" ht="24" customHeight="1">
      <c r="A51" s="129">
        <f t="shared" si="0"/>
        <v>45</v>
      </c>
      <c r="B51" s="129" t="s">
        <v>73</v>
      </c>
      <c r="C51" s="129" t="s">
        <v>304</v>
      </c>
      <c r="D51" s="129" t="s">
        <v>628</v>
      </c>
      <c r="E51" s="129"/>
      <c r="F51" s="129"/>
      <c r="G51" s="129"/>
      <c r="H51" s="129"/>
      <c r="I51" s="129" t="s">
        <v>100</v>
      </c>
      <c r="J51" s="184"/>
      <c r="K51" s="184"/>
      <c r="L51" s="184"/>
      <c r="M51" s="184">
        <v>300</v>
      </c>
      <c r="N51" s="184">
        <f t="shared" si="1"/>
        <v>300</v>
      </c>
      <c r="O51" s="191"/>
      <c r="P51" s="117" t="e">
        <f>VLOOKUP(D51,고객상담실현황!$F$6:$M$322,2,FALSE)</f>
        <v>#N/A</v>
      </c>
      <c r="Q51" s="253" t="e">
        <f>VLOOKUP(D51,고객상담실현황!$F$6:$M$322,3,FALSE)</f>
        <v>#N/A</v>
      </c>
      <c r="R51" s="253" t="e">
        <f>VLOOKUP(D51,고객상담실현황!$F$6:$M$322,4,FALSE)</f>
        <v>#N/A</v>
      </c>
      <c r="S51" s="253" t="e">
        <f>VLOOKUP(D51,고객상담실현황!$F$6:$M$322,8,FALSE)</f>
        <v>#N/A</v>
      </c>
    </row>
    <row r="52" spans="1:19" s="20" customFormat="1" ht="24" customHeight="1">
      <c r="A52" s="129">
        <f t="shared" si="0"/>
        <v>46</v>
      </c>
      <c r="B52" s="129" t="s">
        <v>73</v>
      </c>
      <c r="C52" s="129" t="s">
        <v>304</v>
      </c>
      <c r="D52" s="129" t="s">
        <v>630</v>
      </c>
      <c r="E52" s="129"/>
      <c r="F52" s="129"/>
      <c r="G52" s="129"/>
      <c r="H52" s="129"/>
      <c r="I52" s="129" t="s">
        <v>100</v>
      </c>
      <c r="J52" s="184"/>
      <c r="K52" s="184"/>
      <c r="L52" s="184"/>
      <c r="M52" s="184">
        <v>300</v>
      </c>
      <c r="N52" s="184">
        <f t="shared" si="1"/>
        <v>300</v>
      </c>
      <c r="O52" s="191"/>
      <c r="P52" s="117" t="e">
        <f>VLOOKUP(D52,고객상담실현황!$F$6:$M$322,2,FALSE)</f>
        <v>#N/A</v>
      </c>
      <c r="Q52" s="253" t="e">
        <f>VLOOKUP(D52,고객상담실현황!$F$6:$M$322,3,FALSE)</f>
        <v>#N/A</v>
      </c>
      <c r="R52" s="253" t="e">
        <f>VLOOKUP(D52,고객상담실현황!$F$6:$M$322,4,FALSE)</f>
        <v>#N/A</v>
      </c>
      <c r="S52" s="253" t="e">
        <f>VLOOKUP(D52,고객상담실현황!$F$6:$M$322,8,FALSE)</f>
        <v>#N/A</v>
      </c>
    </row>
    <row r="53" spans="1:19" s="20" customFormat="1" ht="24" customHeight="1">
      <c r="A53" s="129">
        <f t="shared" si="0"/>
        <v>47</v>
      </c>
      <c r="B53" s="129" t="s">
        <v>73</v>
      </c>
      <c r="C53" s="129" t="s">
        <v>310</v>
      </c>
      <c r="D53" s="129" t="s">
        <v>310</v>
      </c>
      <c r="E53" s="129"/>
      <c r="F53" s="129"/>
      <c r="G53" s="129" t="s">
        <v>140</v>
      </c>
      <c r="H53" s="129"/>
      <c r="I53" s="129"/>
      <c r="J53" s="184"/>
      <c r="K53" s="184"/>
      <c r="L53" s="184">
        <v>1520</v>
      </c>
      <c r="M53" s="184">
        <v>110</v>
      </c>
      <c r="N53" s="184">
        <f t="shared" si="1"/>
        <v>1630</v>
      </c>
      <c r="O53" s="191"/>
      <c r="P53" s="117" t="str">
        <f>VLOOKUP(D53,고객상담실현황!$F$6:$M$322,2,FALSE)</f>
        <v>서기관</v>
      </c>
      <c r="Q53" s="253">
        <f>VLOOKUP(D53,고객상담실현황!$F$6:$M$322,3,FALSE)</f>
        <v>0</v>
      </c>
      <c r="R53" s="253">
        <f>VLOOKUP(D53,고객상담실현황!$F$6:$M$322,4,FALSE)</f>
        <v>2005</v>
      </c>
      <c r="S53" s="253">
        <f>VLOOKUP(D53,고객상담실현황!$F$6:$M$322,8,FALSE)</f>
        <v>0</v>
      </c>
    </row>
    <row r="54" spans="1:19" s="20" customFormat="1" ht="24" customHeight="1">
      <c r="A54" s="129">
        <f t="shared" si="0"/>
        <v>48</v>
      </c>
      <c r="B54" s="129" t="s">
        <v>73</v>
      </c>
      <c r="C54" s="129" t="s">
        <v>457</v>
      </c>
      <c r="D54" s="129" t="s">
        <v>460</v>
      </c>
      <c r="E54" s="129"/>
      <c r="F54" s="129"/>
      <c r="G54" s="129"/>
      <c r="H54" s="129"/>
      <c r="I54" s="129" t="s">
        <v>100</v>
      </c>
      <c r="J54" s="184"/>
      <c r="K54" s="184"/>
      <c r="L54" s="184"/>
      <c r="M54" s="184">
        <v>440</v>
      </c>
      <c r="N54" s="184">
        <f t="shared" si="1"/>
        <v>440</v>
      </c>
      <c r="O54" s="191"/>
      <c r="P54" s="117" t="str">
        <f>VLOOKUP(D54,고객상담실현황!$F$6:$M$322,2,FALSE)</f>
        <v>사무관</v>
      </c>
      <c r="Q54" s="253" t="str">
        <f>VLOOKUP(D54,고객상담실현황!$F$6:$M$322,3,FALSE)</f>
        <v>관내</v>
      </c>
      <c r="R54" s="253" t="str">
        <f>VLOOKUP(D54,고객상담실현황!$F$6:$M$322,4,FALSE)</f>
        <v>2011</v>
      </c>
      <c r="S54" s="253">
        <f>VLOOKUP(D54,고객상담실현황!$F$6:$M$322,8,FALSE)</f>
        <v>0</v>
      </c>
    </row>
    <row r="55" spans="1:19" s="20" customFormat="1" ht="24" customHeight="1">
      <c r="A55" s="129">
        <f t="shared" si="0"/>
        <v>49</v>
      </c>
      <c r="B55" s="129" t="s">
        <v>73</v>
      </c>
      <c r="C55" s="129" t="s">
        <v>457</v>
      </c>
      <c r="D55" s="129" t="s">
        <v>457</v>
      </c>
      <c r="E55" s="129"/>
      <c r="F55" s="129"/>
      <c r="G55" s="129"/>
      <c r="H55" s="129"/>
      <c r="I55" s="129" t="s">
        <v>100</v>
      </c>
      <c r="J55" s="184"/>
      <c r="K55" s="184"/>
      <c r="L55" s="184"/>
      <c r="M55" s="184">
        <v>1210</v>
      </c>
      <c r="N55" s="184">
        <f t="shared" si="1"/>
        <v>1210</v>
      </c>
      <c r="O55" s="191"/>
      <c r="P55" s="117" t="str">
        <f>VLOOKUP(D55,고객상담실현황!$F$6:$M$322,2,FALSE)</f>
        <v>서기관</v>
      </c>
      <c r="Q55" s="253">
        <f>VLOOKUP(D55,고객상담실현황!$F$6:$M$322,3,FALSE)</f>
        <v>0</v>
      </c>
      <c r="R55" s="253">
        <f>VLOOKUP(D55,고객상담실현황!$F$6:$M$322,4,FALSE)</f>
        <v>2006</v>
      </c>
      <c r="S55" s="253">
        <f>VLOOKUP(D55,고객상담실현황!$F$6:$M$322,8,FALSE)</f>
        <v>0</v>
      </c>
    </row>
    <row r="56" spans="1:19" s="20" customFormat="1" ht="24" customHeight="1">
      <c r="A56" s="129">
        <f t="shared" si="0"/>
        <v>50</v>
      </c>
      <c r="B56" s="129" t="s">
        <v>73</v>
      </c>
      <c r="C56" s="129" t="s">
        <v>457</v>
      </c>
      <c r="D56" s="129" t="s">
        <v>650</v>
      </c>
      <c r="E56" s="129"/>
      <c r="F56" s="129"/>
      <c r="G56" s="129"/>
      <c r="H56" s="129"/>
      <c r="I56" s="129" t="s">
        <v>100</v>
      </c>
      <c r="J56" s="184"/>
      <c r="K56" s="184"/>
      <c r="L56" s="184"/>
      <c r="M56" s="184">
        <v>660</v>
      </c>
      <c r="N56" s="184">
        <f t="shared" si="1"/>
        <v>660</v>
      </c>
      <c r="O56" s="191"/>
      <c r="P56" s="117" t="e">
        <f>VLOOKUP(D56,고객상담실현황!$F$6:$M$322,2,FALSE)</f>
        <v>#N/A</v>
      </c>
      <c r="Q56" s="253" t="e">
        <f>VLOOKUP(D56,고객상담실현황!$F$6:$M$322,3,FALSE)</f>
        <v>#N/A</v>
      </c>
      <c r="R56" s="253" t="e">
        <f>VLOOKUP(D56,고객상담실현황!$F$6:$M$322,4,FALSE)</f>
        <v>#N/A</v>
      </c>
      <c r="S56" s="253" t="e">
        <f>VLOOKUP(D56,고객상담실현황!$F$6:$M$322,8,FALSE)</f>
        <v>#N/A</v>
      </c>
    </row>
    <row r="57" spans="1:19" s="20" customFormat="1" ht="24" customHeight="1">
      <c r="A57" s="129">
        <f t="shared" si="0"/>
        <v>51</v>
      </c>
      <c r="B57" s="129" t="s">
        <v>73</v>
      </c>
      <c r="C57" s="129" t="s">
        <v>457</v>
      </c>
      <c r="D57" s="129" t="s">
        <v>458</v>
      </c>
      <c r="E57" s="129"/>
      <c r="F57" s="129"/>
      <c r="G57" s="129"/>
      <c r="H57" s="129"/>
      <c r="I57" s="129" t="s">
        <v>100</v>
      </c>
      <c r="J57" s="184"/>
      <c r="K57" s="184"/>
      <c r="L57" s="184"/>
      <c r="M57" s="184">
        <v>440</v>
      </c>
      <c r="N57" s="184">
        <f t="shared" si="1"/>
        <v>440</v>
      </c>
      <c r="O57" s="191"/>
      <c r="P57" s="117" t="str">
        <f>VLOOKUP(D57,고객상담실현황!$F$6:$M$322,2,FALSE)</f>
        <v>주사</v>
      </c>
      <c r="Q57" s="253" t="str">
        <f>VLOOKUP(D57,고객상담실현황!$F$6:$M$322,3,FALSE)</f>
        <v>관내</v>
      </c>
      <c r="R57" s="253" t="str">
        <f>VLOOKUP(D57,고객상담실현황!$F$6:$M$322,4,FALSE)</f>
        <v>2010</v>
      </c>
      <c r="S57" s="253">
        <f>VLOOKUP(D57,고객상담실현황!$F$6:$M$322,8,FALSE)</f>
        <v>0</v>
      </c>
    </row>
    <row r="58" spans="1:19" s="20" customFormat="1" ht="24" customHeight="1">
      <c r="A58" s="129">
        <f t="shared" si="0"/>
        <v>52</v>
      </c>
      <c r="B58" s="129" t="s">
        <v>73</v>
      </c>
      <c r="C58" s="129" t="s">
        <v>457</v>
      </c>
      <c r="D58" s="129" t="s">
        <v>649</v>
      </c>
      <c r="E58" s="129"/>
      <c r="F58" s="129"/>
      <c r="G58" s="129"/>
      <c r="H58" s="129"/>
      <c r="I58" s="129" t="s">
        <v>100</v>
      </c>
      <c r="J58" s="184"/>
      <c r="K58" s="184"/>
      <c r="L58" s="184"/>
      <c r="M58" s="184">
        <v>550</v>
      </c>
      <c r="N58" s="184">
        <f t="shared" si="1"/>
        <v>550</v>
      </c>
      <c r="O58" s="191"/>
      <c r="P58" s="117" t="e">
        <f>VLOOKUP(D58,고객상담실현황!$F$6:$M$322,2,FALSE)</f>
        <v>#N/A</v>
      </c>
      <c r="Q58" s="253" t="e">
        <f>VLOOKUP(D58,고객상담실현황!$F$6:$M$322,3,FALSE)</f>
        <v>#N/A</v>
      </c>
      <c r="R58" s="253" t="e">
        <f>VLOOKUP(D58,고객상담실현황!$F$6:$M$322,4,FALSE)</f>
        <v>#N/A</v>
      </c>
      <c r="S58" s="253" t="e">
        <f>VLOOKUP(D58,고객상담실현황!$F$6:$M$322,8,FALSE)</f>
        <v>#N/A</v>
      </c>
    </row>
    <row r="59" spans="1:19" s="20" customFormat="1" ht="24" customHeight="1">
      <c r="A59" s="129">
        <f t="shared" si="0"/>
        <v>53</v>
      </c>
      <c r="B59" s="129" t="s">
        <v>73</v>
      </c>
      <c r="C59" s="129" t="s">
        <v>457</v>
      </c>
      <c r="D59" s="129" t="s">
        <v>461</v>
      </c>
      <c r="E59" s="129"/>
      <c r="F59" s="129"/>
      <c r="G59" s="129"/>
      <c r="H59" s="129"/>
      <c r="I59" s="129" t="s">
        <v>100</v>
      </c>
      <c r="J59" s="184"/>
      <c r="K59" s="184"/>
      <c r="L59" s="184"/>
      <c r="M59" s="184">
        <v>440</v>
      </c>
      <c r="N59" s="184">
        <f t="shared" si="1"/>
        <v>440</v>
      </c>
      <c r="O59" s="191"/>
      <c r="P59" s="117" t="str">
        <f>VLOOKUP(D59,고객상담실현황!$F$6:$M$322,2,FALSE)</f>
        <v>주사</v>
      </c>
      <c r="Q59" s="253" t="str">
        <f>VLOOKUP(D59,고객상담실현황!$F$6:$M$322,3,FALSE)</f>
        <v>관내</v>
      </c>
      <c r="R59" s="253" t="str">
        <f>VLOOKUP(D59,고객상담실현황!$F$6:$M$322,4,FALSE)</f>
        <v>2011</v>
      </c>
      <c r="S59" s="253">
        <f>VLOOKUP(D59,고객상담실현황!$F$6:$M$322,8,FALSE)</f>
        <v>0</v>
      </c>
    </row>
    <row r="60" spans="1:19" s="20" customFormat="1" ht="24" customHeight="1">
      <c r="A60" s="129">
        <f t="shared" si="0"/>
        <v>54</v>
      </c>
      <c r="B60" s="129" t="s">
        <v>73</v>
      </c>
      <c r="C60" s="129" t="s">
        <v>457</v>
      </c>
      <c r="D60" s="129" t="s">
        <v>459</v>
      </c>
      <c r="E60" s="129"/>
      <c r="F60" s="129"/>
      <c r="G60" s="129"/>
      <c r="H60" s="129"/>
      <c r="I60" s="129" t="s">
        <v>100</v>
      </c>
      <c r="J60" s="184"/>
      <c r="K60" s="184"/>
      <c r="L60" s="184"/>
      <c r="M60" s="184">
        <v>440</v>
      </c>
      <c r="N60" s="184">
        <f t="shared" si="1"/>
        <v>440</v>
      </c>
      <c r="O60" s="191"/>
      <c r="P60" s="117" t="str">
        <f>VLOOKUP(D60,고객상담실현황!$F$6:$M$322,2,FALSE)</f>
        <v>주사</v>
      </c>
      <c r="Q60" s="253" t="str">
        <f>VLOOKUP(D60,고객상담실현황!$F$6:$M$322,3,FALSE)</f>
        <v>관내</v>
      </c>
      <c r="R60" s="253" t="str">
        <f>VLOOKUP(D60,고객상담실현황!$F$6:$M$322,4,FALSE)</f>
        <v>2011</v>
      </c>
      <c r="S60" s="253">
        <f>VLOOKUP(D60,고객상담실현황!$F$6:$M$322,8,FALSE)</f>
        <v>0</v>
      </c>
    </row>
    <row r="61" spans="1:19" s="20" customFormat="1" ht="24" customHeight="1">
      <c r="A61" s="129">
        <f t="shared" si="0"/>
        <v>55</v>
      </c>
      <c r="B61" s="129" t="s">
        <v>73</v>
      </c>
      <c r="C61" s="129" t="s">
        <v>457</v>
      </c>
      <c r="D61" s="129" t="s">
        <v>651</v>
      </c>
      <c r="E61" s="129"/>
      <c r="F61" s="129"/>
      <c r="G61" s="129"/>
      <c r="H61" s="129"/>
      <c r="I61" s="129" t="s">
        <v>100</v>
      </c>
      <c r="J61" s="184"/>
      <c r="K61" s="184"/>
      <c r="L61" s="184"/>
      <c r="M61" s="184">
        <v>660</v>
      </c>
      <c r="N61" s="184">
        <f t="shared" si="1"/>
        <v>660</v>
      </c>
      <c r="O61" s="191"/>
      <c r="P61" s="117" t="e">
        <f>VLOOKUP(D61,고객상담실현황!$F$6:$M$322,2,FALSE)</f>
        <v>#N/A</v>
      </c>
      <c r="Q61" s="253" t="e">
        <f>VLOOKUP(D61,고객상담실현황!$F$6:$M$322,3,FALSE)</f>
        <v>#N/A</v>
      </c>
      <c r="R61" s="253" t="e">
        <f>VLOOKUP(D61,고객상담실현황!$F$6:$M$322,4,FALSE)</f>
        <v>#N/A</v>
      </c>
      <c r="S61" s="253" t="e">
        <f>VLOOKUP(D61,고객상담실현황!$F$6:$M$322,8,FALSE)</f>
        <v>#N/A</v>
      </c>
    </row>
    <row r="62" spans="1:19" s="20" customFormat="1" ht="24" customHeight="1">
      <c r="A62" s="129">
        <f t="shared" si="0"/>
        <v>56</v>
      </c>
      <c r="B62" s="129" t="s">
        <v>73</v>
      </c>
      <c r="C62" s="129" t="s">
        <v>457</v>
      </c>
      <c r="D62" s="129" t="s">
        <v>652</v>
      </c>
      <c r="E62" s="129"/>
      <c r="F62" s="129"/>
      <c r="G62" s="129"/>
      <c r="H62" s="129"/>
      <c r="I62" s="129" t="s">
        <v>100</v>
      </c>
      <c r="J62" s="184"/>
      <c r="K62" s="184"/>
      <c r="L62" s="184"/>
      <c r="M62" s="184">
        <v>440</v>
      </c>
      <c r="N62" s="184">
        <f t="shared" si="1"/>
        <v>440</v>
      </c>
      <c r="O62" s="191"/>
      <c r="P62" s="117" t="e">
        <f>VLOOKUP(D62,고객상담실현황!$F$6:$M$322,2,FALSE)</f>
        <v>#N/A</v>
      </c>
      <c r="Q62" s="253" t="e">
        <f>VLOOKUP(D62,고객상담실현황!$F$6:$M$322,3,FALSE)</f>
        <v>#N/A</v>
      </c>
      <c r="R62" s="253" t="e">
        <f>VLOOKUP(D62,고객상담실현황!$F$6:$M$322,4,FALSE)</f>
        <v>#N/A</v>
      </c>
      <c r="S62" s="253" t="e">
        <f>VLOOKUP(D62,고객상담실현황!$F$6:$M$322,8,FALSE)</f>
        <v>#N/A</v>
      </c>
    </row>
    <row r="63" spans="1:19" s="20" customFormat="1" ht="24" customHeight="1">
      <c r="A63" s="129">
        <f t="shared" si="0"/>
        <v>57</v>
      </c>
      <c r="B63" s="129" t="s">
        <v>73</v>
      </c>
      <c r="C63" s="129" t="s">
        <v>311</v>
      </c>
      <c r="D63" s="129" t="s">
        <v>311</v>
      </c>
      <c r="E63" s="129"/>
      <c r="F63" s="129"/>
      <c r="G63" s="129"/>
      <c r="H63" s="129"/>
      <c r="I63" s="129" t="s">
        <v>100</v>
      </c>
      <c r="J63" s="184"/>
      <c r="K63" s="184"/>
      <c r="L63" s="184"/>
      <c r="M63" s="184">
        <v>500</v>
      </c>
      <c r="N63" s="184">
        <f t="shared" si="1"/>
        <v>500</v>
      </c>
      <c r="O63" s="191"/>
      <c r="P63" s="117" t="str">
        <f>VLOOKUP(D63,고객상담실현황!$F$6:$M$322,2,FALSE)</f>
        <v>서기관</v>
      </c>
      <c r="Q63" s="253">
        <f>VLOOKUP(D63,고객상담실현황!$F$6:$M$322,3,FALSE)</f>
        <v>0</v>
      </c>
      <c r="R63" s="253">
        <f>VLOOKUP(D63,고객상담실현황!$F$6:$M$322,4,FALSE)</f>
        <v>2005</v>
      </c>
      <c r="S63" s="253">
        <f>VLOOKUP(D63,고객상담실현황!$F$6:$M$322,8,FALSE)</f>
        <v>0</v>
      </c>
    </row>
    <row r="64" spans="1:19" s="20" customFormat="1" ht="24" customHeight="1">
      <c r="A64" s="129">
        <f t="shared" si="0"/>
        <v>58</v>
      </c>
      <c r="B64" s="129" t="s">
        <v>73</v>
      </c>
      <c r="C64" s="129" t="s">
        <v>311</v>
      </c>
      <c r="D64" s="129" t="s">
        <v>584</v>
      </c>
      <c r="E64" s="129"/>
      <c r="F64" s="129"/>
      <c r="G64" s="129" t="s">
        <v>140</v>
      </c>
      <c r="H64" s="129" t="s">
        <v>100</v>
      </c>
      <c r="I64" s="129"/>
      <c r="J64" s="184"/>
      <c r="K64" s="184">
        <v>10000</v>
      </c>
      <c r="L64" s="184">
        <v>3510</v>
      </c>
      <c r="M64" s="184"/>
      <c r="N64" s="184">
        <f t="shared" si="1"/>
        <v>13510</v>
      </c>
      <c r="O64" s="191">
        <v>1</v>
      </c>
      <c r="P64" s="117" t="e">
        <f>VLOOKUP(D64,고객상담실현황!$F$6:$M$322,2,FALSE)</f>
        <v>#N/A</v>
      </c>
      <c r="Q64" s="253" t="e">
        <f>VLOOKUP(D64,고객상담실현황!$F$6:$M$322,3,FALSE)</f>
        <v>#N/A</v>
      </c>
      <c r="R64" s="253" t="e">
        <f>VLOOKUP(D64,고객상담실현황!$F$6:$M$322,4,FALSE)</f>
        <v>#N/A</v>
      </c>
      <c r="S64" s="253" t="e">
        <f>VLOOKUP(D64,고객상담실현황!$F$6:$M$322,8,FALSE)</f>
        <v>#N/A</v>
      </c>
    </row>
    <row r="65" spans="1:19" s="20" customFormat="1" ht="24" customHeight="1">
      <c r="A65" s="129">
        <f t="shared" si="0"/>
        <v>59</v>
      </c>
      <c r="B65" s="129" t="s">
        <v>73</v>
      </c>
      <c r="C65" s="129" t="s">
        <v>307</v>
      </c>
      <c r="D65" s="129" t="s">
        <v>306</v>
      </c>
      <c r="E65" s="129"/>
      <c r="F65" s="129"/>
      <c r="G65" s="129"/>
      <c r="H65" s="129"/>
      <c r="I65" s="129"/>
      <c r="J65" s="184"/>
      <c r="K65" s="184"/>
      <c r="L65" s="184"/>
      <c r="M65" s="184">
        <v>200</v>
      </c>
      <c r="N65" s="184">
        <f t="shared" si="1"/>
        <v>200</v>
      </c>
      <c r="O65" s="191"/>
      <c r="P65" s="117" t="str">
        <f>VLOOKUP(D65,고객상담실현황!$F$6:$M$322,2,FALSE)</f>
        <v>주사</v>
      </c>
      <c r="Q65" s="253" t="str">
        <f>VLOOKUP(D65,고객상담실현황!$F$6:$M$322,3,FALSE)</f>
        <v>관내</v>
      </c>
      <c r="R65" s="253" t="str">
        <f>VLOOKUP(D65,고객상담실현황!$F$6:$M$322,4,FALSE)</f>
        <v>2009</v>
      </c>
      <c r="S65" s="253">
        <f>VLOOKUP(D65,고객상담실현황!$F$6:$M$322,8,FALSE)</f>
        <v>0</v>
      </c>
    </row>
    <row r="66" spans="1:19" s="20" customFormat="1" ht="24" customHeight="1">
      <c r="A66" s="129">
        <f t="shared" si="0"/>
        <v>60</v>
      </c>
      <c r="B66" s="129" t="s">
        <v>73</v>
      </c>
      <c r="C66" s="129" t="s">
        <v>307</v>
      </c>
      <c r="D66" s="129" t="s">
        <v>307</v>
      </c>
      <c r="E66" s="129"/>
      <c r="F66" s="129"/>
      <c r="G66" s="129"/>
      <c r="H66" s="129"/>
      <c r="I66" s="129" t="s">
        <v>100</v>
      </c>
      <c r="J66" s="184"/>
      <c r="K66" s="184"/>
      <c r="L66" s="184"/>
      <c r="M66" s="184">
        <v>700</v>
      </c>
      <c r="N66" s="184">
        <f t="shared" si="1"/>
        <v>700</v>
      </c>
      <c r="O66" s="191"/>
      <c r="P66" s="117" t="str">
        <f>VLOOKUP(D66,고객상담실현황!$F$6:$M$322,2,FALSE)</f>
        <v>서기관</v>
      </c>
      <c r="Q66" s="253">
        <f>VLOOKUP(D66,고객상담실현황!$F$6:$M$322,3,FALSE)</f>
        <v>0</v>
      </c>
      <c r="R66" s="253">
        <f>VLOOKUP(D66,고객상담실현황!$F$6:$M$322,4,FALSE)</f>
        <v>2005</v>
      </c>
      <c r="S66" s="253">
        <f>VLOOKUP(D66,고객상담실현황!$F$6:$M$322,8,FALSE)</f>
        <v>0</v>
      </c>
    </row>
    <row r="67" spans="1:19" s="20" customFormat="1" ht="24" customHeight="1">
      <c r="A67" s="129">
        <f t="shared" si="0"/>
        <v>61</v>
      </c>
      <c r="B67" s="129" t="s">
        <v>73</v>
      </c>
      <c r="C67" s="129" t="s">
        <v>307</v>
      </c>
      <c r="D67" s="129" t="s">
        <v>600</v>
      </c>
      <c r="E67" s="129"/>
      <c r="F67" s="129"/>
      <c r="G67" s="129" t="s">
        <v>140</v>
      </c>
      <c r="H67" s="129"/>
      <c r="I67" s="129"/>
      <c r="J67" s="184"/>
      <c r="K67" s="184"/>
      <c r="L67" s="184">
        <v>800</v>
      </c>
      <c r="M67" s="184"/>
      <c r="N67" s="184">
        <f t="shared" si="1"/>
        <v>800</v>
      </c>
      <c r="O67" s="191"/>
      <c r="P67" s="117" t="e">
        <f>VLOOKUP(D67,고객상담실현황!$F$6:$M$322,2,FALSE)</f>
        <v>#N/A</v>
      </c>
      <c r="Q67" s="253" t="e">
        <f>VLOOKUP(D67,고객상담실현황!$F$6:$M$322,3,FALSE)</f>
        <v>#N/A</v>
      </c>
      <c r="R67" s="253" t="e">
        <f>VLOOKUP(D67,고객상담실현황!$F$6:$M$322,4,FALSE)</f>
        <v>#N/A</v>
      </c>
      <c r="S67" s="253" t="e">
        <f>VLOOKUP(D67,고객상담실현황!$F$6:$M$322,8,FALSE)</f>
        <v>#N/A</v>
      </c>
    </row>
    <row r="68" spans="1:19" s="20" customFormat="1" ht="24" customHeight="1">
      <c r="A68" s="129">
        <f t="shared" si="0"/>
        <v>62</v>
      </c>
      <c r="B68" s="129" t="s">
        <v>73</v>
      </c>
      <c r="C68" s="129" t="s">
        <v>307</v>
      </c>
      <c r="D68" s="129" t="s">
        <v>645</v>
      </c>
      <c r="E68" s="129"/>
      <c r="F68" s="129"/>
      <c r="G68" s="129"/>
      <c r="H68" s="129"/>
      <c r="I68" s="129"/>
      <c r="J68" s="184"/>
      <c r="K68" s="184"/>
      <c r="L68" s="184"/>
      <c r="M68" s="184">
        <v>1480</v>
      </c>
      <c r="N68" s="184">
        <f t="shared" si="1"/>
        <v>1480</v>
      </c>
      <c r="O68" s="191"/>
      <c r="P68" s="117" t="e">
        <f>VLOOKUP(D68,고객상담실현황!$F$6:$M$322,2,FALSE)</f>
        <v>#N/A</v>
      </c>
      <c r="Q68" s="253" t="e">
        <f>VLOOKUP(D68,고객상담실현황!$F$6:$M$322,3,FALSE)</f>
        <v>#N/A</v>
      </c>
      <c r="R68" s="253" t="e">
        <f>VLOOKUP(D68,고객상담실현황!$F$6:$M$322,4,FALSE)</f>
        <v>#N/A</v>
      </c>
      <c r="S68" s="253" t="e">
        <f>VLOOKUP(D68,고객상담실현황!$F$6:$M$322,8,FALSE)</f>
        <v>#N/A</v>
      </c>
    </row>
    <row r="69" spans="1:19" s="20" customFormat="1" ht="24" customHeight="1">
      <c r="A69" s="129">
        <f t="shared" si="0"/>
        <v>63</v>
      </c>
      <c r="B69" s="129" t="s">
        <v>73</v>
      </c>
      <c r="C69" s="129" t="s">
        <v>307</v>
      </c>
      <c r="D69" s="129" t="s">
        <v>592</v>
      </c>
      <c r="E69" s="129"/>
      <c r="F69" s="129"/>
      <c r="G69" s="129" t="s">
        <v>140</v>
      </c>
      <c r="H69" s="129"/>
      <c r="I69" s="129"/>
      <c r="J69" s="184"/>
      <c r="K69" s="184"/>
      <c r="L69" s="184">
        <v>1330</v>
      </c>
      <c r="M69" s="184"/>
      <c r="N69" s="184">
        <f t="shared" si="1"/>
        <v>1330</v>
      </c>
      <c r="O69" s="191"/>
      <c r="P69" s="117" t="e">
        <f>VLOOKUP(D69,고객상담실현황!$F$6:$M$322,2,FALSE)</f>
        <v>#N/A</v>
      </c>
      <c r="Q69" s="253" t="e">
        <f>VLOOKUP(D69,고객상담실현황!$F$6:$M$322,3,FALSE)</f>
        <v>#N/A</v>
      </c>
      <c r="R69" s="253" t="e">
        <f>VLOOKUP(D69,고객상담실현황!$F$6:$M$322,4,FALSE)</f>
        <v>#N/A</v>
      </c>
      <c r="S69" s="253" t="e">
        <f>VLOOKUP(D69,고객상담실현황!$F$6:$M$322,8,FALSE)</f>
        <v>#N/A</v>
      </c>
    </row>
    <row r="70" spans="1:19" s="20" customFormat="1" ht="24" customHeight="1">
      <c r="A70" s="129">
        <f t="shared" si="0"/>
        <v>64</v>
      </c>
      <c r="B70" s="129" t="s">
        <v>73</v>
      </c>
      <c r="C70" s="129" t="s">
        <v>307</v>
      </c>
      <c r="D70" s="129" t="s">
        <v>644</v>
      </c>
      <c r="E70" s="129"/>
      <c r="F70" s="129"/>
      <c r="G70" s="129"/>
      <c r="H70" s="129"/>
      <c r="I70" s="129"/>
      <c r="J70" s="184"/>
      <c r="K70" s="184"/>
      <c r="L70" s="184"/>
      <c r="M70" s="184">
        <v>300</v>
      </c>
      <c r="N70" s="184">
        <f t="shared" si="1"/>
        <v>300</v>
      </c>
      <c r="O70" s="191"/>
      <c r="P70" s="117" t="e">
        <f>VLOOKUP(D70,고객상담실현황!$F$6:$M$322,2,FALSE)</f>
        <v>#N/A</v>
      </c>
      <c r="Q70" s="253" t="e">
        <f>VLOOKUP(D70,고객상담실현황!$F$6:$M$322,3,FALSE)</f>
        <v>#N/A</v>
      </c>
      <c r="R70" s="253" t="e">
        <f>VLOOKUP(D70,고객상담실현황!$F$6:$M$322,4,FALSE)</f>
        <v>#N/A</v>
      </c>
      <c r="S70" s="253" t="e">
        <f>VLOOKUP(D70,고객상담실현황!$F$6:$M$322,8,FALSE)</f>
        <v>#N/A</v>
      </c>
    </row>
    <row r="71" spans="1:19" s="20" customFormat="1" ht="24" customHeight="1">
      <c r="A71" s="129">
        <f t="shared" ref="A71:A134" si="2">ROW()-6</f>
        <v>65</v>
      </c>
      <c r="B71" s="129" t="s">
        <v>73</v>
      </c>
      <c r="C71" s="129" t="s">
        <v>77</v>
      </c>
      <c r="D71" s="129" t="s">
        <v>77</v>
      </c>
      <c r="E71" s="129"/>
      <c r="F71" s="129"/>
      <c r="G71" s="129"/>
      <c r="H71" s="129"/>
      <c r="I71" s="129" t="s">
        <v>100</v>
      </c>
      <c r="J71" s="184"/>
      <c r="K71" s="184"/>
      <c r="L71" s="184"/>
      <c r="M71" s="184">
        <v>500</v>
      </c>
      <c r="N71" s="184">
        <f t="shared" ref="N71:N117" si="3">SUM(J71:M71)</f>
        <v>500</v>
      </c>
      <c r="O71" s="191"/>
      <c r="P71" s="117" t="str">
        <f>VLOOKUP(D71,고객상담실현황!$F$6:$M$322,2,FALSE)</f>
        <v>서기관</v>
      </c>
      <c r="Q71" s="253">
        <f>VLOOKUP(D71,고객상담실현황!$F$6:$M$322,3,FALSE)</f>
        <v>0</v>
      </c>
      <c r="R71" s="253">
        <f>VLOOKUP(D71,고객상담실현황!$F$6:$M$322,4,FALSE)</f>
        <v>2007</v>
      </c>
      <c r="S71" s="253">
        <f>VLOOKUP(D71,고객상담실현황!$F$6:$M$322,8,FALSE)</f>
        <v>0</v>
      </c>
    </row>
    <row r="72" spans="1:19" s="20" customFormat="1" ht="24" customHeight="1">
      <c r="A72" s="129">
        <f t="shared" si="2"/>
        <v>66</v>
      </c>
      <c r="B72" s="129" t="s">
        <v>73</v>
      </c>
      <c r="C72" s="129" t="s">
        <v>318</v>
      </c>
      <c r="D72" s="129" t="s">
        <v>318</v>
      </c>
      <c r="E72" s="129"/>
      <c r="F72" s="129"/>
      <c r="G72" s="129"/>
      <c r="H72" s="129"/>
      <c r="I72" s="129" t="s">
        <v>100</v>
      </c>
      <c r="J72" s="184"/>
      <c r="K72" s="184"/>
      <c r="L72" s="184"/>
      <c r="M72" s="184">
        <v>3150</v>
      </c>
      <c r="N72" s="184">
        <f t="shared" si="3"/>
        <v>3150</v>
      </c>
      <c r="O72" s="191"/>
      <c r="P72" s="117" t="str">
        <f>VLOOKUP(D72,고객상담실현황!$F$6:$M$322,2,FALSE)</f>
        <v>서기관</v>
      </c>
      <c r="Q72" s="253">
        <f>VLOOKUP(D72,고객상담실현황!$F$6:$M$322,3,FALSE)</f>
        <v>0</v>
      </c>
      <c r="R72" s="253">
        <f>VLOOKUP(D72,고객상담실현황!$F$6:$M$322,4,FALSE)</f>
        <v>2010</v>
      </c>
      <c r="S72" s="253">
        <f>VLOOKUP(D72,고객상담실현황!$F$6:$M$322,8,FALSE)</f>
        <v>7900</v>
      </c>
    </row>
    <row r="73" spans="1:19" s="20" customFormat="1" ht="24" customHeight="1">
      <c r="A73" s="129">
        <f t="shared" si="2"/>
        <v>67</v>
      </c>
      <c r="B73" s="129" t="s">
        <v>73</v>
      </c>
      <c r="C73" s="129" t="s">
        <v>463</v>
      </c>
      <c r="D73" s="129" t="s">
        <v>631</v>
      </c>
      <c r="E73" s="129"/>
      <c r="F73" s="129"/>
      <c r="G73" s="129"/>
      <c r="H73" s="129"/>
      <c r="I73" s="129" t="s">
        <v>100</v>
      </c>
      <c r="J73" s="184"/>
      <c r="K73" s="184"/>
      <c r="L73" s="184"/>
      <c r="M73" s="184">
        <v>150</v>
      </c>
      <c r="N73" s="184">
        <f t="shared" si="3"/>
        <v>150</v>
      </c>
      <c r="O73" s="191"/>
      <c r="P73" s="117" t="e">
        <f>VLOOKUP(D73,고객상담실현황!$F$6:$M$322,2,FALSE)</f>
        <v>#N/A</v>
      </c>
      <c r="Q73" s="253" t="e">
        <f>VLOOKUP(D73,고객상담실현황!$F$6:$M$322,3,FALSE)</f>
        <v>#N/A</v>
      </c>
      <c r="R73" s="253" t="e">
        <f>VLOOKUP(D73,고객상담실현황!$F$6:$M$322,4,FALSE)</f>
        <v>#N/A</v>
      </c>
      <c r="S73" s="253" t="e">
        <f>VLOOKUP(D73,고객상담실현황!$F$6:$M$322,8,FALSE)</f>
        <v>#N/A</v>
      </c>
    </row>
    <row r="74" spans="1:19" s="20" customFormat="1" ht="24" customHeight="1">
      <c r="A74" s="129">
        <f t="shared" si="2"/>
        <v>68</v>
      </c>
      <c r="B74" s="129" t="s">
        <v>73</v>
      </c>
      <c r="C74" s="129" t="s">
        <v>590</v>
      </c>
      <c r="D74" s="129" t="s">
        <v>597</v>
      </c>
      <c r="E74" s="129"/>
      <c r="F74" s="129"/>
      <c r="G74" s="129" t="s">
        <v>140</v>
      </c>
      <c r="H74" s="129"/>
      <c r="I74" s="129" t="s">
        <v>100</v>
      </c>
      <c r="J74" s="184"/>
      <c r="K74" s="184"/>
      <c r="L74" s="184">
        <v>750</v>
      </c>
      <c r="M74" s="184">
        <v>150</v>
      </c>
      <c r="N74" s="184">
        <f t="shared" si="3"/>
        <v>900</v>
      </c>
      <c r="O74" s="191"/>
      <c r="P74" s="117" t="e">
        <f>VLOOKUP(D74,고객상담실현황!$F$6:$M$322,2,FALSE)</f>
        <v>#N/A</v>
      </c>
      <c r="Q74" s="253" t="e">
        <f>VLOOKUP(D74,고객상담실현황!$F$6:$M$322,3,FALSE)</f>
        <v>#N/A</v>
      </c>
      <c r="R74" s="253" t="e">
        <f>VLOOKUP(D74,고객상담실현황!$F$6:$M$322,4,FALSE)</f>
        <v>#N/A</v>
      </c>
      <c r="S74" s="253" t="e">
        <f>VLOOKUP(D74,고객상담실현황!$F$6:$M$322,8,FALSE)</f>
        <v>#N/A</v>
      </c>
    </row>
    <row r="75" spans="1:19" s="20" customFormat="1" ht="24" customHeight="1">
      <c r="A75" s="129">
        <f t="shared" si="2"/>
        <v>69</v>
      </c>
      <c r="B75" s="129" t="s">
        <v>73</v>
      </c>
      <c r="C75" s="129" t="s">
        <v>590</v>
      </c>
      <c r="D75" s="129" t="s">
        <v>596</v>
      </c>
      <c r="E75" s="129"/>
      <c r="F75" s="129"/>
      <c r="G75" s="129" t="s">
        <v>140</v>
      </c>
      <c r="H75" s="129"/>
      <c r="I75" s="129" t="s">
        <v>100</v>
      </c>
      <c r="J75" s="184"/>
      <c r="K75" s="184"/>
      <c r="L75" s="184">
        <v>760</v>
      </c>
      <c r="M75" s="184">
        <v>150</v>
      </c>
      <c r="N75" s="184">
        <f t="shared" si="3"/>
        <v>910</v>
      </c>
      <c r="O75" s="191"/>
      <c r="P75" s="117" t="e">
        <f>VLOOKUP(D75,고객상담실현황!$F$6:$M$322,2,FALSE)</f>
        <v>#N/A</v>
      </c>
      <c r="Q75" s="253" t="e">
        <f>VLOOKUP(D75,고객상담실현황!$F$6:$M$322,3,FALSE)</f>
        <v>#N/A</v>
      </c>
      <c r="R75" s="253" t="e">
        <f>VLOOKUP(D75,고객상담실현황!$F$6:$M$322,4,FALSE)</f>
        <v>#N/A</v>
      </c>
      <c r="S75" s="253" t="e">
        <f>VLOOKUP(D75,고객상담실현황!$F$6:$M$322,8,FALSE)</f>
        <v>#N/A</v>
      </c>
    </row>
    <row r="76" spans="1:19" s="20" customFormat="1" ht="24" customHeight="1">
      <c r="A76" s="129">
        <f t="shared" si="2"/>
        <v>70</v>
      </c>
      <c r="B76" s="129" t="s">
        <v>73</v>
      </c>
      <c r="C76" s="129" t="s">
        <v>590</v>
      </c>
      <c r="D76" s="129" t="s">
        <v>590</v>
      </c>
      <c r="E76" s="129"/>
      <c r="F76" s="129"/>
      <c r="G76" s="129" t="s">
        <v>140</v>
      </c>
      <c r="H76" s="129"/>
      <c r="I76" s="129"/>
      <c r="J76" s="184"/>
      <c r="K76" s="184"/>
      <c r="L76" s="184">
        <v>1470</v>
      </c>
      <c r="M76" s="184"/>
      <c r="N76" s="184">
        <f t="shared" si="3"/>
        <v>1470</v>
      </c>
      <c r="O76" s="191">
        <v>3</v>
      </c>
      <c r="P76" s="117" t="e">
        <f>VLOOKUP(D76,고객상담실현황!$F$6:$M$322,2,FALSE)</f>
        <v>#N/A</v>
      </c>
      <c r="Q76" s="253" t="e">
        <f>VLOOKUP(D76,고객상담실현황!$F$6:$M$322,3,FALSE)</f>
        <v>#N/A</v>
      </c>
      <c r="R76" s="253" t="e">
        <f>VLOOKUP(D76,고객상담실현황!$F$6:$M$322,4,FALSE)</f>
        <v>#N/A</v>
      </c>
      <c r="S76" s="253" t="e">
        <f>VLOOKUP(D76,고객상담실현황!$F$6:$M$322,8,FALSE)</f>
        <v>#N/A</v>
      </c>
    </row>
    <row r="77" spans="1:19" s="20" customFormat="1" ht="24" customHeight="1">
      <c r="A77" s="129">
        <f t="shared" si="2"/>
        <v>71</v>
      </c>
      <c r="B77" s="129" t="s">
        <v>73</v>
      </c>
      <c r="C77" s="129" t="s">
        <v>590</v>
      </c>
      <c r="D77" s="129" t="s">
        <v>632</v>
      </c>
      <c r="E77" s="129"/>
      <c r="F77" s="129"/>
      <c r="G77" s="129"/>
      <c r="H77" s="129"/>
      <c r="I77" s="129" t="s">
        <v>100</v>
      </c>
      <c r="J77" s="184"/>
      <c r="K77" s="184"/>
      <c r="L77" s="184"/>
      <c r="M77" s="184">
        <v>250</v>
      </c>
      <c r="N77" s="184">
        <f t="shared" si="3"/>
        <v>250</v>
      </c>
      <c r="O77" s="191"/>
      <c r="P77" s="117" t="e">
        <f>VLOOKUP(D77,고객상담실현황!$F$6:$M$322,2,FALSE)</f>
        <v>#N/A</v>
      </c>
      <c r="Q77" s="253" t="e">
        <f>VLOOKUP(D77,고객상담실현황!$F$6:$M$322,3,FALSE)</f>
        <v>#N/A</v>
      </c>
      <c r="R77" s="253" t="e">
        <f>VLOOKUP(D77,고객상담실현황!$F$6:$M$322,4,FALSE)</f>
        <v>#N/A</v>
      </c>
      <c r="S77" s="253" t="e">
        <f>VLOOKUP(D77,고객상담실현황!$F$6:$M$322,8,FALSE)</f>
        <v>#N/A</v>
      </c>
    </row>
    <row r="78" spans="1:19" s="20" customFormat="1" ht="24" customHeight="1">
      <c r="A78" s="129">
        <f t="shared" si="2"/>
        <v>72</v>
      </c>
      <c r="B78" s="129" t="s">
        <v>73</v>
      </c>
      <c r="C78" s="129" t="s">
        <v>590</v>
      </c>
      <c r="D78" s="129" t="s">
        <v>636</v>
      </c>
      <c r="E78" s="129"/>
      <c r="F78" s="129"/>
      <c r="G78" s="129"/>
      <c r="H78" s="129"/>
      <c r="I78" s="129" t="s">
        <v>100</v>
      </c>
      <c r="J78" s="184"/>
      <c r="K78" s="184"/>
      <c r="L78" s="184"/>
      <c r="M78" s="184">
        <v>150</v>
      </c>
      <c r="N78" s="184">
        <f t="shared" si="3"/>
        <v>150</v>
      </c>
      <c r="O78" s="191"/>
      <c r="P78" s="117" t="e">
        <f>VLOOKUP(D78,고객상담실현황!$F$6:$M$322,2,FALSE)</f>
        <v>#N/A</v>
      </c>
      <c r="Q78" s="253" t="e">
        <f>VLOOKUP(D78,고객상담실현황!$F$6:$M$322,3,FALSE)</f>
        <v>#N/A</v>
      </c>
      <c r="R78" s="253" t="e">
        <f>VLOOKUP(D78,고객상담실현황!$F$6:$M$322,4,FALSE)</f>
        <v>#N/A</v>
      </c>
      <c r="S78" s="253" t="e">
        <f>VLOOKUP(D78,고객상담실현황!$F$6:$M$322,8,FALSE)</f>
        <v>#N/A</v>
      </c>
    </row>
    <row r="79" spans="1:19" s="20" customFormat="1" ht="24" customHeight="1">
      <c r="A79" s="129">
        <f t="shared" si="2"/>
        <v>73</v>
      </c>
      <c r="B79" s="129" t="s">
        <v>73</v>
      </c>
      <c r="C79" s="129" t="s">
        <v>590</v>
      </c>
      <c r="D79" s="129" t="s">
        <v>638</v>
      </c>
      <c r="E79" s="129"/>
      <c r="F79" s="129"/>
      <c r="G79" s="129"/>
      <c r="H79" s="129"/>
      <c r="I79" s="129" t="s">
        <v>100</v>
      </c>
      <c r="J79" s="184"/>
      <c r="K79" s="184"/>
      <c r="L79" s="184"/>
      <c r="M79" s="184">
        <v>150</v>
      </c>
      <c r="N79" s="184">
        <f t="shared" si="3"/>
        <v>150</v>
      </c>
      <c r="O79" s="191"/>
      <c r="P79" s="117" t="e">
        <f>VLOOKUP(D79,고객상담실현황!$F$6:$M$322,2,FALSE)</f>
        <v>#N/A</v>
      </c>
      <c r="Q79" s="253" t="e">
        <f>VLOOKUP(D79,고객상담실현황!$F$6:$M$322,3,FALSE)</f>
        <v>#N/A</v>
      </c>
      <c r="R79" s="253" t="e">
        <f>VLOOKUP(D79,고객상담실현황!$F$6:$M$322,4,FALSE)</f>
        <v>#N/A</v>
      </c>
      <c r="S79" s="253" t="e">
        <f>VLOOKUP(D79,고객상담실현황!$F$6:$M$322,8,FALSE)</f>
        <v>#N/A</v>
      </c>
    </row>
    <row r="80" spans="1:19" s="20" customFormat="1" ht="24" customHeight="1">
      <c r="A80" s="129">
        <f t="shared" si="2"/>
        <v>74</v>
      </c>
      <c r="B80" s="129" t="s">
        <v>73</v>
      </c>
      <c r="C80" s="129" t="s">
        <v>590</v>
      </c>
      <c r="D80" s="129" t="s">
        <v>634</v>
      </c>
      <c r="E80" s="129"/>
      <c r="F80" s="129"/>
      <c r="G80" s="129"/>
      <c r="H80" s="129"/>
      <c r="I80" s="129" t="s">
        <v>100</v>
      </c>
      <c r="J80" s="184"/>
      <c r="K80" s="184"/>
      <c r="L80" s="184"/>
      <c r="M80" s="184">
        <v>150</v>
      </c>
      <c r="N80" s="184">
        <f t="shared" si="3"/>
        <v>150</v>
      </c>
      <c r="O80" s="191"/>
      <c r="P80" s="117" t="e">
        <f>VLOOKUP(D80,고객상담실현황!$F$6:$M$322,2,FALSE)</f>
        <v>#N/A</v>
      </c>
      <c r="Q80" s="253" t="e">
        <f>VLOOKUP(D80,고객상담실현황!$F$6:$M$322,3,FALSE)</f>
        <v>#N/A</v>
      </c>
      <c r="R80" s="253" t="e">
        <f>VLOOKUP(D80,고객상담실현황!$F$6:$M$322,4,FALSE)</f>
        <v>#N/A</v>
      </c>
      <c r="S80" s="253" t="e">
        <f>VLOOKUP(D80,고객상담실현황!$F$6:$M$322,8,FALSE)</f>
        <v>#N/A</v>
      </c>
    </row>
    <row r="81" spans="1:20" s="20" customFormat="1" ht="24" customHeight="1">
      <c r="A81" s="129">
        <f t="shared" si="2"/>
        <v>75</v>
      </c>
      <c r="B81" s="129" t="s">
        <v>73</v>
      </c>
      <c r="C81" s="129" t="s">
        <v>590</v>
      </c>
      <c r="D81" s="129" t="s">
        <v>589</v>
      </c>
      <c r="E81" s="129"/>
      <c r="F81" s="129"/>
      <c r="G81" s="129" t="s">
        <v>140</v>
      </c>
      <c r="H81" s="129"/>
      <c r="I81" s="129" t="s">
        <v>100</v>
      </c>
      <c r="J81" s="184"/>
      <c r="K81" s="184"/>
      <c r="L81" s="184">
        <v>450</v>
      </c>
      <c r="M81" s="184">
        <v>150</v>
      </c>
      <c r="N81" s="184">
        <f t="shared" si="3"/>
        <v>600</v>
      </c>
      <c r="O81" s="191"/>
      <c r="P81" s="117" t="e">
        <f>VLOOKUP(D81,고객상담실현황!$F$6:$M$322,2,FALSE)</f>
        <v>#N/A</v>
      </c>
      <c r="Q81" s="253" t="e">
        <f>VLOOKUP(D81,고객상담실현황!$F$6:$M$322,3,FALSE)</f>
        <v>#N/A</v>
      </c>
      <c r="R81" s="253" t="e">
        <f>VLOOKUP(D81,고객상담실현황!$F$6:$M$322,4,FALSE)</f>
        <v>#N/A</v>
      </c>
      <c r="S81" s="253" t="e">
        <f>VLOOKUP(D81,고객상담실현황!$F$6:$M$322,8,FALSE)</f>
        <v>#N/A</v>
      </c>
    </row>
    <row r="82" spans="1:20" s="20" customFormat="1" ht="24" customHeight="1">
      <c r="A82" s="129">
        <f t="shared" si="2"/>
        <v>76</v>
      </c>
      <c r="B82" s="129" t="s">
        <v>73</v>
      </c>
      <c r="C82" s="129" t="s">
        <v>590</v>
      </c>
      <c r="D82" s="129" t="s">
        <v>637</v>
      </c>
      <c r="E82" s="129"/>
      <c r="F82" s="129"/>
      <c r="G82" s="129"/>
      <c r="H82" s="129"/>
      <c r="I82" s="129" t="s">
        <v>100</v>
      </c>
      <c r="J82" s="184"/>
      <c r="K82" s="184"/>
      <c r="L82" s="184"/>
      <c r="M82" s="184">
        <v>150</v>
      </c>
      <c r="N82" s="184">
        <f t="shared" si="3"/>
        <v>150</v>
      </c>
      <c r="O82" s="191"/>
      <c r="P82" s="117" t="e">
        <f>VLOOKUP(D82,고객상담실현황!$F$6:$M$322,2,FALSE)</f>
        <v>#N/A</v>
      </c>
      <c r="Q82" s="253" t="e">
        <f>VLOOKUP(D82,고객상담실현황!$F$6:$M$322,3,FALSE)</f>
        <v>#N/A</v>
      </c>
      <c r="R82" s="253" t="e">
        <f>VLOOKUP(D82,고객상담실현황!$F$6:$M$322,4,FALSE)</f>
        <v>#N/A</v>
      </c>
      <c r="S82" s="253" t="e">
        <f>VLOOKUP(D82,고객상담실현황!$F$6:$M$322,8,FALSE)</f>
        <v>#N/A</v>
      </c>
    </row>
    <row r="83" spans="1:20" s="20" customFormat="1" ht="24" customHeight="1">
      <c r="A83" s="129">
        <f t="shared" si="2"/>
        <v>77</v>
      </c>
      <c r="B83" s="129" t="s">
        <v>73</v>
      </c>
      <c r="C83" s="129" t="s">
        <v>326</v>
      </c>
      <c r="D83" s="129" t="s">
        <v>326</v>
      </c>
      <c r="E83" s="129"/>
      <c r="F83" s="129"/>
      <c r="G83" s="129"/>
      <c r="H83" s="129"/>
      <c r="I83" s="129" t="s">
        <v>100</v>
      </c>
      <c r="J83" s="184"/>
      <c r="K83" s="184"/>
      <c r="L83" s="184"/>
      <c r="M83" s="184">
        <v>240</v>
      </c>
      <c r="N83" s="184">
        <f t="shared" si="3"/>
        <v>240</v>
      </c>
      <c r="O83" s="191"/>
      <c r="P83" s="117" t="str">
        <f>VLOOKUP(D83,고객상담실현황!$F$6:$M$322,2,FALSE)</f>
        <v>서기관</v>
      </c>
      <c r="Q83" s="253">
        <f>VLOOKUP(D83,고객상담실현황!$F$6:$M$322,3,FALSE)</f>
        <v>0</v>
      </c>
      <c r="R83" s="253">
        <f>VLOOKUP(D83,고객상담실현황!$F$6:$M$322,4,FALSE)</f>
        <v>2008</v>
      </c>
      <c r="S83" s="253">
        <f>VLOOKUP(D83,고객상담실현황!$F$6:$M$322,8,FALSE)</f>
        <v>6800</v>
      </c>
    </row>
    <row r="84" spans="1:20" s="20" customFormat="1" ht="24" customHeight="1">
      <c r="A84" s="129">
        <f t="shared" si="2"/>
        <v>78</v>
      </c>
      <c r="B84" s="129" t="s">
        <v>73</v>
      </c>
      <c r="C84" s="129" t="s">
        <v>303</v>
      </c>
      <c r="D84" s="129" t="s">
        <v>303</v>
      </c>
      <c r="E84" s="129"/>
      <c r="F84" s="129"/>
      <c r="G84" s="129"/>
      <c r="H84" s="129"/>
      <c r="I84" s="129" t="s">
        <v>100</v>
      </c>
      <c r="J84" s="184"/>
      <c r="K84" s="184"/>
      <c r="L84" s="184"/>
      <c r="M84" s="184">
        <v>1650</v>
      </c>
      <c r="N84" s="184">
        <f t="shared" si="3"/>
        <v>1650</v>
      </c>
      <c r="O84" s="191"/>
      <c r="P84" s="117" t="str">
        <f>VLOOKUP(D84,고객상담실현황!$F$6:$M$322,2,FALSE)</f>
        <v>서기관</v>
      </c>
      <c r="Q84" s="253">
        <f>VLOOKUP(D84,고객상담실현황!$F$6:$M$322,3,FALSE)</f>
        <v>0</v>
      </c>
      <c r="R84" s="253">
        <f>VLOOKUP(D84,고객상담실현황!$F$6:$M$322,4,FALSE)</f>
        <v>2009</v>
      </c>
      <c r="S84" s="253">
        <f>VLOOKUP(D84,고객상담실현황!$F$6:$M$322,8,FALSE)</f>
        <v>0</v>
      </c>
      <c r="T84" s="176">
        <f>SUM(N25:N84)</f>
        <v>71700</v>
      </c>
    </row>
    <row r="85" spans="1:20" s="20" customFormat="1" ht="24" customHeight="1">
      <c r="A85" s="32">
        <f t="shared" si="2"/>
        <v>79</v>
      </c>
      <c r="B85" s="28" t="s">
        <v>95</v>
      </c>
      <c r="C85" s="28" t="s">
        <v>70</v>
      </c>
      <c r="D85" s="28" t="s">
        <v>70</v>
      </c>
      <c r="E85" s="28"/>
      <c r="F85" s="28"/>
      <c r="G85" s="132" t="s">
        <v>100</v>
      </c>
      <c r="H85" s="28"/>
      <c r="I85" s="28"/>
      <c r="J85" s="142"/>
      <c r="K85" s="142"/>
      <c r="L85" s="142">
        <v>1000</v>
      </c>
      <c r="M85" s="142"/>
      <c r="N85" s="142">
        <f t="shared" si="3"/>
        <v>1000</v>
      </c>
      <c r="O85" s="142">
        <v>10</v>
      </c>
      <c r="P85" s="117" t="str">
        <f>VLOOKUP(D85,고객상담실현황!$F$6:$M$322,2,FALSE)</f>
        <v>서기관</v>
      </c>
      <c r="Q85" s="253">
        <f>VLOOKUP(D85,고객상담실현황!$F$6:$M$322,3,FALSE)</f>
        <v>0</v>
      </c>
      <c r="R85" s="253">
        <f>VLOOKUP(D85,고객상담실현황!$F$6:$M$322,4,FALSE)</f>
        <v>2007</v>
      </c>
      <c r="S85" s="253">
        <f>VLOOKUP(D85,고객상담실현황!$F$6:$M$322,8,FALSE)</f>
        <v>0</v>
      </c>
    </row>
    <row r="86" spans="1:20" s="20" customFormat="1" ht="24" customHeight="1">
      <c r="A86" s="32">
        <f t="shared" si="2"/>
        <v>80</v>
      </c>
      <c r="B86" s="28" t="s">
        <v>95</v>
      </c>
      <c r="C86" s="28" t="s">
        <v>290</v>
      </c>
      <c r="D86" s="28" t="s">
        <v>660</v>
      </c>
      <c r="E86" s="28"/>
      <c r="F86" s="28"/>
      <c r="G86" s="132" t="s">
        <v>100</v>
      </c>
      <c r="H86" s="28"/>
      <c r="I86" s="28"/>
      <c r="J86" s="142"/>
      <c r="K86" s="142"/>
      <c r="L86" s="142">
        <v>500</v>
      </c>
      <c r="M86" s="142"/>
      <c r="N86" s="142">
        <f t="shared" si="3"/>
        <v>500</v>
      </c>
      <c r="O86" s="142">
        <v>9</v>
      </c>
      <c r="P86" s="117" t="e">
        <f>VLOOKUP(D86,고객상담실현황!$F$6:$M$322,2,FALSE)</f>
        <v>#N/A</v>
      </c>
      <c r="Q86" s="253" t="e">
        <f>VLOOKUP(D86,고객상담실현황!$F$6:$M$322,3,FALSE)</f>
        <v>#N/A</v>
      </c>
      <c r="R86" s="253" t="e">
        <f>VLOOKUP(D86,고객상담실현황!$F$6:$M$322,4,FALSE)</f>
        <v>#N/A</v>
      </c>
      <c r="S86" s="253" t="e">
        <f>VLOOKUP(D86,고객상담실현황!$F$6:$M$322,8,FALSE)</f>
        <v>#N/A</v>
      </c>
    </row>
    <row r="87" spans="1:20" s="20" customFormat="1" ht="24" customHeight="1">
      <c r="A87" s="32">
        <f t="shared" si="2"/>
        <v>81</v>
      </c>
      <c r="B87" s="28" t="s">
        <v>95</v>
      </c>
      <c r="C87" s="28" t="s">
        <v>290</v>
      </c>
      <c r="D87" s="28" t="s">
        <v>663</v>
      </c>
      <c r="E87" s="132" t="s">
        <v>100</v>
      </c>
      <c r="F87" s="28"/>
      <c r="G87" s="28"/>
      <c r="H87" s="28"/>
      <c r="I87" s="28"/>
      <c r="J87" s="142"/>
      <c r="K87" s="142">
        <v>5000</v>
      </c>
      <c r="L87" s="142"/>
      <c r="M87" s="142"/>
      <c r="N87" s="142">
        <f t="shared" si="3"/>
        <v>5000</v>
      </c>
      <c r="O87" s="142">
        <v>5</v>
      </c>
      <c r="P87" s="117" t="e">
        <f>VLOOKUP(D87,고객상담실현황!$F$6:$M$322,2,FALSE)</f>
        <v>#N/A</v>
      </c>
      <c r="Q87" s="253" t="e">
        <f>VLOOKUP(D87,고객상담실현황!$F$6:$M$322,3,FALSE)</f>
        <v>#N/A</v>
      </c>
      <c r="R87" s="253" t="e">
        <f>VLOOKUP(D87,고객상담실현황!$F$6:$M$322,4,FALSE)</f>
        <v>#N/A</v>
      </c>
      <c r="S87" s="253" t="e">
        <f>VLOOKUP(D87,고객상담실현황!$F$6:$M$322,8,FALSE)</f>
        <v>#N/A</v>
      </c>
    </row>
    <row r="88" spans="1:20" s="20" customFormat="1" ht="24" customHeight="1">
      <c r="A88" s="32">
        <f t="shared" si="2"/>
        <v>82</v>
      </c>
      <c r="B88" s="28" t="s">
        <v>95</v>
      </c>
      <c r="C88" s="28" t="s">
        <v>290</v>
      </c>
      <c r="D88" s="28" t="s">
        <v>658</v>
      </c>
      <c r="E88" s="132" t="s">
        <v>100</v>
      </c>
      <c r="F88" s="28"/>
      <c r="G88" s="28"/>
      <c r="H88" s="28"/>
      <c r="I88" s="28"/>
      <c r="J88" s="142"/>
      <c r="K88" s="142">
        <v>11000</v>
      </c>
      <c r="L88" s="142"/>
      <c r="M88" s="142"/>
      <c r="N88" s="142">
        <f t="shared" si="3"/>
        <v>11000</v>
      </c>
      <c r="O88" s="142">
        <v>3</v>
      </c>
      <c r="P88" s="117" t="e">
        <f>VLOOKUP(D88,고객상담실현황!$F$6:$M$322,2,FALSE)</f>
        <v>#N/A</v>
      </c>
      <c r="Q88" s="253" t="e">
        <f>VLOOKUP(D88,고객상담실현황!$F$6:$M$322,3,FALSE)</f>
        <v>#N/A</v>
      </c>
      <c r="R88" s="253" t="e">
        <f>VLOOKUP(D88,고객상담실현황!$F$6:$M$322,4,FALSE)</f>
        <v>#N/A</v>
      </c>
      <c r="S88" s="253" t="e">
        <f>VLOOKUP(D88,고객상담실현황!$F$6:$M$322,8,FALSE)</f>
        <v>#N/A</v>
      </c>
    </row>
    <row r="89" spans="1:20" s="20" customFormat="1" ht="24" customHeight="1">
      <c r="A89" s="32">
        <f t="shared" si="2"/>
        <v>83</v>
      </c>
      <c r="B89" s="28" t="s">
        <v>95</v>
      </c>
      <c r="C89" s="28" t="s">
        <v>301</v>
      </c>
      <c r="D89" s="28" t="s">
        <v>301</v>
      </c>
      <c r="E89" s="28"/>
      <c r="F89" s="28"/>
      <c r="G89" s="132" t="s">
        <v>100</v>
      </c>
      <c r="H89" s="28"/>
      <c r="I89" s="28"/>
      <c r="J89" s="142"/>
      <c r="K89" s="142"/>
      <c r="L89" s="142">
        <v>600</v>
      </c>
      <c r="M89" s="142"/>
      <c r="N89" s="142">
        <f t="shared" si="3"/>
        <v>600</v>
      </c>
      <c r="O89" s="142">
        <v>6</v>
      </c>
      <c r="P89" s="117" t="str">
        <f>VLOOKUP(D89,고객상담실현황!$F$6:$M$322,2,FALSE)</f>
        <v>서기관</v>
      </c>
      <c r="Q89" s="253">
        <f>VLOOKUP(D89,고객상담실현황!$F$6:$M$322,3,FALSE)</f>
        <v>0</v>
      </c>
      <c r="R89" s="253">
        <f>VLOOKUP(D89,고객상담실현황!$F$6:$M$322,4,FALSE)</f>
        <v>2006</v>
      </c>
      <c r="S89" s="253">
        <f>VLOOKUP(D89,고객상담실현황!$F$6:$M$322,8,FALSE)</f>
        <v>0</v>
      </c>
    </row>
    <row r="90" spans="1:20" s="20" customFormat="1" ht="24" customHeight="1">
      <c r="A90" s="32">
        <f t="shared" si="2"/>
        <v>84</v>
      </c>
      <c r="B90" s="28" t="s">
        <v>95</v>
      </c>
      <c r="C90" s="28" t="s">
        <v>480</v>
      </c>
      <c r="D90" s="28" t="s">
        <v>480</v>
      </c>
      <c r="E90" s="28"/>
      <c r="F90" s="28"/>
      <c r="G90" s="132" t="s">
        <v>100</v>
      </c>
      <c r="H90" s="28"/>
      <c r="I90" s="28"/>
      <c r="J90" s="142"/>
      <c r="K90" s="142"/>
      <c r="L90" s="142">
        <v>1000</v>
      </c>
      <c r="M90" s="142"/>
      <c r="N90" s="142">
        <f t="shared" si="3"/>
        <v>1000</v>
      </c>
      <c r="O90" s="142">
        <v>7</v>
      </c>
      <c r="P90" s="117" t="str">
        <f>VLOOKUP(D90,고객상담실현황!$F$6:$M$322,2,FALSE)</f>
        <v>서기관</v>
      </c>
      <c r="Q90" s="253">
        <f>VLOOKUP(D90,고객상담실현황!$F$6:$M$322,3,FALSE)</f>
        <v>0</v>
      </c>
      <c r="R90" s="253">
        <f>VLOOKUP(D90,고객상담실현황!$F$6:$M$322,4,FALSE)</f>
        <v>2007</v>
      </c>
      <c r="S90" s="253">
        <f>VLOOKUP(D90,고객상담실현황!$F$6:$M$322,8,FALSE)</f>
        <v>10000</v>
      </c>
    </row>
    <row r="91" spans="1:20" s="20" customFormat="1" ht="24" customHeight="1">
      <c r="A91" s="32">
        <f t="shared" si="2"/>
        <v>85</v>
      </c>
      <c r="B91" s="28" t="s">
        <v>95</v>
      </c>
      <c r="C91" s="28" t="s">
        <v>480</v>
      </c>
      <c r="D91" s="28" t="s">
        <v>482</v>
      </c>
      <c r="E91" s="132" t="s">
        <v>100</v>
      </c>
      <c r="F91" s="28"/>
      <c r="G91" s="28"/>
      <c r="H91" s="28"/>
      <c r="I91" s="28"/>
      <c r="J91" s="142"/>
      <c r="K91" s="142">
        <v>12000</v>
      </c>
      <c r="L91" s="142"/>
      <c r="M91" s="142"/>
      <c r="N91" s="142">
        <f t="shared" si="3"/>
        <v>12000</v>
      </c>
      <c r="O91" s="142">
        <v>4</v>
      </c>
      <c r="P91" s="117" t="str">
        <f>VLOOKUP(D91,고객상담실현황!$F$6:$M$322,2,FALSE)</f>
        <v>주사</v>
      </c>
      <c r="Q91" s="253" t="str">
        <f>VLOOKUP(D91,고객상담실현황!$F$6:$M$322,3,FALSE)</f>
        <v>관내</v>
      </c>
      <c r="R91" s="253" t="str">
        <f>VLOOKUP(D91,고객상담실현황!$F$6:$M$322,4,FALSE)</f>
        <v>2011</v>
      </c>
      <c r="S91" s="253">
        <f>VLOOKUP(D91,고객상담실현황!$F$6:$M$322,8,FALSE)</f>
        <v>0</v>
      </c>
    </row>
    <row r="92" spans="1:20" s="20" customFormat="1" ht="24" customHeight="1">
      <c r="A92" s="32">
        <f t="shared" si="2"/>
        <v>86</v>
      </c>
      <c r="B92" s="28" t="s">
        <v>95</v>
      </c>
      <c r="C92" s="28" t="s">
        <v>480</v>
      </c>
      <c r="D92" s="28" t="s">
        <v>657</v>
      </c>
      <c r="E92" s="132" t="s">
        <v>100</v>
      </c>
      <c r="F92" s="28"/>
      <c r="G92" s="28"/>
      <c r="H92" s="28"/>
      <c r="I92" s="28"/>
      <c r="J92" s="142"/>
      <c r="K92" s="142">
        <v>45000</v>
      </c>
      <c r="L92" s="142"/>
      <c r="M92" s="142"/>
      <c r="N92" s="142">
        <f t="shared" si="3"/>
        <v>45000</v>
      </c>
      <c r="O92" s="142">
        <v>2</v>
      </c>
      <c r="P92" s="117" t="e">
        <f>VLOOKUP(D92,고객상담실현황!$F$6:$M$322,2,FALSE)</f>
        <v>#N/A</v>
      </c>
      <c r="Q92" s="253" t="e">
        <f>VLOOKUP(D92,고객상담실현황!$F$6:$M$322,3,FALSE)</f>
        <v>#N/A</v>
      </c>
      <c r="R92" s="253" t="e">
        <f>VLOOKUP(D92,고객상담실현황!$F$6:$M$322,4,FALSE)</f>
        <v>#N/A</v>
      </c>
      <c r="S92" s="253" t="e">
        <f>VLOOKUP(D92,고객상담실현황!$F$6:$M$322,8,FALSE)</f>
        <v>#N/A</v>
      </c>
    </row>
    <row r="93" spans="1:20" s="20" customFormat="1" ht="24" customHeight="1">
      <c r="A93" s="32">
        <f t="shared" si="2"/>
        <v>87</v>
      </c>
      <c r="B93" s="28" t="s">
        <v>95</v>
      </c>
      <c r="C93" s="28" t="s">
        <v>83</v>
      </c>
      <c r="D93" s="28" t="s">
        <v>83</v>
      </c>
      <c r="E93" s="28"/>
      <c r="F93" s="28"/>
      <c r="G93" s="132" t="s">
        <v>100</v>
      </c>
      <c r="H93" s="28"/>
      <c r="I93" s="28"/>
      <c r="J93" s="142"/>
      <c r="K93" s="142"/>
      <c r="L93" s="142">
        <v>1500</v>
      </c>
      <c r="M93" s="142"/>
      <c r="N93" s="142">
        <f t="shared" si="3"/>
        <v>1500</v>
      </c>
      <c r="O93" s="142">
        <v>8</v>
      </c>
      <c r="P93" s="117" t="str">
        <f>VLOOKUP(D93,고객상담실현황!$F$6:$M$322,2,FALSE)</f>
        <v>서기관</v>
      </c>
      <c r="Q93" s="253">
        <f>VLOOKUP(D93,고객상담실현황!$F$6:$M$322,3,FALSE)</f>
        <v>0</v>
      </c>
      <c r="R93" s="253">
        <f>VLOOKUP(D93,고객상담실현황!$F$6:$M$322,4,FALSE)</f>
        <v>2003</v>
      </c>
      <c r="S93" s="253">
        <f>VLOOKUP(D93,고객상담실현황!$F$6:$M$322,8,FALSE)</f>
        <v>0</v>
      </c>
    </row>
    <row r="94" spans="1:20" s="20" customFormat="1" ht="24" customHeight="1">
      <c r="A94" s="32">
        <f t="shared" si="2"/>
        <v>88</v>
      </c>
      <c r="B94" s="28" t="s">
        <v>95</v>
      </c>
      <c r="C94" s="28" t="s">
        <v>285</v>
      </c>
      <c r="D94" s="28" t="s">
        <v>490</v>
      </c>
      <c r="E94" s="132" t="s">
        <v>100</v>
      </c>
      <c r="F94" s="28"/>
      <c r="G94" s="28"/>
      <c r="H94" s="28"/>
      <c r="I94" s="28"/>
      <c r="J94" s="142"/>
      <c r="K94" s="142">
        <v>600</v>
      </c>
      <c r="L94" s="142"/>
      <c r="M94" s="142"/>
      <c r="N94" s="142">
        <f t="shared" si="3"/>
        <v>600</v>
      </c>
      <c r="O94" s="142">
        <v>1</v>
      </c>
      <c r="P94" s="117" t="str">
        <f>VLOOKUP(D94,고객상담실현황!$F$6:$M$322,2,FALSE)</f>
        <v>주사</v>
      </c>
      <c r="Q94" s="253" t="str">
        <f>VLOOKUP(D94,고객상담실현황!$F$6:$M$322,3,FALSE)</f>
        <v>관내</v>
      </c>
      <c r="R94" s="253" t="str">
        <f>VLOOKUP(D94,고객상담실현황!$F$6:$M$322,4,FALSE)</f>
        <v>2010</v>
      </c>
      <c r="S94" s="253">
        <f>VLOOKUP(D94,고객상담실현황!$F$6:$M$322,8,FALSE)</f>
        <v>0</v>
      </c>
      <c r="T94" s="176">
        <f>SUM(N85:N94)</f>
        <v>78200</v>
      </c>
    </row>
    <row r="95" spans="1:20" s="20" customFormat="1" ht="24" customHeight="1">
      <c r="A95" s="129">
        <f t="shared" si="2"/>
        <v>89</v>
      </c>
      <c r="B95" s="129" t="s">
        <v>90</v>
      </c>
      <c r="C95" s="129" t="s">
        <v>97</v>
      </c>
      <c r="D95" s="129" t="s">
        <v>664</v>
      </c>
      <c r="E95" s="129"/>
      <c r="F95" s="129"/>
      <c r="G95" s="129"/>
      <c r="H95" s="129"/>
      <c r="I95" s="129" t="s">
        <v>100</v>
      </c>
      <c r="J95" s="184"/>
      <c r="K95" s="184"/>
      <c r="L95" s="184"/>
      <c r="M95" s="184">
        <v>3500</v>
      </c>
      <c r="N95" s="184">
        <f t="shared" si="3"/>
        <v>3500</v>
      </c>
      <c r="O95" s="191">
        <v>11</v>
      </c>
      <c r="P95" s="117" t="e">
        <f>VLOOKUP(D95,고객상담실현황!$F$6:$M$322,2,FALSE)</f>
        <v>#N/A</v>
      </c>
      <c r="Q95" s="253" t="e">
        <f>VLOOKUP(D95,고객상담실현황!$F$6:$M$322,3,FALSE)</f>
        <v>#N/A</v>
      </c>
      <c r="R95" s="253" t="e">
        <f>VLOOKUP(D95,고객상담실현황!$F$6:$M$322,4,FALSE)</f>
        <v>#N/A</v>
      </c>
      <c r="S95" s="253" t="e">
        <f>VLOOKUP(D95,고객상담실현황!$F$6:$M$322,8,FALSE)</f>
        <v>#N/A</v>
      </c>
    </row>
    <row r="96" spans="1:20" s="20" customFormat="1" ht="24" customHeight="1">
      <c r="A96" s="129">
        <f t="shared" si="2"/>
        <v>90</v>
      </c>
      <c r="B96" s="129" t="s">
        <v>90</v>
      </c>
      <c r="C96" s="129" t="s">
        <v>273</v>
      </c>
      <c r="D96" s="129" t="s">
        <v>133</v>
      </c>
      <c r="E96" s="129"/>
      <c r="F96" s="129"/>
      <c r="G96" s="129" t="s">
        <v>100</v>
      </c>
      <c r="H96" s="129"/>
      <c r="I96" s="129"/>
      <c r="J96" s="184"/>
      <c r="K96" s="184"/>
      <c r="L96" s="184">
        <v>2000</v>
      </c>
      <c r="M96" s="184">
        <v>0</v>
      </c>
      <c r="N96" s="184">
        <f t="shared" si="3"/>
        <v>2000</v>
      </c>
      <c r="O96" s="191">
        <v>14</v>
      </c>
      <c r="P96" s="117" t="e">
        <f>VLOOKUP(D96,고객상담실현황!$F$6:$M$322,2,FALSE)</f>
        <v>#N/A</v>
      </c>
      <c r="Q96" s="253" t="e">
        <f>VLOOKUP(D96,고객상담실현황!$F$6:$M$322,3,FALSE)</f>
        <v>#N/A</v>
      </c>
      <c r="R96" s="253" t="e">
        <f>VLOOKUP(D96,고객상담실현황!$F$6:$M$322,4,FALSE)</f>
        <v>#N/A</v>
      </c>
      <c r="S96" s="253" t="e">
        <f>VLOOKUP(D96,고객상담실현황!$F$6:$M$322,8,FALSE)</f>
        <v>#N/A</v>
      </c>
    </row>
    <row r="97" spans="1:20" s="20" customFormat="1" ht="24" customHeight="1">
      <c r="A97" s="129">
        <f t="shared" si="2"/>
        <v>91</v>
      </c>
      <c r="B97" s="129" t="s">
        <v>90</v>
      </c>
      <c r="C97" s="129" t="s">
        <v>253</v>
      </c>
      <c r="D97" s="129" t="s">
        <v>253</v>
      </c>
      <c r="E97" s="187"/>
      <c r="F97" s="129"/>
      <c r="G97" s="129"/>
      <c r="H97" s="129"/>
      <c r="I97" s="129" t="s">
        <v>100</v>
      </c>
      <c r="J97" s="186"/>
      <c r="K97" s="191"/>
      <c r="L97" s="186"/>
      <c r="M97" s="186">
        <v>500</v>
      </c>
      <c r="N97" s="186">
        <f t="shared" si="3"/>
        <v>500</v>
      </c>
      <c r="O97" s="191">
        <v>16</v>
      </c>
      <c r="P97" s="117" t="str">
        <f>VLOOKUP(D97,고객상담실현황!$F$6:$M$322,2,FALSE)</f>
        <v>사무관</v>
      </c>
      <c r="Q97" s="253">
        <f>VLOOKUP(D97,고객상담실현황!$F$6:$M$322,3,FALSE)</f>
        <v>0</v>
      </c>
      <c r="R97" s="253">
        <f>VLOOKUP(D97,고객상담실현황!$F$6:$M$322,4,FALSE)</f>
        <v>2007</v>
      </c>
      <c r="S97" s="253">
        <f>VLOOKUP(D97,고객상담실현황!$F$6:$M$322,8,FALSE)</f>
        <v>0</v>
      </c>
    </row>
    <row r="98" spans="1:20" s="20" customFormat="1" ht="24" customHeight="1">
      <c r="A98" s="129">
        <f t="shared" si="2"/>
        <v>92</v>
      </c>
      <c r="B98" s="129" t="s">
        <v>90</v>
      </c>
      <c r="C98" s="129" t="s">
        <v>263</v>
      </c>
      <c r="D98" s="129" t="s">
        <v>653</v>
      </c>
      <c r="E98" s="129"/>
      <c r="F98" s="129"/>
      <c r="G98" s="129"/>
      <c r="H98" s="129" t="s">
        <v>100</v>
      </c>
      <c r="I98" s="129" t="s">
        <v>100</v>
      </c>
      <c r="J98" s="184"/>
      <c r="K98" s="184">
        <v>12000</v>
      </c>
      <c r="L98" s="184">
        <v>4600</v>
      </c>
      <c r="M98" s="184">
        <v>500</v>
      </c>
      <c r="N98" s="184">
        <f t="shared" si="3"/>
        <v>17100</v>
      </c>
      <c r="O98" s="191">
        <v>1</v>
      </c>
      <c r="P98" s="117" t="e">
        <f>VLOOKUP(D98,고객상담실현황!$F$6:$M$322,2,FALSE)</f>
        <v>#N/A</v>
      </c>
      <c r="Q98" s="253" t="e">
        <f>VLOOKUP(D98,고객상담실현황!$F$6:$M$322,3,FALSE)</f>
        <v>#N/A</v>
      </c>
      <c r="R98" s="253" t="e">
        <f>VLOOKUP(D98,고객상담실현황!$F$6:$M$322,4,FALSE)</f>
        <v>#N/A</v>
      </c>
      <c r="S98" s="253" t="e">
        <f>VLOOKUP(D98,고객상담실현황!$F$6:$M$322,8,FALSE)</f>
        <v>#N/A</v>
      </c>
    </row>
    <row r="99" spans="1:20" s="20" customFormat="1" ht="24" customHeight="1">
      <c r="A99" s="129">
        <f t="shared" si="2"/>
        <v>93</v>
      </c>
      <c r="B99" s="129" t="s">
        <v>90</v>
      </c>
      <c r="C99" s="129" t="s">
        <v>260</v>
      </c>
      <c r="D99" s="187" t="s">
        <v>260</v>
      </c>
      <c r="E99" s="129"/>
      <c r="F99" s="187"/>
      <c r="G99" s="129" t="s">
        <v>100</v>
      </c>
      <c r="H99" s="187"/>
      <c r="I99" s="129"/>
      <c r="J99" s="181"/>
      <c r="K99" s="182"/>
      <c r="L99" s="181">
        <v>1300</v>
      </c>
      <c r="M99" s="181">
        <v>0</v>
      </c>
      <c r="N99" s="181">
        <f t="shared" si="3"/>
        <v>1300</v>
      </c>
      <c r="O99" s="191">
        <v>15</v>
      </c>
      <c r="P99" s="117" t="str">
        <f>VLOOKUP(D99,고객상담실현황!$F$6:$M$322,2,FALSE)</f>
        <v>사무관</v>
      </c>
      <c r="Q99" s="253">
        <f>VLOOKUP(D99,고객상담실현황!$F$6:$M$322,3,FALSE)</f>
        <v>0</v>
      </c>
      <c r="R99" s="253">
        <f>VLOOKUP(D99,고객상담실현황!$F$6:$M$322,4,FALSE)</f>
        <v>2007</v>
      </c>
      <c r="S99" s="253">
        <f>VLOOKUP(D99,고객상담실현황!$F$6:$M$322,8,FALSE)</f>
        <v>0</v>
      </c>
    </row>
    <row r="100" spans="1:20" s="20" customFormat="1" ht="24" customHeight="1">
      <c r="A100" s="129">
        <f t="shared" si="2"/>
        <v>94</v>
      </c>
      <c r="B100" s="129" t="s">
        <v>90</v>
      </c>
      <c r="C100" s="129" t="s">
        <v>265</v>
      </c>
      <c r="D100" s="129" t="s">
        <v>265</v>
      </c>
      <c r="E100" s="129"/>
      <c r="F100" s="129"/>
      <c r="G100" s="129" t="s">
        <v>100</v>
      </c>
      <c r="H100" s="129"/>
      <c r="I100" s="129"/>
      <c r="J100" s="191"/>
      <c r="K100" s="184"/>
      <c r="L100" s="184">
        <v>3000</v>
      </c>
      <c r="M100" s="184">
        <v>0</v>
      </c>
      <c r="N100" s="184">
        <f t="shared" si="3"/>
        <v>3000</v>
      </c>
      <c r="O100" s="191">
        <v>12</v>
      </c>
      <c r="P100" s="117" t="str">
        <f>VLOOKUP(D100,고객상담실현황!$F$6:$M$322,2,FALSE)</f>
        <v>서기관</v>
      </c>
      <c r="Q100" s="253">
        <f>VLOOKUP(D100,고객상담실현황!$F$6:$M$322,3,FALSE)</f>
        <v>0</v>
      </c>
      <c r="R100" s="253">
        <f>VLOOKUP(D100,고객상담실현황!$F$6:$M$322,4,FALSE)</f>
        <v>2005</v>
      </c>
      <c r="S100" s="253">
        <f>VLOOKUP(D100,고객상담실현황!$F$6:$M$322,8,FALSE)</f>
        <v>0</v>
      </c>
    </row>
    <row r="101" spans="1:20" s="20" customFormat="1" ht="24" customHeight="1">
      <c r="A101" s="129">
        <f t="shared" si="2"/>
        <v>95</v>
      </c>
      <c r="B101" s="129" t="s">
        <v>90</v>
      </c>
      <c r="C101" s="129" t="s">
        <v>500</v>
      </c>
      <c r="D101" s="129" t="s">
        <v>500</v>
      </c>
      <c r="E101" s="129" t="s">
        <v>100</v>
      </c>
      <c r="F101" s="129"/>
      <c r="G101" s="129"/>
      <c r="H101" s="129"/>
      <c r="I101" s="129"/>
      <c r="J101" s="184"/>
      <c r="K101" s="184">
        <v>8000</v>
      </c>
      <c r="L101" s="184"/>
      <c r="M101" s="184">
        <v>0</v>
      </c>
      <c r="N101" s="184">
        <f t="shared" si="3"/>
        <v>8000</v>
      </c>
      <c r="O101" s="191">
        <v>5</v>
      </c>
      <c r="P101" s="117" t="str">
        <f>VLOOKUP(D101,고객상담실현황!$F$6:$M$322,2,FALSE)</f>
        <v>서기관</v>
      </c>
      <c r="Q101" s="253">
        <f>VLOOKUP(D101,고객상담실현황!$F$6:$M$322,3,FALSE)</f>
        <v>0</v>
      </c>
      <c r="R101" s="253">
        <f>VLOOKUP(D101,고객상담실현황!$F$6:$M$322,4,FALSE)</f>
        <v>2006</v>
      </c>
      <c r="S101" s="253">
        <f>VLOOKUP(D101,고객상담실현황!$F$6:$M$322,8,FALSE)</f>
        <v>0</v>
      </c>
    </row>
    <row r="102" spans="1:20" s="20" customFormat="1" ht="24" customHeight="1">
      <c r="A102" s="129">
        <f t="shared" si="2"/>
        <v>96</v>
      </c>
      <c r="B102" s="129" t="s">
        <v>90</v>
      </c>
      <c r="C102" s="129" t="s">
        <v>497</v>
      </c>
      <c r="D102" s="129" t="s">
        <v>20</v>
      </c>
      <c r="E102" s="129" t="s">
        <v>100</v>
      </c>
      <c r="F102" s="129"/>
      <c r="G102" s="129"/>
      <c r="H102" s="129"/>
      <c r="I102" s="129"/>
      <c r="J102" s="184"/>
      <c r="K102" s="184">
        <v>14000</v>
      </c>
      <c r="L102" s="184"/>
      <c r="M102" s="184">
        <v>0</v>
      </c>
      <c r="N102" s="184">
        <f t="shared" si="3"/>
        <v>14000</v>
      </c>
      <c r="O102" s="191">
        <v>4</v>
      </c>
      <c r="P102" s="117" t="e">
        <f>VLOOKUP(D102,고객상담실현황!$F$6:$M$322,2,FALSE)</f>
        <v>#N/A</v>
      </c>
      <c r="Q102" s="253" t="e">
        <f>VLOOKUP(D102,고객상담실현황!$F$6:$M$322,3,FALSE)</f>
        <v>#N/A</v>
      </c>
      <c r="R102" s="253" t="e">
        <f>VLOOKUP(D102,고객상담실현황!$F$6:$M$322,4,FALSE)</f>
        <v>#N/A</v>
      </c>
      <c r="S102" s="253" t="e">
        <f>VLOOKUP(D102,고객상담실현황!$F$6:$M$322,8,FALSE)</f>
        <v>#N/A</v>
      </c>
    </row>
    <row r="103" spans="1:20" s="20" customFormat="1" ht="24" customHeight="1">
      <c r="A103" s="129">
        <f t="shared" si="2"/>
        <v>97</v>
      </c>
      <c r="B103" s="129" t="s">
        <v>90</v>
      </c>
      <c r="C103" s="129" t="s">
        <v>268</v>
      </c>
      <c r="D103" s="129" t="s">
        <v>19</v>
      </c>
      <c r="E103" s="129"/>
      <c r="F103" s="129"/>
      <c r="G103" s="129" t="s">
        <v>100</v>
      </c>
      <c r="H103" s="129"/>
      <c r="I103" s="129"/>
      <c r="J103" s="184"/>
      <c r="K103" s="184"/>
      <c r="L103" s="184">
        <v>6000</v>
      </c>
      <c r="M103" s="184">
        <v>1000</v>
      </c>
      <c r="N103" s="184">
        <f t="shared" si="3"/>
        <v>7000</v>
      </c>
      <c r="O103" s="191">
        <v>6</v>
      </c>
      <c r="P103" s="117" t="e">
        <f>VLOOKUP(D103,고객상담실현황!$F$6:$M$322,2,FALSE)</f>
        <v>#N/A</v>
      </c>
      <c r="Q103" s="253" t="e">
        <f>VLOOKUP(D103,고객상담실현황!$F$6:$M$322,3,FALSE)</f>
        <v>#N/A</v>
      </c>
      <c r="R103" s="253" t="e">
        <f>VLOOKUP(D103,고객상담실현황!$F$6:$M$322,4,FALSE)</f>
        <v>#N/A</v>
      </c>
      <c r="S103" s="253" t="e">
        <f>VLOOKUP(D103,고객상담실현황!$F$6:$M$322,8,FALSE)</f>
        <v>#N/A</v>
      </c>
    </row>
    <row r="104" spans="1:20" s="20" customFormat="1" ht="24" customHeight="1">
      <c r="A104" s="129">
        <f t="shared" si="2"/>
        <v>98</v>
      </c>
      <c r="B104" s="129" t="s">
        <v>90</v>
      </c>
      <c r="C104" s="129" t="s">
        <v>256</v>
      </c>
      <c r="D104" s="129" t="s">
        <v>256</v>
      </c>
      <c r="E104" s="129" t="s">
        <v>100</v>
      </c>
      <c r="F104" s="129"/>
      <c r="G104" s="129" t="s">
        <v>100</v>
      </c>
      <c r="H104" s="129"/>
      <c r="I104" s="129"/>
      <c r="J104" s="184"/>
      <c r="K104" s="184">
        <v>3000</v>
      </c>
      <c r="L104" s="184">
        <v>1500</v>
      </c>
      <c r="M104" s="184">
        <v>1000</v>
      </c>
      <c r="N104" s="184">
        <f t="shared" si="3"/>
        <v>5500</v>
      </c>
      <c r="O104" s="191">
        <v>8</v>
      </c>
      <c r="P104" s="117" t="str">
        <f>VLOOKUP(D104,고객상담실현황!$F$6:$M$322,2,FALSE)</f>
        <v>사무관</v>
      </c>
      <c r="Q104" s="253">
        <f>VLOOKUP(D104,고객상담실현황!$F$6:$M$322,3,FALSE)</f>
        <v>0</v>
      </c>
      <c r="R104" s="253">
        <f>VLOOKUP(D104,고객상담실현황!$F$6:$M$322,4,FALSE)</f>
        <v>2008</v>
      </c>
      <c r="S104" s="253">
        <f>VLOOKUP(D104,고객상담실현황!$F$6:$M$322,8,FALSE)</f>
        <v>0</v>
      </c>
    </row>
    <row r="105" spans="1:20" s="20" customFormat="1" ht="24" customHeight="1">
      <c r="A105" s="129">
        <f t="shared" si="2"/>
        <v>99</v>
      </c>
      <c r="B105" s="129" t="s">
        <v>90</v>
      </c>
      <c r="C105" s="129" t="s">
        <v>98</v>
      </c>
      <c r="D105" s="129" t="s">
        <v>18</v>
      </c>
      <c r="E105" s="129"/>
      <c r="F105" s="129"/>
      <c r="G105" s="129" t="s">
        <v>100</v>
      </c>
      <c r="H105" s="129"/>
      <c r="I105" s="129"/>
      <c r="J105" s="184"/>
      <c r="K105" s="184"/>
      <c r="L105" s="184">
        <v>2000</v>
      </c>
      <c r="M105" s="184">
        <v>0</v>
      </c>
      <c r="N105" s="184">
        <f t="shared" si="3"/>
        <v>2000</v>
      </c>
      <c r="O105" s="191">
        <v>13</v>
      </c>
      <c r="P105" s="117" t="e">
        <f>VLOOKUP(D105,고객상담실현황!$F$6:$M$322,2,FALSE)</f>
        <v>#N/A</v>
      </c>
      <c r="Q105" s="253" t="e">
        <f>VLOOKUP(D105,고객상담실현황!$F$6:$M$322,3,FALSE)</f>
        <v>#N/A</v>
      </c>
      <c r="R105" s="253" t="e">
        <f>VLOOKUP(D105,고객상담실현황!$F$6:$M$322,4,FALSE)</f>
        <v>#N/A</v>
      </c>
      <c r="S105" s="253" t="e">
        <f>VLOOKUP(D105,고객상담실현황!$F$6:$M$322,8,FALSE)</f>
        <v>#N/A</v>
      </c>
    </row>
    <row r="106" spans="1:20" s="20" customFormat="1" ht="24" customHeight="1">
      <c r="A106" s="129">
        <f t="shared" si="2"/>
        <v>100</v>
      </c>
      <c r="B106" s="129" t="s">
        <v>90</v>
      </c>
      <c r="C106" s="129" t="s">
        <v>274</v>
      </c>
      <c r="D106" s="129" t="s">
        <v>274</v>
      </c>
      <c r="E106" s="129" t="s">
        <v>100</v>
      </c>
      <c r="F106" s="129"/>
      <c r="G106" s="129" t="s">
        <v>100</v>
      </c>
      <c r="H106" s="129"/>
      <c r="I106" s="129" t="s">
        <v>100</v>
      </c>
      <c r="J106" s="184"/>
      <c r="K106" s="184">
        <v>1000</v>
      </c>
      <c r="L106" s="184">
        <v>3500</v>
      </c>
      <c r="M106" s="184">
        <v>300</v>
      </c>
      <c r="N106" s="184">
        <f t="shared" si="3"/>
        <v>4800</v>
      </c>
      <c r="O106" s="191">
        <v>9</v>
      </c>
      <c r="P106" s="117" t="str">
        <f>VLOOKUP(D106,고객상담실현황!$F$6:$M$322,2,FALSE)</f>
        <v>사무관</v>
      </c>
      <c r="Q106" s="253">
        <f>VLOOKUP(D106,고객상담실현황!$F$6:$M$322,3,FALSE)</f>
        <v>0</v>
      </c>
      <c r="R106" s="253">
        <f>VLOOKUP(D106,고객상담실현황!$F$6:$M$322,4,FALSE)</f>
        <v>2008</v>
      </c>
      <c r="S106" s="253">
        <f>VLOOKUP(D106,고객상담실현황!$F$6:$M$322,8,FALSE)</f>
        <v>0</v>
      </c>
    </row>
    <row r="107" spans="1:20" s="20" customFormat="1" ht="24" customHeight="1">
      <c r="A107" s="129">
        <f t="shared" si="2"/>
        <v>101</v>
      </c>
      <c r="B107" s="129" t="s">
        <v>90</v>
      </c>
      <c r="C107" s="129" t="s">
        <v>38</v>
      </c>
      <c r="D107" s="129" t="s">
        <v>38</v>
      </c>
      <c r="E107" s="129"/>
      <c r="F107" s="129"/>
      <c r="G107" s="129" t="s">
        <v>100</v>
      </c>
      <c r="H107" s="129"/>
      <c r="I107" s="129"/>
      <c r="J107" s="184"/>
      <c r="K107" s="184"/>
      <c r="L107" s="184">
        <v>4000</v>
      </c>
      <c r="M107" s="184">
        <v>0</v>
      </c>
      <c r="N107" s="184">
        <f t="shared" si="3"/>
        <v>4000</v>
      </c>
      <c r="O107" s="191">
        <v>10</v>
      </c>
      <c r="P107" s="117" t="str">
        <f>VLOOKUP(D107,고객상담실현황!$F$6:$M$322,2,FALSE)</f>
        <v>서기관</v>
      </c>
      <c r="Q107" s="253">
        <f>VLOOKUP(D107,고객상담실현황!$F$6:$M$322,3,FALSE)</f>
        <v>0</v>
      </c>
      <c r="R107" s="253">
        <f>VLOOKUP(D107,고객상담실현황!$F$6:$M$322,4,FALSE)</f>
        <v>2002</v>
      </c>
      <c r="S107" s="253">
        <f>VLOOKUP(D107,고객상담실현황!$F$6:$M$322,8,FALSE)</f>
        <v>0</v>
      </c>
    </row>
    <row r="108" spans="1:20" s="20" customFormat="1" ht="24" customHeight="1">
      <c r="A108" s="129">
        <f t="shared" si="2"/>
        <v>102</v>
      </c>
      <c r="B108" s="129" t="s">
        <v>90</v>
      </c>
      <c r="C108" s="129" t="s">
        <v>271</v>
      </c>
      <c r="D108" s="129" t="s">
        <v>661</v>
      </c>
      <c r="E108" s="129"/>
      <c r="F108" s="129"/>
      <c r="G108" s="129" t="s">
        <v>100</v>
      </c>
      <c r="H108" s="129"/>
      <c r="I108" s="129"/>
      <c r="J108" s="184"/>
      <c r="K108" s="184">
        <v>0</v>
      </c>
      <c r="L108" s="184">
        <v>3700</v>
      </c>
      <c r="M108" s="184">
        <v>0</v>
      </c>
      <c r="N108" s="184">
        <f t="shared" si="3"/>
        <v>3700</v>
      </c>
      <c r="O108" s="191">
        <v>3</v>
      </c>
      <c r="P108" s="117" t="e">
        <f>VLOOKUP(D108,고객상담실현황!$F$6:$M$322,2,FALSE)</f>
        <v>#N/A</v>
      </c>
      <c r="Q108" s="253" t="e">
        <f>VLOOKUP(D108,고객상담실현황!$F$6:$M$322,3,FALSE)</f>
        <v>#N/A</v>
      </c>
      <c r="R108" s="253" t="e">
        <f>VLOOKUP(D108,고객상담실현황!$F$6:$M$322,4,FALSE)</f>
        <v>#N/A</v>
      </c>
      <c r="S108" s="253" t="e">
        <f>VLOOKUP(D108,고객상담실현황!$F$6:$M$322,8,FALSE)</f>
        <v>#N/A</v>
      </c>
    </row>
    <row r="109" spans="1:20" s="20" customFormat="1" ht="24" customHeight="1">
      <c r="A109" s="129">
        <f t="shared" si="2"/>
        <v>103</v>
      </c>
      <c r="B109" s="129" t="s">
        <v>90</v>
      </c>
      <c r="C109" s="129" t="s">
        <v>257</v>
      </c>
      <c r="D109" s="129" t="s">
        <v>662</v>
      </c>
      <c r="E109" s="129"/>
      <c r="F109" s="129"/>
      <c r="G109" s="129"/>
      <c r="H109" s="129"/>
      <c r="I109" s="129" t="s">
        <v>100</v>
      </c>
      <c r="J109" s="184"/>
      <c r="K109" s="184"/>
      <c r="L109" s="184"/>
      <c r="M109" s="184">
        <v>3100</v>
      </c>
      <c r="N109" s="184">
        <f t="shared" si="3"/>
        <v>3100</v>
      </c>
      <c r="O109" s="191">
        <v>7</v>
      </c>
      <c r="P109" s="117" t="e">
        <f>VLOOKUP(D109,고객상담실현황!$F$6:$M$322,2,FALSE)</f>
        <v>#N/A</v>
      </c>
      <c r="Q109" s="253" t="e">
        <f>VLOOKUP(D109,고객상담실현황!$F$6:$M$322,3,FALSE)</f>
        <v>#N/A</v>
      </c>
      <c r="R109" s="253" t="e">
        <f>VLOOKUP(D109,고객상담실현황!$F$6:$M$322,4,FALSE)</f>
        <v>#N/A</v>
      </c>
      <c r="S109" s="253" t="e">
        <f>VLOOKUP(D109,고객상담실현황!$F$6:$M$322,8,FALSE)</f>
        <v>#N/A</v>
      </c>
    </row>
    <row r="110" spans="1:20" s="20" customFormat="1" ht="24" customHeight="1">
      <c r="A110" s="129">
        <f t="shared" si="2"/>
        <v>104</v>
      </c>
      <c r="B110" s="129" t="s">
        <v>90</v>
      </c>
      <c r="C110" s="129" t="s">
        <v>275</v>
      </c>
      <c r="D110" s="129" t="s">
        <v>21</v>
      </c>
      <c r="E110" s="129"/>
      <c r="F110" s="129"/>
      <c r="G110" s="129" t="s">
        <v>100</v>
      </c>
      <c r="H110" s="129" t="s">
        <v>100</v>
      </c>
      <c r="I110" s="129" t="s">
        <v>100</v>
      </c>
      <c r="J110" s="184"/>
      <c r="K110" s="184">
        <v>12000</v>
      </c>
      <c r="L110" s="184">
        <v>2300</v>
      </c>
      <c r="M110" s="184">
        <v>1000</v>
      </c>
      <c r="N110" s="184">
        <f t="shared" si="3"/>
        <v>15300</v>
      </c>
      <c r="O110" s="191">
        <v>2</v>
      </c>
      <c r="P110" s="117" t="e">
        <f>VLOOKUP(D110,고객상담실현황!$F$6:$M$322,2,FALSE)</f>
        <v>#N/A</v>
      </c>
      <c r="Q110" s="253" t="e">
        <f>VLOOKUP(D110,고객상담실현황!$F$6:$M$322,3,FALSE)</f>
        <v>#N/A</v>
      </c>
      <c r="R110" s="253" t="e">
        <f>VLOOKUP(D110,고객상담실현황!$F$6:$M$322,4,FALSE)</f>
        <v>#N/A</v>
      </c>
      <c r="S110" s="253" t="e">
        <f>VLOOKUP(D110,고객상담실현황!$F$6:$M$322,8,FALSE)</f>
        <v>#N/A</v>
      </c>
      <c r="T110" s="176">
        <f>SUM(N95:N110)</f>
        <v>94800</v>
      </c>
    </row>
    <row r="111" spans="1:20" s="20" customFormat="1" ht="24" customHeight="1">
      <c r="A111" s="32">
        <f t="shared" si="2"/>
        <v>105</v>
      </c>
      <c r="B111" s="253" t="s">
        <v>50</v>
      </c>
      <c r="C111" s="32" t="s">
        <v>99</v>
      </c>
      <c r="D111" s="32" t="s">
        <v>99</v>
      </c>
      <c r="E111" s="28"/>
      <c r="F111" s="252"/>
      <c r="G111" s="32" t="s">
        <v>100</v>
      </c>
      <c r="H111" s="252"/>
      <c r="I111" s="32"/>
      <c r="J111" s="30"/>
      <c r="K111" s="189"/>
      <c r="L111" s="30">
        <v>3000</v>
      </c>
      <c r="M111" s="30"/>
      <c r="N111" s="30">
        <f t="shared" si="3"/>
        <v>3000</v>
      </c>
      <c r="O111" s="30">
        <v>1</v>
      </c>
      <c r="P111" s="117" t="str">
        <f>VLOOKUP(D111,고객상담실현황!$F$6:$M$322,2,FALSE)</f>
        <v>사무관</v>
      </c>
      <c r="Q111" s="253">
        <f>VLOOKUP(D111,고객상담실현황!$F$6:$M$322,3,FALSE)</f>
        <v>0</v>
      </c>
      <c r="R111" s="253">
        <f>VLOOKUP(D111,고객상담실현황!$F$6:$M$322,4,FALSE)</f>
        <v>2007</v>
      </c>
      <c r="S111" s="253">
        <f>VLOOKUP(D111,고객상담실현황!$F$6:$M$322,8,FALSE)</f>
        <v>0</v>
      </c>
    </row>
    <row r="112" spans="1:20" s="20" customFormat="1" ht="24" customHeight="1">
      <c r="A112" s="32">
        <f t="shared" si="2"/>
        <v>106</v>
      </c>
      <c r="B112" s="253" t="s">
        <v>50</v>
      </c>
      <c r="C112" s="32" t="s">
        <v>246</v>
      </c>
      <c r="D112" s="32" t="s">
        <v>246</v>
      </c>
      <c r="E112" s="32"/>
      <c r="F112" s="32"/>
      <c r="G112" s="28" t="s">
        <v>100</v>
      </c>
      <c r="H112" s="32"/>
      <c r="I112" s="32"/>
      <c r="J112" s="189"/>
      <c r="K112" s="189"/>
      <c r="L112" s="30">
        <v>1840</v>
      </c>
      <c r="M112" s="30"/>
      <c r="N112" s="30">
        <f t="shared" si="3"/>
        <v>1840</v>
      </c>
      <c r="O112" s="30">
        <v>2</v>
      </c>
      <c r="P112" s="117" t="str">
        <f>VLOOKUP(D112,고객상담실현황!$F$6:$M$322,2,FALSE)</f>
        <v>사무관</v>
      </c>
      <c r="Q112" s="253">
        <f>VLOOKUP(D112,고객상담실현황!$F$6:$M$322,3,FALSE)</f>
        <v>0</v>
      </c>
      <c r="R112" s="253">
        <f>VLOOKUP(D112,고객상담실현황!$F$6:$M$322,4,FALSE)</f>
        <v>2006</v>
      </c>
      <c r="S112" s="253">
        <f>VLOOKUP(D112,고객상담실현황!$F$6:$M$322,8,FALSE)</f>
        <v>0</v>
      </c>
    </row>
    <row r="113" spans="1:20" s="20" customFormat="1" ht="24" customHeight="1">
      <c r="A113" s="32">
        <f t="shared" si="2"/>
        <v>107</v>
      </c>
      <c r="B113" s="253" t="s">
        <v>50</v>
      </c>
      <c r="C113" s="32" t="s">
        <v>232</v>
      </c>
      <c r="D113" s="32" t="s">
        <v>232</v>
      </c>
      <c r="E113" s="252"/>
      <c r="F113" s="32"/>
      <c r="G113" s="32" t="s">
        <v>100</v>
      </c>
      <c r="H113" s="252"/>
      <c r="I113" s="28"/>
      <c r="J113" s="189"/>
      <c r="K113" s="189"/>
      <c r="L113" s="30">
        <v>300</v>
      </c>
      <c r="M113" s="30"/>
      <c r="N113" s="30">
        <f t="shared" si="3"/>
        <v>300</v>
      </c>
      <c r="O113" s="30">
        <v>4</v>
      </c>
      <c r="P113" s="117" t="str">
        <f>VLOOKUP(D113,고객상담실현황!$F$6:$M$322,2,FALSE)</f>
        <v>서기관</v>
      </c>
      <c r="Q113" s="253">
        <f>VLOOKUP(D113,고객상담실현황!$F$6:$M$322,3,FALSE)</f>
        <v>0</v>
      </c>
      <c r="R113" s="253">
        <f>VLOOKUP(D113,고객상담실현황!$F$6:$M$322,4,FALSE)</f>
        <v>2007</v>
      </c>
      <c r="S113" s="253">
        <f>VLOOKUP(D113,고객상담실현황!$F$6:$M$322,8,FALSE)</f>
        <v>28700</v>
      </c>
    </row>
    <row r="114" spans="1:20" s="20" customFormat="1" ht="24" customHeight="1">
      <c r="A114" s="32">
        <f t="shared" si="2"/>
        <v>108</v>
      </c>
      <c r="B114" s="253" t="s">
        <v>50</v>
      </c>
      <c r="C114" s="32" t="s">
        <v>87</v>
      </c>
      <c r="D114" s="32" t="s">
        <v>87</v>
      </c>
      <c r="E114" s="252"/>
      <c r="F114" s="32"/>
      <c r="G114" s="28" t="s">
        <v>100</v>
      </c>
      <c r="H114" s="252"/>
      <c r="I114" s="252"/>
      <c r="J114" s="190"/>
      <c r="K114" s="189"/>
      <c r="L114" s="30">
        <v>500</v>
      </c>
      <c r="M114" s="30"/>
      <c r="N114" s="30">
        <f t="shared" si="3"/>
        <v>500</v>
      </c>
      <c r="O114" s="30">
        <v>3</v>
      </c>
      <c r="P114" s="117" t="str">
        <f>VLOOKUP(D114,고객상담실현황!$F$6:$M$322,2,FALSE)</f>
        <v>서기관</v>
      </c>
      <c r="Q114" s="253">
        <f>VLOOKUP(D114,고객상담실현황!$F$6:$M$322,3,FALSE)</f>
        <v>0</v>
      </c>
      <c r="R114" s="253">
        <f>VLOOKUP(D114,고객상담실현황!$F$6:$M$322,4,FALSE)</f>
        <v>2005</v>
      </c>
      <c r="S114" s="253">
        <f>VLOOKUP(D114,고객상담실현황!$F$6:$M$322,8,FALSE)</f>
        <v>0</v>
      </c>
      <c r="T114" s="176">
        <f>SUM(N111:N114)</f>
        <v>5640</v>
      </c>
    </row>
    <row r="115" spans="1:20" s="20" customFormat="1" ht="24" customHeight="1">
      <c r="A115" s="129">
        <f t="shared" si="2"/>
        <v>109</v>
      </c>
      <c r="B115" s="129" t="s">
        <v>78</v>
      </c>
      <c r="C115" s="129" t="s">
        <v>211</v>
      </c>
      <c r="D115" s="129" t="s">
        <v>211</v>
      </c>
      <c r="E115" s="187"/>
      <c r="F115" s="187"/>
      <c r="G115" s="129"/>
      <c r="H115" s="187"/>
      <c r="I115" s="187" t="s">
        <v>100</v>
      </c>
      <c r="J115" s="184"/>
      <c r="K115" s="191"/>
      <c r="L115" s="186">
        <v>500</v>
      </c>
      <c r="M115" s="186"/>
      <c r="N115" s="186">
        <f t="shared" si="3"/>
        <v>500</v>
      </c>
      <c r="O115" s="186">
        <v>1</v>
      </c>
      <c r="P115" s="117" t="str">
        <f>VLOOKUP(D115,고객상담실현황!$F$6:$M$322,2,FALSE)</f>
        <v>사무관</v>
      </c>
      <c r="Q115" s="253">
        <f>VLOOKUP(D115,고객상담실현황!$F$6:$M$322,3,FALSE)</f>
        <v>0</v>
      </c>
      <c r="R115" s="253">
        <f>VLOOKUP(D115,고객상담실현황!$F$6:$M$322,4,FALSE)</f>
        <v>2007</v>
      </c>
      <c r="S115" s="253">
        <f>VLOOKUP(D115,고객상담실현황!$F$6:$M$322,8,FALSE)</f>
        <v>0</v>
      </c>
    </row>
    <row r="116" spans="1:20" s="20" customFormat="1" ht="24" customHeight="1">
      <c r="A116" s="129">
        <f t="shared" si="2"/>
        <v>110</v>
      </c>
      <c r="B116" s="129" t="s">
        <v>78</v>
      </c>
      <c r="C116" s="187" t="s">
        <v>223</v>
      </c>
      <c r="D116" s="129" t="s">
        <v>223</v>
      </c>
      <c r="E116" s="187"/>
      <c r="F116" s="129"/>
      <c r="G116" s="129" t="s">
        <v>100</v>
      </c>
      <c r="H116" s="187"/>
      <c r="I116" s="129"/>
      <c r="J116" s="184"/>
      <c r="K116" s="191"/>
      <c r="L116" s="186">
        <v>3000</v>
      </c>
      <c r="M116" s="186"/>
      <c r="N116" s="186">
        <f t="shared" si="3"/>
        <v>3000</v>
      </c>
      <c r="O116" s="186">
        <v>4</v>
      </c>
      <c r="P116" s="117" t="str">
        <f>VLOOKUP(D116,고객상담실현황!$F$6:$M$322,2,FALSE)</f>
        <v>사무관</v>
      </c>
      <c r="Q116" s="253">
        <f>VLOOKUP(D116,고객상담실현황!$F$6:$M$322,3,FALSE)</f>
        <v>0</v>
      </c>
      <c r="R116" s="253">
        <f>VLOOKUP(D116,고객상담실현황!$F$6:$M$322,4,FALSE)</f>
        <v>2004</v>
      </c>
      <c r="S116" s="253">
        <f>VLOOKUP(D116,고객상담실현황!$F$6:$M$322,8,FALSE)</f>
        <v>0</v>
      </c>
    </row>
    <row r="117" spans="1:20" s="20" customFormat="1" ht="24" customHeight="1">
      <c r="A117" s="129">
        <f t="shared" si="2"/>
        <v>111</v>
      </c>
      <c r="B117" s="129" t="s">
        <v>78</v>
      </c>
      <c r="C117" s="129" t="s">
        <v>519</v>
      </c>
      <c r="D117" s="129" t="s">
        <v>687</v>
      </c>
      <c r="E117" s="129"/>
      <c r="F117" s="129"/>
      <c r="G117" s="129" t="s">
        <v>100</v>
      </c>
      <c r="H117" s="129"/>
      <c r="I117" s="129"/>
      <c r="J117" s="184"/>
      <c r="K117" s="191"/>
      <c r="L117" s="186">
        <v>2100</v>
      </c>
      <c r="M117" s="186"/>
      <c r="N117" s="186">
        <f t="shared" si="3"/>
        <v>2100</v>
      </c>
      <c r="O117" s="186">
        <v>5</v>
      </c>
      <c r="P117" s="117" t="e">
        <f>VLOOKUP(D117,고객상담실현황!$F$6:$M$322,2,FALSE)</f>
        <v>#N/A</v>
      </c>
      <c r="Q117" s="253" t="e">
        <f>VLOOKUP(D117,고객상담실현황!$F$6:$M$322,3,FALSE)</f>
        <v>#N/A</v>
      </c>
      <c r="R117" s="253" t="e">
        <f>VLOOKUP(D117,고객상담실현황!$F$6:$M$322,4,FALSE)</f>
        <v>#N/A</v>
      </c>
      <c r="S117" s="253" t="e">
        <f>VLOOKUP(D117,고객상담실현황!$F$6:$M$322,8,FALSE)</f>
        <v>#N/A</v>
      </c>
    </row>
    <row r="118" spans="1:20" s="20" customFormat="1" ht="24" customHeight="1">
      <c r="A118" s="129">
        <f t="shared" si="2"/>
        <v>112</v>
      </c>
      <c r="B118" s="129" t="s">
        <v>78</v>
      </c>
      <c r="C118" s="129" t="s">
        <v>519</v>
      </c>
      <c r="D118" s="129" t="s">
        <v>521</v>
      </c>
      <c r="E118" s="129"/>
      <c r="F118" s="129"/>
      <c r="G118" s="129" t="s">
        <v>100</v>
      </c>
      <c r="H118" s="129"/>
      <c r="I118" s="129"/>
      <c r="J118" s="191"/>
      <c r="K118" s="191"/>
      <c r="L118" s="191">
        <v>516</v>
      </c>
      <c r="M118" s="191"/>
      <c r="N118" s="191">
        <v>516</v>
      </c>
      <c r="O118" s="191">
        <v>7</v>
      </c>
      <c r="P118" s="117" t="str">
        <f>VLOOKUP(D118,고객상담실현황!$F$6:$M$322,2,FALSE)</f>
        <v>주사</v>
      </c>
      <c r="Q118" s="253" t="str">
        <f>VLOOKUP(D118,고객상담실현황!$F$6:$M$322,3,FALSE)</f>
        <v>관내</v>
      </c>
      <c r="R118" s="253" t="str">
        <f>VLOOKUP(D118,고객상담실현황!$F$6:$M$322,4,FALSE)</f>
        <v>2009</v>
      </c>
      <c r="S118" s="253">
        <f>VLOOKUP(D118,고객상담실현황!$F$6:$M$322,8,FALSE)</f>
        <v>0</v>
      </c>
    </row>
    <row r="119" spans="1:20" s="20" customFormat="1" ht="24" customHeight="1">
      <c r="A119" s="129">
        <f t="shared" si="2"/>
        <v>113</v>
      </c>
      <c r="B119" s="129" t="s">
        <v>78</v>
      </c>
      <c r="C119" s="129" t="s">
        <v>519</v>
      </c>
      <c r="D119" s="129" t="s">
        <v>524</v>
      </c>
      <c r="E119" s="129"/>
      <c r="F119" s="129"/>
      <c r="G119" s="129" t="s">
        <v>100</v>
      </c>
      <c r="H119" s="129"/>
      <c r="I119" s="129"/>
      <c r="J119" s="184"/>
      <c r="K119" s="191"/>
      <c r="L119" s="186">
        <v>400</v>
      </c>
      <c r="M119" s="186"/>
      <c r="N119" s="186">
        <f t="shared" ref="N119:N124" si="4">SUM(J119:M119)</f>
        <v>400</v>
      </c>
      <c r="O119" s="186">
        <v>6</v>
      </c>
      <c r="P119" s="117" t="str">
        <f>VLOOKUP(D119,고객상담실현황!$F$6:$M$322,2,FALSE)</f>
        <v>주사</v>
      </c>
      <c r="Q119" s="253" t="str">
        <f>VLOOKUP(D119,고객상담실현황!$F$6:$M$322,3,FALSE)</f>
        <v>관내</v>
      </c>
      <c r="R119" s="253" t="str">
        <f>VLOOKUP(D119,고객상담실현황!$F$6:$M$322,4,FALSE)</f>
        <v>2009</v>
      </c>
      <c r="S119" s="253">
        <f>VLOOKUP(D119,고객상담실현황!$F$6:$M$322,8,FALSE)</f>
        <v>0</v>
      </c>
    </row>
    <row r="120" spans="1:20" s="20" customFormat="1" ht="24" customHeight="1">
      <c r="A120" s="129">
        <f t="shared" si="2"/>
        <v>114</v>
      </c>
      <c r="B120" s="129" t="s">
        <v>78</v>
      </c>
      <c r="C120" s="129" t="s">
        <v>220</v>
      </c>
      <c r="D120" s="129" t="s">
        <v>685</v>
      </c>
      <c r="E120" s="187"/>
      <c r="F120" s="187"/>
      <c r="G120" s="129" t="s">
        <v>100</v>
      </c>
      <c r="H120" s="187"/>
      <c r="I120" s="129"/>
      <c r="J120" s="184"/>
      <c r="K120" s="191"/>
      <c r="L120" s="186">
        <v>600</v>
      </c>
      <c r="M120" s="186"/>
      <c r="N120" s="186">
        <f t="shared" si="4"/>
        <v>600</v>
      </c>
      <c r="O120" s="186">
        <v>3</v>
      </c>
      <c r="P120" s="117" t="e">
        <f>VLOOKUP(D120,고객상담실현황!$F$6:$M$322,2,FALSE)</f>
        <v>#N/A</v>
      </c>
      <c r="Q120" s="253" t="e">
        <f>VLOOKUP(D120,고객상담실현황!$F$6:$M$322,3,FALSE)</f>
        <v>#N/A</v>
      </c>
      <c r="R120" s="253" t="e">
        <f>VLOOKUP(D120,고객상담실현황!$F$6:$M$322,4,FALSE)</f>
        <v>#N/A</v>
      </c>
      <c r="S120" s="253" t="e">
        <f>VLOOKUP(D120,고객상담실현황!$F$6:$M$322,8,FALSE)</f>
        <v>#N/A</v>
      </c>
    </row>
    <row r="121" spans="1:20" s="20" customFormat="1" ht="24" customHeight="1">
      <c r="A121" s="129">
        <f t="shared" si="2"/>
        <v>115</v>
      </c>
      <c r="B121" s="129" t="s">
        <v>78</v>
      </c>
      <c r="C121" s="129" t="s">
        <v>220</v>
      </c>
      <c r="D121" s="129" t="s">
        <v>684</v>
      </c>
      <c r="E121" s="187"/>
      <c r="F121" s="187"/>
      <c r="G121" s="129" t="s">
        <v>100</v>
      </c>
      <c r="H121" s="187"/>
      <c r="I121" s="187"/>
      <c r="J121" s="184"/>
      <c r="K121" s="191"/>
      <c r="L121" s="186">
        <v>370</v>
      </c>
      <c r="M121" s="186"/>
      <c r="N121" s="186">
        <f t="shared" si="4"/>
        <v>370</v>
      </c>
      <c r="O121" s="186">
        <v>2</v>
      </c>
      <c r="P121" s="117" t="e">
        <f>VLOOKUP(D121,고객상담실현황!$F$6:$M$322,2,FALSE)</f>
        <v>#N/A</v>
      </c>
      <c r="Q121" s="253" t="e">
        <f>VLOOKUP(D121,고객상담실현황!$F$6:$M$322,3,FALSE)</f>
        <v>#N/A</v>
      </c>
      <c r="R121" s="253" t="e">
        <f>VLOOKUP(D121,고객상담실현황!$F$6:$M$322,4,FALSE)</f>
        <v>#N/A</v>
      </c>
      <c r="S121" s="253" t="e">
        <f>VLOOKUP(D121,고객상담실현황!$F$6:$M$322,8,FALSE)</f>
        <v>#N/A</v>
      </c>
      <c r="T121" s="176">
        <f>SUM(N115:N121)</f>
        <v>7486</v>
      </c>
    </row>
    <row r="122" spans="1:20" s="20" customFormat="1" ht="24" customHeight="1">
      <c r="A122" s="232">
        <f t="shared" si="2"/>
        <v>116</v>
      </c>
      <c r="B122" s="232" t="s">
        <v>80</v>
      </c>
      <c r="C122" s="232" t="s">
        <v>193</v>
      </c>
      <c r="D122" s="232" t="s">
        <v>193</v>
      </c>
      <c r="E122" s="232"/>
      <c r="F122" s="232" t="s">
        <v>100</v>
      </c>
      <c r="G122" s="232" t="s">
        <v>100</v>
      </c>
      <c r="H122" s="232"/>
      <c r="I122" s="232"/>
      <c r="J122" s="111"/>
      <c r="K122" s="111">
        <v>20000</v>
      </c>
      <c r="L122" s="111">
        <v>2000</v>
      </c>
      <c r="M122" s="111"/>
      <c r="N122" s="233">
        <f t="shared" si="4"/>
        <v>22000</v>
      </c>
      <c r="O122" s="111">
        <v>1</v>
      </c>
      <c r="P122" s="117" t="str">
        <f>VLOOKUP(D122,고객상담실현황!$F$6:$M$322,2,FALSE)</f>
        <v>서기관</v>
      </c>
      <c r="Q122" s="253">
        <f>VLOOKUP(D122,고객상담실현황!$F$6:$M$322,3,FALSE)</f>
        <v>0</v>
      </c>
      <c r="R122" s="253">
        <f>VLOOKUP(D122,고객상담실현황!$F$6:$M$322,4,FALSE)</f>
        <v>2005</v>
      </c>
      <c r="S122" s="253">
        <f>VLOOKUP(D122,고객상담실현황!$F$6:$M$322,8,FALSE)</f>
        <v>0</v>
      </c>
    </row>
    <row r="123" spans="1:20" s="20" customFormat="1" ht="24" customHeight="1">
      <c r="A123" s="232">
        <f t="shared" si="2"/>
        <v>117</v>
      </c>
      <c r="B123" s="232" t="s">
        <v>80</v>
      </c>
      <c r="C123" s="232" t="s">
        <v>6</v>
      </c>
      <c r="D123" s="232" t="s">
        <v>5</v>
      </c>
      <c r="E123" s="232"/>
      <c r="F123" s="232"/>
      <c r="G123" s="232"/>
      <c r="H123" s="232"/>
      <c r="I123" s="232" t="s">
        <v>100</v>
      </c>
      <c r="J123" s="111"/>
      <c r="K123" s="111"/>
      <c r="L123" s="111"/>
      <c r="M123" s="111">
        <v>30000</v>
      </c>
      <c r="N123" s="233">
        <f t="shared" si="4"/>
        <v>30000</v>
      </c>
      <c r="O123" s="111"/>
      <c r="P123" s="117" t="e">
        <f>VLOOKUP(D123,고객상담실현황!$F$6:$M$322,2,FALSE)</f>
        <v>#N/A</v>
      </c>
      <c r="Q123" s="253" t="e">
        <f>VLOOKUP(D123,고객상담실현황!$F$6:$M$322,3,FALSE)</f>
        <v>#N/A</v>
      </c>
      <c r="R123" s="253" t="e">
        <f>VLOOKUP(D123,고객상담실현황!$F$6:$M$322,4,FALSE)</f>
        <v>#N/A</v>
      </c>
      <c r="S123" s="253" t="e">
        <f>VLOOKUP(D123,고객상담실현황!$F$6:$M$322,8,FALSE)</f>
        <v>#N/A</v>
      </c>
    </row>
    <row r="124" spans="1:20" s="20" customFormat="1" ht="24" customHeight="1">
      <c r="A124" s="232">
        <f t="shared" si="2"/>
        <v>118</v>
      </c>
      <c r="B124" s="232" t="s">
        <v>80</v>
      </c>
      <c r="C124" s="232" t="s">
        <v>195</v>
      </c>
      <c r="D124" s="232" t="s">
        <v>195</v>
      </c>
      <c r="E124" s="232"/>
      <c r="F124" s="232" t="s">
        <v>100</v>
      </c>
      <c r="G124" s="232" t="s">
        <v>100</v>
      </c>
      <c r="H124" s="232"/>
      <c r="I124" s="232"/>
      <c r="J124" s="111">
        <v>0</v>
      </c>
      <c r="K124" s="111">
        <v>10000</v>
      </c>
      <c r="L124" s="111">
        <v>2800</v>
      </c>
      <c r="M124" s="111"/>
      <c r="N124" s="233">
        <f t="shared" si="4"/>
        <v>12800</v>
      </c>
      <c r="O124" s="233">
        <v>2</v>
      </c>
      <c r="P124" s="117" t="str">
        <f>VLOOKUP(D124,고객상담실현황!$F$6:$M$322,2,FALSE)</f>
        <v>사무관</v>
      </c>
      <c r="Q124" s="253">
        <f>VLOOKUP(D124,고객상담실현황!$F$6:$M$322,3,FALSE)</f>
        <v>0</v>
      </c>
      <c r="R124" s="253">
        <f>VLOOKUP(D124,고객상담실현황!$F$6:$M$322,4,FALSE)</f>
        <v>2006</v>
      </c>
      <c r="S124" s="253">
        <f>VLOOKUP(D124,고객상담실현황!$F$6:$M$322,8,FALSE)</f>
        <v>0</v>
      </c>
      <c r="T124" s="176">
        <f>SUM(N122:N124)</f>
        <v>64800</v>
      </c>
    </row>
    <row r="125" spans="1:20" s="20" customFormat="1" ht="24" customHeight="1">
      <c r="A125" s="253">
        <f t="shared" si="2"/>
        <v>119</v>
      </c>
      <c r="B125" s="253" t="s">
        <v>182</v>
      </c>
      <c r="C125" s="32" t="s">
        <v>188</v>
      </c>
      <c r="D125" s="32" t="s">
        <v>188</v>
      </c>
      <c r="E125" s="28"/>
      <c r="F125" s="252"/>
      <c r="G125" s="32" t="s">
        <v>100</v>
      </c>
      <c r="H125" s="252"/>
      <c r="I125" s="32"/>
      <c r="J125" s="30"/>
      <c r="K125" s="189"/>
      <c r="L125" s="30">
        <v>4500</v>
      </c>
      <c r="M125" s="30"/>
      <c r="N125" s="30">
        <f t="shared" ref="N125:N130" si="5">SUM(K125:M125)</f>
        <v>4500</v>
      </c>
      <c r="O125" s="30">
        <v>3</v>
      </c>
      <c r="P125" s="117" t="str">
        <f>VLOOKUP(D125,고객상담실현황!$F$6:$M$322,2,FALSE)</f>
        <v>서기관</v>
      </c>
      <c r="Q125" s="253">
        <f>VLOOKUP(D125,고객상담실현황!$F$6:$M$322,3,FALSE)</f>
        <v>0</v>
      </c>
      <c r="R125" s="253">
        <f>VLOOKUP(D125,고객상담실현황!$F$6:$M$322,4,FALSE)</f>
        <v>2007</v>
      </c>
      <c r="S125" s="253">
        <f>VLOOKUP(D125,고객상담실현황!$F$6:$M$322,8,FALSE)</f>
        <v>0</v>
      </c>
    </row>
    <row r="126" spans="1:20" s="20" customFormat="1" ht="24" customHeight="1">
      <c r="A126" s="253">
        <f t="shared" si="2"/>
        <v>120</v>
      </c>
      <c r="B126" s="253" t="s">
        <v>182</v>
      </c>
      <c r="C126" s="32" t="s">
        <v>176</v>
      </c>
      <c r="D126" s="32" t="s">
        <v>121</v>
      </c>
      <c r="E126" s="28" t="s">
        <v>100</v>
      </c>
      <c r="F126" s="252"/>
      <c r="G126" s="32" t="s">
        <v>100</v>
      </c>
      <c r="H126" s="252"/>
      <c r="I126" s="32" t="s">
        <v>100</v>
      </c>
      <c r="J126" s="30"/>
      <c r="K126" s="189">
        <v>5000</v>
      </c>
      <c r="L126" s="30">
        <v>1430</v>
      </c>
      <c r="M126" s="30">
        <v>2500</v>
      </c>
      <c r="N126" s="30">
        <f t="shared" si="5"/>
        <v>8930</v>
      </c>
      <c r="O126" s="30">
        <v>2</v>
      </c>
      <c r="P126" s="117" t="e">
        <f>VLOOKUP(D126,고객상담실현황!$F$6:$M$322,2,FALSE)</f>
        <v>#N/A</v>
      </c>
      <c r="Q126" s="253" t="e">
        <f>VLOOKUP(D126,고객상담실현황!$F$6:$M$322,3,FALSE)</f>
        <v>#N/A</v>
      </c>
      <c r="R126" s="253" t="e">
        <f>VLOOKUP(D126,고객상담실현황!$F$6:$M$322,4,FALSE)</f>
        <v>#N/A</v>
      </c>
      <c r="S126" s="253" t="e">
        <f>VLOOKUP(D126,고객상담실현황!$F$6:$M$322,8,FALSE)</f>
        <v>#N/A</v>
      </c>
    </row>
    <row r="127" spans="1:20" s="20" customFormat="1" ht="24" customHeight="1">
      <c r="A127" s="253">
        <f t="shared" si="2"/>
        <v>121</v>
      </c>
      <c r="B127" s="253" t="s">
        <v>182</v>
      </c>
      <c r="C127" s="32" t="s">
        <v>176</v>
      </c>
      <c r="D127" s="32" t="s">
        <v>122</v>
      </c>
      <c r="E127" s="28"/>
      <c r="F127" s="252"/>
      <c r="G127" s="32"/>
      <c r="H127" s="252"/>
      <c r="I127" s="32" t="s">
        <v>100</v>
      </c>
      <c r="J127" s="30"/>
      <c r="K127" s="189"/>
      <c r="L127" s="30"/>
      <c r="M127" s="30">
        <v>3000</v>
      </c>
      <c r="N127" s="30">
        <f t="shared" si="5"/>
        <v>3000</v>
      </c>
      <c r="O127" s="30">
        <v>1</v>
      </c>
      <c r="P127" s="117" t="e">
        <f>VLOOKUP(D127,고객상담실현황!$F$6:$M$322,2,FALSE)</f>
        <v>#N/A</v>
      </c>
      <c r="Q127" s="253" t="e">
        <f>VLOOKUP(D127,고객상담실현황!$F$6:$M$322,3,FALSE)</f>
        <v>#N/A</v>
      </c>
      <c r="R127" s="253" t="e">
        <f>VLOOKUP(D127,고객상담실현황!$F$6:$M$322,4,FALSE)</f>
        <v>#N/A</v>
      </c>
      <c r="S127" s="253" t="e">
        <f>VLOOKUP(D127,고객상담실현황!$F$6:$M$322,8,FALSE)</f>
        <v>#N/A</v>
      </c>
    </row>
    <row r="128" spans="1:20" ht="24" customHeight="1">
      <c r="A128" s="253">
        <f t="shared" si="2"/>
        <v>122</v>
      </c>
      <c r="B128" s="253" t="s">
        <v>182</v>
      </c>
      <c r="C128" s="32" t="s">
        <v>179</v>
      </c>
      <c r="D128" s="32" t="s">
        <v>118</v>
      </c>
      <c r="E128" s="28" t="s">
        <v>100</v>
      </c>
      <c r="F128" s="252"/>
      <c r="G128" s="32"/>
      <c r="H128" s="252"/>
      <c r="I128" s="32"/>
      <c r="J128" s="30"/>
      <c r="K128" s="189">
        <v>2800</v>
      </c>
      <c r="L128" s="30"/>
      <c r="M128" s="30"/>
      <c r="N128" s="30">
        <f t="shared" si="5"/>
        <v>2800</v>
      </c>
      <c r="O128" s="30">
        <v>5</v>
      </c>
      <c r="P128" s="117" t="e">
        <f>VLOOKUP(D128,고객상담실현황!$F$6:$M$322,2,FALSE)</f>
        <v>#N/A</v>
      </c>
      <c r="Q128" s="253" t="e">
        <f>VLOOKUP(D128,고객상담실현황!$F$6:$M$322,3,FALSE)</f>
        <v>#N/A</v>
      </c>
      <c r="R128" s="253" t="e">
        <f>VLOOKUP(D128,고객상담실현황!$F$6:$M$322,4,FALSE)</f>
        <v>#N/A</v>
      </c>
      <c r="S128" s="253" t="e">
        <f>VLOOKUP(D128,고객상담실현황!$F$6:$M$322,8,FALSE)</f>
        <v>#N/A</v>
      </c>
    </row>
    <row r="129" spans="1:20" ht="24" customHeight="1">
      <c r="A129" s="253">
        <f t="shared" si="2"/>
        <v>123</v>
      </c>
      <c r="B129" s="253" t="s">
        <v>182</v>
      </c>
      <c r="C129" s="32" t="s">
        <v>179</v>
      </c>
      <c r="D129" s="32" t="s">
        <v>179</v>
      </c>
      <c r="E129" s="28"/>
      <c r="F129" s="252"/>
      <c r="G129" s="32" t="s">
        <v>100</v>
      </c>
      <c r="H129" s="252"/>
      <c r="I129" s="32"/>
      <c r="J129" s="30"/>
      <c r="K129" s="189"/>
      <c r="L129" s="30">
        <v>1050</v>
      </c>
      <c r="M129" s="30"/>
      <c r="N129" s="30">
        <f t="shared" si="5"/>
        <v>1050</v>
      </c>
      <c r="O129" s="30">
        <v>4</v>
      </c>
      <c r="P129" s="117" t="str">
        <f>VLOOKUP(D129,고객상담실현황!$F$6:$M$322,2,FALSE)</f>
        <v>사무관</v>
      </c>
      <c r="Q129" s="253">
        <f>VLOOKUP(D129,고객상담실현황!$F$6:$M$322,3,FALSE)</f>
        <v>0</v>
      </c>
      <c r="R129" s="253">
        <f>VLOOKUP(D129,고객상담실현황!$F$6:$M$322,4,FALSE)</f>
        <v>2008</v>
      </c>
      <c r="S129" s="253">
        <f>VLOOKUP(D129,고객상담실현황!$F$6:$M$322,8,FALSE)</f>
        <v>0</v>
      </c>
      <c r="T129" s="145">
        <f>SUM(N125:N129)</f>
        <v>20280</v>
      </c>
    </row>
    <row r="130" spans="1:20" ht="24" customHeight="1">
      <c r="A130" s="129">
        <f t="shared" si="2"/>
        <v>124</v>
      </c>
      <c r="B130" s="129" t="s">
        <v>168</v>
      </c>
      <c r="C130" s="129" t="s">
        <v>164</v>
      </c>
      <c r="D130" s="129" t="s">
        <v>115</v>
      </c>
      <c r="E130" s="129"/>
      <c r="F130" s="187"/>
      <c r="G130" s="129"/>
      <c r="H130" s="187"/>
      <c r="I130" s="129" t="s">
        <v>100</v>
      </c>
      <c r="J130" s="186"/>
      <c r="K130" s="191"/>
      <c r="L130" s="186"/>
      <c r="M130" s="191">
        <v>650</v>
      </c>
      <c r="N130" s="186">
        <f t="shared" si="5"/>
        <v>650</v>
      </c>
      <c r="O130" s="186">
        <v>12</v>
      </c>
      <c r="P130" s="117" t="e">
        <f>VLOOKUP(D130,고객상담실현황!$F$6:$M$322,2,FALSE)</f>
        <v>#N/A</v>
      </c>
      <c r="Q130" s="253" t="e">
        <f>VLOOKUP(D130,고객상담실현황!$F$6:$M$322,3,FALSE)</f>
        <v>#N/A</v>
      </c>
      <c r="R130" s="253" t="e">
        <f>VLOOKUP(D130,고객상담실현황!$F$6:$M$322,4,FALSE)</f>
        <v>#N/A</v>
      </c>
      <c r="S130" s="253" t="e">
        <f>VLOOKUP(D130,고객상담실현황!$F$6:$M$322,8,FALSE)</f>
        <v>#N/A</v>
      </c>
    </row>
    <row r="131" spans="1:20" ht="24" customHeight="1">
      <c r="A131" s="129">
        <f t="shared" si="2"/>
        <v>125</v>
      </c>
      <c r="B131" s="129" t="s">
        <v>168</v>
      </c>
      <c r="C131" s="129" t="s">
        <v>164</v>
      </c>
      <c r="D131" s="129" t="s">
        <v>164</v>
      </c>
      <c r="E131" s="129"/>
      <c r="F131" s="187"/>
      <c r="G131" s="129"/>
      <c r="H131" s="187"/>
      <c r="I131" s="129" t="s">
        <v>100</v>
      </c>
      <c r="J131" s="186"/>
      <c r="K131" s="191"/>
      <c r="L131" s="186"/>
      <c r="M131" s="191">
        <v>1050</v>
      </c>
      <c r="N131" s="186">
        <v>1050</v>
      </c>
      <c r="O131" s="186">
        <v>2</v>
      </c>
      <c r="P131" s="117" t="str">
        <f>VLOOKUP(D131,고객상담실현황!$F$6:$M$322,2,FALSE)</f>
        <v>사무관</v>
      </c>
      <c r="Q131" s="253">
        <f>VLOOKUP(D131,고객상담실현황!$F$6:$M$322,3,FALSE)</f>
        <v>0</v>
      </c>
      <c r="R131" s="253">
        <f>VLOOKUP(D131,고객상담실현황!$F$6:$M$322,4,FALSE)</f>
        <v>2007</v>
      </c>
      <c r="S131" s="253">
        <f>VLOOKUP(D131,고객상담실현황!$F$6:$M$322,8,FALSE)</f>
        <v>0</v>
      </c>
    </row>
    <row r="132" spans="1:20" ht="24" customHeight="1">
      <c r="A132" s="129">
        <f t="shared" si="2"/>
        <v>126</v>
      </c>
      <c r="B132" s="129" t="s">
        <v>168</v>
      </c>
      <c r="C132" s="129" t="s">
        <v>164</v>
      </c>
      <c r="D132" s="129" t="s">
        <v>716</v>
      </c>
      <c r="E132" s="129"/>
      <c r="F132" s="187"/>
      <c r="G132" s="129"/>
      <c r="H132" s="187"/>
      <c r="I132" s="129" t="s">
        <v>100</v>
      </c>
      <c r="J132" s="186"/>
      <c r="K132" s="191"/>
      <c r="L132" s="186"/>
      <c r="M132" s="191">
        <v>450</v>
      </c>
      <c r="N132" s="186">
        <f t="shared" ref="N132:N147" si="6">SUM(K132:M132)</f>
        <v>450</v>
      </c>
      <c r="O132" s="186">
        <v>13</v>
      </c>
      <c r="P132" s="117" t="e">
        <f>VLOOKUP(D132,고객상담실현황!$F$6:$M$322,2,FALSE)</f>
        <v>#N/A</v>
      </c>
      <c r="Q132" s="253" t="e">
        <f>VLOOKUP(D132,고객상담실현황!$F$6:$M$322,3,FALSE)</f>
        <v>#N/A</v>
      </c>
      <c r="R132" s="253" t="e">
        <f>VLOOKUP(D132,고객상담실현황!$F$6:$M$322,4,FALSE)</f>
        <v>#N/A</v>
      </c>
      <c r="S132" s="253" t="e">
        <f>VLOOKUP(D132,고객상담실현황!$F$6:$M$322,8,FALSE)</f>
        <v>#N/A</v>
      </c>
    </row>
    <row r="133" spans="1:20" ht="24" customHeight="1">
      <c r="A133" s="129">
        <f t="shared" si="2"/>
        <v>127</v>
      </c>
      <c r="B133" s="129" t="s">
        <v>168</v>
      </c>
      <c r="C133" s="129" t="s">
        <v>164</v>
      </c>
      <c r="D133" s="129" t="s">
        <v>715</v>
      </c>
      <c r="E133" s="129"/>
      <c r="F133" s="187"/>
      <c r="G133" s="129"/>
      <c r="H133" s="187"/>
      <c r="I133" s="129" t="s">
        <v>100</v>
      </c>
      <c r="J133" s="186"/>
      <c r="K133" s="191"/>
      <c r="L133" s="186"/>
      <c r="M133" s="191">
        <v>450</v>
      </c>
      <c r="N133" s="186">
        <f t="shared" si="6"/>
        <v>450</v>
      </c>
      <c r="O133" s="186">
        <v>10</v>
      </c>
      <c r="P133" s="117" t="e">
        <f>VLOOKUP(D133,고객상담실현황!$F$6:$M$322,2,FALSE)</f>
        <v>#N/A</v>
      </c>
      <c r="Q133" s="253" t="e">
        <f>VLOOKUP(D133,고객상담실현황!$F$6:$M$322,3,FALSE)</f>
        <v>#N/A</v>
      </c>
      <c r="R133" s="253" t="e">
        <f>VLOOKUP(D133,고객상담실현황!$F$6:$M$322,4,FALSE)</f>
        <v>#N/A</v>
      </c>
      <c r="S133" s="253" t="e">
        <f>VLOOKUP(D133,고객상담실현황!$F$6:$M$322,8,FALSE)</f>
        <v>#N/A</v>
      </c>
    </row>
    <row r="134" spans="1:20" ht="24" customHeight="1">
      <c r="A134" s="129">
        <f t="shared" si="2"/>
        <v>128</v>
      </c>
      <c r="B134" s="129" t="s">
        <v>168</v>
      </c>
      <c r="C134" s="129" t="s">
        <v>164</v>
      </c>
      <c r="D134" s="129" t="s">
        <v>717</v>
      </c>
      <c r="E134" s="129"/>
      <c r="F134" s="187"/>
      <c r="G134" s="129"/>
      <c r="H134" s="187"/>
      <c r="I134" s="129" t="s">
        <v>100</v>
      </c>
      <c r="J134" s="186"/>
      <c r="K134" s="191"/>
      <c r="L134" s="186"/>
      <c r="M134" s="191">
        <v>450</v>
      </c>
      <c r="N134" s="186">
        <f t="shared" si="6"/>
        <v>450</v>
      </c>
      <c r="O134" s="186">
        <v>5</v>
      </c>
      <c r="P134" s="117" t="e">
        <f>VLOOKUP(D134,고객상담실현황!$F$6:$M$322,2,FALSE)</f>
        <v>#N/A</v>
      </c>
      <c r="Q134" s="253" t="e">
        <f>VLOOKUP(D134,고객상담실현황!$F$6:$M$322,3,FALSE)</f>
        <v>#N/A</v>
      </c>
      <c r="R134" s="253" t="e">
        <f>VLOOKUP(D134,고객상담실현황!$F$6:$M$322,4,FALSE)</f>
        <v>#N/A</v>
      </c>
      <c r="S134" s="253" t="e">
        <f>VLOOKUP(D134,고객상담실현황!$F$6:$M$322,8,FALSE)</f>
        <v>#N/A</v>
      </c>
    </row>
    <row r="135" spans="1:20" ht="24" customHeight="1">
      <c r="A135" s="129">
        <f t="shared" ref="A135:A147" si="7">ROW()-6</f>
        <v>129</v>
      </c>
      <c r="B135" s="129" t="s">
        <v>168</v>
      </c>
      <c r="C135" s="129" t="s">
        <v>164</v>
      </c>
      <c r="D135" s="129" t="s">
        <v>107</v>
      </c>
      <c r="E135" s="129"/>
      <c r="F135" s="187"/>
      <c r="G135" s="129"/>
      <c r="H135" s="187"/>
      <c r="I135" s="129" t="s">
        <v>100</v>
      </c>
      <c r="J135" s="186"/>
      <c r="K135" s="191"/>
      <c r="L135" s="186"/>
      <c r="M135" s="191">
        <v>450</v>
      </c>
      <c r="N135" s="186">
        <f t="shared" si="6"/>
        <v>450</v>
      </c>
      <c r="O135" s="186">
        <v>18</v>
      </c>
      <c r="P135" s="117" t="e">
        <f>VLOOKUP(D135,고객상담실현황!$F$6:$M$322,2,FALSE)</f>
        <v>#N/A</v>
      </c>
      <c r="Q135" s="253" t="e">
        <f>VLOOKUP(D135,고객상담실현황!$F$6:$M$322,3,FALSE)</f>
        <v>#N/A</v>
      </c>
      <c r="R135" s="253" t="e">
        <f>VLOOKUP(D135,고객상담실현황!$F$6:$M$322,4,FALSE)</f>
        <v>#N/A</v>
      </c>
      <c r="S135" s="253" t="e">
        <f>VLOOKUP(D135,고객상담실현황!$F$6:$M$322,8,FALSE)</f>
        <v>#N/A</v>
      </c>
    </row>
    <row r="136" spans="1:20" ht="24" customHeight="1">
      <c r="A136" s="129">
        <f t="shared" si="7"/>
        <v>130</v>
      </c>
      <c r="B136" s="129" t="s">
        <v>168</v>
      </c>
      <c r="C136" s="129" t="s">
        <v>164</v>
      </c>
      <c r="D136" s="129" t="s">
        <v>109</v>
      </c>
      <c r="E136" s="129"/>
      <c r="F136" s="187"/>
      <c r="G136" s="129"/>
      <c r="H136" s="187"/>
      <c r="I136" s="129" t="s">
        <v>100</v>
      </c>
      <c r="J136" s="186"/>
      <c r="K136" s="191"/>
      <c r="L136" s="186"/>
      <c r="M136" s="191">
        <v>450</v>
      </c>
      <c r="N136" s="186">
        <f t="shared" si="6"/>
        <v>450</v>
      </c>
      <c r="O136" s="186">
        <v>14</v>
      </c>
      <c r="P136" s="117" t="e">
        <f>VLOOKUP(D136,고객상담실현황!$F$6:$M$322,2,FALSE)</f>
        <v>#N/A</v>
      </c>
      <c r="Q136" s="253" t="e">
        <f>VLOOKUP(D136,고객상담실현황!$F$6:$M$322,3,FALSE)</f>
        <v>#N/A</v>
      </c>
      <c r="R136" s="253" t="e">
        <f>VLOOKUP(D136,고객상담실현황!$F$6:$M$322,4,FALSE)</f>
        <v>#N/A</v>
      </c>
      <c r="S136" s="253" t="e">
        <f>VLOOKUP(D136,고객상담실현황!$F$6:$M$322,8,FALSE)</f>
        <v>#N/A</v>
      </c>
    </row>
    <row r="137" spans="1:20" ht="24" customHeight="1">
      <c r="A137" s="129">
        <f t="shared" si="7"/>
        <v>131</v>
      </c>
      <c r="B137" s="129" t="s">
        <v>168</v>
      </c>
      <c r="C137" s="129" t="s">
        <v>166</v>
      </c>
      <c r="D137" s="129" t="s">
        <v>108</v>
      </c>
      <c r="E137" s="129"/>
      <c r="F137" s="187"/>
      <c r="G137" s="129"/>
      <c r="H137" s="187"/>
      <c r="I137" s="129" t="s">
        <v>100</v>
      </c>
      <c r="J137" s="186"/>
      <c r="K137" s="191"/>
      <c r="L137" s="186"/>
      <c r="M137" s="191">
        <v>450</v>
      </c>
      <c r="N137" s="186">
        <f t="shared" si="6"/>
        <v>450</v>
      </c>
      <c r="O137" s="186">
        <v>16</v>
      </c>
      <c r="P137" s="117" t="e">
        <f>VLOOKUP(D137,고객상담실현황!$F$6:$M$322,2,FALSE)</f>
        <v>#N/A</v>
      </c>
      <c r="Q137" s="253" t="e">
        <f>VLOOKUP(D137,고객상담실현황!$F$6:$M$322,3,FALSE)</f>
        <v>#N/A</v>
      </c>
      <c r="R137" s="253" t="e">
        <f>VLOOKUP(D137,고객상담실현황!$F$6:$M$322,4,FALSE)</f>
        <v>#N/A</v>
      </c>
      <c r="S137" s="253" t="e">
        <f>VLOOKUP(D137,고객상담실현황!$F$6:$M$322,8,FALSE)</f>
        <v>#N/A</v>
      </c>
    </row>
    <row r="138" spans="1:20" ht="24" customHeight="1">
      <c r="A138" s="129">
        <f t="shared" si="7"/>
        <v>132</v>
      </c>
      <c r="B138" s="129" t="s">
        <v>168</v>
      </c>
      <c r="C138" s="129" t="s">
        <v>166</v>
      </c>
      <c r="D138" s="129" t="s">
        <v>166</v>
      </c>
      <c r="E138" s="129"/>
      <c r="F138" s="187"/>
      <c r="G138" s="129"/>
      <c r="H138" s="187"/>
      <c r="I138" s="129" t="s">
        <v>100</v>
      </c>
      <c r="J138" s="186"/>
      <c r="K138" s="191"/>
      <c r="L138" s="186"/>
      <c r="M138" s="191">
        <v>650</v>
      </c>
      <c r="N138" s="186">
        <f t="shared" si="6"/>
        <v>650</v>
      </c>
      <c r="O138" s="186">
        <v>1</v>
      </c>
      <c r="P138" s="117" t="str">
        <f>VLOOKUP(D138,고객상담실현황!$F$6:$M$322,2,FALSE)</f>
        <v>서기관</v>
      </c>
      <c r="Q138" s="253">
        <f>VLOOKUP(D138,고객상담실현황!$F$6:$M$322,3,FALSE)</f>
        <v>0</v>
      </c>
      <c r="R138" s="253">
        <f>VLOOKUP(D138,고객상담실현황!$F$6:$M$322,4,FALSE)</f>
        <v>2005</v>
      </c>
      <c r="S138" s="253">
        <f>VLOOKUP(D138,고객상담실현황!$F$6:$M$322,8,FALSE)</f>
        <v>0</v>
      </c>
    </row>
    <row r="139" spans="1:20" ht="24" customHeight="1">
      <c r="A139" s="129">
        <f t="shared" si="7"/>
        <v>133</v>
      </c>
      <c r="B139" s="129" t="s">
        <v>168</v>
      </c>
      <c r="C139" s="129" t="s">
        <v>166</v>
      </c>
      <c r="D139" s="129" t="s">
        <v>714</v>
      </c>
      <c r="E139" s="129"/>
      <c r="F139" s="187"/>
      <c r="G139" s="129"/>
      <c r="H139" s="187"/>
      <c r="I139" s="129" t="s">
        <v>100</v>
      </c>
      <c r="J139" s="186"/>
      <c r="K139" s="191"/>
      <c r="L139" s="186"/>
      <c r="M139" s="191">
        <v>450</v>
      </c>
      <c r="N139" s="186">
        <f t="shared" si="6"/>
        <v>450</v>
      </c>
      <c r="O139" s="186">
        <v>6</v>
      </c>
      <c r="P139" s="117" t="e">
        <f>VLOOKUP(D139,고객상담실현황!$F$6:$M$322,2,FALSE)</f>
        <v>#N/A</v>
      </c>
      <c r="Q139" s="253" t="e">
        <f>VLOOKUP(D139,고객상담실현황!$F$6:$M$322,3,FALSE)</f>
        <v>#N/A</v>
      </c>
      <c r="R139" s="253" t="e">
        <f>VLOOKUP(D139,고객상담실현황!$F$6:$M$322,4,FALSE)</f>
        <v>#N/A</v>
      </c>
      <c r="S139" s="253" t="e">
        <f>VLOOKUP(D139,고객상담실현황!$F$6:$M$322,8,FALSE)</f>
        <v>#N/A</v>
      </c>
    </row>
    <row r="140" spans="1:20" ht="24" customHeight="1">
      <c r="A140" s="129">
        <f t="shared" si="7"/>
        <v>134</v>
      </c>
      <c r="B140" s="129" t="s">
        <v>168</v>
      </c>
      <c r="C140" s="129" t="s">
        <v>166</v>
      </c>
      <c r="D140" s="129" t="s">
        <v>713</v>
      </c>
      <c r="E140" s="129"/>
      <c r="F140" s="187"/>
      <c r="G140" s="129"/>
      <c r="H140" s="187"/>
      <c r="I140" s="129" t="s">
        <v>100</v>
      </c>
      <c r="J140" s="186"/>
      <c r="K140" s="191"/>
      <c r="L140" s="186"/>
      <c r="M140" s="191">
        <v>450</v>
      </c>
      <c r="N140" s="186">
        <f t="shared" si="6"/>
        <v>450</v>
      </c>
      <c r="O140" s="186">
        <v>8</v>
      </c>
      <c r="P140" s="117" t="e">
        <f>VLOOKUP(D140,고객상담실현황!$F$6:$M$322,2,FALSE)</f>
        <v>#N/A</v>
      </c>
      <c r="Q140" s="253" t="e">
        <f>VLOOKUP(D140,고객상담실현황!$F$6:$M$322,3,FALSE)</f>
        <v>#N/A</v>
      </c>
      <c r="R140" s="253" t="e">
        <f>VLOOKUP(D140,고객상담실현황!$F$6:$M$322,4,FALSE)</f>
        <v>#N/A</v>
      </c>
      <c r="S140" s="253" t="e">
        <f>VLOOKUP(D140,고객상담실현황!$F$6:$M$322,8,FALSE)</f>
        <v>#N/A</v>
      </c>
    </row>
    <row r="141" spans="1:20" ht="24" customHeight="1">
      <c r="A141" s="129">
        <f t="shared" si="7"/>
        <v>135</v>
      </c>
      <c r="B141" s="129" t="s">
        <v>168</v>
      </c>
      <c r="C141" s="129" t="s">
        <v>166</v>
      </c>
      <c r="D141" s="129" t="s">
        <v>710</v>
      </c>
      <c r="E141" s="129"/>
      <c r="F141" s="187"/>
      <c r="G141" s="129"/>
      <c r="H141" s="187"/>
      <c r="I141" s="129" t="s">
        <v>100</v>
      </c>
      <c r="J141" s="186"/>
      <c r="K141" s="191"/>
      <c r="L141" s="186"/>
      <c r="M141" s="191">
        <v>450</v>
      </c>
      <c r="N141" s="186">
        <f t="shared" si="6"/>
        <v>450</v>
      </c>
      <c r="O141" s="186">
        <v>7</v>
      </c>
      <c r="P141" s="117" t="e">
        <f>VLOOKUP(D141,고객상담실현황!$F$6:$M$322,2,FALSE)</f>
        <v>#N/A</v>
      </c>
      <c r="Q141" s="253" t="e">
        <f>VLOOKUP(D141,고객상담실현황!$F$6:$M$322,3,FALSE)</f>
        <v>#N/A</v>
      </c>
      <c r="R141" s="253" t="e">
        <f>VLOOKUP(D141,고객상담실현황!$F$6:$M$322,4,FALSE)</f>
        <v>#N/A</v>
      </c>
      <c r="S141" s="253" t="e">
        <f>VLOOKUP(D141,고객상담실현황!$F$6:$M$322,8,FALSE)</f>
        <v>#N/A</v>
      </c>
    </row>
    <row r="142" spans="1:20" ht="24" customHeight="1">
      <c r="A142" s="129">
        <f t="shared" si="7"/>
        <v>136</v>
      </c>
      <c r="B142" s="129" t="s">
        <v>168</v>
      </c>
      <c r="C142" s="129" t="s">
        <v>166</v>
      </c>
      <c r="D142" s="129" t="s">
        <v>711</v>
      </c>
      <c r="E142" s="129"/>
      <c r="F142" s="187"/>
      <c r="G142" s="129"/>
      <c r="H142" s="187"/>
      <c r="I142" s="129" t="s">
        <v>100</v>
      </c>
      <c r="J142" s="186"/>
      <c r="K142" s="191"/>
      <c r="L142" s="186"/>
      <c r="M142" s="191">
        <v>450</v>
      </c>
      <c r="N142" s="186">
        <f t="shared" si="6"/>
        <v>450</v>
      </c>
      <c r="O142" s="186">
        <v>17</v>
      </c>
      <c r="P142" s="117" t="e">
        <f>VLOOKUP(D142,고객상담실현황!$F$6:$M$322,2,FALSE)</f>
        <v>#N/A</v>
      </c>
      <c r="Q142" s="253" t="e">
        <f>VLOOKUP(D142,고객상담실현황!$F$6:$M$322,3,FALSE)</f>
        <v>#N/A</v>
      </c>
      <c r="R142" s="253" t="e">
        <f>VLOOKUP(D142,고객상담실현황!$F$6:$M$322,4,FALSE)</f>
        <v>#N/A</v>
      </c>
      <c r="S142" s="253" t="e">
        <f>VLOOKUP(D142,고객상담실현황!$F$6:$M$322,8,FALSE)</f>
        <v>#N/A</v>
      </c>
    </row>
    <row r="143" spans="1:20" ht="24" customHeight="1">
      <c r="A143" s="129">
        <f t="shared" si="7"/>
        <v>137</v>
      </c>
      <c r="B143" s="129" t="s">
        <v>168</v>
      </c>
      <c r="C143" s="129" t="s">
        <v>166</v>
      </c>
      <c r="D143" s="129" t="s">
        <v>709</v>
      </c>
      <c r="E143" s="129"/>
      <c r="F143" s="187"/>
      <c r="G143" s="129"/>
      <c r="H143" s="187"/>
      <c r="I143" s="129" t="s">
        <v>100</v>
      </c>
      <c r="J143" s="186"/>
      <c r="K143" s="191"/>
      <c r="L143" s="186"/>
      <c r="M143" s="191">
        <v>650</v>
      </c>
      <c r="N143" s="186">
        <f t="shared" si="6"/>
        <v>650</v>
      </c>
      <c r="O143" s="186">
        <v>9</v>
      </c>
      <c r="P143" s="117" t="e">
        <f>VLOOKUP(D143,고객상담실현황!$F$6:$M$322,2,FALSE)</f>
        <v>#N/A</v>
      </c>
      <c r="Q143" s="253" t="e">
        <f>VLOOKUP(D143,고객상담실현황!$F$6:$M$322,3,FALSE)</f>
        <v>#N/A</v>
      </c>
      <c r="R143" s="253" t="e">
        <f>VLOOKUP(D143,고객상담실현황!$F$6:$M$322,4,FALSE)</f>
        <v>#N/A</v>
      </c>
      <c r="S143" s="253" t="e">
        <f>VLOOKUP(D143,고객상담실현황!$F$6:$M$322,8,FALSE)</f>
        <v>#N/A</v>
      </c>
    </row>
    <row r="144" spans="1:20" ht="24" customHeight="1">
      <c r="A144" s="129">
        <f t="shared" si="7"/>
        <v>138</v>
      </c>
      <c r="B144" s="129" t="s">
        <v>168</v>
      </c>
      <c r="C144" s="129" t="s">
        <v>166</v>
      </c>
      <c r="D144" s="129" t="s">
        <v>712</v>
      </c>
      <c r="E144" s="129"/>
      <c r="F144" s="187"/>
      <c r="G144" s="129"/>
      <c r="H144" s="187"/>
      <c r="I144" s="129" t="s">
        <v>100</v>
      </c>
      <c r="J144" s="186"/>
      <c r="K144" s="191"/>
      <c r="L144" s="186"/>
      <c r="M144" s="191">
        <v>650</v>
      </c>
      <c r="N144" s="186">
        <f t="shared" si="6"/>
        <v>650</v>
      </c>
      <c r="O144" s="186">
        <v>4</v>
      </c>
      <c r="P144" s="117" t="e">
        <f>VLOOKUP(D144,고객상담실현황!$F$6:$M$322,2,FALSE)</f>
        <v>#N/A</v>
      </c>
      <c r="Q144" s="253" t="e">
        <f>VLOOKUP(D144,고객상담실현황!$F$6:$M$322,3,FALSE)</f>
        <v>#N/A</v>
      </c>
      <c r="R144" s="253" t="e">
        <f>VLOOKUP(D144,고객상담실현황!$F$6:$M$322,4,FALSE)</f>
        <v>#N/A</v>
      </c>
      <c r="S144" s="253" t="e">
        <f>VLOOKUP(D144,고객상담실현황!$F$6:$M$322,8,FALSE)</f>
        <v>#N/A</v>
      </c>
    </row>
    <row r="145" spans="1:20" ht="24" customHeight="1">
      <c r="A145" s="129">
        <f t="shared" si="7"/>
        <v>139</v>
      </c>
      <c r="B145" s="129" t="s">
        <v>168</v>
      </c>
      <c r="C145" s="129" t="s">
        <v>166</v>
      </c>
      <c r="D145" s="129" t="s">
        <v>104</v>
      </c>
      <c r="E145" s="129"/>
      <c r="F145" s="187"/>
      <c r="G145" s="129"/>
      <c r="H145" s="187"/>
      <c r="I145" s="129" t="s">
        <v>100</v>
      </c>
      <c r="J145" s="186"/>
      <c r="K145" s="191"/>
      <c r="L145" s="186"/>
      <c r="M145" s="191">
        <v>450</v>
      </c>
      <c r="N145" s="186">
        <f t="shared" si="6"/>
        <v>450</v>
      </c>
      <c r="O145" s="186">
        <v>15</v>
      </c>
      <c r="P145" s="117" t="e">
        <f>VLOOKUP(D145,고객상담실현황!$F$6:$M$322,2,FALSE)</f>
        <v>#N/A</v>
      </c>
      <c r="Q145" s="253" t="e">
        <f>VLOOKUP(D145,고객상담실현황!$F$6:$M$322,3,FALSE)</f>
        <v>#N/A</v>
      </c>
      <c r="R145" s="253" t="e">
        <f>VLOOKUP(D145,고객상담실현황!$F$6:$M$322,4,FALSE)</f>
        <v>#N/A</v>
      </c>
      <c r="S145" s="253" t="e">
        <f>VLOOKUP(D145,고객상담실현황!$F$6:$M$322,8,FALSE)</f>
        <v>#N/A</v>
      </c>
    </row>
    <row r="146" spans="1:20" ht="24" customHeight="1">
      <c r="A146" s="129">
        <f t="shared" si="7"/>
        <v>140</v>
      </c>
      <c r="B146" s="129" t="s">
        <v>168</v>
      </c>
      <c r="C146" s="129" t="s">
        <v>166</v>
      </c>
      <c r="D146" s="129" t="s">
        <v>106</v>
      </c>
      <c r="E146" s="129"/>
      <c r="F146" s="187"/>
      <c r="G146" s="129"/>
      <c r="H146" s="187"/>
      <c r="I146" s="129" t="s">
        <v>100</v>
      </c>
      <c r="J146" s="186"/>
      <c r="K146" s="191"/>
      <c r="L146" s="186"/>
      <c r="M146" s="191">
        <v>650</v>
      </c>
      <c r="N146" s="186">
        <f t="shared" si="6"/>
        <v>650</v>
      </c>
      <c r="O146" s="186">
        <v>11</v>
      </c>
      <c r="P146" s="117" t="e">
        <f>VLOOKUP(D146,고객상담실현황!$F$6:$M$322,2,FALSE)</f>
        <v>#N/A</v>
      </c>
      <c r="Q146" s="253" t="e">
        <f>VLOOKUP(D146,고객상담실현황!$F$6:$M$322,3,FALSE)</f>
        <v>#N/A</v>
      </c>
      <c r="R146" s="253" t="e">
        <f>VLOOKUP(D146,고객상담실현황!$F$6:$M$322,4,FALSE)</f>
        <v>#N/A</v>
      </c>
      <c r="S146" s="253" t="e">
        <f>VLOOKUP(D146,고객상담실현황!$F$6:$M$322,8,FALSE)</f>
        <v>#N/A</v>
      </c>
    </row>
    <row r="147" spans="1:20" ht="24" customHeight="1">
      <c r="A147" s="129">
        <f t="shared" si="7"/>
        <v>141</v>
      </c>
      <c r="B147" s="129" t="s">
        <v>168</v>
      </c>
      <c r="C147" s="129" t="s">
        <v>166</v>
      </c>
      <c r="D147" s="129" t="s">
        <v>105</v>
      </c>
      <c r="E147" s="129"/>
      <c r="F147" s="187"/>
      <c r="G147" s="129"/>
      <c r="H147" s="187"/>
      <c r="I147" s="129" t="s">
        <v>100</v>
      </c>
      <c r="J147" s="186"/>
      <c r="K147" s="191"/>
      <c r="L147" s="186"/>
      <c r="M147" s="191">
        <v>650</v>
      </c>
      <c r="N147" s="186">
        <f t="shared" si="6"/>
        <v>650</v>
      </c>
      <c r="O147" s="186">
        <v>3</v>
      </c>
      <c r="P147" s="117" t="e">
        <f>VLOOKUP(D147,고객상담실현황!$F$6:$M$322,2,FALSE)</f>
        <v>#N/A</v>
      </c>
      <c r="Q147" s="253" t="e">
        <f>VLOOKUP(D147,고객상담실현황!$F$6:$M$322,3,FALSE)</f>
        <v>#N/A</v>
      </c>
      <c r="R147" s="253" t="e">
        <f>VLOOKUP(D147,고객상담실현황!$F$6:$M$322,4,FALSE)</f>
        <v>#N/A</v>
      </c>
      <c r="S147" s="253" t="e">
        <f>VLOOKUP(D147,고객상담실현황!$F$6:$M$322,8,FALSE)</f>
        <v>#N/A</v>
      </c>
      <c r="T147" s="145">
        <f>SUM(N130:N147)</f>
        <v>9900</v>
      </c>
    </row>
    <row r="148" spans="1:20" ht="28.5" customHeight="1">
      <c r="A148" s="258" t="s">
        <v>724</v>
      </c>
      <c r="B148" s="258"/>
      <c r="C148" s="258"/>
      <c r="D148" s="258"/>
      <c r="J148" s="145">
        <f>SUM(J7:J147)</f>
        <v>0</v>
      </c>
      <c r="K148" s="145">
        <f>SUM(K7:K147)</f>
        <v>189400</v>
      </c>
      <c r="L148" s="145">
        <f>SUM(L7:L147)</f>
        <v>132168</v>
      </c>
      <c r="M148" s="145">
        <f>SUM(M7:M147)</f>
        <v>86130</v>
      </c>
      <c r="N148" s="145">
        <f>SUM(N7:N147)</f>
        <v>407698</v>
      </c>
      <c r="T148" s="145">
        <f>SUM(T7:T147)</f>
        <v>407698</v>
      </c>
    </row>
    <row r="149" spans="1:20" ht="23.25" customHeight="1">
      <c r="A149" s="258" t="s">
        <v>724</v>
      </c>
      <c r="B149" s="258"/>
      <c r="C149" s="258"/>
      <c r="D149" s="258"/>
      <c r="J149" s="145">
        <f>SUM(J7:J148)</f>
        <v>0</v>
      </c>
      <c r="K149" s="145">
        <f>SUM(K7:K148)</f>
        <v>378800</v>
      </c>
      <c r="L149" s="145">
        <f>SUM(L7:L148)</f>
        <v>264336</v>
      </c>
      <c r="M149" s="145">
        <f>SUM(M7:M148)</f>
        <v>172260</v>
      </c>
      <c r="N149" s="145">
        <f>SUM(N7:N148)</f>
        <v>815396</v>
      </c>
      <c r="T149" s="145">
        <f>SUM(T7:T148)</f>
        <v>815396</v>
      </c>
    </row>
    <row r="150" spans="1:20">
      <c r="N150" s="145">
        <f>SUM(K149:M149)</f>
        <v>815396</v>
      </c>
    </row>
  </sheetData>
  <autoFilter ref="A6:S150"/>
  <mergeCells count="15">
    <mergeCell ref="B2:O2"/>
    <mergeCell ref="N4:O4"/>
    <mergeCell ref="J5:N5"/>
    <mergeCell ref="B5:B6"/>
    <mergeCell ref="C5:C6"/>
    <mergeCell ref="D5:D6"/>
    <mergeCell ref="O5:O6"/>
    <mergeCell ref="E5:I5"/>
    <mergeCell ref="A149:D149"/>
    <mergeCell ref="P5:P6"/>
    <mergeCell ref="Q5:Q6"/>
    <mergeCell ref="R5:R6"/>
    <mergeCell ref="S5:S6"/>
    <mergeCell ref="A5:A6"/>
    <mergeCell ref="A148:D148"/>
  </mergeCells>
  <phoneticPr fontId="54" type="noConversion"/>
  <pageMargins left="0.7086111307144165" right="0.7086111307144165" top="0.74791663885116577" bottom="0.74791663885116577" header="0.31486111879348755" footer="0.31486111879348755"/>
  <pageSetup paperSize="9" scale="71" fitToHeight="10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>
    <tabColor rgb="FFC00000"/>
    <pageSetUpPr fitToPage="1"/>
  </sheetPr>
  <dimension ref="A2:IU20"/>
  <sheetViews>
    <sheetView zoomScale="80" zoomScaleNormal="80" workbookViewId="0">
      <selection activeCell="G12" sqref="G12"/>
    </sheetView>
  </sheetViews>
  <sheetFormatPr defaultColWidth="8.88671875" defaultRowHeight="21" customHeight="1"/>
  <cols>
    <col min="1" max="1" width="10.109375" style="1" customWidth="1"/>
    <col min="2" max="2" width="9.5546875" style="1" customWidth="1"/>
    <col min="3" max="3" width="12.77734375" style="1" bestFit="1" customWidth="1"/>
    <col min="4" max="4" width="9.88671875" style="1" customWidth="1"/>
    <col min="5" max="5" width="10.21875" style="1" customWidth="1"/>
    <col min="6" max="6" width="12.21875" style="1" customWidth="1"/>
    <col min="7" max="7" width="40.77734375" style="1" customWidth="1"/>
    <col min="8" max="10" width="10.88671875" style="1" customWidth="1"/>
    <col min="11" max="16384" width="8.88671875" style="1"/>
  </cols>
  <sheetData>
    <row r="2" spans="1:255" ht="28.5" customHeight="1">
      <c r="A2" s="260" t="s">
        <v>351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255" ht="16.5" customHeight="1"/>
    <row r="4" spans="1:255" s="14" customFormat="1" ht="21" customHeight="1">
      <c r="J4" s="15" t="s">
        <v>35</v>
      </c>
    </row>
    <row r="5" spans="1:255" ht="21.75" customHeight="1">
      <c r="A5" s="262" t="s">
        <v>42</v>
      </c>
      <c r="B5" s="262" t="s">
        <v>362</v>
      </c>
      <c r="C5" s="262" t="s">
        <v>360</v>
      </c>
      <c r="D5" s="262" t="s">
        <v>55</v>
      </c>
      <c r="E5" s="262"/>
      <c r="F5" s="262"/>
      <c r="G5" s="262" t="s">
        <v>26</v>
      </c>
      <c r="H5" s="262" t="s">
        <v>541</v>
      </c>
      <c r="I5" s="262"/>
      <c r="J5" s="24"/>
    </row>
    <row r="6" spans="1:255" ht="21.75" customHeight="1">
      <c r="A6" s="262"/>
      <c r="B6" s="262"/>
      <c r="C6" s="262"/>
      <c r="D6" s="24" t="s">
        <v>358</v>
      </c>
      <c r="E6" s="24" t="s">
        <v>352</v>
      </c>
      <c r="F6" s="22" t="s">
        <v>34</v>
      </c>
      <c r="G6" s="262"/>
      <c r="H6" s="24" t="s">
        <v>160</v>
      </c>
      <c r="I6" s="24" t="s">
        <v>43</v>
      </c>
      <c r="J6" s="24" t="s">
        <v>41</v>
      </c>
    </row>
    <row r="7" spans="1:255" s="18" customFormat="1" ht="36.75" customHeight="1">
      <c r="A7" s="245" t="s">
        <v>57</v>
      </c>
      <c r="B7" s="245" t="s">
        <v>421</v>
      </c>
      <c r="C7" s="245" t="s">
        <v>749</v>
      </c>
      <c r="D7" s="245"/>
      <c r="E7" s="245">
        <v>194</v>
      </c>
      <c r="F7" s="125"/>
      <c r="G7" s="245" t="s">
        <v>344</v>
      </c>
      <c r="H7" s="245"/>
      <c r="I7" s="102">
        <v>8000</v>
      </c>
      <c r="J7" s="190">
        <f t="shared" ref="J7:J19" si="0">SUM(H7:I7)</f>
        <v>8000</v>
      </c>
    </row>
    <row r="8" spans="1:255" ht="36.75" customHeight="1">
      <c r="A8" s="32" t="s">
        <v>73</v>
      </c>
      <c r="B8" s="32" t="s">
        <v>462</v>
      </c>
      <c r="C8" s="32" t="s">
        <v>462</v>
      </c>
      <c r="D8" s="32">
        <v>2006</v>
      </c>
      <c r="E8" s="32">
        <v>32.299999999999997</v>
      </c>
      <c r="F8" s="33"/>
      <c r="G8" s="32" t="s">
        <v>349</v>
      </c>
      <c r="H8" s="189">
        <v>0</v>
      </c>
      <c r="I8" s="189">
        <v>10000</v>
      </c>
      <c r="J8" s="190">
        <f t="shared" si="0"/>
        <v>10000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</row>
    <row r="9" spans="1:255" s="16" customFormat="1" ht="36.75" customHeight="1">
      <c r="A9" s="126" t="s">
        <v>95</v>
      </c>
      <c r="B9" s="126" t="s">
        <v>285</v>
      </c>
      <c r="C9" s="126" t="s">
        <v>490</v>
      </c>
      <c r="D9" s="126">
        <v>2010</v>
      </c>
      <c r="E9" s="126">
        <v>85</v>
      </c>
      <c r="F9" s="126"/>
      <c r="G9" s="126" t="s">
        <v>348</v>
      </c>
      <c r="H9" s="106">
        <v>0</v>
      </c>
      <c r="I9" s="106">
        <v>600</v>
      </c>
      <c r="J9" s="190">
        <f t="shared" si="0"/>
        <v>600</v>
      </c>
    </row>
    <row r="10" spans="1:255" s="16" customFormat="1" ht="36.75" customHeight="1">
      <c r="A10" s="178" t="s">
        <v>95</v>
      </c>
      <c r="B10" s="178" t="s">
        <v>480</v>
      </c>
      <c r="C10" s="178" t="s">
        <v>657</v>
      </c>
      <c r="D10" s="178"/>
      <c r="E10" s="178">
        <v>261.8</v>
      </c>
      <c r="F10" s="178"/>
      <c r="G10" s="179" t="s">
        <v>0</v>
      </c>
      <c r="H10" s="181">
        <v>0</v>
      </c>
      <c r="I10" s="182">
        <v>45000</v>
      </c>
      <c r="J10" s="190">
        <f t="shared" si="0"/>
        <v>45000</v>
      </c>
    </row>
    <row r="11" spans="1:255" s="16" customFormat="1" ht="36.75" customHeight="1">
      <c r="A11" s="110" t="s">
        <v>95</v>
      </c>
      <c r="B11" s="110" t="s">
        <v>290</v>
      </c>
      <c r="C11" s="110" t="s">
        <v>658</v>
      </c>
      <c r="D11" s="110"/>
      <c r="E11" s="110">
        <v>110</v>
      </c>
      <c r="F11" s="110"/>
      <c r="G11" s="177" t="s">
        <v>36</v>
      </c>
      <c r="H11" s="191">
        <v>0</v>
      </c>
      <c r="I11" s="191">
        <v>11000</v>
      </c>
      <c r="J11" s="190">
        <f t="shared" si="0"/>
        <v>11000</v>
      </c>
    </row>
    <row r="12" spans="1:255" s="20" customFormat="1" ht="36.75" customHeight="1">
      <c r="A12" s="126" t="s">
        <v>95</v>
      </c>
      <c r="B12" s="126" t="s">
        <v>480</v>
      </c>
      <c r="C12" s="126" t="s">
        <v>482</v>
      </c>
      <c r="D12" s="126"/>
      <c r="E12" s="126">
        <v>724.3</v>
      </c>
      <c r="F12" s="126"/>
      <c r="G12" s="177" t="s">
        <v>1</v>
      </c>
      <c r="H12" s="106">
        <v>0</v>
      </c>
      <c r="I12" s="106">
        <v>12000</v>
      </c>
      <c r="J12" s="190">
        <f t="shared" si="0"/>
        <v>12000</v>
      </c>
    </row>
    <row r="13" spans="1:255" s="16" customFormat="1" ht="36.75" customHeight="1">
      <c r="A13" s="126" t="s">
        <v>95</v>
      </c>
      <c r="B13" s="126" t="s">
        <v>290</v>
      </c>
      <c r="C13" s="126" t="s">
        <v>663</v>
      </c>
      <c r="D13" s="126"/>
      <c r="E13" s="126">
        <v>200</v>
      </c>
      <c r="F13" s="126"/>
      <c r="G13" s="180" t="s">
        <v>350</v>
      </c>
      <c r="H13" s="106">
        <v>0</v>
      </c>
      <c r="I13" s="106">
        <v>5000</v>
      </c>
      <c r="J13" s="190">
        <f t="shared" si="0"/>
        <v>5000</v>
      </c>
    </row>
    <row r="14" spans="1:255" s="20" customFormat="1" ht="36.75" customHeight="1">
      <c r="A14" s="124" t="s">
        <v>90</v>
      </c>
      <c r="B14" s="124" t="s">
        <v>500</v>
      </c>
      <c r="C14" s="124" t="s">
        <v>500</v>
      </c>
      <c r="D14" s="124"/>
      <c r="E14" s="124"/>
      <c r="F14" s="124"/>
      <c r="G14" s="124" t="s">
        <v>346</v>
      </c>
      <c r="H14" s="103">
        <v>0</v>
      </c>
      <c r="I14" s="103">
        <v>8000</v>
      </c>
      <c r="J14" s="190">
        <f t="shared" si="0"/>
        <v>8000</v>
      </c>
    </row>
    <row r="15" spans="1:255" s="16" customFormat="1" ht="36.75" customHeight="1">
      <c r="A15" s="124" t="s">
        <v>90</v>
      </c>
      <c r="B15" s="124" t="s">
        <v>497</v>
      </c>
      <c r="C15" s="124" t="s">
        <v>718</v>
      </c>
      <c r="D15" s="124"/>
      <c r="E15" s="124"/>
      <c r="F15" s="124"/>
      <c r="G15" s="124" t="s">
        <v>346</v>
      </c>
      <c r="H15" s="103">
        <v>0</v>
      </c>
      <c r="I15" s="103">
        <v>14000</v>
      </c>
      <c r="J15" s="190">
        <f t="shared" si="0"/>
        <v>14000</v>
      </c>
    </row>
    <row r="16" spans="1:255" s="16" customFormat="1" ht="36.75" customHeight="1">
      <c r="A16" s="124" t="s">
        <v>90</v>
      </c>
      <c r="B16" s="124" t="s">
        <v>256</v>
      </c>
      <c r="C16" s="124" t="s">
        <v>256</v>
      </c>
      <c r="D16" s="124">
        <v>2008</v>
      </c>
      <c r="E16" s="124">
        <v>42.9</v>
      </c>
      <c r="F16" s="124"/>
      <c r="G16" s="124" t="s">
        <v>551</v>
      </c>
      <c r="H16" s="103">
        <v>0</v>
      </c>
      <c r="I16" s="103">
        <v>3000</v>
      </c>
      <c r="J16" s="190">
        <f t="shared" si="0"/>
        <v>3000</v>
      </c>
    </row>
    <row r="17" spans="1:10" s="18" customFormat="1" ht="36.75" customHeight="1">
      <c r="A17" s="124" t="s">
        <v>90</v>
      </c>
      <c r="B17" s="124" t="s">
        <v>274</v>
      </c>
      <c r="C17" s="124" t="s">
        <v>274</v>
      </c>
      <c r="D17" s="124">
        <v>2008</v>
      </c>
      <c r="E17" s="124">
        <v>23.1</v>
      </c>
      <c r="F17" s="124">
        <v>2013</v>
      </c>
      <c r="G17" s="124" t="s">
        <v>551</v>
      </c>
      <c r="H17" s="103">
        <v>0</v>
      </c>
      <c r="I17" s="103">
        <v>1000</v>
      </c>
      <c r="J17" s="190">
        <f t="shared" si="0"/>
        <v>1000</v>
      </c>
    </row>
    <row r="18" spans="1:10" s="18" customFormat="1" ht="36.75" customHeight="1">
      <c r="A18" s="126" t="s">
        <v>182</v>
      </c>
      <c r="B18" s="126" t="s">
        <v>176</v>
      </c>
      <c r="C18" s="126" t="s">
        <v>121</v>
      </c>
      <c r="D18" s="126"/>
      <c r="E18" s="126">
        <v>11</v>
      </c>
      <c r="F18" s="126"/>
      <c r="G18" s="180" t="s">
        <v>345</v>
      </c>
      <c r="H18" s="106">
        <v>0</v>
      </c>
      <c r="I18" s="106">
        <v>5000</v>
      </c>
      <c r="J18" s="190">
        <f t="shared" si="0"/>
        <v>5000</v>
      </c>
    </row>
    <row r="19" spans="1:10" s="16" customFormat="1" ht="36.75" customHeight="1">
      <c r="A19" s="126" t="s">
        <v>182</v>
      </c>
      <c r="B19" s="126" t="s">
        <v>179</v>
      </c>
      <c r="C19" s="126" t="s">
        <v>118</v>
      </c>
      <c r="D19" s="126">
        <v>1997</v>
      </c>
      <c r="E19" s="126" t="s">
        <v>693</v>
      </c>
      <c r="F19" s="126" t="s">
        <v>94</v>
      </c>
      <c r="G19" s="126" t="s">
        <v>13</v>
      </c>
      <c r="H19" s="106">
        <v>0</v>
      </c>
      <c r="I19" s="106">
        <v>2800</v>
      </c>
      <c r="J19" s="190">
        <f t="shared" si="0"/>
        <v>2800</v>
      </c>
    </row>
    <row r="20" spans="1:10" ht="21" customHeight="1">
      <c r="A20" s="26" t="s">
        <v>165</v>
      </c>
      <c r="B20" s="26"/>
      <c r="C20" s="26"/>
      <c r="D20" s="26"/>
      <c r="E20" s="26"/>
      <c r="F20" s="26"/>
      <c r="G20" s="26"/>
      <c r="H20" s="27">
        <f>SUM(H8:H19)</f>
        <v>0</v>
      </c>
      <c r="I20" s="31">
        <f>SUM(I7:I19)</f>
        <v>125400</v>
      </c>
      <c r="J20" s="96">
        <f>SUM(J7:J19)</f>
        <v>125400</v>
      </c>
    </row>
  </sheetData>
  <mergeCells count="7">
    <mergeCell ref="A2:J2"/>
    <mergeCell ref="A5:A6"/>
    <mergeCell ref="B5:B6"/>
    <mergeCell ref="C5:C6"/>
    <mergeCell ref="H5:I5"/>
    <mergeCell ref="D5:F5"/>
    <mergeCell ref="G5:G6"/>
  </mergeCells>
  <phoneticPr fontId="54" type="noConversion"/>
  <pageMargins left="0.7086111307144165" right="0.7086111307144165" top="0.74791663885116577" bottom="0.74791663885116577" header="0.31486111879348755" footer="0.31486111879348755"/>
  <pageSetup paperSize="9" scale="75" orientation="landscape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>
    <tabColor rgb="FFFFFF00"/>
  </sheetPr>
  <dimension ref="A2:K11"/>
  <sheetViews>
    <sheetView zoomScale="80" zoomScaleNormal="80" workbookViewId="0">
      <selection activeCell="G7" sqref="G7"/>
    </sheetView>
  </sheetViews>
  <sheetFormatPr defaultColWidth="8.88671875" defaultRowHeight="21" customHeight="1"/>
  <cols>
    <col min="1" max="1" width="9.6640625" style="1" customWidth="1"/>
    <col min="2" max="2" width="9.5546875" style="1" customWidth="1"/>
    <col min="3" max="3" width="9.109375" style="1" customWidth="1"/>
    <col min="4" max="4" width="9" style="1" customWidth="1"/>
    <col min="5" max="5" width="9.33203125" style="1" customWidth="1"/>
    <col min="6" max="6" width="9.77734375" style="1" customWidth="1"/>
    <col min="7" max="7" width="38.21875" style="1" customWidth="1"/>
    <col min="8" max="8" width="11.109375" style="1" customWidth="1"/>
    <col min="9" max="9" width="10.6640625" style="1" customWidth="1"/>
    <col min="10" max="10" width="10.88671875" style="1" customWidth="1"/>
    <col min="11" max="11" width="10.6640625" style="1" customWidth="1"/>
    <col min="12" max="16384" width="8.88671875" style="1"/>
  </cols>
  <sheetData>
    <row r="2" spans="1:11" ht="28.5" customHeight="1">
      <c r="A2" s="260" t="s">
        <v>341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</row>
    <row r="3" spans="1:11" ht="16.5" customHeight="1"/>
    <row r="4" spans="1:11" s="10" customFormat="1" ht="21" customHeight="1">
      <c r="K4" s="13" t="s">
        <v>35</v>
      </c>
    </row>
    <row r="5" spans="1:11" s="14" customFormat="1" ht="21.75" customHeight="1">
      <c r="A5" s="277" t="s">
        <v>42</v>
      </c>
      <c r="B5" s="277" t="s">
        <v>362</v>
      </c>
      <c r="C5" s="277" t="s">
        <v>360</v>
      </c>
      <c r="D5" s="277" t="s">
        <v>55</v>
      </c>
      <c r="E5" s="277"/>
      <c r="F5" s="277"/>
      <c r="G5" s="277" t="s">
        <v>8</v>
      </c>
      <c r="H5" s="278" t="s">
        <v>547</v>
      </c>
      <c r="I5" s="277" t="s">
        <v>541</v>
      </c>
      <c r="J5" s="277"/>
      <c r="K5" s="175"/>
    </row>
    <row r="6" spans="1:11" s="14" customFormat="1" ht="30" customHeight="1">
      <c r="A6" s="277"/>
      <c r="B6" s="277"/>
      <c r="C6" s="277"/>
      <c r="D6" s="175" t="s">
        <v>358</v>
      </c>
      <c r="E6" s="175" t="s">
        <v>352</v>
      </c>
      <c r="F6" s="209" t="s">
        <v>34</v>
      </c>
      <c r="G6" s="277"/>
      <c r="H6" s="277"/>
      <c r="I6" s="175" t="s">
        <v>160</v>
      </c>
      <c r="J6" s="175" t="s">
        <v>43</v>
      </c>
      <c r="K6" s="175" t="s">
        <v>41</v>
      </c>
    </row>
    <row r="7" spans="1:11" s="21" customFormat="1" ht="30" customHeight="1">
      <c r="A7" s="210" t="s">
        <v>73</v>
      </c>
      <c r="B7" s="210" t="s">
        <v>462</v>
      </c>
      <c r="C7" s="210" t="s">
        <v>462</v>
      </c>
      <c r="D7" s="210">
        <v>2006</v>
      </c>
      <c r="E7" s="210">
        <v>32.299999999999997</v>
      </c>
      <c r="F7" s="210"/>
      <c r="G7" s="211" t="s">
        <v>37</v>
      </c>
      <c r="H7" s="212">
        <v>30</v>
      </c>
      <c r="I7" s="213">
        <v>0</v>
      </c>
      <c r="J7" s="213">
        <v>10000</v>
      </c>
      <c r="K7" s="214">
        <f>SUM(I7:J7)</f>
        <v>10000</v>
      </c>
    </row>
    <row r="8" spans="1:11" s="14" customFormat="1" ht="30" customHeight="1">
      <c r="A8" s="210" t="s">
        <v>80</v>
      </c>
      <c r="B8" s="210" t="s">
        <v>193</v>
      </c>
      <c r="C8" s="210" t="s">
        <v>193</v>
      </c>
      <c r="D8" s="210" t="s">
        <v>688</v>
      </c>
      <c r="E8" s="210">
        <v>24.5</v>
      </c>
      <c r="F8" s="210"/>
      <c r="G8" s="219" t="s">
        <v>751</v>
      </c>
      <c r="H8" s="220">
        <v>29</v>
      </c>
      <c r="I8" s="213">
        <v>0</v>
      </c>
      <c r="J8" s="213">
        <v>20000</v>
      </c>
      <c r="K8" s="214">
        <f>SUM(I8:J8)</f>
        <v>20000</v>
      </c>
    </row>
    <row r="9" spans="1:11" s="14" customFormat="1" ht="30" customHeight="1">
      <c r="A9" s="210" t="s">
        <v>80</v>
      </c>
      <c r="B9" s="210" t="s">
        <v>195</v>
      </c>
      <c r="C9" s="210" t="s">
        <v>195</v>
      </c>
      <c r="D9" s="210" t="s">
        <v>602</v>
      </c>
      <c r="E9" s="210" t="s">
        <v>124</v>
      </c>
      <c r="F9" s="210"/>
      <c r="G9" s="221" t="s">
        <v>751</v>
      </c>
      <c r="H9" s="222" t="s">
        <v>557</v>
      </c>
      <c r="I9" s="213">
        <v>0</v>
      </c>
      <c r="J9" s="213">
        <v>10000</v>
      </c>
      <c r="K9" s="214">
        <f>SUM(I9:J9)</f>
        <v>10000</v>
      </c>
    </row>
    <row r="10" spans="1:11" s="14" customFormat="1" ht="30" customHeight="1">
      <c r="A10" s="218"/>
      <c r="B10" s="218"/>
      <c r="C10" s="218"/>
      <c r="D10" s="215"/>
      <c r="E10" s="215"/>
      <c r="F10" s="215"/>
      <c r="G10" s="215"/>
      <c r="H10" s="215"/>
      <c r="I10" s="216">
        <f>SUM(I7:I9)</f>
        <v>0</v>
      </c>
      <c r="J10" s="216">
        <f>SUM(J7:J9)</f>
        <v>40000</v>
      </c>
      <c r="K10" s="217">
        <f>SUM(I10:J10)</f>
        <v>40000</v>
      </c>
    </row>
    <row r="11" spans="1:11" ht="12.75" customHeight="1">
      <c r="A11" s="4"/>
      <c r="B11" s="4"/>
      <c r="C11" s="4"/>
      <c r="D11" s="5"/>
      <c r="E11" s="5"/>
      <c r="F11" s="5"/>
      <c r="G11" s="5"/>
      <c r="H11" s="5"/>
      <c r="I11" s="5"/>
      <c r="J11" s="5"/>
      <c r="K11" s="6"/>
    </row>
  </sheetData>
  <mergeCells count="8">
    <mergeCell ref="G5:G6"/>
    <mergeCell ref="A2:K2"/>
    <mergeCell ref="A5:A6"/>
    <mergeCell ref="B5:B6"/>
    <mergeCell ref="C5:C6"/>
    <mergeCell ref="I5:J5"/>
    <mergeCell ref="D5:F5"/>
    <mergeCell ref="H5:H6"/>
  </mergeCells>
  <phoneticPr fontId="54" type="noConversion"/>
  <printOptions horizontalCentered="1"/>
  <pageMargins left="0.25999999046325684" right="0.27000001072883606" top="0.98416668176651001" bottom="0.43305554986000061" header="0.51180553436279297" footer="0.31486111879348755"/>
  <pageSetup paperSize="9" orientation="landscape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>
    <tabColor rgb="FF4A452A"/>
    <pageSetUpPr fitToPage="1"/>
  </sheetPr>
  <dimension ref="A1:T364"/>
  <sheetViews>
    <sheetView zoomScale="80" zoomScaleNormal="80" workbookViewId="0">
      <pane xSplit="3" ySplit="6" topLeftCell="D7" activePane="bottomRight" state="frozen"/>
      <selection pane="topRight"/>
      <selection pane="bottomLeft"/>
      <selection pane="bottomRight" activeCell="T91" sqref="T91"/>
    </sheetView>
  </sheetViews>
  <sheetFormatPr defaultColWidth="8.88671875" defaultRowHeight="21.75" customHeight="1"/>
  <cols>
    <col min="1" max="1" width="7.44140625" customWidth="1"/>
    <col min="2" max="2" width="8.6640625" customWidth="1"/>
    <col min="3" max="3" width="10.88671875" style="92" customWidth="1"/>
    <col min="4" max="4" width="9.109375" style="92" customWidth="1"/>
    <col min="5" max="12" width="10.88671875" style="92" customWidth="1"/>
    <col min="13" max="13" width="10" style="95" customWidth="1"/>
    <col min="14" max="14" width="14" style="92" bestFit="1" customWidth="1"/>
    <col min="15" max="18" width="12.109375" style="92" customWidth="1"/>
    <col min="19" max="19" width="11.44140625" customWidth="1"/>
    <col min="20" max="20" width="9.109375" bestFit="1" customWidth="1"/>
  </cols>
  <sheetData>
    <row r="1" spans="1:19" s="1" customFormat="1" ht="21.75" customHeight="1">
      <c r="C1" s="90"/>
      <c r="D1" s="90"/>
      <c r="E1" s="90"/>
      <c r="F1" s="90"/>
      <c r="G1" s="90"/>
      <c r="H1" s="90"/>
      <c r="I1" s="90"/>
      <c r="J1" s="90"/>
      <c r="K1" s="90"/>
      <c r="L1" s="90"/>
      <c r="M1" s="93"/>
      <c r="N1" s="90"/>
      <c r="O1" s="90"/>
      <c r="P1" s="90"/>
      <c r="Q1" s="90"/>
      <c r="R1" s="90"/>
    </row>
    <row r="2" spans="1:19" s="1" customFormat="1" ht="30" customHeight="1">
      <c r="A2" s="260" t="s">
        <v>2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</row>
    <row r="3" spans="1:19" s="1" customFormat="1" ht="21.75" customHeight="1">
      <c r="C3" s="90"/>
      <c r="D3" s="90"/>
      <c r="E3" s="90"/>
      <c r="F3" s="90"/>
      <c r="G3" s="90"/>
      <c r="H3" s="90"/>
      <c r="I3" s="90"/>
      <c r="J3" s="90"/>
      <c r="K3" s="90"/>
      <c r="L3" s="90"/>
      <c r="M3" s="93"/>
      <c r="N3" s="90"/>
      <c r="O3" s="90"/>
      <c r="P3" s="90"/>
      <c r="Q3" s="90"/>
      <c r="R3" s="90"/>
    </row>
    <row r="4" spans="1:19" s="10" customFormat="1" ht="21.75" customHeight="1">
      <c r="C4" s="91"/>
      <c r="D4" s="91"/>
      <c r="E4" s="91"/>
      <c r="F4" s="91"/>
      <c r="G4" s="91"/>
      <c r="H4" s="91"/>
      <c r="I4" s="91"/>
      <c r="J4" s="91"/>
      <c r="K4" s="91"/>
      <c r="L4" s="91"/>
      <c r="M4" s="94"/>
      <c r="N4" s="91"/>
      <c r="O4" s="91"/>
      <c r="P4" s="91"/>
      <c r="Q4" s="91"/>
      <c r="R4" s="91"/>
      <c r="S4" s="13" t="s">
        <v>35</v>
      </c>
    </row>
    <row r="5" spans="1:19" s="1" customFormat="1" ht="21.75" customHeight="1">
      <c r="A5" s="286" t="s">
        <v>44</v>
      </c>
      <c r="B5" s="286" t="s">
        <v>362</v>
      </c>
      <c r="C5" s="300" t="s">
        <v>360</v>
      </c>
      <c r="D5" s="302" t="s">
        <v>27</v>
      </c>
      <c r="E5" s="308"/>
      <c r="F5" s="308"/>
      <c r="G5" s="308"/>
      <c r="H5" s="308"/>
      <c r="I5" s="308"/>
      <c r="J5" s="308"/>
      <c r="K5" s="308"/>
      <c r="L5" s="309"/>
      <c r="M5" s="302" t="s">
        <v>359</v>
      </c>
      <c r="N5" s="303"/>
      <c r="O5" s="303"/>
      <c r="P5" s="303"/>
      <c r="Q5" s="303"/>
      <c r="R5" s="304"/>
      <c r="S5" s="298" t="s">
        <v>541</v>
      </c>
    </row>
    <row r="6" spans="1:19" s="1" customFormat="1" ht="21.75" customHeight="1">
      <c r="A6" s="288"/>
      <c r="B6" s="288"/>
      <c r="C6" s="301"/>
      <c r="D6" s="310"/>
      <c r="E6" s="311"/>
      <c r="F6" s="311"/>
      <c r="G6" s="311"/>
      <c r="H6" s="311"/>
      <c r="I6" s="311"/>
      <c r="J6" s="311"/>
      <c r="K6" s="311"/>
      <c r="L6" s="312"/>
      <c r="M6" s="305"/>
      <c r="N6" s="306"/>
      <c r="O6" s="306"/>
      <c r="P6" s="306"/>
      <c r="Q6" s="306"/>
      <c r="R6" s="307"/>
      <c r="S6" s="299"/>
    </row>
    <row r="7" spans="1:19" s="1" customFormat="1" ht="21.75" customHeight="1">
      <c r="A7" s="286" t="s">
        <v>57</v>
      </c>
      <c r="B7" s="286" t="s">
        <v>375</v>
      </c>
      <c r="C7" s="286" t="s">
        <v>375</v>
      </c>
      <c r="D7" s="124" t="s">
        <v>48</v>
      </c>
      <c r="E7" s="124" t="s">
        <v>68</v>
      </c>
      <c r="F7" s="124" t="s">
        <v>67</v>
      </c>
      <c r="G7" s="124" t="s">
        <v>374</v>
      </c>
      <c r="H7" s="124" t="s">
        <v>376</v>
      </c>
      <c r="I7" s="124"/>
      <c r="J7" s="124"/>
      <c r="K7" s="97"/>
      <c r="L7" s="97"/>
      <c r="M7" s="124" t="s">
        <v>48</v>
      </c>
      <c r="N7" s="124" t="s">
        <v>67</v>
      </c>
      <c r="O7" s="124" t="s">
        <v>572</v>
      </c>
      <c r="P7" s="124" t="s">
        <v>573</v>
      </c>
      <c r="Q7" s="124"/>
      <c r="R7" s="124"/>
      <c r="S7" s="289">
        <f>SUM(E11:L11)+SUM(N11:R11)</f>
        <v>910</v>
      </c>
    </row>
    <row r="8" spans="1:19" s="1" customFormat="1" ht="21.75" customHeight="1">
      <c r="A8" s="287"/>
      <c r="B8" s="287"/>
      <c r="C8" s="287"/>
      <c r="D8" s="146" t="s">
        <v>45</v>
      </c>
      <c r="E8" s="146"/>
      <c r="F8" s="146"/>
      <c r="G8" s="146">
        <v>2</v>
      </c>
      <c r="H8" s="146"/>
      <c r="I8" s="146"/>
      <c r="J8" s="146"/>
      <c r="K8" s="146"/>
      <c r="L8" s="146"/>
      <c r="M8" s="146" t="s">
        <v>369</v>
      </c>
      <c r="N8" s="146"/>
      <c r="O8" s="146" t="s">
        <v>574</v>
      </c>
      <c r="P8" s="146"/>
      <c r="Q8" s="146"/>
      <c r="R8" s="147"/>
      <c r="S8" s="290"/>
    </row>
    <row r="9" spans="1:19" s="1" customFormat="1" ht="21.75" customHeight="1">
      <c r="A9" s="287"/>
      <c r="B9" s="287"/>
      <c r="C9" s="287"/>
      <c r="D9" s="148" t="s">
        <v>379</v>
      </c>
      <c r="E9" s="148"/>
      <c r="F9" s="148"/>
      <c r="G9" s="148" t="s">
        <v>621</v>
      </c>
      <c r="H9" s="148"/>
      <c r="I9" s="148"/>
      <c r="J9" s="148"/>
      <c r="K9" s="148"/>
      <c r="L9" s="148"/>
      <c r="M9" s="148" t="s">
        <v>367</v>
      </c>
      <c r="N9" s="148"/>
      <c r="O9" s="148" t="s">
        <v>575</v>
      </c>
      <c r="P9" s="148" t="s">
        <v>94</v>
      </c>
      <c r="Q9" s="148"/>
      <c r="R9" s="149"/>
      <c r="S9" s="290"/>
    </row>
    <row r="10" spans="1:19" s="1" customFormat="1" ht="21.75" customHeight="1">
      <c r="A10" s="287"/>
      <c r="B10" s="287"/>
      <c r="C10" s="287"/>
      <c r="D10" s="149" t="s">
        <v>54</v>
      </c>
      <c r="E10" s="149"/>
      <c r="F10" s="149"/>
      <c r="G10" s="149">
        <v>200</v>
      </c>
      <c r="H10" s="149"/>
      <c r="I10" s="149"/>
      <c r="J10" s="149"/>
      <c r="K10" s="149"/>
      <c r="L10" s="149"/>
      <c r="M10" s="148" t="s">
        <v>54</v>
      </c>
      <c r="N10" s="149"/>
      <c r="O10" s="149">
        <v>510</v>
      </c>
      <c r="P10" s="149"/>
      <c r="Q10" s="149"/>
      <c r="R10" s="149"/>
      <c r="S10" s="290"/>
    </row>
    <row r="11" spans="1:19" s="1" customFormat="1" ht="21.75" customHeight="1">
      <c r="A11" s="288"/>
      <c r="B11" s="288"/>
      <c r="C11" s="288"/>
      <c r="D11" s="150" t="s">
        <v>56</v>
      </c>
      <c r="E11" s="150"/>
      <c r="F11" s="150"/>
      <c r="G11" s="150">
        <v>400</v>
      </c>
      <c r="H11" s="150"/>
      <c r="I11" s="150"/>
      <c r="J11" s="150"/>
      <c r="K11" s="150"/>
      <c r="L11" s="150"/>
      <c r="M11" s="143" t="s">
        <v>56</v>
      </c>
      <c r="N11" s="150"/>
      <c r="O11" s="150">
        <v>510</v>
      </c>
      <c r="P11" s="150"/>
      <c r="Q11" s="150"/>
      <c r="R11" s="150"/>
      <c r="S11" s="291"/>
    </row>
    <row r="12" spans="1:19" s="1" customFormat="1" ht="21.75" customHeight="1">
      <c r="A12" s="286" t="s">
        <v>57</v>
      </c>
      <c r="B12" s="286" t="s">
        <v>432</v>
      </c>
      <c r="C12" s="286" t="s">
        <v>432</v>
      </c>
      <c r="D12" s="122" t="s">
        <v>48</v>
      </c>
      <c r="E12" s="122" t="s">
        <v>622</v>
      </c>
      <c r="F12" s="122"/>
      <c r="G12" s="122"/>
      <c r="H12" s="122"/>
      <c r="I12" s="122"/>
      <c r="J12" s="122"/>
      <c r="K12" s="125"/>
      <c r="L12" s="125"/>
      <c r="M12" s="122" t="s">
        <v>48</v>
      </c>
      <c r="N12" s="122" t="s">
        <v>623</v>
      </c>
      <c r="O12" s="122" t="s">
        <v>376</v>
      </c>
      <c r="P12" s="122"/>
      <c r="Q12" s="122"/>
      <c r="R12" s="122"/>
      <c r="S12" s="289">
        <f>SUM(E16:L16)+SUM(N16:R16)</f>
        <v>2350</v>
      </c>
    </row>
    <row r="13" spans="1:19" s="1" customFormat="1" ht="21.75" customHeight="1">
      <c r="A13" s="287"/>
      <c r="B13" s="287"/>
      <c r="C13" s="287"/>
      <c r="D13" s="146" t="s">
        <v>45</v>
      </c>
      <c r="E13" s="146">
        <v>5</v>
      </c>
      <c r="F13" s="146"/>
      <c r="G13" s="146"/>
      <c r="H13" s="146"/>
      <c r="I13" s="146"/>
      <c r="J13" s="146"/>
      <c r="K13" s="146"/>
      <c r="L13" s="146"/>
      <c r="M13" s="151" t="s">
        <v>369</v>
      </c>
      <c r="N13" s="151" t="s">
        <v>629</v>
      </c>
      <c r="O13" s="151" t="s">
        <v>629</v>
      </c>
      <c r="P13" s="151"/>
      <c r="Q13" s="151"/>
      <c r="R13" s="152"/>
      <c r="S13" s="290"/>
    </row>
    <row r="14" spans="1:19" s="1" customFormat="1" ht="21.75" customHeight="1">
      <c r="A14" s="287"/>
      <c r="B14" s="287"/>
      <c r="C14" s="287"/>
      <c r="D14" s="148" t="s">
        <v>379</v>
      </c>
      <c r="E14" s="148" t="s">
        <v>624</v>
      </c>
      <c r="F14" s="148"/>
      <c r="G14" s="148"/>
      <c r="H14" s="148"/>
      <c r="I14" s="148"/>
      <c r="J14" s="148"/>
      <c r="K14" s="148"/>
      <c r="L14" s="148"/>
      <c r="M14" s="153" t="s">
        <v>367</v>
      </c>
      <c r="N14" s="153" t="s">
        <v>64</v>
      </c>
      <c r="O14" s="153" t="s">
        <v>64</v>
      </c>
      <c r="P14" s="153"/>
      <c r="Q14" s="153"/>
      <c r="R14" s="154"/>
      <c r="S14" s="290"/>
    </row>
    <row r="15" spans="1:19" s="1" customFormat="1" ht="21.75" customHeight="1">
      <c r="A15" s="287"/>
      <c r="B15" s="287"/>
      <c r="C15" s="287"/>
      <c r="D15" s="149" t="s">
        <v>54</v>
      </c>
      <c r="E15" s="149">
        <v>300</v>
      </c>
      <c r="F15" s="149"/>
      <c r="G15" s="149"/>
      <c r="H15" s="149"/>
      <c r="I15" s="149"/>
      <c r="J15" s="149"/>
      <c r="K15" s="149"/>
      <c r="L15" s="149"/>
      <c r="M15" s="153" t="s">
        <v>54</v>
      </c>
      <c r="N15" s="154">
        <v>250</v>
      </c>
      <c r="O15" s="154">
        <v>350</v>
      </c>
      <c r="P15" s="154"/>
      <c r="Q15" s="154"/>
      <c r="R15" s="154"/>
      <c r="S15" s="290"/>
    </row>
    <row r="16" spans="1:19" s="1" customFormat="1" ht="21.75" customHeight="1">
      <c r="A16" s="288"/>
      <c r="B16" s="288"/>
      <c r="C16" s="288"/>
      <c r="D16" s="150" t="s">
        <v>56</v>
      </c>
      <c r="E16" s="150">
        <v>1500</v>
      </c>
      <c r="F16" s="150"/>
      <c r="G16" s="150"/>
      <c r="H16" s="150"/>
      <c r="I16" s="150"/>
      <c r="J16" s="150"/>
      <c r="K16" s="150"/>
      <c r="L16" s="150"/>
      <c r="M16" s="127" t="s">
        <v>56</v>
      </c>
      <c r="N16" s="155">
        <v>500</v>
      </c>
      <c r="O16" s="155">
        <v>350</v>
      </c>
      <c r="P16" s="155"/>
      <c r="Q16" s="155"/>
      <c r="R16" s="155"/>
      <c r="S16" s="291"/>
    </row>
    <row r="17" spans="1:19" s="1" customFormat="1" ht="21.75" customHeight="1">
      <c r="A17" s="286" t="s">
        <v>57</v>
      </c>
      <c r="B17" s="286" t="s">
        <v>364</v>
      </c>
      <c r="C17" s="286" t="s">
        <v>364</v>
      </c>
      <c r="D17" s="122" t="s">
        <v>48</v>
      </c>
      <c r="E17" s="124" t="s">
        <v>566</v>
      </c>
      <c r="F17" s="124" t="s">
        <v>371</v>
      </c>
      <c r="G17" s="124" t="s">
        <v>66</v>
      </c>
      <c r="H17" s="124" t="s">
        <v>373</v>
      </c>
      <c r="I17" s="124" t="s">
        <v>152</v>
      </c>
      <c r="J17" s="124" t="s">
        <v>63</v>
      </c>
      <c r="K17" s="124" t="s">
        <v>567</v>
      </c>
      <c r="L17" s="124" t="s">
        <v>569</v>
      </c>
      <c r="M17" s="122" t="s">
        <v>48</v>
      </c>
      <c r="N17" s="124" t="s">
        <v>148</v>
      </c>
      <c r="O17" s="124" t="s">
        <v>576</v>
      </c>
      <c r="P17" s="124" t="s">
        <v>374</v>
      </c>
      <c r="Q17" s="130" t="s">
        <v>147</v>
      </c>
      <c r="R17" s="124" t="s">
        <v>577</v>
      </c>
      <c r="S17" s="289">
        <f>SUM(E21:L21)+SUM(N21:R21)</f>
        <v>7938</v>
      </c>
    </row>
    <row r="18" spans="1:19" s="1" customFormat="1" ht="21.75" customHeight="1">
      <c r="A18" s="287"/>
      <c r="B18" s="287"/>
      <c r="C18" s="287"/>
      <c r="D18" s="146" t="s">
        <v>45</v>
      </c>
      <c r="E18" s="146">
        <v>1</v>
      </c>
      <c r="F18" s="146">
        <v>2</v>
      </c>
      <c r="G18" s="146">
        <v>2</v>
      </c>
      <c r="H18" s="146">
        <v>2</v>
      </c>
      <c r="I18" s="146">
        <v>9</v>
      </c>
      <c r="J18" s="146">
        <v>2</v>
      </c>
      <c r="K18" s="146">
        <v>2</v>
      </c>
      <c r="L18" s="146">
        <v>1</v>
      </c>
      <c r="M18" s="151" t="s">
        <v>369</v>
      </c>
      <c r="N18" s="151">
        <v>1</v>
      </c>
      <c r="O18" s="151">
        <v>1</v>
      </c>
      <c r="P18" s="151">
        <v>8</v>
      </c>
      <c r="Q18" s="151">
        <v>1</v>
      </c>
      <c r="R18" s="152">
        <v>6</v>
      </c>
      <c r="S18" s="290"/>
    </row>
    <row r="19" spans="1:19" s="1" customFormat="1" ht="21.75" customHeight="1">
      <c r="A19" s="287"/>
      <c r="B19" s="287"/>
      <c r="C19" s="287"/>
      <c r="D19" s="148" t="s">
        <v>379</v>
      </c>
      <c r="E19" s="148" t="s">
        <v>361</v>
      </c>
      <c r="F19" s="148" t="s">
        <v>361</v>
      </c>
      <c r="G19" s="148" t="s">
        <v>361</v>
      </c>
      <c r="H19" s="148" t="s">
        <v>361</v>
      </c>
      <c r="I19" s="148" t="s">
        <v>361</v>
      </c>
      <c r="J19" s="148" t="s">
        <v>361</v>
      </c>
      <c r="K19" s="148" t="s">
        <v>361</v>
      </c>
      <c r="L19" s="148" t="s">
        <v>361</v>
      </c>
      <c r="M19" s="153" t="s">
        <v>367</v>
      </c>
      <c r="N19" s="153" t="s">
        <v>361</v>
      </c>
      <c r="O19" s="153" t="s">
        <v>361</v>
      </c>
      <c r="P19" s="153" t="s">
        <v>361</v>
      </c>
      <c r="Q19" s="153" t="s">
        <v>361</v>
      </c>
      <c r="R19" s="154" t="s">
        <v>361</v>
      </c>
      <c r="S19" s="290"/>
    </row>
    <row r="20" spans="1:19" s="1" customFormat="1" ht="21.75" customHeight="1">
      <c r="A20" s="287"/>
      <c r="B20" s="287"/>
      <c r="C20" s="287"/>
      <c r="D20" s="149" t="s">
        <v>54</v>
      </c>
      <c r="E20" s="149">
        <v>350</v>
      </c>
      <c r="F20" s="149">
        <v>170</v>
      </c>
      <c r="G20" s="149">
        <v>190</v>
      </c>
      <c r="H20" s="149">
        <v>330</v>
      </c>
      <c r="I20" s="149">
        <v>275</v>
      </c>
      <c r="J20" s="149">
        <v>175</v>
      </c>
      <c r="K20" s="149">
        <v>30</v>
      </c>
      <c r="L20" s="149">
        <v>450</v>
      </c>
      <c r="M20" s="153" t="s">
        <v>54</v>
      </c>
      <c r="N20" s="154">
        <v>300</v>
      </c>
      <c r="O20" s="154">
        <v>70</v>
      </c>
      <c r="P20" s="154">
        <v>66</v>
      </c>
      <c r="Q20" s="154">
        <v>265</v>
      </c>
      <c r="R20" s="154">
        <v>285</v>
      </c>
      <c r="S20" s="290"/>
    </row>
    <row r="21" spans="1:19" s="1" customFormat="1" ht="21.75" customHeight="1">
      <c r="A21" s="288"/>
      <c r="B21" s="288"/>
      <c r="C21" s="288"/>
      <c r="D21" s="150" t="s">
        <v>56</v>
      </c>
      <c r="E21" s="150">
        <v>350</v>
      </c>
      <c r="F21" s="150">
        <v>340</v>
      </c>
      <c r="G21" s="150">
        <v>380</v>
      </c>
      <c r="H21" s="150">
        <v>660</v>
      </c>
      <c r="I21" s="150">
        <v>2475</v>
      </c>
      <c r="J21" s="150">
        <v>350</v>
      </c>
      <c r="K21" s="150">
        <v>60</v>
      </c>
      <c r="L21" s="150">
        <v>450</v>
      </c>
      <c r="M21" s="127" t="s">
        <v>56</v>
      </c>
      <c r="N21" s="155">
        <v>300</v>
      </c>
      <c r="O21" s="155">
        <v>70</v>
      </c>
      <c r="P21" s="155">
        <v>528</v>
      </c>
      <c r="Q21" s="155">
        <v>265</v>
      </c>
      <c r="R21" s="155">
        <v>1710</v>
      </c>
      <c r="S21" s="291"/>
    </row>
    <row r="22" spans="1:19" s="16" customFormat="1" ht="21.75" customHeight="1">
      <c r="A22" s="286" t="s">
        <v>57</v>
      </c>
      <c r="B22" s="286" t="s">
        <v>335</v>
      </c>
      <c r="C22" s="286" t="s">
        <v>335</v>
      </c>
      <c r="D22" s="124" t="s">
        <v>48</v>
      </c>
      <c r="E22" s="124" t="s">
        <v>88</v>
      </c>
      <c r="F22" s="124"/>
      <c r="G22" s="124"/>
      <c r="H22" s="124"/>
      <c r="I22" s="124"/>
      <c r="J22" s="124"/>
      <c r="K22" s="97"/>
      <c r="L22" s="97"/>
      <c r="M22" s="124" t="s">
        <v>48</v>
      </c>
      <c r="N22" s="124"/>
      <c r="O22" s="124"/>
      <c r="P22" s="124"/>
      <c r="Q22" s="124"/>
      <c r="R22" s="124"/>
      <c r="S22" s="289">
        <f>SUM(E26:L26)+SUM(N26:R26)</f>
        <v>400</v>
      </c>
    </row>
    <row r="23" spans="1:19" s="16" customFormat="1" ht="21.75" customHeight="1">
      <c r="A23" s="287"/>
      <c r="B23" s="287"/>
      <c r="C23" s="287"/>
      <c r="D23" s="146" t="s">
        <v>45</v>
      </c>
      <c r="E23" s="146">
        <v>4</v>
      </c>
      <c r="F23" s="146"/>
      <c r="G23" s="146"/>
      <c r="H23" s="146"/>
      <c r="I23" s="146"/>
      <c r="J23" s="146"/>
      <c r="K23" s="146"/>
      <c r="L23" s="146"/>
      <c r="M23" s="151" t="s">
        <v>369</v>
      </c>
      <c r="N23" s="151"/>
      <c r="O23" s="151"/>
      <c r="P23" s="151"/>
      <c r="Q23" s="151"/>
      <c r="R23" s="152"/>
      <c r="S23" s="290"/>
    </row>
    <row r="24" spans="1:19" s="16" customFormat="1" ht="21.75" customHeight="1">
      <c r="A24" s="287"/>
      <c r="B24" s="287"/>
      <c r="C24" s="287"/>
      <c r="D24" s="148" t="s">
        <v>379</v>
      </c>
      <c r="E24" s="148" t="s">
        <v>361</v>
      </c>
      <c r="F24" s="148"/>
      <c r="G24" s="148"/>
      <c r="H24" s="148"/>
      <c r="I24" s="148"/>
      <c r="J24" s="148"/>
      <c r="K24" s="148"/>
      <c r="L24" s="148"/>
      <c r="M24" s="153" t="s">
        <v>367</v>
      </c>
      <c r="N24" s="153"/>
      <c r="O24" s="153"/>
      <c r="P24" s="153"/>
      <c r="Q24" s="153"/>
      <c r="R24" s="154"/>
      <c r="S24" s="290"/>
    </row>
    <row r="25" spans="1:19" s="16" customFormat="1" ht="21.75" customHeight="1">
      <c r="A25" s="287"/>
      <c r="B25" s="287"/>
      <c r="C25" s="287"/>
      <c r="D25" s="149" t="s">
        <v>54</v>
      </c>
      <c r="E25" s="149">
        <v>100</v>
      </c>
      <c r="F25" s="149"/>
      <c r="G25" s="149"/>
      <c r="H25" s="149"/>
      <c r="I25" s="149"/>
      <c r="J25" s="149"/>
      <c r="K25" s="149"/>
      <c r="L25" s="149"/>
      <c r="M25" s="153" t="s">
        <v>54</v>
      </c>
      <c r="N25" s="154"/>
      <c r="O25" s="154"/>
      <c r="P25" s="154"/>
      <c r="Q25" s="154"/>
      <c r="R25" s="154"/>
      <c r="S25" s="290"/>
    </row>
    <row r="26" spans="1:19" s="16" customFormat="1" ht="21.75" customHeight="1">
      <c r="A26" s="288"/>
      <c r="B26" s="288"/>
      <c r="C26" s="288"/>
      <c r="D26" s="150" t="s">
        <v>56</v>
      </c>
      <c r="E26" s="150">
        <v>400</v>
      </c>
      <c r="F26" s="150"/>
      <c r="G26" s="150"/>
      <c r="H26" s="150"/>
      <c r="I26" s="150"/>
      <c r="J26" s="150"/>
      <c r="K26" s="150"/>
      <c r="L26" s="150"/>
      <c r="M26" s="127" t="s">
        <v>56</v>
      </c>
      <c r="N26" s="155"/>
      <c r="O26" s="155"/>
      <c r="P26" s="155"/>
      <c r="Q26" s="155"/>
      <c r="R26" s="155"/>
      <c r="S26" s="291"/>
    </row>
    <row r="27" spans="1:19" s="16" customFormat="1" ht="21.75" customHeight="1">
      <c r="A27" s="286" t="s">
        <v>57</v>
      </c>
      <c r="B27" s="286" t="s">
        <v>65</v>
      </c>
      <c r="C27" s="286" t="s">
        <v>65</v>
      </c>
      <c r="D27" s="124" t="s">
        <v>48</v>
      </c>
      <c r="E27" s="124" t="s">
        <v>373</v>
      </c>
      <c r="F27" s="124"/>
      <c r="G27" s="124"/>
      <c r="H27" s="124"/>
      <c r="I27" s="124"/>
      <c r="J27" s="124"/>
      <c r="K27" s="97"/>
      <c r="L27" s="97"/>
      <c r="M27" s="124" t="s">
        <v>48</v>
      </c>
      <c r="N27" s="124"/>
      <c r="O27" s="124"/>
      <c r="P27" s="124"/>
      <c r="Q27" s="124"/>
      <c r="R27" s="124"/>
      <c r="S27" s="289">
        <f>SUM(E31:L31)+SUM(N31:R31)</f>
        <v>1200</v>
      </c>
    </row>
    <row r="28" spans="1:19" s="16" customFormat="1" ht="21.75" customHeight="1">
      <c r="A28" s="287"/>
      <c r="B28" s="287"/>
      <c r="C28" s="287"/>
      <c r="D28" s="146" t="s">
        <v>45</v>
      </c>
      <c r="E28" s="146">
        <v>2</v>
      </c>
      <c r="F28" s="146"/>
      <c r="G28" s="146"/>
      <c r="H28" s="146"/>
      <c r="I28" s="146"/>
      <c r="J28" s="146"/>
      <c r="K28" s="146"/>
      <c r="L28" s="146"/>
      <c r="M28" s="146" t="s">
        <v>369</v>
      </c>
      <c r="N28" s="146"/>
      <c r="O28" s="146"/>
      <c r="P28" s="146"/>
      <c r="Q28" s="146"/>
      <c r="R28" s="147"/>
      <c r="S28" s="290"/>
    </row>
    <row r="29" spans="1:19" s="16" customFormat="1" ht="21.75" customHeight="1">
      <c r="A29" s="287"/>
      <c r="B29" s="287"/>
      <c r="C29" s="287"/>
      <c r="D29" s="148" t="s">
        <v>379</v>
      </c>
      <c r="E29" s="148" t="s">
        <v>151</v>
      </c>
      <c r="F29" s="148"/>
      <c r="G29" s="148"/>
      <c r="H29" s="148"/>
      <c r="I29" s="148"/>
      <c r="J29" s="148"/>
      <c r="K29" s="148"/>
      <c r="L29" s="148"/>
      <c r="M29" s="148" t="s">
        <v>367</v>
      </c>
      <c r="N29" s="148"/>
      <c r="O29" s="148"/>
      <c r="P29" s="148"/>
      <c r="Q29" s="148"/>
      <c r="R29" s="149"/>
      <c r="S29" s="290"/>
    </row>
    <row r="30" spans="1:19" s="16" customFormat="1" ht="21.75" customHeight="1">
      <c r="A30" s="287"/>
      <c r="B30" s="287"/>
      <c r="C30" s="287"/>
      <c r="D30" s="149" t="s">
        <v>54</v>
      </c>
      <c r="E30" s="149">
        <v>600</v>
      </c>
      <c r="F30" s="149"/>
      <c r="G30" s="149"/>
      <c r="H30" s="149"/>
      <c r="I30" s="149"/>
      <c r="J30" s="149"/>
      <c r="K30" s="149"/>
      <c r="L30" s="149"/>
      <c r="M30" s="148" t="s">
        <v>54</v>
      </c>
      <c r="N30" s="149"/>
      <c r="O30" s="149"/>
      <c r="P30" s="149"/>
      <c r="Q30" s="149"/>
      <c r="R30" s="149"/>
      <c r="S30" s="290"/>
    </row>
    <row r="31" spans="1:19" s="16" customFormat="1" ht="21.75" customHeight="1">
      <c r="A31" s="288"/>
      <c r="B31" s="288"/>
      <c r="C31" s="288"/>
      <c r="D31" s="150" t="s">
        <v>56</v>
      </c>
      <c r="E31" s="150">
        <v>1200</v>
      </c>
      <c r="F31" s="150"/>
      <c r="G31" s="150"/>
      <c r="H31" s="150"/>
      <c r="I31" s="150"/>
      <c r="J31" s="150"/>
      <c r="K31" s="150"/>
      <c r="L31" s="150"/>
      <c r="M31" s="143" t="s">
        <v>56</v>
      </c>
      <c r="N31" s="150"/>
      <c r="O31" s="150"/>
      <c r="P31" s="150"/>
      <c r="Q31" s="150"/>
      <c r="R31" s="150"/>
      <c r="S31" s="291"/>
    </row>
    <row r="32" spans="1:19" s="16" customFormat="1" ht="21.75" customHeight="1">
      <c r="A32" s="286" t="s">
        <v>57</v>
      </c>
      <c r="B32" s="286" t="s">
        <v>389</v>
      </c>
      <c r="C32" s="286" t="s">
        <v>390</v>
      </c>
      <c r="D32" s="124" t="s">
        <v>48</v>
      </c>
      <c r="E32" s="124" t="s">
        <v>376</v>
      </c>
      <c r="F32" s="124"/>
      <c r="G32" s="124"/>
      <c r="H32" s="124"/>
      <c r="I32" s="124"/>
      <c r="J32" s="124"/>
      <c r="K32" s="97"/>
      <c r="L32" s="97"/>
      <c r="M32" s="124" t="s">
        <v>48</v>
      </c>
      <c r="N32" s="133" t="s">
        <v>578</v>
      </c>
      <c r="O32" s="133" t="s">
        <v>66</v>
      </c>
      <c r="P32" s="133" t="s">
        <v>579</v>
      </c>
      <c r="Q32" s="133"/>
      <c r="R32" s="133" t="s">
        <v>88</v>
      </c>
      <c r="S32" s="289">
        <f>SUM(E36:L36)+SUM(N36:R36)</f>
        <v>5802</v>
      </c>
    </row>
    <row r="33" spans="1:19" s="16" customFormat="1" ht="21.75" customHeight="1">
      <c r="A33" s="287"/>
      <c r="B33" s="287"/>
      <c r="C33" s="287"/>
      <c r="D33" s="146" t="s">
        <v>45</v>
      </c>
      <c r="E33" s="146">
        <v>1</v>
      </c>
      <c r="F33" s="146"/>
      <c r="G33" s="146"/>
      <c r="H33" s="146"/>
      <c r="I33" s="146"/>
      <c r="J33" s="146"/>
      <c r="K33" s="146"/>
      <c r="L33" s="146"/>
      <c r="M33" s="146" t="s">
        <v>369</v>
      </c>
      <c r="N33" s="156" t="s">
        <v>581</v>
      </c>
      <c r="O33" s="156">
        <v>2005</v>
      </c>
      <c r="P33" s="156">
        <v>2005</v>
      </c>
      <c r="Q33" s="156"/>
      <c r="R33" s="156">
        <v>2005</v>
      </c>
      <c r="S33" s="290"/>
    </row>
    <row r="34" spans="1:19" s="16" customFormat="1" ht="21.75" customHeight="1">
      <c r="A34" s="287"/>
      <c r="B34" s="287"/>
      <c r="C34" s="287"/>
      <c r="D34" s="148" t="s">
        <v>379</v>
      </c>
      <c r="E34" s="148" t="s">
        <v>568</v>
      </c>
      <c r="F34" s="148"/>
      <c r="G34" s="148"/>
      <c r="H34" s="148"/>
      <c r="I34" s="148"/>
      <c r="J34" s="148"/>
      <c r="K34" s="148"/>
      <c r="L34" s="148"/>
      <c r="M34" s="148" t="s">
        <v>367</v>
      </c>
      <c r="N34" s="157" t="s">
        <v>64</v>
      </c>
      <c r="O34" s="157" t="s">
        <v>64</v>
      </c>
      <c r="P34" s="157" t="s">
        <v>580</v>
      </c>
      <c r="Q34" s="157"/>
      <c r="R34" s="157" t="s">
        <v>64</v>
      </c>
      <c r="S34" s="290"/>
    </row>
    <row r="35" spans="1:19" s="16" customFormat="1" ht="21.75" customHeight="1">
      <c r="A35" s="287"/>
      <c r="B35" s="287"/>
      <c r="C35" s="287"/>
      <c r="D35" s="149" t="s">
        <v>54</v>
      </c>
      <c r="E35" s="149">
        <v>165</v>
      </c>
      <c r="F35" s="149"/>
      <c r="G35" s="149"/>
      <c r="H35" s="149"/>
      <c r="I35" s="149"/>
      <c r="J35" s="149"/>
      <c r="K35" s="149"/>
      <c r="L35" s="149"/>
      <c r="M35" s="148" t="s">
        <v>54</v>
      </c>
      <c r="N35" s="158">
        <v>600</v>
      </c>
      <c r="O35" s="158">
        <v>224.5</v>
      </c>
      <c r="P35" s="158">
        <v>254</v>
      </c>
      <c r="Q35" s="158"/>
      <c r="R35" s="158">
        <v>3631</v>
      </c>
      <c r="S35" s="290"/>
    </row>
    <row r="36" spans="1:19" s="16" customFormat="1" ht="21.75" customHeight="1">
      <c r="A36" s="288"/>
      <c r="B36" s="288"/>
      <c r="C36" s="288"/>
      <c r="D36" s="150" t="s">
        <v>56</v>
      </c>
      <c r="E36" s="150">
        <v>165</v>
      </c>
      <c r="F36" s="150"/>
      <c r="G36" s="150"/>
      <c r="H36" s="150"/>
      <c r="I36" s="150"/>
      <c r="J36" s="150"/>
      <c r="K36" s="150"/>
      <c r="L36" s="150"/>
      <c r="M36" s="143" t="s">
        <v>56</v>
      </c>
      <c r="N36" s="159">
        <v>600</v>
      </c>
      <c r="O36" s="159">
        <v>898</v>
      </c>
      <c r="P36" s="159">
        <v>508</v>
      </c>
      <c r="Q36" s="159"/>
      <c r="R36" s="159">
        <v>3631</v>
      </c>
      <c r="S36" s="291"/>
    </row>
    <row r="37" spans="1:19" s="20" customFormat="1" ht="21.75" customHeight="1">
      <c r="A37" s="286" t="s">
        <v>57</v>
      </c>
      <c r="B37" s="286" t="s">
        <v>389</v>
      </c>
      <c r="C37" s="286" t="s">
        <v>561</v>
      </c>
      <c r="D37" s="124" t="s">
        <v>48</v>
      </c>
      <c r="E37" s="124"/>
      <c r="F37" s="124"/>
      <c r="G37" s="124"/>
      <c r="H37" s="124"/>
      <c r="I37" s="124"/>
      <c r="J37" s="124"/>
      <c r="K37" s="97"/>
      <c r="L37" s="97"/>
      <c r="M37" s="124" t="s">
        <v>48</v>
      </c>
      <c r="N37" s="133" t="s">
        <v>582</v>
      </c>
      <c r="O37" s="133" t="s">
        <v>88</v>
      </c>
      <c r="P37" s="133" t="s">
        <v>583</v>
      </c>
      <c r="Q37" s="133" t="s">
        <v>74</v>
      </c>
      <c r="R37" s="133" t="s">
        <v>585</v>
      </c>
      <c r="S37" s="289">
        <f>SUM(E41:L41)+SUM(N41:R41)</f>
        <v>3381</v>
      </c>
    </row>
    <row r="38" spans="1:19" s="20" customFormat="1" ht="21.75" customHeight="1">
      <c r="A38" s="287"/>
      <c r="B38" s="287"/>
      <c r="C38" s="287"/>
      <c r="D38" s="146" t="s">
        <v>45</v>
      </c>
      <c r="E38" s="146"/>
      <c r="F38" s="146"/>
      <c r="G38" s="146"/>
      <c r="H38" s="146"/>
      <c r="I38" s="146"/>
      <c r="J38" s="146"/>
      <c r="K38" s="146"/>
      <c r="L38" s="146"/>
      <c r="M38" s="146" t="s">
        <v>369</v>
      </c>
      <c r="N38" s="156" t="s">
        <v>586</v>
      </c>
      <c r="O38" s="156" t="s">
        <v>586</v>
      </c>
      <c r="P38" s="156" t="s">
        <v>586</v>
      </c>
      <c r="Q38" s="160" t="s">
        <v>586</v>
      </c>
      <c r="R38" s="156" t="s">
        <v>586</v>
      </c>
      <c r="S38" s="290"/>
    </row>
    <row r="39" spans="1:19" s="20" customFormat="1" ht="21.75" customHeight="1">
      <c r="A39" s="287"/>
      <c r="B39" s="287"/>
      <c r="C39" s="287"/>
      <c r="D39" s="148" t="s">
        <v>379</v>
      </c>
      <c r="E39" s="148"/>
      <c r="F39" s="148"/>
      <c r="G39" s="148"/>
      <c r="H39" s="148"/>
      <c r="I39" s="148"/>
      <c r="J39" s="148"/>
      <c r="K39" s="148"/>
      <c r="L39" s="148"/>
      <c r="M39" s="148" t="s">
        <v>367</v>
      </c>
      <c r="N39" s="157" t="s">
        <v>93</v>
      </c>
      <c r="O39" s="157" t="s">
        <v>93</v>
      </c>
      <c r="P39" s="157" t="s">
        <v>587</v>
      </c>
      <c r="Q39" s="158" t="s">
        <v>575</v>
      </c>
      <c r="R39" s="157" t="s">
        <v>93</v>
      </c>
      <c r="S39" s="290"/>
    </row>
    <row r="40" spans="1:19" s="20" customFormat="1" ht="21.75" customHeight="1">
      <c r="A40" s="287"/>
      <c r="B40" s="287"/>
      <c r="C40" s="287"/>
      <c r="D40" s="149" t="s">
        <v>54</v>
      </c>
      <c r="E40" s="149"/>
      <c r="F40" s="149"/>
      <c r="G40" s="149"/>
      <c r="H40" s="149"/>
      <c r="I40" s="149"/>
      <c r="J40" s="149"/>
      <c r="K40" s="149"/>
      <c r="L40" s="149"/>
      <c r="M40" s="148" t="s">
        <v>54</v>
      </c>
      <c r="N40" s="158">
        <v>567</v>
      </c>
      <c r="O40" s="158">
        <v>1191.8</v>
      </c>
      <c r="P40" s="158">
        <v>440</v>
      </c>
      <c r="Q40" s="158">
        <v>720</v>
      </c>
      <c r="R40" s="158">
        <v>462</v>
      </c>
      <c r="S40" s="290"/>
    </row>
    <row r="41" spans="1:19" s="20" customFormat="1" ht="21.75" customHeight="1">
      <c r="A41" s="288"/>
      <c r="B41" s="288"/>
      <c r="C41" s="288"/>
      <c r="D41" s="150" t="s">
        <v>56</v>
      </c>
      <c r="E41" s="150"/>
      <c r="F41" s="150"/>
      <c r="G41" s="150"/>
      <c r="H41" s="150"/>
      <c r="I41" s="150"/>
      <c r="J41" s="150"/>
      <c r="K41" s="150"/>
      <c r="L41" s="150"/>
      <c r="M41" s="143" t="s">
        <v>56</v>
      </c>
      <c r="N41" s="159">
        <v>567</v>
      </c>
      <c r="O41" s="159">
        <v>1192</v>
      </c>
      <c r="P41" s="159">
        <v>440</v>
      </c>
      <c r="Q41" s="159">
        <v>720</v>
      </c>
      <c r="R41" s="159">
        <v>462</v>
      </c>
      <c r="S41" s="291"/>
    </row>
    <row r="42" spans="1:19" s="20" customFormat="1" ht="21.75" customHeight="1">
      <c r="A42" s="286" t="s">
        <v>57</v>
      </c>
      <c r="B42" s="286" t="s">
        <v>389</v>
      </c>
      <c r="C42" s="286" t="s">
        <v>562</v>
      </c>
      <c r="D42" s="124" t="s">
        <v>48</v>
      </c>
      <c r="E42" s="124" t="s">
        <v>67</v>
      </c>
      <c r="F42" s="124"/>
      <c r="G42" s="124"/>
      <c r="H42" s="124"/>
      <c r="I42" s="124"/>
      <c r="J42" s="124"/>
      <c r="K42" s="97"/>
      <c r="L42" s="97"/>
      <c r="M42" s="124" t="s">
        <v>48</v>
      </c>
      <c r="N42" s="124"/>
      <c r="O42" s="124"/>
      <c r="P42" s="124"/>
      <c r="Q42" s="124"/>
      <c r="R42" s="124"/>
      <c r="S42" s="289">
        <f>SUM(E46:L46)+SUM(N46:R46)</f>
        <v>312</v>
      </c>
    </row>
    <row r="43" spans="1:19" s="20" customFormat="1" ht="21.75" customHeight="1">
      <c r="A43" s="287"/>
      <c r="B43" s="287"/>
      <c r="C43" s="287"/>
      <c r="D43" s="146" t="s">
        <v>45</v>
      </c>
      <c r="E43" s="146">
        <v>1</v>
      </c>
      <c r="F43" s="146"/>
      <c r="G43" s="146"/>
      <c r="H43" s="146"/>
      <c r="I43" s="146"/>
      <c r="J43" s="146"/>
      <c r="K43" s="146"/>
      <c r="L43" s="146"/>
      <c r="M43" s="146" t="s">
        <v>369</v>
      </c>
      <c r="N43" s="146"/>
      <c r="O43" s="146"/>
      <c r="P43" s="146"/>
      <c r="Q43" s="146"/>
      <c r="R43" s="146"/>
      <c r="S43" s="290"/>
    </row>
    <row r="44" spans="1:19" s="20" customFormat="1" ht="21.75" customHeight="1">
      <c r="A44" s="287"/>
      <c r="B44" s="287"/>
      <c r="C44" s="287"/>
      <c r="D44" s="148" t="s">
        <v>379</v>
      </c>
      <c r="E44" s="148" t="s">
        <v>150</v>
      </c>
      <c r="F44" s="148"/>
      <c r="G44" s="148"/>
      <c r="H44" s="148"/>
      <c r="I44" s="148"/>
      <c r="J44" s="148"/>
      <c r="K44" s="148"/>
      <c r="L44" s="148"/>
      <c r="M44" s="148" t="s">
        <v>367</v>
      </c>
      <c r="N44" s="148"/>
      <c r="O44" s="148"/>
      <c r="P44" s="148"/>
      <c r="Q44" s="148"/>
      <c r="R44" s="148"/>
      <c r="S44" s="290"/>
    </row>
    <row r="45" spans="1:19" s="20" customFormat="1" ht="21.75" customHeight="1">
      <c r="A45" s="287"/>
      <c r="B45" s="287"/>
      <c r="C45" s="287"/>
      <c r="D45" s="149" t="s">
        <v>54</v>
      </c>
      <c r="E45" s="149">
        <v>312</v>
      </c>
      <c r="F45" s="149"/>
      <c r="G45" s="149"/>
      <c r="H45" s="149"/>
      <c r="I45" s="149"/>
      <c r="J45" s="149"/>
      <c r="K45" s="149"/>
      <c r="L45" s="149"/>
      <c r="M45" s="148" t="s">
        <v>54</v>
      </c>
      <c r="N45" s="149"/>
      <c r="O45" s="149"/>
      <c r="P45" s="149"/>
      <c r="Q45" s="149"/>
      <c r="R45" s="149"/>
      <c r="S45" s="290"/>
    </row>
    <row r="46" spans="1:19" s="20" customFormat="1" ht="21.75" customHeight="1">
      <c r="A46" s="288"/>
      <c r="B46" s="288"/>
      <c r="C46" s="288"/>
      <c r="D46" s="150" t="s">
        <v>56</v>
      </c>
      <c r="E46" s="150">
        <v>312</v>
      </c>
      <c r="F46" s="150"/>
      <c r="G46" s="150"/>
      <c r="H46" s="150"/>
      <c r="I46" s="150"/>
      <c r="J46" s="150"/>
      <c r="K46" s="150"/>
      <c r="L46" s="150"/>
      <c r="M46" s="143" t="s">
        <v>56</v>
      </c>
      <c r="N46" s="150"/>
      <c r="O46" s="150"/>
      <c r="P46" s="150"/>
      <c r="Q46" s="150"/>
      <c r="R46" s="150"/>
      <c r="S46" s="291"/>
    </row>
    <row r="47" spans="1:19" s="16" customFormat="1" ht="21.75" customHeight="1">
      <c r="A47" s="286" t="s">
        <v>57</v>
      </c>
      <c r="B47" s="286" t="s">
        <v>381</v>
      </c>
      <c r="C47" s="286" t="s">
        <v>381</v>
      </c>
      <c r="D47" s="124" t="s">
        <v>48</v>
      </c>
      <c r="E47" s="124" t="s">
        <v>68</v>
      </c>
      <c r="F47" s="124" t="s">
        <v>67</v>
      </c>
      <c r="G47" s="124" t="s">
        <v>374</v>
      </c>
      <c r="H47" s="124" t="s">
        <v>376</v>
      </c>
      <c r="I47" s="124"/>
      <c r="J47" s="124"/>
      <c r="K47" s="97"/>
      <c r="L47" s="97"/>
      <c r="M47" s="124" t="s">
        <v>48</v>
      </c>
      <c r="N47" s="161" t="s">
        <v>4</v>
      </c>
      <c r="O47" s="162"/>
      <c r="P47" s="162"/>
      <c r="Q47" s="162"/>
      <c r="R47" s="163"/>
      <c r="S47" s="289">
        <f>SUM(E51:L51)+SUM(N51:R51)</f>
        <v>7100</v>
      </c>
    </row>
    <row r="48" spans="1:19" s="16" customFormat="1" ht="21.75" customHeight="1">
      <c r="A48" s="287"/>
      <c r="B48" s="287"/>
      <c r="C48" s="287"/>
      <c r="D48" s="146" t="s">
        <v>45</v>
      </c>
      <c r="E48" s="146"/>
      <c r="F48" s="146"/>
      <c r="G48" s="146"/>
      <c r="H48" s="146"/>
      <c r="I48" s="146"/>
      <c r="J48" s="146"/>
      <c r="K48" s="146"/>
      <c r="L48" s="146"/>
      <c r="M48" s="146" t="s">
        <v>369</v>
      </c>
      <c r="N48" s="146">
        <v>2009</v>
      </c>
      <c r="O48" s="146"/>
      <c r="P48" s="146"/>
      <c r="Q48" s="146"/>
      <c r="R48" s="147"/>
      <c r="S48" s="290"/>
    </row>
    <row r="49" spans="1:19" s="16" customFormat="1" ht="21.75" customHeight="1">
      <c r="A49" s="287"/>
      <c r="B49" s="287"/>
      <c r="C49" s="287"/>
      <c r="D49" s="148" t="s">
        <v>379</v>
      </c>
      <c r="E49" s="148"/>
      <c r="F49" s="148"/>
      <c r="G49" s="148"/>
      <c r="H49" s="148"/>
      <c r="I49" s="148"/>
      <c r="J49" s="148"/>
      <c r="K49" s="148"/>
      <c r="L49" s="148"/>
      <c r="M49" s="148" t="s">
        <v>367</v>
      </c>
      <c r="N49" s="148" t="s">
        <v>79</v>
      </c>
      <c r="O49" s="148"/>
      <c r="P49" s="148"/>
      <c r="Q49" s="148"/>
      <c r="R49" s="149"/>
      <c r="S49" s="290"/>
    </row>
    <row r="50" spans="1:19" s="16" customFormat="1" ht="21.75" customHeight="1">
      <c r="A50" s="287"/>
      <c r="B50" s="287"/>
      <c r="C50" s="287"/>
      <c r="D50" s="149" t="s">
        <v>54</v>
      </c>
      <c r="E50" s="149"/>
      <c r="F50" s="149"/>
      <c r="G50" s="149"/>
      <c r="H50" s="149"/>
      <c r="I50" s="149"/>
      <c r="J50" s="149"/>
      <c r="K50" s="149"/>
      <c r="L50" s="149"/>
      <c r="M50" s="148" t="s">
        <v>54</v>
      </c>
      <c r="N50" s="149">
        <v>7100</v>
      </c>
      <c r="O50" s="149"/>
      <c r="P50" s="149"/>
      <c r="Q50" s="149"/>
      <c r="R50" s="149"/>
      <c r="S50" s="290"/>
    </row>
    <row r="51" spans="1:19" s="16" customFormat="1" ht="21.75" customHeight="1">
      <c r="A51" s="288"/>
      <c r="B51" s="288"/>
      <c r="C51" s="288"/>
      <c r="D51" s="150" t="s">
        <v>56</v>
      </c>
      <c r="E51" s="150"/>
      <c r="F51" s="150"/>
      <c r="G51" s="150"/>
      <c r="H51" s="150"/>
      <c r="I51" s="150"/>
      <c r="J51" s="150"/>
      <c r="K51" s="150"/>
      <c r="L51" s="150"/>
      <c r="M51" s="143" t="s">
        <v>56</v>
      </c>
      <c r="N51" s="150">
        <v>7100</v>
      </c>
      <c r="O51" s="150"/>
      <c r="P51" s="150"/>
      <c r="Q51" s="150"/>
      <c r="R51" s="150"/>
      <c r="S51" s="291"/>
    </row>
    <row r="52" spans="1:19" s="16" customFormat="1" ht="21.75" customHeight="1">
      <c r="A52" s="286" t="s">
        <v>57</v>
      </c>
      <c r="B52" s="286" t="s">
        <v>381</v>
      </c>
      <c r="C52" s="286" t="s">
        <v>564</v>
      </c>
      <c r="D52" s="124" t="s">
        <v>48</v>
      </c>
      <c r="E52" s="124" t="s">
        <v>63</v>
      </c>
      <c r="F52" s="124" t="s">
        <v>66</v>
      </c>
      <c r="G52" s="124" t="s">
        <v>374</v>
      </c>
      <c r="H52" s="124" t="s">
        <v>376</v>
      </c>
      <c r="I52" s="97" t="s">
        <v>570</v>
      </c>
      <c r="J52" s="124"/>
      <c r="K52" s="97"/>
      <c r="L52" s="97"/>
      <c r="M52" s="124" t="s">
        <v>48</v>
      </c>
      <c r="N52" s="164" t="s">
        <v>555</v>
      </c>
      <c r="O52" s="124"/>
      <c r="P52" s="124"/>
      <c r="Q52" s="124"/>
      <c r="R52" s="124"/>
      <c r="S52" s="289">
        <f>SUM(E56:L56)+SUM(N56:R56)</f>
        <v>3000</v>
      </c>
    </row>
    <row r="53" spans="1:19" s="16" customFormat="1" ht="21.75" customHeight="1">
      <c r="A53" s="287"/>
      <c r="B53" s="287"/>
      <c r="C53" s="287"/>
      <c r="D53" s="146" t="s">
        <v>45</v>
      </c>
      <c r="E53" s="146">
        <v>1</v>
      </c>
      <c r="F53" s="146">
        <v>1</v>
      </c>
      <c r="G53" s="146">
        <v>4</v>
      </c>
      <c r="H53" s="146">
        <v>1</v>
      </c>
      <c r="I53" s="146">
        <v>1</v>
      </c>
      <c r="J53" s="146"/>
      <c r="K53" s="146"/>
      <c r="L53" s="146"/>
      <c r="M53" s="146" t="s">
        <v>369</v>
      </c>
      <c r="N53" s="146"/>
      <c r="O53" s="146"/>
      <c r="P53" s="146"/>
      <c r="Q53" s="146"/>
      <c r="R53" s="147"/>
      <c r="S53" s="290"/>
    </row>
    <row r="54" spans="1:19" s="16" customFormat="1" ht="21.75" customHeight="1">
      <c r="A54" s="287"/>
      <c r="B54" s="287"/>
      <c r="C54" s="287"/>
      <c r="D54" s="148" t="s">
        <v>379</v>
      </c>
      <c r="E54" s="148" t="s">
        <v>361</v>
      </c>
      <c r="F54" s="148" t="s">
        <v>361</v>
      </c>
      <c r="G54" s="148" t="s">
        <v>361</v>
      </c>
      <c r="H54" s="148" t="s">
        <v>361</v>
      </c>
      <c r="I54" s="148" t="s">
        <v>361</v>
      </c>
      <c r="J54" s="148"/>
      <c r="K54" s="148"/>
      <c r="L54" s="148"/>
      <c r="M54" s="148" t="s">
        <v>367</v>
      </c>
      <c r="N54" s="148" t="s">
        <v>64</v>
      </c>
      <c r="O54" s="148"/>
      <c r="P54" s="148"/>
      <c r="Q54" s="148"/>
      <c r="R54" s="149"/>
      <c r="S54" s="290"/>
    </row>
    <row r="55" spans="1:19" s="16" customFormat="1" ht="21.75" customHeight="1">
      <c r="A55" s="287"/>
      <c r="B55" s="287"/>
      <c r="C55" s="287"/>
      <c r="D55" s="149" t="s">
        <v>54</v>
      </c>
      <c r="E55" s="149">
        <v>700</v>
      </c>
      <c r="F55" s="149">
        <v>300</v>
      </c>
      <c r="G55" s="149">
        <v>200</v>
      </c>
      <c r="H55" s="149">
        <v>200</v>
      </c>
      <c r="I55" s="149">
        <v>100</v>
      </c>
      <c r="J55" s="149"/>
      <c r="K55" s="149"/>
      <c r="L55" s="149"/>
      <c r="M55" s="148" t="s">
        <v>54</v>
      </c>
      <c r="N55" s="149">
        <v>300</v>
      </c>
      <c r="O55" s="149"/>
      <c r="P55" s="149"/>
      <c r="Q55" s="149"/>
      <c r="R55" s="149"/>
      <c r="S55" s="290"/>
    </row>
    <row r="56" spans="1:19" s="16" customFormat="1" ht="21.75" customHeight="1">
      <c r="A56" s="287"/>
      <c r="B56" s="287"/>
      <c r="C56" s="287"/>
      <c r="D56" s="150" t="s">
        <v>56</v>
      </c>
      <c r="E56" s="150">
        <f>E53*E55</f>
        <v>700</v>
      </c>
      <c r="F56" s="150">
        <f>F53*F55</f>
        <v>300</v>
      </c>
      <c r="G56" s="150">
        <f>G53*G55</f>
        <v>800</v>
      </c>
      <c r="H56" s="150">
        <f>H53*H55</f>
        <v>200</v>
      </c>
      <c r="I56" s="150">
        <f>I53*I55</f>
        <v>100</v>
      </c>
      <c r="J56" s="150"/>
      <c r="K56" s="150"/>
      <c r="L56" s="150"/>
      <c r="M56" s="143" t="s">
        <v>56</v>
      </c>
      <c r="N56" s="150">
        <v>900</v>
      </c>
      <c r="O56" s="150"/>
      <c r="P56" s="150"/>
      <c r="Q56" s="150"/>
      <c r="R56" s="150"/>
      <c r="S56" s="291"/>
    </row>
    <row r="57" spans="1:19" s="16" customFormat="1" ht="21.75" customHeight="1">
      <c r="A57" s="286" t="s">
        <v>57</v>
      </c>
      <c r="B57" s="286" t="s">
        <v>405</v>
      </c>
      <c r="C57" s="286" t="s">
        <v>565</v>
      </c>
      <c r="D57" s="124" t="s">
        <v>48</v>
      </c>
      <c r="E57" s="124" t="s">
        <v>74</v>
      </c>
      <c r="F57" s="124" t="s">
        <v>571</v>
      </c>
      <c r="G57" s="124"/>
      <c r="H57" s="124"/>
      <c r="I57" s="124"/>
      <c r="J57" s="124"/>
      <c r="K57" s="97"/>
      <c r="L57" s="97"/>
      <c r="M57" s="124" t="s">
        <v>48</v>
      </c>
      <c r="N57" s="124" t="s">
        <v>66</v>
      </c>
      <c r="O57" s="124"/>
      <c r="P57" s="124"/>
      <c r="Q57" s="124"/>
      <c r="R57" s="124"/>
      <c r="S57" s="289">
        <f>SUM(E61:L61)+SUM(N61:R61)</f>
        <v>1716</v>
      </c>
    </row>
    <row r="58" spans="1:19" s="16" customFormat="1" ht="21.75" customHeight="1">
      <c r="A58" s="287"/>
      <c r="B58" s="287"/>
      <c r="C58" s="287"/>
      <c r="D58" s="146" t="s">
        <v>45</v>
      </c>
      <c r="E58" s="146">
        <v>4</v>
      </c>
      <c r="F58" s="146">
        <v>2</v>
      </c>
      <c r="G58" s="146"/>
      <c r="H58" s="146"/>
      <c r="I58" s="146"/>
      <c r="J58" s="146"/>
      <c r="K58" s="146"/>
      <c r="L58" s="146"/>
      <c r="M58" s="146" t="s">
        <v>369</v>
      </c>
      <c r="N58" s="146">
        <v>2011</v>
      </c>
      <c r="O58" s="146"/>
      <c r="P58" s="146"/>
      <c r="Q58" s="146"/>
      <c r="R58" s="147"/>
      <c r="S58" s="290"/>
    </row>
    <row r="59" spans="1:19" s="16" customFormat="1" ht="21.75" customHeight="1">
      <c r="A59" s="287"/>
      <c r="B59" s="287"/>
      <c r="C59" s="287"/>
      <c r="D59" s="148" t="s">
        <v>379</v>
      </c>
      <c r="E59" s="148" t="s">
        <v>361</v>
      </c>
      <c r="F59" s="148" t="s">
        <v>361</v>
      </c>
      <c r="G59" s="148"/>
      <c r="H59" s="148"/>
      <c r="I59" s="148"/>
      <c r="J59" s="148"/>
      <c r="K59" s="148"/>
      <c r="L59" s="148"/>
      <c r="M59" s="148" t="s">
        <v>367</v>
      </c>
      <c r="N59" s="148" t="s">
        <v>93</v>
      </c>
      <c r="O59" s="148"/>
      <c r="P59" s="148"/>
      <c r="Q59" s="148"/>
      <c r="R59" s="149"/>
      <c r="S59" s="290"/>
    </row>
    <row r="60" spans="1:19" s="16" customFormat="1" ht="21.75" customHeight="1">
      <c r="A60" s="287"/>
      <c r="B60" s="287"/>
      <c r="C60" s="287"/>
      <c r="D60" s="149" t="s">
        <v>54</v>
      </c>
      <c r="E60" s="149">
        <v>165</v>
      </c>
      <c r="F60" s="149">
        <v>88</v>
      </c>
      <c r="G60" s="149"/>
      <c r="H60" s="149"/>
      <c r="I60" s="149"/>
      <c r="J60" s="149"/>
      <c r="K60" s="149"/>
      <c r="L60" s="149"/>
      <c r="M60" s="148" t="s">
        <v>54</v>
      </c>
      <c r="N60" s="158">
        <v>176</v>
      </c>
      <c r="O60" s="149"/>
      <c r="P60" s="149"/>
      <c r="Q60" s="149"/>
      <c r="R60" s="149"/>
      <c r="S60" s="290"/>
    </row>
    <row r="61" spans="1:19" s="16" customFormat="1" ht="21.75" customHeight="1">
      <c r="A61" s="288"/>
      <c r="B61" s="288"/>
      <c r="C61" s="288"/>
      <c r="D61" s="150" t="s">
        <v>56</v>
      </c>
      <c r="E61" s="150">
        <v>660</v>
      </c>
      <c r="F61" s="150">
        <v>176</v>
      </c>
      <c r="G61" s="150"/>
      <c r="H61" s="150"/>
      <c r="I61" s="150"/>
      <c r="J61" s="150"/>
      <c r="K61" s="150"/>
      <c r="L61" s="150"/>
      <c r="M61" s="143" t="s">
        <v>56</v>
      </c>
      <c r="N61" s="159">
        <v>880</v>
      </c>
      <c r="O61" s="150"/>
      <c r="P61" s="150"/>
      <c r="Q61" s="150"/>
      <c r="R61" s="150"/>
      <c r="S61" s="291"/>
    </row>
    <row r="62" spans="1:19" s="20" customFormat="1" ht="21.75" customHeight="1">
      <c r="A62" s="279" t="s">
        <v>57</v>
      </c>
      <c r="B62" s="279" t="s">
        <v>397</v>
      </c>
      <c r="C62" s="279" t="s">
        <v>153</v>
      </c>
      <c r="D62" s="124" t="s">
        <v>48</v>
      </c>
      <c r="E62" s="124" t="s">
        <v>68</v>
      </c>
      <c r="F62" s="124" t="s">
        <v>67</v>
      </c>
      <c r="G62" s="124" t="s">
        <v>374</v>
      </c>
      <c r="H62" s="124" t="s">
        <v>376</v>
      </c>
      <c r="I62" s="124"/>
      <c r="J62" s="124"/>
      <c r="K62" s="97"/>
      <c r="L62" s="97"/>
      <c r="M62" s="124" t="s">
        <v>48</v>
      </c>
      <c r="N62" s="124" t="s">
        <v>374</v>
      </c>
      <c r="O62" s="124" t="s">
        <v>376</v>
      </c>
      <c r="P62" s="124" t="s">
        <v>74</v>
      </c>
      <c r="Q62" s="124"/>
      <c r="R62" s="124" t="s">
        <v>595</v>
      </c>
      <c r="S62" s="289">
        <f>SUM(E66:L66)+SUM(N66:R66)</f>
        <v>2000</v>
      </c>
    </row>
    <row r="63" spans="1:19" s="20" customFormat="1" ht="21.75" customHeight="1">
      <c r="A63" s="279"/>
      <c r="B63" s="279"/>
      <c r="C63" s="279"/>
      <c r="D63" s="146" t="s">
        <v>45</v>
      </c>
      <c r="E63" s="146"/>
      <c r="F63" s="146"/>
      <c r="G63" s="148">
        <v>4</v>
      </c>
      <c r="H63" s="148">
        <v>1</v>
      </c>
      <c r="I63" s="146"/>
      <c r="J63" s="146"/>
      <c r="K63" s="146"/>
      <c r="L63" s="146"/>
      <c r="M63" s="146" t="s">
        <v>369</v>
      </c>
      <c r="N63" s="146"/>
      <c r="O63" s="146"/>
      <c r="P63" s="146"/>
      <c r="Q63" s="146"/>
      <c r="R63" s="147"/>
      <c r="S63" s="290"/>
    </row>
    <row r="64" spans="1:19" s="20" customFormat="1" ht="21.75" customHeight="1">
      <c r="A64" s="279"/>
      <c r="B64" s="279"/>
      <c r="C64" s="279"/>
      <c r="D64" s="148" t="s">
        <v>379</v>
      </c>
      <c r="E64" s="148"/>
      <c r="F64" s="148"/>
      <c r="G64" s="148"/>
      <c r="H64" s="148"/>
      <c r="I64" s="148"/>
      <c r="J64" s="148"/>
      <c r="K64" s="148"/>
      <c r="L64" s="148"/>
      <c r="M64" s="148" t="s">
        <v>367</v>
      </c>
      <c r="N64" s="148"/>
      <c r="O64" s="148"/>
      <c r="P64" s="148"/>
      <c r="Q64" s="148"/>
      <c r="R64" s="148"/>
      <c r="S64" s="290"/>
    </row>
    <row r="65" spans="1:19" s="20" customFormat="1" ht="21.75" customHeight="1">
      <c r="A65" s="279"/>
      <c r="B65" s="279"/>
      <c r="C65" s="279"/>
      <c r="D65" s="149" t="s">
        <v>54</v>
      </c>
      <c r="E65" s="149"/>
      <c r="F65" s="149"/>
      <c r="G65" s="149">
        <v>250</v>
      </c>
      <c r="H65" s="149">
        <v>1000</v>
      </c>
      <c r="I65" s="149"/>
      <c r="J65" s="149"/>
      <c r="K65" s="149"/>
      <c r="L65" s="149"/>
      <c r="M65" s="148" t="s">
        <v>54</v>
      </c>
      <c r="N65" s="149"/>
      <c r="O65" s="149"/>
      <c r="P65" s="149"/>
      <c r="Q65" s="149"/>
      <c r="R65" s="149"/>
      <c r="S65" s="290"/>
    </row>
    <row r="66" spans="1:19" s="20" customFormat="1" ht="21.75" customHeight="1">
      <c r="A66" s="279"/>
      <c r="B66" s="279"/>
      <c r="C66" s="279"/>
      <c r="D66" s="150" t="s">
        <v>56</v>
      </c>
      <c r="E66" s="150"/>
      <c r="F66" s="150"/>
      <c r="G66" s="150">
        <v>1000</v>
      </c>
      <c r="H66" s="150">
        <v>1000</v>
      </c>
      <c r="I66" s="150"/>
      <c r="J66" s="150"/>
      <c r="K66" s="150"/>
      <c r="L66" s="150"/>
      <c r="M66" s="143" t="s">
        <v>56</v>
      </c>
      <c r="N66" s="150"/>
      <c r="O66" s="150"/>
      <c r="P66" s="150"/>
      <c r="Q66" s="150"/>
      <c r="R66" s="150"/>
      <c r="S66" s="291"/>
    </row>
    <row r="67" spans="1:19" s="16" customFormat="1" ht="21.75" customHeight="1">
      <c r="A67" s="279" t="s">
        <v>57</v>
      </c>
      <c r="B67" s="279" t="s">
        <v>397</v>
      </c>
      <c r="C67" s="262" t="s">
        <v>401</v>
      </c>
      <c r="D67" s="124" t="s">
        <v>48</v>
      </c>
      <c r="E67" s="124" t="s">
        <v>68</v>
      </c>
      <c r="F67" s="124" t="s">
        <v>67</v>
      </c>
      <c r="G67" s="124" t="s">
        <v>374</v>
      </c>
      <c r="H67" s="124" t="s">
        <v>376</v>
      </c>
      <c r="I67" s="124"/>
      <c r="J67" s="124"/>
      <c r="K67" s="97"/>
      <c r="L67" s="97"/>
      <c r="M67" s="124" t="s">
        <v>48</v>
      </c>
      <c r="N67" s="124" t="s">
        <v>374</v>
      </c>
      <c r="O67" s="124" t="s">
        <v>376</v>
      </c>
      <c r="P67" s="124" t="s">
        <v>74</v>
      </c>
      <c r="Q67" s="165" t="s">
        <v>595</v>
      </c>
      <c r="R67" s="165"/>
      <c r="S67" s="289">
        <f>SUM(E71:L71)+SUM(N71:R71)</f>
        <v>2900</v>
      </c>
    </row>
    <row r="68" spans="1:19" s="16" customFormat="1" ht="21.75" customHeight="1">
      <c r="A68" s="279"/>
      <c r="B68" s="279"/>
      <c r="C68" s="262"/>
      <c r="D68" s="146" t="s">
        <v>45</v>
      </c>
      <c r="E68" s="146"/>
      <c r="F68" s="146"/>
      <c r="G68" s="146"/>
      <c r="H68" s="146"/>
      <c r="I68" s="146"/>
      <c r="J68" s="146"/>
      <c r="K68" s="146"/>
      <c r="L68" s="146"/>
      <c r="M68" s="146" t="s">
        <v>369</v>
      </c>
      <c r="N68" s="146">
        <v>2007</v>
      </c>
      <c r="O68" s="146">
        <v>2007</v>
      </c>
      <c r="P68" s="146" t="s">
        <v>144</v>
      </c>
      <c r="Q68" s="147">
        <v>2007</v>
      </c>
      <c r="R68" s="147"/>
      <c r="S68" s="290"/>
    </row>
    <row r="69" spans="1:19" s="16" customFormat="1" ht="21.75" customHeight="1">
      <c r="A69" s="279"/>
      <c r="B69" s="279"/>
      <c r="C69" s="262"/>
      <c r="D69" s="148" t="s">
        <v>379</v>
      </c>
      <c r="E69" s="148"/>
      <c r="F69" s="148"/>
      <c r="G69" s="148"/>
      <c r="H69" s="148"/>
      <c r="I69" s="148"/>
      <c r="J69" s="148"/>
      <c r="K69" s="148"/>
      <c r="L69" s="148"/>
      <c r="M69" s="148" t="s">
        <v>367</v>
      </c>
      <c r="N69" s="148" t="s">
        <v>64</v>
      </c>
      <c r="O69" s="148" t="s">
        <v>64</v>
      </c>
      <c r="P69" s="148" t="s">
        <v>64</v>
      </c>
      <c r="Q69" s="148" t="s">
        <v>64</v>
      </c>
      <c r="R69" s="148"/>
      <c r="S69" s="290"/>
    </row>
    <row r="70" spans="1:19" s="16" customFormat="1" ht="21.75" customHeight="1">
      <c r="A70" s="279"/>
      <c r="B70" s="279"/>
      <c r="C70" s="262"/>
      <c r="D70" s="149" t="s">
        <v>54</v>
      </c>
      <c r="E70" s="149"/>
      <c r="F70" s="149"/>
      <c r="G70" s="149"/>
      <c r="H70" s="149"/>
      <c r="I70" s="149"/>
      <c r="J70" s="149"/>
      <c r="K70" s="149"/>
      <c r="L70" s="149"/>
      <c r="M70" s="148" t="s">
        <v>54</v>
      </c>
      <c r="N70" s="149">
        <v>300</v>
      </c>
      <c r="O70" s="149">
        <v>200</v>
      </c>
      <c r="P70" s="149">
        <v>200</v>
      </c>
      <c r="Q70" s="149">
        <v>1500</v>
      </c>
      <c r="R70" s="149"/>
      <c r="S70" s="290"/>
    </row>
    <row r="71" spans="1:19" s="16" customFormat="1" ht="21.75" customHeight="1">
      <c r="A71" s="279"/>
      <c r="B71" s="279"/>
      <c r="C71" s="262"/>
      <c r="D71" s="150" t="s">
        <v>56</v>
      </c>
      <c r="E71" s="150"/>
      <c r="F71" s="150"/>
      <c r="G71" s="150"/>
      <c r="H71" s="150"/>
      <c r="I71" s="150"/>
      <c r="J71" s="150"/>
      <c r="K71" s="150"/>
      <c r="L71" s="150"/>
      <c r="M71" s="143" t="s">
        <v>56</v>
      </c>
      <c r="N71" s="150">
        <v>600</v>
      </c>
      <c r="O71" s="150">
        <v>200</v>
      </c>
      <c r="P71" s="150">
        <v>600</v>
      </c>
      <c r="Q71" s="150">
        <v>1500</v>
      </c>
      <c r="R71" s="150"/>
      <c r="S71" s="291"/>
    </row>
    <row r="72" spans="1:19" s="16" customFormat="1" ht="21.75" customHeight="1">
      <c r="A72" s="279" t="s">
        <v>57</v>
      </c>
      <c r="B72" s="279" t="s">
        <v>440</v>
      </c>
      <c r="C72" s="262" t="s">
        <v>440</v>
      </c>
      <c r="D72" s="150" t="s">
        <v>48</v>
      </c>
      <c r="E72" s="150"/>
      <c r="F72" s="150"/>
      <c r="G72" s="150"/>
      <c r="H72" s="150"/>
      <c r="I72" s="150"/>
      <c r="J72" s="150"/>
      <c r="K72" s="150"/>
      <c r="L72" s="150"/>
      <c r="M72" s="246" t="s">
        <v>48</v>
      </c>
      <c r="N72" s="150" t="s">
        <v>66</v>
      </c>
      <c r="O72" s="150"/>
      <c r="P72" s="150"/>
      <c r="Q72" s="150"/>
      <c r="R72" s="150"/>
      <c r="S72" s="289">
        <f>SUM(E76:L76)+SUM(N76:R76)</f>
        <v>3348</v>
      </c>
    </row>
    <row r="73" spans="1:19" s="16" customFormat="1" ht="21.75" customHeight="1">
      <c r="A73" s="279"/>
      <c r="B73" s="279"/>
      <c r="C73" s="262"/>
      <c r="D73" s="247" t="s">
        <v>45</v>
      </c>
      <c r="E73" s="247"/>
      <c r="F73" s="247"/>
      <c r="G73" s="247"/>
      <c r="H73" s="247"/>
      <c r="I73" s="247"/>
      <c r="J73" s="247"/>
      <c r="K73" s="247"/>
      <c r="L73" s="247"/>
      <c r="M73" s="248" t="s">
        <v>369</v>
      </c>
      <c r="N73" s="251">
        <v>2004</v>
      </c>
      <c r="O73" s="247"/>
      <c r="P73" s="247"/>
      <c r="Q73" s="247"/>
      <c r="R73" s="247"/>
      <c r="S73" s="290"/>
    </row>
    <row r="74" spans="1:19" s="16" customFormat="1" ht="21.75" customHeight="1">
      <c r="A74" s="279"/>
      <c r="B74" s="279"/>
      <c r="C74" s="262"/>
      <c r="D74" s="149" t="s">
        <v>379</v>
      </c>
      <c r="E74" s="149"/>
      <c r="F74" s="149"/>
      <c r="G74" s="149"/>
      <c r="H74" s="149"/>
      <c r="I74" s="149"/>
      <c r="J74" s="149"/>
      <c r="K74" s="149"/>
      <c r="L74" s="149"/>
      <c r="M74" s="148" t="s">
        <v>367</v>
      </c>
      <c r="N74" s="149" t="s">
        <v>64</v>
      </c>
      <c r="O74" s="149"/>
      <c r="P74" s="149"/>
      <c r="Q74" s="149"/>
      <c r="R74" s="149"/>
      <c r="S74" s="290"/>
    </row>
    <row r="75" spans="1:19" s="16" customFormat="1" ht="21.75" customHeight="1">
      <c r="A75" s="279"/>
      <c r="B75" s="279"/>
      <c r="C75" s="262"/>
      <c r="D75" s="149" t="s">
        <v>54</v>
      </c>
      <c r="E75" s="149"/>
      <c r="F75" s="149"/>
      <c r="G75" s="149"/>
      <c r="H75" s="149"/>
      <c r="I75" s="149"/>
      <c r="J75" s="149"/>
      <c r="K75" s="149"/>
      <c r="L75" s="149"/>
      <c r="M75" s="148" t="s">
        <v>54</v>
      </c>
      <c r="N75" s="149">
        <v>186</v>
      </c>
      <c r="O75" s="149"/>
      <c r="P75" s="149"/>
      <c r="Q75" s="149"/>
      <c r="R75" s="149"/>
      <c r="S75" s="290"/>
    </row>
    <row r="76" spans="1:19" s="16" customFormat="1" ht="21.75" customHeight="1">
      <c r="A76" s="279"/>
      <c r="B76" s="279"/>
      <c r="C76" s="262"/>
      <c r="D76" s="249" t="s">
        <v>56</v>
      </c>
      <c r="E76" s="249"/>
      <c r="F76" s="249"/>
      <c r="G76" s="249"/>
      <c r="H76" s="249"/>
      <c r="I76" s="249"/>
      <c r="J76" s="249"/>
      <c r="K76" s="249"/>
      <c r="L76" s="249"/>
      <c r="M76" s="250" t="s">
        <v>56</v>
      </c>
      <c r="N76" s="249">
        <v>3348</v>
      </c>
      <c r="O76" s="249"/>
      <c r="P76" s="249"/>
      <c r="Q76" s="249"/>
      <c r="R76" s="249"/>
      <c r="S76" s="291"/>
    </row>
    <row r="77" spans="1:19" s="16" customFormat="1" ht="21.75" customHeight="1">
      <c r="A77" s="286" t="s">
        <v>57</v>
      </c>
      <c r="B77" s="286" t="s">
        <v>447</v>
      </c>
      <c r="C77" s="286" t="s">
        <v>447</v>
      </c>
      <c r="D77" s="124" t="s">
        <v>48</v>
      </c>
      <c r="E77" s="124" t="s">
        <v>88</v>
      </c>
      <c r="F77" s="124"/>
      <c r="G77" s="124"/>
      <c r="H77" s="124"/>
      <c r="I77" s="124"/>
      <c r="J77" s="124"/>
      <c r="K77" s="97"/>
      <c r="L77" s="97"/>
      <c r="M77" s="124" t="s">
        <v>48</v>
      </c>
      <c r="N77" s="124"/>
      <c r="O77" s="124"/>
      <c r="P77" s="124"/>
      <c r="Q77" s="124"/>
      <c r="R77" s="124"/>
      <c r="S77" s="289">
        <f>SUM(E81:L81)+SUM(N81:R81)</f>
        <v>2000</v>
      </c>
    </row>
    <row r="78" spans="1:19" s="16" customFormat="1" ht="21.75" customHeight="1">
      <c r="A78" s="287"/>
      <c r="B78" s="287"/>
      <c r="C78" s="287"/>
      <c r="D78" s="146" t="s">
        <v>45</v>
      </c>
      <c r="E78" s="146" t="s">
        <v>149</v>
      </c>
      <c r="F78" s="146"/>
      <c r="G78" s="146"/>
      <c r="H78" s="146"/>
      <c r="I78" s="146"/>
      <c r="J78" s="146"/>
      <c r="K78" s="146"/>
      <c r="L78" s="146"/>
      <c r="M78" s="146" t="s">
        <v>369</v>
      </c>
      <c r="N78" s="146"/>
      <c r="O78" s="146"/>
      <c r="P78" s="146"/>
      <c r="Q78" s="146"/>
      <c r="R78" s="147"/>
      <c r="S78" s="290"/>
    </row>
    <row r="79" spans="1:19" s="16" customFormat="1" ht="21.75" customHeight="1">
      <c r="A79" s="287"/>
      <c r="B79" s="287"/>
      <c r="C79" s="287"/>
      <c r="D79" s="148" t="s">
        <v>379</v>
      </c>
      <c r="E79" s="148" t="s">
        <v>554</v>
      </c>
      <c r="F79" s="148"/>
      <c r="G79" s="148"/>
      <c r="H79" s="148"/>
      <c r="I79" s="148"/>
      <c r="J79" s="148"/>
      <c r="K79" s="148"/>
      <c r="L79" s="148"/>
      <c r="M79" s="148" t="s">
        <v>367</v>
      </c>
      <c r="N79" s="148"/>
      <c r="O79" s="148"/>
      <c r="P79" s="148"/>
      <c r="Q79" s="148"/>
      <c r="R79" s="149"/>
      <c r="S79" s="290"/>
    </row>
    <row r="80" spans="1:19" s="16" customFormat="1" ht="21.75" customHeight="1">
      <c r="A80" s="287"/>
      <c r="B80" s="287"/>
      <c r="C80" s="287"/>
      <c r="D80" s="149" t="s">
        <v>54</v>
      </c>
      <c r="E80" s="149"/>
      <c r="F80" s="149"/>
      <c r="G80" s="149"/>
      <c r="H80" s="149"/>
      <c r="I80" s="149"/>
      <c r="J80" s="149"/>
      <c r="K80" s="149"/>
      <c r="L80" s="149"/>
      <c r="M80" s="148" t="s">
        <v>54</v>
      </c>
      <c r="N80" s="149"/>
      <c r="O80" s="149"/>
      <c r="P80" s="149"/>
      <c r="Q80" s="149"/>
      <c r="R80" s="149"/>
      <c r="S80" s="290"/>
    </row>
    <row r="81" spans="1:20" s="16" customFormat="1" ht="21.75" customHeight="1">
      <c r="A81" s="288"/>
      <c r="B81" s="288"/>
      <c r="C81" s="288"/>
      <c r="D81" s="150" t="s">
        <v>56</v>
      </c>
      <c r="E81" s="150">
        <v>2000</v>
      </c>
      <c r="F81" s="150"/>
      <c r="G81" s="150"/>
      <c r="H81" s="150"/>
      <c r="I81" s="150"/>
      <c r="J81" s="150"/>
      <c r="K81" s="150"/>
      <c r="L81" s="150"/>
      <c r="M81" s="143" t="s">
        <v>56</v>
      </c>
      <c r="N81" s="150"/>
      <c r="O81" s="150"/>
      <c r="P81" s="150"/>
      <c r="Q81" s="150"/>
      <c r="R81" s="150"/>
      <c r="S81" s="291"/>
    </row>
    <row r="82" spans="1:20" s="18" customFormat="1" ht="21.75" customHeight="1">
      <c r="A82" s="286" t="s">
        <v>57</v>
      </c>
      <c r="B82" s="286" t="s">
        <v>378</v>
      </c>
      <c r="C82" s="286" t="s">
        <v>563</v>
      </c>
      <c r="D82" s="124" t="s">
        <v>48</v>
      </c>
      <c r="E82" s="124" t="s">
        <v>68</v>
      </c>
      <c r="F82" s="124" t="s">
        <v>67</v>
      </c>
      <c r="G82" s="124" t="s">
        <v>374</v>
      </c>
      <c r="H82" s="124" t="s">
        <v>376</v>
      </c>
      <c r="I82" s="124"/>
      <c r="J82" s="124"/>
      <c r="K82" s="97"/>
      <c r="L82" s="97"/>
      <c r="M82" s="124" t="s">
        <v>48</v>
      </c>
      <c r="N82" s="124" t="s">
        <v>588</v>
      </c>
      <c r="O82" s="124" t="s">
        <v>146</v>
      </c>
      <c r="P82" s="124" t="s">
        <v>145</v>
      </c>
      <c r="Q82" s="124"/>
      <c r="R82" s="124" t="s">
        <v>96</v>
      </c>
      <c r="S82" s="289">
        <f>SUM(E86:L86)+SUM(N86:R86)</f>
        <v>2035</v>
      </c>
    </row>
    <row r="83" spans="1:20" s="18" customFormat="1" ht="21.75" customHeight="1">
      <c r="A83" s="287"/>
      <c r="B83" s="287"/>
      <c r="C83" s="287"/>
      <c r="D83" s="146" t="s">
        <v>45</v>
      </c>
      <c r="E83" s="146"/>
      <c r="F83" s="146"/>
      <c r="G83" s="146"/>
      <c r="H83" s="146"/>
      <c r="I83" s="146"/>
      <c r="J83" s="146"/>
      <c r="K83" s="146"/>
      <c r="L83" s="146"/>
      <c r="M83" s="146" t="s">
        <v>369</v>
      </c>
      <c r="N83" s="146">
        <v>1999</v>
      </c>
      <c r="O83" s="146"/>
      <c r="P83" s="146"/>
      <c r="Q83" s="146"/>
      <c r="R83" s="147"/>
      <c r="S83" s="290"/>
    </row>
    <row r="84" spans="1:20" s="18" customFormat="1" ht="21.75" customHeight="1">
      <c r="A84" s="287"/>
      <c r="B84" s="287"/>
      <c r="C84" s="287"/>
      <c r="D84" s="148" t="s">
        <v>379</v>
      </c>
      <c r="E84" s="148"/>
      <c r="F84" s="148"/>
      <c r="G84" s="148"/>
      <c r="H84" s="148"/>
      <c r="I84" s="148"/>
      <c r="J84" s="148"/>
      <c r="K84" s="148"/>
      <c r="L84" s="148"/>
      <c r="M84" s="148" t="s">
        <v>143</v>
      </c>
      <c r="N84" s="148">
        <v>12</v>
      </c>
      <c r="O84" s="148">
        <v>3</v>
      </c>
      <c r="P84" s="148">
        <v>3</v>
      </c>
      <c r="Q84" s="148"/>
      <c r="R84" s="149">
        <v>1</v>
      </c>
      <c r="S84" s="290"/>
    </row>
    <row r="85" spans="1:20" s="18" customFormat="1" ht="21.75" customHeight="1">
      <c r="A85" s="287"/>
      <c r="B85" s="287"/>
      <c r="C85" s="287"/>
      <c r="D85" s="149" t="s">
        <v>54</v>
      </c>
      <c r="E85" s="149"/>
      <c r="F85" s="149"/>
      <c r="G85" s="149"/>
      <c r="H85" s="149"/>
      <c r="I85" s="149"/>
      <c r="J85" s="149"/>
      <c r="K85" s="149"/>
      <c r="L85" s="149"/>
      <c r="M85" s="148" t="s">
        <v>54</v>
      </c>
      <c r="N85" s="149">
        <v>140</v>
      </c>
      <c r="O85" s="149">
        <v>33</v>
      </c>
      <c r="P85" s="149">
        <v>12</v>
      </c>
      <c r="Q85" s="149"/>
      <c r="R85" s="149">
        <v>220</v>
      </c>
      <c r="S85" s="290"/>
    </row>
    <row r="86" spans="1:20" s="18" customFormat="1" ht="21.75" customHeight="1">
      <c r="A86" s="288"/>
      <c r="B86" s="288"/>
      <c r="C86" s="288"/>
      <c r="D86" s="150" t="s">
        <v>56</v>
      </c>
      <c r="E86" s="150"/>
      <c r="F86" s="150"/>
      <c r="G86" s="150"/>
      <c r="H86" s="150"/>
      <c r="I86" s="150"/>
      <c r="J86" s="150"/>
      <c r="K86" s="150"/>
      <c r="L86" s="150"/>
      <c r="M86" s="143" t="s">
        <v>56</v>
      </c>
      <c r="N86" s="150">
        <v>1680</v>
      </c>
      <c r="O86" s="150">
        <v>99</v>
      </c>
      <c r="P86" s="150">
        <v>36</v>
      </c>
      <c r="Q86" s="150"/>
      <c r="R86" s="150">
        <v>220</v>
      </c>
      <c r="S86" s="291"/>
    </row>
    <row r="87" spans="1:20" s="18" customFormat="1" ht="21.75" customHeight="1">
      <c r="A87" s="286" t="s">
        <v>57</v>
      </c>
      <c r="B87" s="286" t="s">
        <v>421</v>
      </c>
      <c r="C87" s="286" t="s">
        <v>421</v>
      </c>
      <c r="D87" s="124" t="s">
        <v>48</v>
      </c>
      <c r="E87" s="124"/>
      <c r="F87" s="124"/>
      <c r="G87" s="124"/>
      <c r="H87" s="124"/>
      <c r="I87" s="124"/>
      <c r="J87" s="124"/>
      <c r="K87" s="97"/>
      <c r="L87" s="97"/>
      <c r="M87" s="124" t="s">
        <v>48</v>
      </c>
      <c r="N87" s="124" t="s">
        <v>137</v>
      </c>
      <c r="O87" s="124"/>
      <c r="P87" s="124"/>
      <c r="Q87" s="124"/>
      <c r="R87" s="124"/>
      <c r="S87" s="289">
        <f>SUM(E91:L91)+SUM(N91:R91)</f>
        <v>500</v>
      </c>
    </row>
    <row r="88" spans="1:20" s="18" customFormat="1" ht="21.75" customHeight="1">
      <c r="A88" s="287"/>
      <c r="B88" s="287"/>
      <c r="C88" s="287"/>
      <c r="D88" s="146" t="s">
        <v>45</v>
      </c>
      <c r="E88" s="146"/>
      <c r="F88" s="146"/>
      <c r="G88" s="146"/>
      <c r="H88" s="146"/>
      <c r="I88" s="146"/>
      <c r="J88" s="146"/>
      <c r="K88" s="146"/>
      <c r="L88" s="146"/>
      <c r="M88" s="146" t="s">
        <v>369</v>
      </c>
      <c r="N88" s="146"/>
      <c r="O88" s="146"/>
      <c r="P88" s="146"/>
      <c r="Q88" s="146"/>
      <c r="R88" s="147"/>
      <c r="S88" s="290"/>
    </row>
    <row r="89" spans="1:20" s="18" customFormat="1" ht="21.75" customHeight="1">
      <c r="A89" s="287"/>
      <c r="B89" s="287"/>
      <c r="C89" s="287"/>
      <c r="D89" s="148" t="s">
        <v>379</v>
      </c>
      <c r="E89" s="148"/>
      <c r="F89" s="148"/>
      <c r="G89" s="148"/>
      <c r="H89" s="148"/>
      <c r="I89" s="148"/>
      <c r="J89" s="148"/>
      <c r="K89" s="148"/>
      <c r="L89" s="148"/>
      <c r="M89" s="148" t="s">
        <v>367</v>
      </c>
      <c r="N89" s="148" t="s">
        <v>79</v>
      </c>
      <c r="O89" s="148"/>
      <c r="P89" s="148"/>
      <c r="Q89" s="148"/>
      <c r="R89" s="149"/>
      <c r="S89" s="290"/>
    </row>
    <row r="90" spans="1:20" s="18" customFormat="1" ht="21.75" customHeight="1">
      <c r="A90" s="287"/>
      <c r="B90" s="287"/>
      <c r="C90" s="287"/>
      <c r="D90" s="149" t="s">
        <v>54</v>
      </c>
      <c r="E90" s="149"/>
      <c r="F90" s="149"/>
      <c r="G90" s="149"/>
      <c r="H90" s="149"/>
      <c r="I90" s="149"/>
      <c r="J90" s="149"/>
      <c r="K90" s="149"/>
      <c r="L90" s="149"/>
      <c r="M90" s="148" t="s">
        <v>54</v>
      </c>
      <c r="N90" s="149">
        <v>500</v>
      </c>
      <c r="O90" s="149"/>
      <c r="P90" s="149"/>
      <c r="Q90" s="149"/>
      <c r="R90" s="149"/>
      <c r="S90" s="290"/>
    </row>
    <row r="91" spans="1:20" s="18" customFormat="1" ht="21.75" customHeight="1">
      <c r="A91" s="288"/>
      <c r="B91" s="288"/>
      <c r="C91" s="288"/>
      <c r="D91" s="150" t="s">
        <v>56</v>
      </c>
      <c r="E91" s="150"/>
      <c r="F91" s="150"/>
      <c r="G91" s="150"/>
      <c r="H91" s="150"/>
      <c r="I91" s="150"/>
      <c r="J91" s="150"/>
      <c r="K91" s="150"/>
      <c r="L91" s="150"/>
      <c r="M91" s="143" t="s">
        <v>56</v>
      </c>
      <c r="N91" s="150">
        <v>500</v>
      </c>
      <c r="O91" s="150"/>
      <c r="P91" s="150"/>
      <c r="Q91" s="150"/>
      <c r="R91" s="150"/>
      <c r="S91" s="291"/>
      <c r="T91" s="141">
        <f>SUM(S7:S91)</f>
        <v>46892</v>
      </c>
    </row>
    <row r="92" spans="1:20" s="17" customFormat="1" ht="21.75" customHeight="1">
      <c r="A92" s="292" t="s">
        <v>73</v>
      </c>
      <c r="B92" s="292" t="s">
        <v>308</v>
      </c>
      <c r="C92" s="292" t="s">
        <v>308</v>
      </c>
      <c r="D92" s="126" t="s">
        <v>141</v>
      </c>
      <c r="E92" s="126" t="s">
        <v>603</v>
      </c>
      <c r="F92" s="126"/>
      <c r="G92" s="126"/>
      <c r="H92" s="126"/>
      <c r="I92" s="126"/>
      <c r="J92" s="126"/>
      <c r="K92" s="166"/>
      <c r="L92" s="166"/>
      <c r="M92" s="126" t="s">
        <v>48</v>
      </c>
      <c r="N92" s="126" t="s">
        <v>604</v>
      </c>
      <c r="O92" s="126"/>
      <c r="P92" s="126"/>
      <c r="Q92" s="126"/>
      <c r="R92" s="126"/>
      <c r="S92" s="295">
        <f>SUM(E96:L96)+SUM(N96:R96)</f>
        <v>2320</v>
      </c>
    </row>
    <row r="93" spans="1:20" s="17" customFormat="1" ht="21.75" customHeight="1">
      <c r="A93" s="293"/>
      <c r="B93" s="293"/>
      <c r="C93" s="293"/>
      <c r="D93" s="167" t="s">
        <v>45</v>
      </c>
      <c r="E93" s="167">
        <v>1</v>
      </c>
      <c r="F93" s="167"/>
      <c r="G93" s="167"/>
      <c r="H93" s="167"/>
      <c r="I93" s="167"/>
      <c r="J93" s="167"/>
      <c r="K93" s="167"/>
      <c r="L93" s="167"/>
      <c r="M93" s="167" t="s">
        <v>369</v>
      </c>
      <c r="N93" s="167">
        <v>2006</v>
      </c>
      <c r="O93" s="167"/>
      <c r="P93" s="167"/>
      <c r="Q93" s="167"/>
      <c r="R93" s="168"/>
      <c r="S93" s="296"/>
    </row>
    <row r="94" spans="1:20" s="17" customFormat="1" ht="21.75" customHeight="1">
      <c r="A94" s="293"/>
      <c r="B94" s="293"/>
      <c r="C94" s="293"/>
      <c r="D94" s="169" t="s">
        <v>379</v>
      </c>
      <c r="E94" s="169" t="s">
        <v>361</v>
      </c>
      <c r="F94" s="169"/>
      <c r="G94" s="169"/>
      <c r="H94" s="169"/>
      <c r="I94" s="169"/>
      <c r="J94" s="169"/>
      <c r="K94" s="169"/>
      <c r="L94" s="169"/>
      <c r="M94" s="169" t="s">
        <v>367</v>
      </c>
      <c r="N94" s="169" t="s">
        <v>64</v>
      </c>
      <c r="O94" s="169"/>
      <c r="P94" s="169"/>
      <c r="Q94" s="169"/>
      <c r="R94" s="170"/>
      <c r="S94" s="296"/>
    </row>
    <row r="95" spans="1:20" s="17" customFormat="1" ht="21.75" customHeight="1">
      <c r="A95" s="293"/>
      <c r="B95" s="293"/>
      <c r="C95" s="293"/>
      <c r="D95" s="170" t="s">
        <v>54</v>
      </c>
      <c r="E95" s="170">
        <v>1000</v>
      </c>
      <c r="F95" s="170"/>
      <c r="G95" s="170"/>
      <c r="H95" s="170"/>
      <c r="I95" s="170"/>
      <c r="J95" s="170"/>
      <c r="K95" s="170"/>
      <c r="L95" s="170"/>
      <c r="M95" s="169" t="s">
        <v>54</v>
      </c>
      <c r="N95" s="170">
        <v>330</v>
      </c>
      <c r="O95" s="170"/>
      <c r="P95" s="170"/>
      <c r="Q95" s="170"/>
      <c r="R95" s="170"/>
      <c r="S95" s="296"/>
    </row>
    <row r="96" spans="1:20" s="17" customFormat="1" ht="21.75" customHeight="1">
      <c r="A96" s="294"/>
      <c r="B96" s="294"/>
      <c r="C96" s="294"/>
      <c r="D96" s="171" t="s">
        <v>56</v>
      </c>
      <c r="E96" s="171">
        <v>1000</v>
      </c>
      <c r="F96" s="171"/>
      <c r="G96" s="171"/>
      <c r="H96" s="171"/>
      <c r="I96" s="171"/>
      <c r="J96" s="171"/>
      <c r="K96" s="171"/>
      <c r="L96" s="171"/>
      <c r="M96" s="144" t="s">
        <v>56</v>
      </c>
      <c r="N96" s="171">
        <v>1320</v>
      </c>
      <c r="O96" s="171"/>
      <c r="P96" s="171"/>
      <c r="Q96" s="171"/>
      <c r="R96" s="171"/>
      <c r="S96" s="297"/>
    </row>
    <row r="97" spans="1:19" s="17" customFormat="1" ht="21.75" customHeight="1">
      <c r="A97" s="292" t="s">
        <v>73</v>
      </c>
      <c r="B97" s="292" t="s">
        <v>308</v>
      </c>
      <c r="C97" s="292" t="s">
        <v>591</v>
      </c>
      <c r="D97" s="126" t="s">
        <v>48</v>
      </c>
      <c r="E97" s="126" t="s">
        <v>599</v>
      </c>
      <c r="F97" s="126" t="s">
        <v>605</v>
      </c>
      <c r="G97" s="126" t="s">
        <v>66</v>
      </c>
      <c r="H97" s="126"/>
      <c r="I97" s="126"/>
      <c r="J97" s="126"/>
      <c r="K97" s="166"/>
      <c r="L97" s="166"/>
      <c r="M97" s="126" t="s">
        <v>48</v>
      </c>
      <c r="N97" s="126" t="s">
        <v>612</v>
      </c>
      <c r="O97" s="126" t="s">
        <v>613</v>
      </c>
      <c r="P97" s="126" t="s">
        <v>609</v>
      </c>
      <c r="Q97" s="126"/>
      <c r="R97" s="126"/>
      <c r="S97" s="295">
        <f>SUM(E101:L101)+SUM(N101:R101)</f>
        <v>2150</v>
      </c>
    </row>
    <row r="98" spans="1:19" s="17" customFormat="1" ht="21.75" customHeight="1">
      <c r="A98" s="293"/>
      <c r="B98" s="293"/>
      <c r="C98" s="293"/>
      <c r="D98" s="167" t="s">
        <v>45</v>
      </c>
      <c r="E98" s="167">
        <v>1</v>
      </c>
      <c r="F98" s="167">
        <v>1</v>
      </c>
      <c r="G98" s="167">
        <v>4</v>
      </c>
      <c r="H98" s="167"/>
      <c r="I98" s="167"/>
      <c r="J98" s="167"/>
      <c r="K98" s="167"/>
      <c r="L98" s="167"/>
      <c r="M98" s="167" t="s">
        <v>369</v>
      </c>
      <c r="N98" s="167">
        <v>2006</v>
      </c>
      <c r="O98" s="167">
        <v>2006</v>
      </c>
      <c r="P98" s="167">
        <v>2006</v>
      </c>
      <c r="Q98" s="167"/>
      <c r="R98" s="168"/>
      <c r="S98" s="296"/>
    </row>
    <row r="99" spans="1:19" s="17" customFormat="1" ht="21.75" customHeight="1">
      <c r="A99" s="293"/>
      <c r="B99" s="293"/>
      <c r="C99" s="293"/>
      <c r="D99" s="169" t="s">
        <v>379</v>
      </c>
      <c r="E99" s="169" t="s">
        <v>361</v>
      </c>
      <c r="F99" s="169" t="s">
        <v>361</v>
      </c>
      <c r="G99" s="169" t="s">
        <v>361</v>
      </c>
      <c r="H99" s="169"/>
      <c r="I99" s="169"/>
      <c r="J99" s="169"/>
      <c r="K99" s="169"/>
      <c r="L99" s="169"/>
      <c r="M99" s="169" t="s">
        <v>367</v>
      </c>
      <c r="N99" s="169" t="s">
        <v>64</v>
      </c>
      <c r="O99" s="169" t="s">
        <v>64</v>
      </c>
      <c r="P99" s="169" t="s">
        <v>64</v>
      </c>
      <c r="Q99" s="169"/>
      <c r="R99" s="170"/>
      <c r="S99" s="296"/>
    </row>
    <row r="100" spans="1:19" s="17" customFormat="1" ht="21.75" customHeight="1">
      <c r="A100" s="293"/>
      <c r="B100" s="293"/>
      <c r="C100" s="293"/>
      <c r="D100" s="170" t="s">
        <v>54</v>
      </c>
      <c r="E100" s="170">
        <v>300</v>
      </c>
      <c r="F100" s="170">
        <v>220</v>
      </c>
      <c r="G100" s="170">
        <v>110</v>
      </c>
      <c r="H100" s="170"/>
      <c r="I100" s="170"/>
      <c r="J100" s="170"/>
      <c r="K100" s="170"/>
      <c r="L100" s="170"/>
      <c r="M100" s="169" t="s">
        <v>54</v>
      </c>
      <c r="N100" s="170">
        <v>220</v>
      </c>
      <c r="O100" s="170">
        <v>160</v>
      </c>
      <c r="P100" s="170">
        <v>30</v>
      </c>
      <c r="Q100" s="170"/>
      <c r="R100" s="170"/>
      <c r="S100" s="296"/>
    </row>
    <row r="101" spans="1:19" s="17" customFormat="1" ht="21.75" customHeight="1">
      <c r="A101" s="294"/>
      <c r="B101" s="294"/>
      <c r="C101" s="294"/>
      <c r="D101" s="171" t="s">
        <v>56</v>
      </c>
      <c r="E101" s="171">
        <v>300</v>
      </c>
      <c r="F101" s="171">
        <v>220</v>
      </c>
      <c r="G101" s="171">
        <v>440</v>
      </c>
      <c r="H101" s="171"/>
      <c r="I101" s="171"/>
      <c r="J101" s="171"/>
      <c r="K101" s="171"/>
      <c r="L101" s="171"/>
      <c r="M101" s="144" t="s">
        <v>56</v>
      </c>
      <c r="N101" s="171">
        <v>880</v>
      </c>
      <c r="O101" s="171">
        <v>160</v>
      </c>
      <c r="P101" s="171">
        <v>150</v>
      </c>
      <c r="Q101" s="171"/>
      <c r="R101" s="171"/>
      <c r="S101" s="297"/>
    </row>
    <row r="102" spans="1:19" s="17" customFormat="1" ht="21.75" customHeight="1">
      <c r="A102" s="292" t="s">
        <v>73</v>
      </c>
      <c r="B102" s="292" t="s">
        <v>308</v>
      </c>
      <c r="C102" s="292" t="s">
        <v>593</v>
      </c>
      <c r="D102" s="126" t="s">
        <v>48</v>
      </c>
      <c r="E102" s="126"/>
      <c r="F102" s="126"/>
      <c r="G102" s="126"/>
      <c r="H102" s="126"/>
      <c r="I102" s="126"/>
      <c r="J102" s="126"/>
      <c r="K102" s="166"/>
      <c r="L102" s="166"/>
      <c r="M102" s="126" t="s">
        <v>48</v>
      </c>
      <c r="N102" s="126" t="s">
        <v>604</v>
      </c>
      <c r="O102" s="126"/>
      <c r="P102" s="126"/>
      <c r="Q102" s="126"/>
      <c r="R102" s="126"/>
      <c r="S102" s="295">
        <f>SUM(E106:L106)+SUM(N106:R106)</f>
        <v>840</v>
      </c>
    </row>
    <row r="103" spans="1:19" s="17" customFormat="1" ht="21.75" customHeight="1">
      <c r="A103" s="293"/>
      <c r="B103" s="293"/>
      <c r="C103" s="293"/>
      <c r="D103" s="167" t="s">
        <v>45</v>
      </c>
      <c r="E103" s="167"/>
      <c r="F103" s="167"/>
      <c r="G103" s="167"/>
      <c r="H103" s="167"/>
      <c r="I103" s="167"/>
      <c r="J103" s="167"/>
      <c r="K103" s="167"/>
      <c r="L103" s="167"/>
      <c r="M103" s="167" t="s">
        <v>369</v>
      </c>
      <c r="N103" s="167">
        <v>2006</v>
      </c>
      <c r="O103" s="167"/>
      <c r="P103" s="167"/>
      <c r="Q103" s="167"/>
      <c r="R103" s="168"/>
      <c r="S103" s="296"/>
    </row>
    <row r="104" spans="1:19" s="17" customFormat="1" ht="21.75" customHeight="1">
      <c r="A104" s="293"/>
      <c r="B104" s="293"/>
      <c r="C104" s="293"/>
      <c r="D104" s="169" t="s">
        <v>379</v>
      </c>
      <c r="E104" s="169"/>
      <c r="F104" s="169"/>
      <c r="G104" s="169"/>
      <c r="H104" s="169"/>
      <c r="I104" s="169"/>
      <c r="J104" s="169"/>
      <c r="K104" s="169"/>
      <c r="L104" s="169"/>
      <c r="M104" s="169" t="s">
        <v>367</v>
      </c>
      <c r="N104" s="169" t="s">
        <v>64</v>
      </c>
      <c r="O104" s="169"/>
      <c r="P104" s="169"/>
      <c r="Q104" s="169"/>
      <c r="R104" s="170"/>
      <c r="S104" s="296"/>
    </row>
    <row r="105" spans="1:19" s="17" customFormat="1" ht="21.75" customHeight="1">
      <c r="A105" s="293"/>
      <c r="B105" s="293"/>
      <c r="C105" s="293"/>
      <c r="D105" s="170" t="s">
        <v>54</v>
      </c>
      <c r="E105" s="170"/>
      <c r="F105" s="170"/>
      <c r="G105" s="170"/>
      <c r="H105" s="170"/>
      <c r="I105" s="170"/>
      <c r="J105" s="170"/>
      <c r="K105" s="170"/>
      <c r="L105" s="170"/>
      <c r="M105" s="169" t="s">
        <v>54</v>
      </c>
      <c r="N105" s="170">
        <v>140</v>
      </c>
      <c r="O105" s="170"/>
      <c r="P105" s="170"/>
      <c r="Q105" s="170"/>
      <c r="R105" s="170"/>
      <c r="S105" s="296"/>
    </row>
    <row r="106" spans="1:19" s="17" customFormat="1" ht="21.75" customHeight="1">
      <c r="A106" s="294"/>
      <c r="B106" s="294"/>
      <c r="C106" s="294"/>
      <c r="D106" s="171" t="s">
        <v>56</v>
      </c>
      <c r="E106" s="171"/>
      <c r="F106" s="171"/>
      <c r="G106" s="171"/>
      <c r="H106" s="171"/>
      <c r="I106" s="171"/>
      <c r="J106" s="171"/>
      <c r="K106" s="171"/>
      <c r="L106" s="171"/>
      <c r="M106" s="144" t="s">
        <v>56</v>
      </c>
      <c r="N106" s="171">
        <v>840</v>
      </c>
      <c r="O106" s="171"/>
      <c r="P106" s="171"/>
      <c r="Q106" s="171"/>
      <c r="R106" s="171"/>
      <c r="S106" s="297"/>
    </row>
    <row r="107" spans="1:19" s="17" customFormat="1" ht="21.75" customHeight="1">
      <c r="A107" s="292" t="s">
        <v>73</v>
      </c>
      <c r="B107" s="292" t="s">
        <v>590</v>
      </c>
      <c r="C107" s="292" t="s">
        <v>590</v>
      </c>
      <c r="D107" s="126" t="s">
        <v>48</v>
      </c>
      <c r="E107" s="126" t="s">
        <v>63</v>
      </c>
      <c r="F107" s="126" t="s">
        <v>66</v>
      </c>
      <c r="G107" s="126" t="s">
        <v>606</v>
      </c>
      <c r="H107" s="126" t="s">
        <v>148</v>
      </c>
      <c r="I107" s="126"/>
      <c r="J107" s="126"/>
      <c r="K107" s="166"/>
      <c r="L107" s="166"/>
      <c r="M107" s="126" t="s">
        <v>48</v>
      </c>
      <c r="N107" s="126"/>
      <c r="O107" s="126"/>
      <c r="P107" s="126"/>
      <c r="Q107" s="126"/>
      <c r="R107" s="126"/>
      <c r="S107" s="295">
        <f>SUM(E111:L111)+SUM(N111:R111)</f>
        <v>1470</v>
      </c>
    </row>
    <row r="108" spans="1:19" s="17" customFormat="1" ht="21.75" customHeight="1">
      <c r="A108" s="293"/>
      <c r="B108" s="293"/>
      <c r="C108" s="293"/>
      <c r="D108" s="167" t="s">
        <v>45</v>
      </c>
      <c r="E108" s="167">
        <v>2</v>
      </c>
      <c r="F108" s="167">
        <v>2</v>
      </c>
      <c r="G108" s="167">
        <v>2</v>
      </c>
      <c r="H108" s="167">
        <v>3</v>
      </c>
      <c r="I108" s="167"/>
      <c r="J108" s="167"/>
      <c r="K108" s="167"/>
      <c r="L108" s="167"/>
      <c r="M108" s="167" t="s">
        <v>369</v>
      </c>
      <c r="N108" s="167"/>
      <c r="O108" s="167"/>
      <c r="P108" s="167"/>
      <c r="Q108" s="167"/>
      <c r="R108" s="168"/>
      <c r="S108" s="296"/>
    </row>
    <row r="109" spans="1:19" s="17" customFormat="1" ht="21.75" customHeight="1">
      <c r="A109" s="293"/>
      <c r="B109" s="293"/>
      <c r="C109" s="293"/>
      <c r="D109" s="169" t="s">
        <v>379</v>
      </c>
      <c r="E109" s="169" t="s">
        <v>361</v>
      </c>
      <c r="F109" s="169" t="s">
        <v>361</v>
      </c>
      <c r="G109" s="169" t="s">
        <v>361</v>
      </c>
      <c r="H109" s="169" t="s">
        <v>361</v>
      </c>
      <c r="I109" s="169"/>
      <c r="J109" s="169"/>
      <c r="K109" s="169"/>
      <c r="L109" s="169"/>
      <c r="M109" s="169" t="s">
        <v>367</v>
      </c>
      <c r="N109" s="169"/>
      <c r="O109" s="169"/>
      <c r="P109" s="169"/>
      <c r="Q109" s="169"/>
      <c r="R109" s="170"/>
      <c r="S109" s="296"/>
    </row>
    <row r="110" spans="1:19" s="17" customFormat="1" ht="21.75" customHeight="1">
      <c r="A110" s="293"/>
      <c r="B110" s="293"/>
      <c r="C110" s="293"/>
      <c r="D110" s="170" t="s">
        <v>54</v>
      </c>
      <c r="E110" s="170">
        <v>250</v>
      </c>
      <c r="F110" s="170">
        <v>120</v>
      </c>
      <c r="G110" s="170">
        <v>140</v>
      </c>
      <c r="H110" s="170">
        <v>150</v>
      </c>
      <c r="I110" s="170"/>
      <c r="J110" s="170"/>
      <c r="K110" s="170"/>
      <c r="L110" s="170"/>
      <c r="M110" s="169" t="s">
        <v>54</v>
      </c>
      <c r="N110" s="170"/>
      <c r="O110" s="170"/>
      <c r="P110" s="170"/>
      <c r="Q110" s="170"/>
      <c r="R110" s="170"/>
      <c r="S110" s="296"/>
    </row>
    <row r="111" spans="1:19" s="17" customFormat="1" ht="21.75" customHeight="1">
      <c r="A111" s="294"/>
      <c r="B111" s="294"/>
      <c r="C111" s="294"/>
      <c r="D111" s="171" t="s">
        <v>56</v>
      </c>
      <c r="E111" s="171">
        <v>500</v>
      </c>
      <c r="F111" s="171">
        <v>240</v>
      </c>
      <c r="G111" s="171">
        <v>280</v>
      </c>
      <c r="H111" s="171">
        <v>450</v>
      </c>
      <c r="I111" s="171"/>
      <c r="J111" s="171"/>
      <c r="K111" s="171"/>
      <c r="L111" s="171"/>
      <c r="M111" s="144" t="s">
        <v>56</v>
      </c>
      <c r="N111" s="171"/>
      <c r="O111" s="171"/>
      <c r="P111" s="171"/>
      <c r="Q111" s="171"/>
      <c r="R111" s="171"/>
      <c r="S111" s="297"/>
    </row>
    <row r="112" spans="1:19" s="17" customFormat="1" ht="21.75" customHeight="1">
      <c r="A112" s="292" t="s">
        <v>73</v>
      </c>
      <c r="B112" s="292" t="s">
        <v>590</v>
      </c>
      <c r="C112" s="292" t="s">
        <v>589</v>
      </c>
      <c r="D112" s="126" t="s">
        <v>48</v>
      </c>
      <c r="E112" s="126" t="s">
        <v>374</v>
      </c>
      <c r="F112" s="126"/>
      <c r="G112" s="126"/>
      <c r="H112" s="126"/>
      <c r="I112" s="126"/>
      <c r="J112" s="126"/>
      <c r="K112" s="166"/>
      <c r="L112" s="166"/>
      <c r="M112" s="126" t="s">
        <v>48</v>
      </c>
      <c r="N112" s="126"/>
      <c r="O112" s="126"/>
      <c r="P112" s="126"/>
      <c r="Q112" s="126"/>
      <c r="R112" s="126"/>
      <c r="S112" s="295">
        <f>SUM(E116:L116)+SUM(N116:R116)</f>
        <v>450</v>
      </c>
    </row>
    <row r="113" spans="1:19" s="17" customFormat="1" ht="21.75" customHeight="1">
      <c r="A113" s="293"/>
      <c r="B113" s="293"/>
      <c r="C113" s="293"/>
      <c r="D113" s="167" t="s">
        <v>45</v>
      </c>
      <c r="E113" s="167">
        <v>3</v>
      </c>
      <c r="F113" s="167"/>
      <c r="G113" s="167"/>
      <c r="H113" s="167"/>
      <c r="I113" s="167"/>
      <c r="J113" s="167"/>
      <c r="K113" s="167"/>
      <c r="L113" s="167"/>
      <c r="M113" s="167" t="s">
        <v>369</v>
      </c>
      <c r="N113" s="167"/>
      <c r="O113" s="167"/>
      <c r="P113" s="167"/>
      <c r="Q113" s="167"/>
      <c r="R113" s="168"/>
      <c r="S113" s="296"/>
    </row>
    <row r="114" spans="1:19" s="17" customFormat="1" ht="21.75" customHeight="1">
      <c r="A114" s="293"/>
      <c r="B114" s="293"/>
      <c r="C114" s="293"/>
      <c r="D114" s="169" t="s">
        <v>379</v>
      </c>
      <c r="E114" s="169" t="s">
        <v>361</v>
      </c>
      <c r="F114" s="169"/>
      <c r="G114" s="169"/>
      <c r="H114" s="169"/>
      <c r="I114" s="169"/>
      <c r="J114" s="169"/>
      <c r="K114" s="169"/>
      <c r="L114" s="169"/>
      <c r="M114" s="169" t="s">
        <v>367</v>
      </c>
      <c r="N114" s="169"/>
      <c r="O114" s="169"/>
      <c r="P114" s="169"/>
      <c r="Q114" s="169"/>
      <c r="R114" s="170"/>
      <c r="S114" s="296"/>
    </row>
    <row r="115" spans="1:19" s="17" customFormat="1" ht="21.75" customHeight="1">
      <c r="A115" s="293"/>
      <c r="B115" s="293"/>
      <c r="C115" s="293"/>
      <c r="D115" s="170" t="s">
        <v>54</v>
      </c>
      <c r="E115" s="170">
        <v>150</v>
      </c>
      <c r="F115" s="170"/>
      <c r="G115" s="170"/>
      <c r="H115" s="170"/>
      <c r="I115" s="170"/>
      <c r="J115" s="170"/>
      <c r="K115" s="170"/>
      <c r="L115" s="170"/>
      <c r="M115" s="169" t="s">
        <v>54</v>
      </c>
      <c r="N115" s="170"/>
      <c r="O115" s="170"/>
      <c r="P115" s="170"/>
      <c r="Q115" s="170"/>
      <c r="R115" s="170"/>
      <c r="S115" s="296"/>
    </row>
    <row r="116" spans="1:19" s="17" customFormat="1" ht="21.75" customHeight="1">
      <c r="A116" s="294"/>
      <c r="B116" s="294"/>
      <c r="C116" s="294"/>
      <c r="D116" s="171" t="s">
        <v>56</v>
      </c>
      <c r="E116" s="171">
        <v>450</v>
      </c>
      <c r="F116" s="171"/>
      <c r="G116" s="171"/>
      <c r="H116" s="171"/>
      <c r="I116" s="171"/>
      <c r="J116" s="171"/>
      <c r="K116" s="171"/>
      <c r="L116" s="171"/>
      <c r="M116" s="144" t="s">
        <v>56</v>
      </c>
      <c r="N116" s="171"/>
      <c r="O116" s="171"/>
      <c r="P116" s="171"/>
      <c r="Q116" s="171"/>
      <c r="R116" s="171"/>
      <c r="S116" s="297"/>
    </row>
    <row r="117" spans="1:19" s="17" customFormat="1" ht="21.75" customHeight="1">
      <c r="A117" s="292" t="s">
        <v>73</v>
      </c>
      <c r="B117" s="292" t="s">
        <v>590</v>
      </c>
      <c r="C117" s="292" t="s">
        <v>596</v>
      </c>
      <c r="D117" s="126" t="s">
        <v>48</v>
      </c>
      <c r="E117" s="126" t="s">
        <v>607</v>
      </c>
      <c r="F117" s="126" t="s">
        <v>608</v>
      </c>
      <c r="G117" s="126" t="s">
        <v>608</v>
      </c>
      <c r="H117" s="126"/>
      <c r="I117" s="126"/>
      <c r="J117" s="126"/>
      <c r="K117" s="166"/>
      <c r="L117" s="166"/>
      <c r="M117" s="126" t="s">
        <v>48</v>
      </c>
      <c r="N117" s="126"/>
      <c r="O117" s="126"/>
      <c r="P117" s="126"/>
      <c r="Q117" s="126"/>
      <c r="R117" s="126"/>
      <c r="S117" s="295">
        <f>SUM(E121:L121)+SUM(N121:R121)</f>
        <v>760</v>
      </c>
    </row>
    <row r="118" spans="1:19" s="17" customFormat="1" ht="21.75" customHeight="1">
      <c r="A118" s="293"/>
      <c r="B118" s="293"/>
      <c r="C118" s="293"/>
      <c r="D118" s="167" t="s">
        <v>45</v>
      </c>
      <c r="E118" s="167">
        <v>2</v>
      </c>
      <c r="F118" s="167">
        <v>2</v>
      </c>
      <c r="G118" s="167">
        <v>3</v>
      </c>
      <c r="H118" s="167"/>
      <c r="I118" s="167"/>
      <c r="J118" s="167"/>
      <c r="K118" s="167"/>
      <c r="L118" s="167"/>
      <c r="M118" s="167" t="s">
        <v>369</v>
      </c>
      <c r="N118" s="167"/>
      <c r="O118" s="167"/>
      <c r="P118" s="167"/>
      <c r="Q118" s="167"/>
      <c r="R118" s="168"/>
      <c r="S118" s="296"/>
    </row>
    <row r="119" spans="1:19" s="17" customFormat="1" ht="21.75" customHeight="1">
      <c r="A119" s="293"/>
      <c r="B119" s="293"/>
      <c r="C119" s="293"/>
      <c r="D119" s="169" t="s">
        <v>379</v>
      </c>
      <c r="E119" s="169" t="s">
        <v>361</v>
      </c>
      <c r="F119" s="169" t="s">
        <v>361</v>
      </c>
      <c r="G119" s="169" t="s">
        <v>361</v>
      </c>
      <c r="H119" s="169"/>
      <c r="I119" s="169"/>
      <c r="J119" s="169"/>
      <c r="K119" s="169"/>
      <c r="L119" s="169"/>
      <c r="M119" s="169" t="s">
        <v>367</v>
      </c>
      <c r="N119" s="169"/>
      <c r="O119" s="169"/>
      <c r="P119" s="169"/>
      <c r="Q119" s="169"/>
      <c r="R119" s="170"/>
      <c r="S119" s="296"/>
    </row>
    <row r="120" spans="1:19" s="17" customFormat="1" ht="21.75" customHeight="1">
      <c r="A120" s="293"/>
      <c r="B120" s="293"/>
      <c r="C120" s="293"/>
      <c r="D120" s="170" t="s">
        <v>54</v>
      </c>
      <c r="E120" s="170">
        <v>260</v>
      </c>
      <c r="F120" s="170">
        <v>90</v>
      </c>
      <c r="G120" s="170">
        <v>20</v>
      </c>
      <c r="H120" s="170"/>
      <c r="I120" s="170"/>
      <c r="J120" s="170"/>
      <c r="K120" s="170"/>
      <c r="L120" s="170"/>
      <c r="M120" s="169" t="s">
        <v>54</v>
      </c>
      <c r="N120" s="170"/>
      <c r="O120" s="170"/>
      <c r="P120" s="170"/>
      <c r="Q120" s="170"/>
      <c r="R120" s="170"/>
      <c r="S120" s="296"/>
    </row>
    <row r="121" spans="1:19" s="17" customFormat="1" ht="21.75" customHeight="1">
      <c r="A121" s="294"/>
      <c r="B121" s="294"/>
      <c r="C121" s="294"/>
      <c r="D121" s="171" t="s">
        <v>56</v>
      </c>
      <c r="E121" s="171">
        <v>520</v>
      </c>
      <c r="F121" s="171">
        <v>180</v>
      </c>
      <c r="G121" s="171">
        <v>60</v>
      </c>
      <c r="H121" s="171"/>
      <c r="I121" s="171"/>
      <c r="J121" s="171"/>
      <c r="K121" s="171"/>
      <c r="L121" s="171"/>
      <c r="M121" s="144" t="s">
        <v>56</v>
      </c>
      <c r="N121" s="171"/>
      <c r="O121" s="171"/>
      <c r="P121" s="171"/>
      <c r="Q121" s="171"/>
      <c r="R121" s="171"/>
      <c r="S121" s="297"/>
    </row>
    <row r="122" spans="1:19" s="16" customFormat="1" ht="21.75" customHeight="1">
      <c r="A122" s="292" t="s">
        <v>73</v>
      </c>
      <c r="B122" s="292" t="s">
        <v>590</v>
      </c>
      <c r="C122" s="292" t="s">
        <v>597</v>
      </c>
      <c r="D122" s="126" t="s">
        <v>48</v>
      </c>
      <c r="E122" s="126" t="s">
        <v>374</v>
      </c>
      <c r="F122" s="126"/>
      <c r="G122" s="126"/>
      <c r="H122" s="126"/>
      <c r="I122" s="126"/>
      <c r="J122" s="126"/>
      <c r="K122" s="166"/>
      <c r="L122" s="166"/>
      <c r="M122" s="126" t="s">
        <v>48</v>
      </c>
      <c r="N122" s="126"/>
      <c r="O122" s="126"/>
      <c r="P122" s="126"/>
      <c r="Q122" s="126"/>
      <c r="R122" s="126"/>
      <c r="S122" s="295">
        <f>SUM(E126:L126)+SUM(N126:R126)</f>
        <v>750</v>
      </c>
    </row>
    <row r="123" spans="1:19" s="16" customFormat="1" ht="21.75" customHeight="1">
      <c r="A123" s="293"/>
      <c r="B123" s="293"/>
      <c r="C123" s="293"/>
      <c r="D123" s="167" t="s">
        <v>45</v>
      </c>
      <c r="E123" s="167">
        <v>5</v>
      </c>
      <c r="F123" s="167"/>
      <c r="G123" s="167"/>
      <c r="H123" s="167"/>
      <c r="I123" s="167"/>
      <c r="J123" s="167"/>
      <c r="K123" s="167"/>
      <c r="L123" s="167"/>
      <c r="M123" s="167" t="s">
        <v>369</v>
      </c>
      <c r="N123" s="167"/>
      <c r="O123" s="167"/>
      <c r="P123" s="167"/>
      <c r="Q123" s="167"/>
      <c r="R123" s="168"/>
      <c r="S123" s="296"/>
    </row>
    <row r="124" spans="1:19" s="16" customFormat="1" ht="21.75" customHeight="1">
      <c r="A124" s="293"/>
      <c r="B124" s="293"/>
      <c r="C124" s="293"/>
      <c r="D124" s="169" t="s">
        <v>379</v>
      </c>
      <c r="E124" s="169" t="s">
        <v>361</v>
      </c>
      <c r="F124" s="169"/>
      <c r="G124" s="169"/>
      <c r="H124" s="169"/>
      <c r="I124" s="169"/>
      <c r="J124" s="169"/>
      <c r="K124" s="169"/>
      <c r="L124" s="169"/>
      <c r="M124" s="169" t="s">
        <v>367</v>
      </c>
      <c r="N124" s="169"/>
      <c r="O124" s="169"/>
      <c r="P124" s="169"/>
      <c r="Q124" s="169"/>
      <c r="R124" s="170"/>
      <c r="S124" s="296"/>
    </row>
    <row r="125" spans="1:19" s="16" customFormat="1" ht="21.75" customHeight="1">
      <c r="A125" s="293"/>
      <c r="B125" s="293"/>
      <c r="C125" s="293"/>
      <c r="D125" s="170" t="s">
        <v>54</v>
      </c>
      <c r="E125" s="170">
        <v>150</v>
      </c>
      <c r="F125" s="170"/>
      <c r="G125" s="170"/>
      <c r="H125" s="170"/>
      <c r="I125" s="170"/>
      <c r="J125" s="170"/>
      <c r="K125" s="170"/>
      <c r="L125" s="170"/>
      <c r="M125" s="169" t="s">
        <v>54</v>
      </c>
      <c r="N125" s="170"/>
      <c r="O125" s="170"/>
      <c r="P125" s="170"/>
      <c r="Q125" s="170"/>
      <c r="R125" s="170"/>
      <c r="S125" s="296"/>
    </row>
    <row r="126" spans="1:19" s="16" customFormat="1" ht="21.75" customHeight="1">
      <c r="A126" s="294"/>
      <c r="B126" s="294"/>
      <c r="C126" s="294"/>
      <c r="D126" s="171" t="s">
        <v>56</v>
      </c>
      <c r="E126" s="171">
        <v>750</v>
      </c>
      <c r="F126" s="171"/>
      <c r="G126" s="171"/>
      <c r="H126" s="171"/>
      <c r="I126" s="171"/>
      <c r="J126" s="171"/>
      <c r="K126" s="171"/>
      <c r="L126" s="171"/>
      <c r="M126" s="144" t="s">
        <v>56</v>
      </c>
      <c r="N126" s="171"/>
      <c r="O126" s="171"/>
      <c r="P126" s="171"/>
      <c r="Q126" s="171"/>
      <c r="R126" s="171"/>
      <c r="S126" s="297"/>
    </row>
    <row r="127" spans="1:19" s="16" customFormat="1" ht="21.75" customHeight="1">
      <c r="A127" s="292" t="s">
        <v>73</v>
      </c>
      <c r="B127" s="292" t="s">
        <v>328</v>
      </c>
      <c r="C127" s="292" t="s">
        <v>142</v>
      </c>
      <c r="D127" s="126" t="s">
        <v>48</v>
      </c>
      <c r="E127" s="126" t="s">
        <v>67</v>
      </c>
      <c r="F127" s="126"/>
      <c r="G127" s="126"/>
      <c r="H127" s="126"/>
      <c r="I127" s="126"/>
      <c r="J127" s="126"/>
      <c r="K127" s="166"/>
      <c r="L127" s="166"/>
      <c r="M127" s="126" t="s">
        <v>48</v>
      </c>
      <c r="N127" s="126"/>
      <c r="O127" s="126"/>
      <c r="P127" s="126"/>
      <c r="Q127" s="126"/>
      <c r="R127" s="126"/>
      <c r="S127" s="295">
        <f>SUM(E131:L131)+SUM(N131:R131)</f>
        <v>200</v>
      </c>
    </row>
    <row r="128" spans="1:19" s="16" customFormat="1" ht="21.75" customHeight="1">
      <c r="A128" s="293"/>
      <c r="B128" s="293"/>
      <c r="C128" s="293"/>
      <c r="D128" s="167" t="s">
        <v>45</v>
      </c>
      <c r="E128" s="167">
        <v>1</v>
      </c>
      <c r="F128" s="167"/>
      <c r="G128" s="167"/>
      <c r="H128" s="167"/>
      <c r="I128" s="167"/>
      <c r="J128" s="167"/>
      <c r="K128" s="167"/>
      <c r="L128" s="167"/>
      <c r="M128" s="167" t="s">
        <v>369</v>
      </c>
      <c r="N128" s="167"/>
      <c r="O128" s="167"/>
      <c r="P128" s="167"/>
      <c r="Q128" s="167"/>
      <c r="R128" s="168"/>
      <c r="S128" s="296"/>
    </row>
    <row r="129" spans="1:19" s="16" customFormat="1" ht="21.75" customHeight="1">
      <c r="A129" s="293"/>
      <c r="B129" s="293"/>
      <c r="C129" s="293"/>
      <c r="D129" s="169" t="s">
        <v>379</v>
      </c>
      <c r="E129" s="169" t="s">
        <v>361</v>
      </c>
      <c r="F129" s="169"/>
      <c r="G129" s="169"/>
      <c r="H129" s="169"/>
      <c r="I129" s="169"/>
      <c r="J129" s="169"/>
      <c r="K129" s="169"/>
      <c r="L129" s="169"/>
      <c r="M129" s="169" t="s">
        <v>367</v>
      </c>
      <c r="N129" s="169"/>
      <c r="O129" s="169"/>
      <c r="P129" s="169"/>
      <c r="Q129" s="169"/>
      <c r="R129" s="170"/>
      <c r="S129" s="296"/>
    </row>
    <row r="130" spans="1:19" s="16" customFormat="1" ht="21.75" customHeight="1">
      <c r="A130" s="293"/>
      <c r="B130" s="293"/>
      <c r="C130" s="293"/>
      <c r="D130" s="170" t="s">
        <v>54</v>
      </c>
      <c r="E130" s="170">
        <v>200</v>
      </c>
      <c r="F130" s="170"/>
      <c r="G130" s="170"/>
      <c r="H130" s="170"/>
      <c r="I130" s="170"/>
      <c r="J130" s="170"/>
      <c r="K130" s="170"/>
      <c r="L130" s="170"/>
      <c r="M130" s="169" t="s">
        <v>54</v>
      </c>
      <c r="N130" s="170"/>
      <c r="O130" s="170"/>
      <c r="P130" s="170"/>
      <c r="Q130" s="170"/>
      <c r="R130" s="170"/>
      <c r="S130" s="296"/>
    </row>
    <row r="131" spans="1:19" s="16" customFormat="1" ht="21.75" customHeight="1">
      <c r="A131" s="294"/>
      <c r="B131" s="294"/>
      <c r="C131" s="294"/>
      <c r="D131" s="171" t="s">
        <v>56</v>
      </c>
      <c r="E131" s="171">
        <v>200</v>
      </c>
      <c r="F131" s="171"/>
      <c r="G131" s="171"/>
      <c r="H131" s="171"/>
      <c r="I131" s="171"/>
      <c r="J131" s="171"/>
      <c r="K131" s="171"/>
      <c r="L131" s="171"/>
      <c r="M131" s="144" t="s">
        <v>56</v>
      </c>
      <c r="N131" s="171"/>
      <c r="O131" s="171"/>
      <c r="P131" s="171"/>
      <c r="Q131" s="171"/>
      <c r="R131" s="171"/>
      <c r="S131" s="297"/>
    </row>
    <row r="132" spans="1:19" ht="21.75" customHeight="1">
      <c r="A132" s="292" t="s">
        <v>73</v>
      </c>
      <c r="B132" s="292" t="s">
        <v>328</v>
      </c>
      <c r="C132" s="292" t="s">
        <v>598</v>
      </c>
      <c r="D132" s="126" t="s">
        <v>48</v>
      </c>
      <c r="E132" s="126" t="s">
        <v>604</v>
      </c>
      <c r="F132" s="126" t="s">
        <v>610</v>
      </c>
      <c r="G132" s="126"/>
      <c r="H132" s="126"/>
      <c r="I132" s="126"/>
      <c r="J132" s="126"/>
      <c r="K132" s="166"/>
      <c r="L132" s="166"/>
      <c r="M132" s="126" t="s">
        <v>48</v>
      </c>
      <c r="N132" s="126"/>
      <c r="O132" s="126"/>
      <c r="P132" s="126"/>
      <c r="Q132" s="126"/>
      <c r="R132" s="126"/>
      <c r="S132" s="295">
        <f>SUM(E136:L136)+SUM(N136:R136)</f>
        <v>410</v>
      </c>
    </row>
    <row r="133" spans="1:19" ht="21.75" customHeight="1">
      <c r="A133" s="293"/>
      <c r="B133" s="293"/>
      <c r="C133" s="293"/>
      <c r="D133" s="167" t="s">
        <v>45</v>
      </c>
      <c r="E133" s="167">
        <v>2</v>
      </c>
      <c r="F133" s="167">
        <v>1</v>
      </c>
      <c r="G133" s="167"/>
      <c r="H133" s="167"/>
      <c r="I133" s="167"/>
      <c r="J133" s="167"/>
      <c r="K133" s="167"/>
      <c r="L133" s="167"/>
      <c r="M133" s="167" t="s">
        <v>369</v>
      </c>
      <c r="N133" s="167"/>
      <c r="O133" s="167"/>
      <c r="P133" s="167"/>
      <c r="Q133" s="167"/>
      <c r="R133" s="168"/>
      <c r="S133" s="296"/>
    </row>
    <row r="134" spans="1:19" ht="21.75" customHeight="1">
      <c r="A134" s="293"/>
      <c r="B134" s="293"/>
      <c r="C134" s="293"/>
      <c r="D134" s="169" t="s">
        <v>379</v>
      </c>
      <c r="E134" s="169" t="s">
        <v>361</v>
      </c>
      <c r="F134" s="169" t="s">
        <v>361</v>
      </c>
      <c r="G134" s="169"/>
      <c r="H134" s="169"/>
      <c r="I134" s="169"/>
      <c r="J134" s="169"/>
      <c r="K134" s="169"/>
      <c r="L134" s="169"/>
      <c r="M134" s="169" t="s">
        <v>367</v>
      </c>
      <c r="N134" s="169"/>
      <c r="O134" s="169"/>
      <c r="P134" s="169"/>
      <c r="Q134" s="169"/>
      <c r="R134" s="170"/>
      <c r="S134" s="296"/>
    </row>
    <row r="135" spans="1:19" ht="21.75" customHeight="1">
      <c r="A135" s="293"/>
      <c r="B135" s="293"/>
      <c r="C135" s="293"/>
      <c r="D135" s="170" t="s">
        <v>54</v>
      </c>
      <c r="E135" s="170">
        <v>120</v>
      </c>
      <c r="F135" s="170">
        <v>170</v>
      </c>
      <c r="G135" s="170"/>
      <c r="H135" s="170"/>
      <c r="I135" s="170"/>
      <c r="J135" s="170"/>
      <c r="K135" s="170"/>
      <c r="L135" s="170"/>
      <c r="M135" s="169" t="s">
        <v>54</v>
      </c>
      <c r="N135" s="170"/>
      <c r="O135" s="170"/>
      <c r="P135" s="170"/>
      <c r="Q135" s="170"/>
      <c r="R135" s="170"/>
      <c r="S135" s="296"/>
    </row>
    <row r="136" spans="1:19" ht="21.75" customHeight="1">
      <c r="A136" s="294"/>
      <c r="B136" s="294"/>
      <c r="C136" s="294"/>
      <c r="D136" s="171" t="s">
        <v>56</v>
      </c>
      <c r="E136" s="171">
        <v>240</v>
      </c>
      <c r="F136" s="171">
        <v>170</v>
      </c>
      <c r="G136" s="171"/>
      <c r="H136" s="171"/>
      <c r="I136" s="171"/>
      <c r="J136" s="171"/>
      <c r="K136" s="171"/>
      <c r="L136" s="171"/>
      <c r="M136" s="144" t="s">
        <v>56</v>
      </c>
      <c r="N136" s="171"/>
      <c r="O136" s="171"/>
      <c r="P136" s="171"/>
      <c r="Q136" s="171"/>
      <c r="R136" s="171"/>
      <c r="S136" s="297"/>
    </row>
    <row r="137" spans="1:19" ht="21.75" customHeight="1">
      <c r="A137" s="292" t="s">
        <v>73</v>
      </c>
      <c r="B137" s="292" t="s">
        <v>328</v>
      </c>
      <c r="C137" s="292" t="s">
        <v>594</v>
      </c>
      <c r="D137" s="126" t="s">
        <v>48</v>
      </c>
      <c r="E137" s="126" t="s">
        <v>604</v>
      </c>
      <c r="F137" s="126"/>
      <c r="G137" s="126"/>
      <c r="H137" s="126"/>
      <c r="I137" s="126"/>
      <c r="J137" s="126"/>
      <c r="K137" s="166"/>
      <c r="L137" s="166"/>
      <c r="M137" s="126" t="s">
        <v>48</v>
      </c>
      <c r="N137" s="126" t="s">
        <v>376</v>
      </c>
      <c r="O137" s="126" t="s">
        <v>374</v>
      </c>
      <c r="P137" s="126"/>
      <c r="Q137" s="126"/>
      <c r="R137" s="126"/>
      <c r="S137" s="295">
        <f>SUM(E141:L141)+SUM(N141:R141)</f>
        <v>680</v>
      </c>
    </row>
    <row r="138" spans="1:19" ht="21.75" customHeight="1">
      <c r="A138" s="293"/>
      <c r="B138" s="293"/>
      <c r="C138" s="293"/>
      <c r="D138" s="167" t="s">
        <v>45</v>
      </c>
      <c r="E138" s="167">
        <v>2</v>
      </c>
      <c r="F138" s="167"/>
      <c r="G138" s="167"/>
      <c r="H138" s="167"/>
      <c r="I138" s="167"/>
      <c r="J138" s="167"/>
      <c r="K138" s="167"/>
      <c r="L138" s="167"/>
      <c r="M138" s="167" t="s">
        <v>369</v>
      </c>
      <c r="N138" s="167">
        <v>2001</v>
      </c>
      <c r="O138" s="167">
        <v>2001</v>
      </c>
      <c r="P138" s="167"/>
      <c r="Q138" s="167"/>
      <c r="R138" s="168"/>
      <c r="S138" s="296"/>
    </row>
    <row r="139" spans="1:19" ht="21.75" customHeight="1">
      <c r="A139" s="293"/>
      <c r="B139" s="293"/>
      <c r="C139" s="293"/>
      <c r="D139" s="169" t="s">
        <v>379</v>
      </c>
      <c r="E139" s="169" t="s">
        <v>361</v>
      </c>
      <c r="F139" s="169"/>
      <c r="G139" s="169"/>
      <c r="H139" s="169"/>
      <c r="I139" s="169"/>
      <c r="J139" s="169"/>
      <c r="K139" s="169"/>
      <c r="L139" s="169"/>
      <c r="M139" s="169" t="s">
        <v>367</v>
      </c>
      <c r="N139" s="169" t="s">
        <v>64</v>
      </c>
      <c r="O139" s="169" t="s">
        <v>64</v>
      </c>
      <c r="P139" s="169"/>
      <c r="Q139" s="169"/>
      <c r="R139" s="170"/>
      <c r="S139" s="296"/>
    </row>
    <row r="140" spans="1:19" ht="21.75" customHeight="1">
      <c r="A140" s="293"/>
      <c r="B140" s="293"/>
      <c r="C140" s="293"/>
      <c r="D140" s="170" t="s">
        <v>54</v>
      </c>
      <c r="E140" s="170">
        <v>190</v>
      </c>
      <c r="F140" s="170"/>
      <c r="G140" s="170"/>
      <c r="H140" s="170"/>
      <c r="I140" s="170"/>
      <c r="J140" s="170"/>
      <c r="K140" s="170"/>
      <c r="L140" s="170"/>
      <c r="M140" s="169" t="s">
        <v>54</v>
      </c>
      <c r="N140" s="170">
        <v>150</v>
      </c>
      <c r="O140" s="170">
        <v>75</v>
      </c>
      <c r="P140" s="170"/>
      <c r="Q140" s="170"/>
      <c r="R140" s="170"/>
      <c r="S140" s="296"/>
    </row>
    <row r="141" spans="1:19" ht="21.75" customHeight="1">
      <c r="A141" s="294"/>
      <c r="B141" s="294"/>
      <c r="C141" s="294"/>
      <c r="D141" s="171" t="s">
        <v>56</v>
      </c>
      <c r="E141" s="171">
        <v>380</v>
      </c>
      <c r="F141" s="171"/>
      <c r="G141" s="171"/>
      <c r="H141" s="171"/>
      <c r="I141" s="171"/>
      <c r="J141" s="171"/>
      <c r="K141" s="171"/>
      <c r="L141" s="171"/>
      <c r="M141" s="144" t="s">
        <v>56</v>
      </c>
      <c r="N141" s="171">
        <v>150</v>
      </c>
      <c r="O141" s="171">
        <v>150</v>
      </c>
      <c r="P141" s="171"/>
      <c r="Q141" s="171"/>
      <c r="R141" s="171"/>
      <c r="S141" s="297"/>
    </row>
    <row r="142" spans="1:19" ht="21.75" customHeight="1">
      <c r="A142" s="292" t="s">
        <v>73</v>
      </c>
      <c r="B142" s="292" t="s">
        <v>71</v>
      </c>
      <c r="C142" s="292" t="s">
        <v>71</v>
      </c>
      <c r="D142" s="126" t="s">
        <v>48</v>
      </c>
      <c r="E142" s="126"/>
      <c r="F142" s="126"/>
      <c r="G142" s="126"/>
      <c r="H142" s="126"/>
      <c r="I142" s="126"/>
      <c r="J142" s="126"/>
      <c r="K142" s="166"/>
      <c r="L142" s="166"/>
      <c r="M142" s="126" t="s">
        <v>48</v>
      </c>
      <c r="N142" s="126" t="s">
        <v>615</v>
      </c>
      <c r="O142" s="126"/>
      <c r="P142" s="126"/>
      <c r="Q142" s="126"/>
      <c r="R142" s="126"/>
      <c r="S142" s="295">
        <f>SUM(E146:L146)+SUM(N146:R146)</f>
        <v>1060</v>
      </c>
    </row>
    <row r="143" spans="1:19" ht="21.75" customHeight="1">
      <c r="A143" s="293"/>
      <c r="B143" s="293"/>
      <c r="C143" s="293"/>
      <c r="D143" s="167" t="s">
        <v>45</v>
      </c>
      <c r="E143" s="167"/>
      <c r="F143" s="167"/>
      <c r="G143" s="167"/>
      <c r="H143" s="167"/>
      <c r="I143" s="167"/>
      <c r="J143" s="167"/>
      <c r="K143" s="167"/>
      <c r="L143" s="167"/>
      <c r="M143" s="167" t="s">
        <v>369</v>
      </c>
      <c r="N143" s="167">
        <v>1993</v>
      </c>
      <c r="O143" s="167"/>
      <c r="P143" s="167"/>
      <c r="Q143" s="167"/>
      <c r="R143" s="168"/>
      <c r="S143" s="296"/>
    </row>
    <row r="144" spans="1:19" ht="21.75" customHeight="1">
      <c r="A144" s="293"/>
      <c r="B144" s="293"/>
      <c r="C144" s="293"/>
      <c r="D144" s="169" t="s">
        <v>379</v>
      </c>
      <c r="E144" s="169"/>
      <c r="F144" s="169"/>
      <c r="G144" s="169"/>
      <c r="H144" s="169"/>
      <c r="I144" s="169"/>
      <c r="J144" s="169"/>
      <c r="K144" s="169"/>
      <c r="L144" s="169"/>
      <c r="M144" s="169" t="s">
        <v>367</v>
      </c>
      <c r="N144" s="169" t="s">
        <v>93</v>
      </c>
      <c r="O144" s="169"/>
      <c r="P144" s="169"/>
      <c r="Q144" s="169"/>
      <c r="R144" s="170"/>
      <c r="S144" s="296"/>
    </row>
    <row r="145" spans="1:19" ht="21.75" customHeight="1">
      <c r="A145" s="293"/>
      <c r="B145" s="293"/>
      <c r="C145" s="293"/>
      <c r="D145" s="170" t="s">
        <v>54</v>
      </c>
      <c r="E145" s="170"/>
      <c r="F145" s="170"/>
      <c r="G145" s="170"/>
      <c r="H145" s="170"/>
      <c r="I145" s="170"/>
      <c r="J145" s="170"/>
      <c r="K145" s="170"/>
      <c r="L145" s="170"/>
      <c r="M145" s="169" t="s">
        <v>54</v>
      </c>
      <c r="N145" s="170">
        <v>265</v>
      </c>
      <c r="O145" s="170"/>
      <c r="P145" s="170"/>
      <c r="Q145" s="170"/>
      <c r="R145" s="170"/>
      <c r="S145" s="296"/>
    </row>
    <row r="146" spans="1:19" ht="21.75" customHeight="1">
      <c r="A146" s="294"/>
      <c r="B146" s="294"/>
      <c r="C146" s="294"/>
      <c r="D146" s="171" t="s">
        <v>56</v>
      </c>
      <c r="E146" s="171"/>
      <c r="F146" s="171"/>
      <c r="G146" s="171"/>
      <c r="H146" s="171"/>
      <c r="I146" s="171"/>
      <c r="J146" s="171"/>
      <c r="K146" s="171"/>
      <c r="L146" s="171"/>
      <c r="M146" s="144" t="s">
        <v>56</v>
      </c>
      <c r="N146" s="171">
        <v>1060</v>
      </c>
      <c r="O146" s="171"/>
      <c r="P146" s="171"/>
      <c r="Q146" s="171"/>
      <c r="R146" s="171"/>
      <c r="S146" s="297"/>
    </row>
    <row r="147" spans="1:19" ht="21.75" customHeight="1">
      <c r="A147" s="292" t="s">
        <v>73</v>
      </c>
      <c r="B147" s="292" t="s">
        <v>307</v>
      </c>
      <c r="C147" s="292" t="s">
        <v>600</v>
      </c>
      <c r="D147" s="126" t="s">
        <v>48</v>
      </c>
      <c r="E147" s="126"/>
      <c r="F147" s="126"/>
      <c r="G147" s="126"/>
      <c r="H147" s="126"/>
      <c r="I147" s="126"/>
      <c r="J147" s="126"/>
      <c r="K147" s="166"/>
      <c r="L147" s="166"/>
      <c r="M147" s="126" t="s">
        <v>48</v>
      </c>
      <c r="N147" s="126" t="s">
        <v>66</v>
      </c>
      <c r="O147" s="126"/>
      <c r="P147" s="126"/>
      <c r="Q147" s="126"/>
      <c r="R147" s="126"/>
      <c r="S147" s="295">
        <f>SUM(E151:L151)+SUM(N151:R151)</f>
        <v>800</v>
      </c>
    </row>
    <row r="148" spans="1:19" ht="21.75" customHeight="1">
      <c r="A148" s="293"/>
      <c r="B148" s="293"/>
      <c r="C148" s="293"/>
      <c r="D148" s="167" t="s">
        <v>45</v>
      </c>
      <c r="E148" s="167"/>
      <c r="F148" s="167"/>
      <c r="G148" s="167"/>
      <c r="H148" s="167"/>
      <c r="I148" s="167"/>
      <c r="J148" s="167"/>
      <c r="K148" s="167"/>
      <c r="L148" s="167"/>
      <c r="M148" s="167" t="s">
        <v>369</v>
      </c>
      <c r="N148" s="167">
        <v>2004</v>
      </c>
      <c r="O148" s="167"/>
      <c r="P148" s="167"/>
      <c r="Q148" s="167"/>
      <c r="R148" s="168"/>
      <c r="S148" s="296"/>
    </row>
    <row r="149" spans="1:19" ht="21.75" customHeight="1">
      <c r="A149" s="293"/>
      <c r="B149" s="293"/>
      <c r="C149" s="293"/>
      <c r="D149" s="169" t="s">
        <v>379</v>
      </c>
      <c r="E149" s="169"/>
      <c r="F149" s="169"/>
      <c r="G149" s="169"/>
      <c r="H149" s="169"/>
      <c r="I149" s="169"/>
      <c r="J149" s="169"/>
      <c r="K149" s="169"/>
      <c r="L149" s="169"/>
      <c r="M149" s="169" t="s">
        <v>367</v>
      </c>
      <c r="N149" s="169" t="s">
        <v>64</v>
      </c>
      <c r="O149" s="169"/>
      <c r="P149" s="169"/>
      <c r="Q149" s="169"/>
      <c r="R149" s="170"/>
      <c r="S149" s="296"/>
    </row>
    <row r="150" spans="1:19" ht="21.75" customHeight="1">
      <c r="A150" s="293"/>
      <c r="B150" s="293"/>
      <c r="C150" s="293"/>
      <c r="D150" s="170" t="s">
        <v>54</v>
      </c>
      <c r="E150" s="170"/>
      <c r="F150" s="170"/>
      <c r="G150" s="170"/>
      <c r="H150" s="170"/>
      <c r="I150" s="170"/>
      <c r="J150" s="170"/>
      <c r="K150" s="170"/>
      <c r="L150" s="170"/>
      <c r="M150" s="169" t="s">
        <v>54</v>
      </c>
      <c r="N150" s="170">
        <v>160</v>
      </c>
      <c r="O150" s="170"/>
      <c r="P150" s="170"/>
      <c r="Q150" s="170"/>
      <c r="R150" s="170"/>
      <c r="S150" s="296"/>
    </row>
    <row r="151" spans="1:19" ht="21.75" customHeight="1">
      <c r="A151" s="294"/>
      <c r="B151" s="294"/>
      <c r="C151" s="294"/>
      <c r="D151" s="171" t="s">
        <v>56</v>
      </c>
      <c r="E151" s="171"/>
      <c r="F151" s="171"/>
      <c r="G151" s="171"/>
      <c r="H151" s="171"/>
      <c r="I151" s="171"/>
      <c r="J151" s="171"/>
      <c r="K151" s="171"/>
      <c r="L151" s="171"/>
      <c r="M151" s="144" t="s">
        <v>56</v>
      </c>
      <c r="N151" s="171">
        <v>800</v>
      </c>
      <c r="O151" s="171"/>
      <c r="P151" s="171"/>
      <c r="Q151" s="171"/>
      <c r="R151" s="171"/>
      <c r="S151" s="297"/>
    </row>
    <row r="152" spans="1:19" ht="21.75" customHeight="1">
      <c r="A152" s="292" t="s">
        <v>73</v>
      </c>
      <c r="B152" s="292" t="s">
        <v>307</v>
      </c>
      <c r="C152" s="292" t="s">
        <v>592</v>
      </c>
      <c r="D152" s="126" t="s">
        <v>48</v>
      </c>
      <c r="E152" s="126"/>
      <c r="F152" s="126"/>
      <c r="G152" s="126"/>
      <c r="H152" s="126"/>
      <c r="I152" s="126"/>
      <c r="J152" s="126"/>
      <c r="K152" s="166"/>
      <c r="L152" s="166"/>
      <c r="M152" s="126" t="s">
        <v>48</v>
      </c>
      <c r="N152" s="126" t="s">
        <v>616</v>
      </c>
      <c r="O152" s="126"/>
      <c r="P152" s="126"/>
      <c r="Q152" s="126"/>
      <c r="R152" s="126"/>
      <c r="S152" s="295">
        <f>SUM(E156:L156)+SUM(N156:R156)</f>
        <v>1330</v>
      </c>
    </row>
    <row r="153" spans="1:19" ht="21.75" customHeight="1">
      <c r="A153" s="293"/>
      <c r="B153" s="293"/>
      <c r="C153" s="293"/>
      <c r="D153" s="167" t="s">
        <v>45</v>
      </c>
      <c r="E153" s="167"/>
      <c r="F153" s="167"/>
      <c r="G153" s="167"/>
      <c r="H153" s="167"/>
      <c r="I153" s="167"/>
      <c r="J153" s="167"/>
      <c r="K153" s="167"/>
      <c r="L153" s="167"/>
      <c r="M153" s="167" t="s">
        <v>369</v>
      </c>
      <c r="N153" s="167">
        <v>2004</v>
      </c>
      <c r="O153" s="167"/>
      <c r="P153" s="167"/>
      <c r="Q153" s="167"/>
      <c r="R153" s="168"/>
      <c r="S153" s="296"/>
    </row>
    <row r="154" spans="1:19" ht="21.75" customHeight="1">
      <c r="A154" s="293"/>
      <c r="B154" s="293"/>
      <c r="C154" s="293"/>
      <c r="D154" s="169" t="s">
        <v>379</v>
      </c>
      <c r="E154" s="169"/>
      <c r="F154" s="169"/>
      <c r="G154" s="169"/>
      <c r="H154" s="169"/>
      <c r="I154" s="169"/>
      <c r="J154" s="169"/>
      <c r="K154" s="169"/>
      <c r="L154" s="169"/>
      <c r="M154" s="169" t="s">
        <v>367</v>
      </c>
      <c r="N154" s="169" t="s">
        <v>617</v>
      </c>
      <c r="O154" s="169"/>
      <c r="P154" s="169"/>
      <c r="Q154" s="169"/>
      <c r="R154" s="170"/>
      <c r="S154" s="296"/>
    </row>
    <row r="155" spans="1:19" ht="21.75" customHeight="1">
      <c r="A155" s="293"/>
      <c r="B155" s="293"/>
      <c r="C155" s="293"/>
      <c r="D155" s="170" t="s">
        <v>54</v>
      </c>
      <c r="E155" s="170"/>
      <c r="F155" s="170"/>
      <c r="G155" s="170"/>
      <c r="H155" s="170"/>
      <c r="I155" s="170"/>
      <c r="J155" s="170"/>
      <c r="K155" s="170"/>
      <c r="L155" s="170"/>
      <c r="M155" s="169" t="s">
        <v>54</v>
      </c>
      <c r="N155" s="170">
        <v>190</v>
      </c>
      <c r="O155" s="170"/>
      <c r="P155" s="170"/>
      <c r="Q155" s="170"/>
      <c r="R155" s="170"/>
      <c r="S155" s="296"/>
    </row>
    <row r="156" spans="1:19" ht="21.75" customHeight="1">
      <c r="A156" s="294"/>
      <c r="B156" s="294"/>
      <c r="C156" s="294"/>
      <c r="D156" s="171" t="s">
        <v>56</v>
      </c>
      <c r="E156" s="171"/>
      <c r="F156" s="171"/>
      <c r="G156" s="171"/>
      <c r="H156" s="171"/>
      <c r="I156" s="171"/>
      <c r="J156" s="171"/>
      <c r="K156" s="171"/>
      <c r="L156" s="171"/>
      <c r="M156" s="144" t="s">
        <v>56</v>
      </c>
      <c r="N156" s="171">
        <v>1330</v>
      </c>
      <c r="O156" s="171"/>
      <c r="P156" s="171"/>
      <c r="Q156" s="171"/>
      <c r="R156" s="171"/>
      <c r="S156" s="297"/>
    </row>
    <row r="157" spans="1:19" ht="21.75" customHeight="1">
      <c r="A157" s="292" t="s">
        <v>73</v>
      </c>
      <c r="B157" s="292" t="s">
        <v>310</v>
      </c>
      <c r="C157" s="292" t="s">
        <v>310</v>
      </c>
      <c r="D157" s="126" t="s">
        <v>48</v>
      </c>
      <c r="E157" s="126" t="s">
        <v>67</v>
      </c>
      <c r="F157" s="126"/>
      <c r="G157" s="126"/>
      <c r="H157" s="126"/>
      <c r="I157" s="126"/>
      <c r="J157" s="126"/>
      <c r="K157" s="166"/>
      <c r="L157" s="166"/>
      <c r="M157" s="126" t="s">
        <v>48</v>
      </c>
      <c r="N157" s="126" t="s">
        <v>614</v>
      </c>
      <c r="O157" s="126"/>
      <c r="P157" s="126"/>
      <c r="Q157" s="126"/>
      <c r="R157" s="126"/>
      <c r="S157" s="295">
        <f>SUM(E161:L161)+SUM(N161:R161)</f>
        <v>1520</v>
      </c>
    </row>
    <row r="158" spans="1:19" ht="21.75" customHeight="1">
      <c r="A158" s="293"/>
      <c r="B158" s="293"/>
      <c r="C158" s="293"/>
      <c r="D158" s="167" t="s">
        <v>45</v>
      </c>
      <c r="E158" s="167">
        <v>1</v>
      </c>
      <c r="F158" s="167"/>
      <c r="G158" s="167"/>
      <c r="H158" s="167"/>
      <c r="I158" s="167"/>
      <c r="J158" s="167"/>
      <c r="K158" s="167"/>
      <c r="L158" s="167"/>
      <c r="M158" s="167" t="s">
        <v>369</v>
      </c>
      <c r="N158" s="167">
        <v>2007</v>
      </c>
      <c r="O158" s="167"/>
      <c r="P158" s="167"/>
      <c r="Q158" s="167"/>
      <c r="R158" s="168"/>
      <c r="S158" s="296"/>
    </row>
    <row r="159" spans="1:19" ht="21.75" customHeight="1">
      <c r="A159" s="293"/>
      <c r="B159" s="293"/>
      <c r="C159" s="293"/>
      <c r="D159" s="169" t="s">
        <v>379</v>
      </c>
      <c r="E159" s="169" t="s">
        <v>361</v>
      </c>
      <c r="F159" s="169"/>
      <c r="G159" s="169"/>
      <c r="H159" s="169"/>
      <c r="I159" s="169"/>
      <c r="J159" s="169"/>
      <c r="K159" s="169"/>
      <c r="L159" s="169"/>
      <c r="M159" s="169" t="s">
        <v>367</v>
      </c>
      <c r="N159" s="169" t="s">
        <v>138</v>
      </c>
      <c r="O159" s="169"/>
      <c r="P159" s="169"/>
      <c r="Q159" s="169"/>
      <c r="R159" s="170"/>
      <c r="S159" s="296"/>
    </row>
    <row r="160" spans="1:19" ht="21.75" customHeight="1">
      <c r="A160" s="293"/>
      <c r="B160" s="293"/>
      <c r="C160" s="293"/>
      <c r="D160" s="170" t="s">
        <v>54</v>
      </c>
      <c r="E160" s="170">
        <v>470</v>
      </c>
      <c r="F160" s="170"/>
      <c r="G160" s="170"/>
      <c r="H160" s="170"/>
      <c r="I160" s="170"/>
      <c r="J160" s="170"/>
      <c r="K160" s="170"/>
      <c r="L160" s="170"/>
      <c r="M160" s="169" t="s">
        <v>54</v>
      </c>
      <c r="N160" s="170">
        <v>1050</v>
      </c>
      <c r="O160" s="170"/>
      <c r="P160" s="170"/>
      <c r="Q160" s="170"/>
      <c r="R160" s="170"/>
      <c r="S160" s="296"/>
    </row>
    <row r="161" spans="1:19" ht="21.75" customHeight="1">
      <c r="A161" s="294"/>
      <c r="B161" s="294"/>
      <c r="C161" s="294"/>
      <c r="D161" s="171" t="s">
        <v>56</v>
      </c>
      <c r="E161" s="171">
        <v>470</v>
      </c>
      <c r="F161" s="171"/>
      <c r="G161" s="171"/>
      <c r="H161" s="171"/>
      <c r="I161" s="171"/>
      <c r="J161" s="171"/>
      <c r="K161" s="171"/>
      <c r="L161" s="171"/>
      <c r="M161" s="144" t="s">
        <v>56</v>
      </c>
      <c r="N161" s="171">
        <v>1050</v>
      </c>
      <c r="O161" s="171"/>
      <c r="P161" s="171"/>
      <c r="Q161" s="171"/>
      <c r="R161" s="171"/>
      <c r="S161" s="297"/>
    </row>
    <row r="162" spans="1:19" ht="21.75" customHeight="1">
      <c r="A162" s="292" t="s">
        <v>73</v>
      </c>
      <c r="B162" s="292" t="s">
        <v>462</v>
      </c>
      <c r="C162" s="292" t="s">
        <v>462</v>
      </c>
      <c r="D162" s="126" t="s">
        <v>48</v>
      </c>
      <c r="E162" s="126" t="s">
        <v>139</v>
      </c>
      <c r="F162" s="126" t="s">
        <v>604</v>
      </c>
      <c r="G162" s="126"/>
      <c r="H162" s="126"/>
      <c r="I162" s="126"/>
      <c r="J162" s="126"/>
      <c r="K162" s="166"/>
      <c r="L162" s="166"/>
      <c r="M162" s="126" t="s">
        <v>48</v>
      </c>
      <c r="N162" s="126" t="s">
        <v>67</v>
      </c>
      <c r="O162" s="126"/>
      <c r="P162" s="126"/>
      <c r="Q162" s="126"/>
      <c r="R162" s="126"/>
      <c r="S162" s="295">
        <f>SUM(E166:L166)+SUM(N166:R166)</f>
        <v>2000</v>
      </c>
    </row>
    <row r="163" spans="1:19" ht="21.75" customHeight="1">
      <c r="A163" s="293"/>
      <c r="B163" s="293"/>
      <c r="C163" s="293"/>
      <c r="D163" s="167" t="s">
        <v>45</v>
      </c>
      <c r="E163" s="167">
        <v>1</v>
      </c>
      <c r="F163" s="167">
        <v>1</v>
      </c>
      <c r="G163" s="167"/>
      <c r="H163" s="167"/>
      <c r="I163" s="167"/>
      <c r="J163" s="167"/>
      <c r="K163" s="167"/>
      <c r="L163" s="167"/>
      <c r="M163" s="167" t="s">
        <v>369</v>
      </c>
      <c r="N163" s="167">
        <v>1995</v>
      </c>
      <c r="O163" s="167"/>
      <c r="P163" s="167"/>
      <c r="Q163" s="167"/>
      <c r="R163" s="168"/>
      <c r="S163" s="296"/>
    </row>
    <row r="164" spans="1:19" ht="21.75" customHeight="1">
      <c r="A164" s="293"/>
      <c r="B164" s="293"/>
      <c r="C164" s="293"/>
      <c r="D164" s="169" t="s">
        <v>379</v>
      </c>
      <c r="E164" s="169" t="s">
        <v>361</v>
      </c>
      <c r="F164" s="169" t="s">
        <v>361</v>
      </c>
      <c r="G164" s="169"/>
      <c r="H164" s="169"/>
      <c r="I164" s="169"/>
      <c r="J164" s="169"/>
      <c r="K164" s="169"/>
      <c r="L164" s="169"/>
      <c r="M164" s="169" t="s">
        <v>367</v>
      </c>
      <c r="N164" s="169" t="s">
        <v>93</v>
      </c>
      <c r="O164" s="169"/>
      <c r="P164" s="169"/>
      <c r="Q164" s="169"/>
      <c r="R164" s="170"/>
      <c r="S164" s="296"/>
    </row>
    <row r="165" spans="1:19" ht="21.75" customHeight="1">
      <c r="A165" s="293"/>
      <c r="B165" s="293"/>
      <c r="C165" s="293"/>
      <c r="D165" s="170" t="s">
        <v>54</v>
      </c>
      <c r="E165" s="170">
        <v>600</v>
      </c>
      <c r="F165" s="170">
        <v>400</v>
      </c>
      <c r="G165" s="170"/>
      <c r="H165" s="170"/>
      <c r="I165" s="170"/>
      <c r="J165" s="170"/>
      <c r="K165" s="170"/>
      <c r="L165" s="170"/>
      <c r="M165" s="169" t="s">
        <v>54</v>
      </c>
      <c r="N165" s="170">
        <v>1000</v>
      </c>
      <c r="O165" s="170"/>
      <c r="P165" s="170"/>
      <c r="Q165" s="170"/>
      <c r="R165" s="170"/>
      <c r="S165" s="296"/>
    </row>
    <row r="166" spans="1:19" ht="21.75" customHeight="1">
      <c r="A166" s="294"/>
      <c r="B166" s="294"/>
      <c r="C166" s="294"/>
      <c r="D166" s="171" t="s">
        <v>56</v>
      </c>
      <c r="E166" s="171">
        <v>600</v>
      </c>
      <c r="F166" s="171">
        <v>400</v>
      </c>
      <c r="G166" s="171"/>
      <c r="H166" s="171"/>
      <c r="I166" s="171"/>
      <c r="J166" s="171"/>
      <c r="K166" s="171"/>
      <c r="L166" s="171"/>
      <c r="M166" s="144" t="s">
        <v>56</v>
      </c>
      <c r="N166" s="171">
        <v>1000</v>
      </c>
      <c r="O166" s="171"/>
      <c r="P166" s="171"/>
      <c r="Q166" s="171"/>
      <c r="R166" s="171"/>
      <c r="S166" s="297"/>
    </row>
    <row r="167" spans="1:19" ht="21.75" customHeight="1">
      <c r="A167" s="292" t="s">
        <v>73</v>
      </c>
      <c r="B167" s="292" t="s">
        <v>311</v>
      </c>
      <c r="C167" s="292" t="s">
        <v>584</v>
      </c>
      <c r="D167" s="126" t="s">
        <v>48</v>
      </c>
      <c r="E167" s="126" t="s">
        <v>376</v>
      </c>
      <c r="F167" s="126" t="s">
        <v>374</v>
      </c>
      <c r="G167" s="126" t="s">
        <v>67</v>
      </c>
      <c r="H167" s="126" t="s">
        <v>63</v>
      </c>
      <c r="I167" s="126"/>
      <c r="J167" s="126"/>
      <c r="K167" s="166"/>
      <c r="L167" s="166"/>
      <c r="M167" s="126" t="s">
        <v>48</v>
      </c>
      <c r="N167" s="126" t="s">
        <v>74</v>
      </c>
      <c r="O167" s="126" t="s">
        <v>63</v>
      </c>
      <c r="P167" s="126" t="s">
        <v>88</v>
      </c>
      <c r="Q167" s="126" t="s">
        <v>619</v>
      </c>
      <c r="R167" s="126"/>
      <c r="S167" s="295">
        <f>SUM(E171:L171)+SUM(N171:R171)</f>
        <v>3510</v>
      </c>
    </row>
    <row r="168" spans="1:19" ht="21.75" customHeight="1">
      <c r="A168" s="293"/>
      <c r="B168" s="293"/>
      <c r="C168" s="293"/>
      <c r="D168" s="167" t="s">
        <v>45</v>
      </c>
      <c r="E168" s="167">
        <v>1</v>
      </c>
      <c r="F168" s="167">
        <v>5</v>
      </c>
      <c r="G168" s="167">
        <v>1</v>
      </c>
      <c r="H168" s="167">
        <v>1</v>
      </c>
      <c r="I168" s="167"/>
      <c r="J168" s="167"/>
      <c r="K168" s="167"/>
      <c r="L168" s="167"/>
      <c r="M168" s="167" t="s">
        <v>369</v>
      </c>
      <c r="N168" s="167">
        <v>2000</v>
      </c>
      <c r="O168" s="167">
        <v>2000</v>
      </c>
      <c r="P168" s="167">
        <v>2000</v>
      </c>
      <c r="Q168" s="167">
        <v>2000</v>
      </c>
      <c r="R168" s="168"/>
      <c r="S168" s="296"/>
    </row>
    <row r="169" spans="1:19" ht="21.75" customHeight="1">
      <c r="A169" s="293"/>
      <c r="B169" s="293"/>
      <c r="C169" s="293"/>
      <c r="D169" s="169" t="s">
        <v>379</v>
      </c>
      <c r="E169" s="169" t="s">
        <v>361</v>
      </c>
      <c r="F169" s="169" t="s">
        <v>361</v>
      </c>
      <c r="G169" s="169" t="s">
        <v>361</v>
      </c>
      <c r="H169" s="169" t="s">
        <v>361</v>
      </c>
      <c r="I169" s="169"/>
      <c r="J169" s="169"/>
      <c r="K169" s="169"/>
      <c r="L169" s="169"/>
      <c r="M169" s="169" t="s">
        <v>367</v>
      </c>
      <c r="N169" s="169" t="s">
        <v>93</v>
      </c>
      <c r="O169" s="169" t="s">
        <v>136</v>
      </c>
      <c r="P169" s="169" t="s">
        <v>64</v>
      </c>
      <c r="Q169" s="169" t="s">
        <v>64</v>
      </c>
      <c r="R169" s="170"/>
      <c r="S169" s="296"/>
    </row>
    <row r="170" spans="1:19" ht="21.75" customHeight="1">
      <c r="A170" s="293"/>
      <c r="B170" s="293"/>
      <c r="C170" s="293"/>
      <c r="D170" s="170" t="s">
        <v>54</v>
      </c>
      <c r="E170" s="170">
        <v>250</v>
      </c>
      <c r="F170" s="170">
        <v>180</v>
      </c>
      <c r="G170" s="170">
        <v>300</v>
      </c>
      <c r="H170" s="170">
        <v>440</v>
      </c>
      <c r="I170" s="170"/>
      <c r="J170" s="170"/>
      <c r="K170" s="170"/>
      <c r="L170" s="170"/>
      <c r="M170" s="169" t="s">
        <v>54</v>
      </c>
      <c r="N170" s="170">
        <v>200</v>
      </c>
      <c r="O170" s="170">
        <v>290</v>
      </c>
      <c r="P170" s="170">
        <v>230</v>
      </c>
      <c r="Q170" s="170">
        <v>300</v>
      </c>
      <c r="R170" s="170"/>
      <c r="S170" s="296"/>
    </row>
    <row r="171" spans="1:19" ht="21.75" customHeight="1">
      <c r="A171" s="294"/>
      <c r="B171" s="294"/>
      <c r="C171" s="294"/>
      <c r="D171" s="171" t="s">
        <v>56</v>
      </c>
      <c r="E171" s="171">
        <v>250</v>
      </c>
      <c r="F171" s="171">
        <v>900</v>
      </c>
      <c r="G171" s="171">
        <v>300</v>
      </c>
      <c r="H171" s="171">
        <v>440</v>
      </c>
      <c r="I171" s="171"/>
      <c r="J171" s="171"/>
      <c r="K171" s="171"/>
      <c r="L171" s="171"/>
      <c r="M171" s="144" t="s">
        <v>56</v>
      </c>
      <c r="N171" s="171">
        <v>800</v>
      </c>
      <c r="O171" s="171">
        <v>290</v>
      </c>
      <c r="P171" s="171">
        <v>230</v>
      </c>
      <c r="Q171" s="171">
        <v>300</v>
      </c>
      <c r="R171" s="171"/>
      <c r="S171" s="297"/>
    </row>
    <row r="172" spans="1:19" ht="21.75" customHeight="1">
      <c r="A172" s="292" t="s">
        <v>73</v>
      </c>
      <c r="B172" s="292" t="s">
        <v>302</v>
      </c>
      <c r="C172" s="292" t="s">
        <v>302</v>
      </c>
      <c r="D172" s="126" t="s">
        <v>48</v>
      </c>
      <c r="E172" s="126" t="s">
        <v>604</v>
      </c>
      <c r="F172" s="126" t="s">
        <v>611</v>
      </c>
      <c r="G172" s="126"/>
      <c r="H172" s="126"/>
      <c r="I172" s="126"/>
      <c r="J172" s="126"/>
      <c r="K172" s="166"/>
      <c r="L172" s="166"/>
      <c r="M172" s="126" t="s">
        <v>48</v>
      </c>
      <c r="N172" s="126" t="s">
        <v>620</v>
      </c>
      <c r="O172" s="126"/>
      <c r="P172" s="126"/>
      <c r="Q172" s="126"/>
      <c r="R172" s="126"/>
      <c r="S172" s="295">
        <f>SUM(E176:L176)+SUM(N176:R176)</f>
        <v>1230</v>
      </c>
    </row>
    <row r="173" spans="1:19" ht="21.75" customHeight="1">
      <c r="A173" s="293"/>
      <c r="B173" s="293"/>
      <c r="C173" s="293"/>
      <c r="D173" s="167" t="s">
        <v>45</v>
      </c>
      <c r="E173" s="167">
        <v>3</v>
      </c>
      <c r="F173" s="167">
        <v>1</v>
      </c>
      <c r="G173" s="167"/>
      <c r="H173" s="167"/>
      <c r="I173" s="167"/>
      <c r="J173" s="167"/>
      <c r="K173" s="167"/>
      <c r="L173" s="167"/>
      <c r="M173" s="167" t="s">
        <v>369</v>
      </c>
      <c r="N173" s="167">
        <v>2008</v>
      </c>
      <c r="O173" s="167"/>
      <c r="P173" s="167"/>
      <c r="Q173" s="167"/>
      <c r="R173" s="168"/>
      <c r="S173" s="296"/>
    </row>
    <row r="174" spans="1:19" ht="21.75" customHeight="1">
      <c r="A174" s="293"/>
      <c r="B174" s="293"/>
      <c r="C174" s="293"/>
      <c r="D174" s="169" t="s">
        <v>379</v>
      </c>
      <c r="E174" s="169" t="s">
        <v>361</v>
      </c>
      <c r="F174" s="169" t="s">
        <v>361</v>
      </c>
      <c r="G174" s="169"/>
      <c r="H174" s="169"/>
      <c r="I174" s="169"/>
      <c r="J174" s="169"/>
      <c r="K174" s="169"/>
      <c r="L174" s="169"/>
      <c r="M174" s="169" t="s">
        <v>367</v>
      </c>
      <c r="N174" s="169" t="s">
        <v>64</v>
      </c>
      <c r="O174" s="169"/>
      <c r="P174" s="169"/>
      <c r="Q174" s="169"/>
      <c r="R174" s="170"/>
      <c r="S174" s="296"/>
    </row>
    <row r="175" spans="1:19" ht="21.75" customHeight="1">
      <c r="A175" s="293"/>
      <c r="B175" s="293"/>
      <c r="C175" s="293"/>
      <c r="D175" s="170" t="s">
        <v>54</v>
      </c>
      <c r="E175" s="170">
        <v>175</v>
      </c>
      <c r="F175" s="170">
        <v>165</v>
      </c>
      <c r="G175" s="170"/>
      <c r="H175" s="170"/>
      <c r="I175" s="170"/>
      <c r="J175" s="170"/>
      <c r="K175" s="170"/>
      <c r="L175" s="170"/>
      <c r="M175" s="169" t="s">
        <v>54</v>
      </c>
      <c r="N175" s="170">
        <v>540</v>
      </c>
      <c r="O175" s="170"/>
      <c r="P175" s="170"/>
      <c r="Q175" s="170"/>
      <c r="R175" s="170"/>
      <c r="S175" s="296"/>
    </row>
    <row r="176" spans="1:19" ht="21.75" customHeight="1">
      <c r="A176" s="294"/>
      <c r="B176" s="294"/>
      <c r="C176" s="294"/>
      <c r="D176" s="171" t="s">
        <v>56</v>
      </c>
      <c r="E176" s="171">
        <v>525</v>
      </c>
      <c r="F176" s="171">
        <v>165</v>
      </c>
      <c r="G176" s="171"/>
      <c r="H176" s="171"/>
      <c r="I176" s="171"/>
      <c r="J176" s="171"/>
      <c r="K176" s="171"/>
      <c r="L176" s="171"/>
      <c r="M176" s="144" t="s">
        <v>56</v>
      </c>
      <c r="N176" s="171">
        <v>540</v>
      </c>
      <c r="O176" s="171"/>
      <c r="P176" s="171"/>
      <c r="Q176" s="171"/>
      <c r="R176" s="171"/>
      <c r="S176" s="297"/>
    </row>
    <row r="177" spans="1:20" ht="21.75" customHeight="1">
      <c r="A177" s="292" t="s">
        <v>73</v>
      </c>
      <c r="B177" s="292" t="s">
        <v>312</v>
      </c>
      <c r="C177" s="292" t="s">
        <v>312</v>
      </c>
      <c r="D177" s="126" t="s">
        <v>48</v>
      </c>
      <c r="E177" s="126"/>
      <c r="F177" s="126"/>
      <c r="G177" s="126"/>
      <c r="H177" s="126"/>
      <c r="I177" s="126"/>
      <c r="J177" s="126"/>
      <c r="K177" s="166"/>
      <c r="L177" s="166"/>
      <c r="M177" s="126" t="s">
        <v>48</v>
      </c>
      <c r="N177" s="126" t="s">
        <v>606</v>
      </c>
      <c r="O177" s="126"/>
      <c r="P177" s="126"/>
      <c r="Q177" s="126"/>
      <c r="R177" s="126"/>
      <c r="S177" s="295">
        <f>SUM(E181:L181)+SUM(N181:R181)</f>
        <v>130</v>
      </c>
    </row>
    <row r="178" spans="1:20" ht="21.75" customHeight="1">
      <c r="A178" s="293"/>
      <c r="B178" s="293"/>
      <c r="C178" s="293"/>
      <c r="D178" s="167" t="s">
        <v>45</v>
      </c>
      <c r="E178" s="167"/>
      <c r="F178" s="167"/>
      <c r="G178" s="167"/>
      <c r="H178" s="167"/>
      <c r="I178" s="167"/>
      <c r="J178" s="167"/>
      <c r="K178" s="167"/>
      <c r="L178" s="167"/>
      <c r="M178" s="167" t="s">
        <v>369</v>
      </c>
      <c r="N178" s="167">
        <v>2005</v>
      </c>
      <c r="O178" s="167"/>
      <c r="P178" s="167"/>
      <c r="Q178" s="167"/>
      <c r="R178" s="168"/>
      <c r="S178" s="296"/>
    </row>
    <row r="179" spans="1:20" ht="21.75" customHeight="1">
      <c r="A179" s="293"/>
      <c r="B179" s="293"/>
      <c r="C179" s="293"/>
      <c r="D179" s="169" t="s">
        <v>379</v>
      </c>
      <c r="E179" s="169"/>
      <c r="F179" s="169"/>
      <c r="G179" s="169"/>
      <c r="H179" s="169"/>
      <c r="I179" s="169"/>
      <c r="J179" s="169"/>
      <c r="K179" s="169"/>
      <c r="L179" s="169"/>
      <c r="M179" s="169" t="s">
        <v>367</v>
      </c>
      <c r="N179" s="169" t="s">
        <v>93</v>
      </c>
      <c r="O179" s="169"/>
      <c r="P179" s="169"/>
      <c r="Q179" s="169"/>
      <c r="R179" s="170"/>
      <c r="S179" s="296"/>
    </row>
    <row r="180" spans="1:20" ht="21.75" customHeight="1">
      <c r="A180" s="293"/>
      <c r="B180" s="293"/>
      <c r="C180" s="293"/>
      <c r="D180" s="170" t="s">
        <v>54</v>
      </c>
      <c r="E180" s="170"/>
      <c r="F180" s="170"/>
      <c r="G180" s="170"/>
      <c r="H180" s="170"/>
      <c r="I180" s="170"/>
      <c r="J180" s="170"/>
      <c r="K180" s="170"/>
      <c r="L180" s="170"/>
      <c r="M180" s="169" t="s">
        <v>54</v>
      </c>
      <c r="N180" s="170">
        <v>130</v>
      </c>
      <c r="O180" s="170"/>
      <c r="P180" s="170"/>
      <c r="Q180" s="170"/>
      <c r="R180" s="170"/>
      <c r="S180" s="296"/>
    </row>
    <row r="181" spans="1:20" ht="21.75" customHeight="1">
      <c r="A181" s="294"/>
      <c r="B181" s="294"/>
      <c r="C181" s="294"/>
      <c r="D181" s="171" t="s">
        <v>56</v>
      </c>
      <c r="E181" s="171"/>
      <c r="F181" s="171"/>
      <c r="G181" s="171"/>
      <c r="H181" s="171"/>
      <c r="I181" s="171"/>
      <c r="J181" s="171"/>
      <c r="K181" s="171"/>
      <c r="L181" s="171"/>
      <c r="M181" s="144" t="s">
        <v>56</v>
      </c>
      <c r="N181" s="171">
        <v>130</v>
      </c>
      <c r="O181" s="171"/>
      <c r="P181" s="171"/>
      <c r="Q181" s="171"/>
      <c r="R181" s="171"/>
      <c r="S181" s="297"/>
    </row>
    <row r="182" spans="1:20" ht="21.75" customHeight="1">
      <c r="A182" s="292" t="s">
        <v>73</v>
      </c>
      <c r="B182" s="292" t="s">
        <v>312</v>
      </c>
      <c r="C182" s="292" t="s">
        <v>601</v>
      </c>
      <c r="D182" s="126" t="s">
        <v>48</v>
      </c>
      <c r="E182" s="126"/>
      <c r="F182" s="126"/>
      <c r="G182" s="126"/>
      <c r="H182" s="126"/>
      <c r="I182" s="126"/>
      <c r="J182" s="126"/>
      <c r="K182" s="166"/>
      <c r="L182" s="166"/>
      <c r="M182" s="126" t="s">
        <v>48</v>
      </c>
      <c r="N182" s="126" t="s">
        <v>606</v>
      </c>
      <c r="O182" s="126"/>
      <c r="P182" s="126"/>
      <c r="Q182" s="126"/>
      <c r="R182" s="126"/>
      <c r="S182" s="295">
        <f>SUM(E186:L186)+SUM(N186:R186)</f>
        <v>260</v>
      </c>
    </row>
    <row r="183" spans="1:20" ht="21.75" customHeight="1">
      <c r="A183" s="293"/>
      <c r="B183" s="293"/>
      <c r="C183" s="293"/>
      <c r="D183" s="167" t="s">
        <v>45</v>
      </c>
      <c r="E183" s="167"/>
      <c r="F183" s="167"/>
      <c r="G183" s="167"/>
      <c r="H183" s="167"/>
      <c r="I183" s="167"/>
      <c r="J183" s="167"/>
      <c r="K183" s="167"/>
      <c r="L183" s="167"/>
      <c r="M183" s="167" t="s">
        <v>369</v>
      </c>
      <c r="N183" s="167">
        <v>2005</v>
      </c>
      <c r="O183" s="167"/>
      <c r="P183" s="167"/>
      <c r="Q183" s="167"/>
      <c r="R183" s="168"/>
      <c r="S183" s="296"/>
    </row>
    <row r="184" spans="1:20" ht="21.75" customHeight="1">
      <c r="A184" s="293"/>
      <c r="B184" s="293"/>
      <c r="C184" s="293"/>
      <c r="D184" s="169" t="s">
        <v>379</v>
      </c>
      <c r="E184" s="169"/>
      <c r="F184" s="169"/>
      <c r="G184" s="169"/>
      <c r="H184" s="169"/>
      <c r="I184" s="169"/>
      <c r="J184" s="169"/>
      <c r="K184" s="169"/>
      <c r="L184" s="169"/>
      <c r="M184" s="169" t="s">
        <v>367</v>
      </c>
      <c r="N184" s="169" t="s">
        <v>93</v>
      </c>
      <c r="O184" s="169"/>
      <c r="P184" s="169"/>
      <c r="Q184" s="169"/>
      <c r="R184" s="170"/>
      <c r="S184" s="296"/>
    </row>
    <row r="185" spans="1:20" ht="21.75" customHeight="1">
      <c r="A185" s="293"/>
      <c r="B185" s="293"/>
      <c r="C185" s="293"/>
      <c r="D185" s="170" t="s">
        <v>54</v>
      </c>
      <c r="E185" s="170"/>
      <c r="F185" s="170"/>
      <c r="G185" s="170"/>
      <c r="H185" s="170"/>
      <c r="I185" s="170"/>
      <c r="J185" s="170"/>
      <c r="K185" s="170"/>
      <c r="L185" s="170"/>
      <c r="M185" s="169" t="s">
        <v>54</v>
      </c>
      <c r="N185" s="170">
        <v>130</v>
      </c>
      <c r="O185" s="170"/>
      <c r="P185" s="170"/>
      <c r="Q185" s="170"/>
      <c r="R185" s="170"/>
      <c r="S185" s="296"/>
    </row>
    <row r="186" spans="1:20" ht="21.75" customHeight="1">
      <c r="A186" s="294"/>
      <c r="B186" s="294"/>
      <c r="C186" s="294"/>
      <c r="D186" s="171" t="s">
        <v>56</v>
      </c>
      <c r="E186" s="171"/>
      <c r="F186" s="171"/>
      <c r="G186" s="171"/>
      <c r="H186" s="171"/>
      <c r="I186" s="171"/>
      <c r="J186" s="171"/>
      <c r="K186" s="171"/>
      <c r="L186" s="171"/>
      <c r="M186" s="144" t="s">
        <v>56</v>
      </c>
      <c r="N186" s="171">
        <v>260</v>
      </c>
      <c r="O186" s="171"/>
      <c r="P186" s="171"/>
      <c r="Q186" s="171"/>
      <c r="R186" s="171"/>
      <c r="S186" s="297"/>
      <c r="T186" s="145">
        <f>SUM(S92:S186)</f>
        <v>21870</v>
      </c>
    </row>
    <row r="187" spans="1:20" s="223" customFormat="1" ht="21.75" customHeight="1">
      <c r="A187" s="280" t="s">
        <v>95</v>
      </c>
      <c r="B187" s="280" t="s">
        <v>301</v>
      </c>
      <c r="C187" s="280" t="s">
        <v>301</v>
      </c>
      <c r="D187" s="188" t="s">
        <v>48</v>
      </c>
      <c r="E187" s="188"/>
      <c r="F187" s="188"/>
      <c r="G187" s="188"/>
      <c r="H187" s="188"/>
      <c r="I187" s="188"/>
      <c r="J187" s="188"/>
      <c r="K187" s="188"/>
      <c r="L187" s="188" t="s">
        <v>48</v>
      </c>
      <c r="M187" s="188" t="s">
        <v>67</v>
      </c>
      <c r="N187" s="188"/>
      <c r="O187" s="188"/>
      <c r="P187" s="188"/>
      <c r="Q187" s="188"/>
      <c r="R187" s="188"/>
      <c r="S187" s="283">
        <f>E191+F191+J191+K191+M191+N191+Q191+R191</f>
        <v>600</v>
      </c>
    </row>
    <row r="188" spans="1:20" s="223" customFormat="1" ht="21.75" customHeight="1">
      <c r="A188" s="281"/>
      <c r="B188" s="281"/>
      <c r="C188" s="281"/>
      <c r="D188" s="224" t="s">
        <v>45</v>
      </c>
      <c r="E188" s="224"/>
      <c r="F188" s="224"/>
      <c r="G188" s="224"/>
      <c r="H188" s="224"/>
      <c r="I188" s="224"/>
      <c r="J188" s="224"/>
      <c r="K188" s="225"/>
      <c r="L188" s="224" t="s">
        <v>369</v>
      </c>
      <c r="M188" s="224">
        <v>2006</v>
      </c>
      <c r="N188" s="224"/>
      <c r="O188" s="224"/>
      <c r="P188" s="224"/>
      <c r="Q188" s="224"/>
      <c r="R188" s="226"/>
      <c r="S188" s="284"/>
    </row>
    <row r="189" spans="1:20" s="223" customFormat="1" ht="21.75" customHeight="1">
      <c r="A189" s="281"/>
      <c r="B189" s="281"/>
      <c r="C189" s="281"/>
      <c r="D189" s="227" t="s">
        <v>379</v>
      </c>
      <c r="E189" s="227"/>
      <c r="F189" s="227"/>
      <c r="G189" s="227"/>
      <c r="H189" s="227"/>
      <c r="I189" s="227"/>
      <c r="J189" s="227"/>
      <c r="K189" s="227"/>
      <c r="L189" s="227" t="s">
        <v>367</v>
      </c>
      <c r="M189" s="227" t="s">
        <v>64</v>
      </c>
      <c r="N189" s="227"/>
      <c r="O189" s="227"/>
      <c r="P189" s="227"/>
      <c r="Q189" s="227"/>
      <c r="R189" s="228"/>
      <c r="S189" s="284"/>
    </row>
    <row r="190" spans="1:20" s="223" customFormat="1" ht="21.75" customHeight="1">
      <c r="A190" s="281"/>
      <c r="B190" s="281"/>
      <c r="C190" s="281"/>
      <c r="D190" s="227" t="s">
        <v>54</v>
      </c>
      <c r="E190" s="228"/>
      <c r="F190" s="228"/>
      <c r="G190" s="228"/>
      <c r="H190" s="228"/>
      <c r="I190" s="228"/>
      <c r="J190" s="228"/>
      <c r="K190" s="228"/>
      <c r="L190" s="227" t="s">
        <v>54</v>
      </c>
      <c r="M190" s="228">
        <v>600</v>
      </c>
      <c r="N190" s="228"/>
      <c r="O190" s="228"/>
      <c r="P190" s="228"/>
      <c r="Q190" s="228"/>
      <c r="R190" s="228"/>
      <c r="S190" s="284"/>
    </row>
    <row r="191" spans="1:20" s="223" customFormat="1" ht="21.75" customHeight="1">
      <c r="A191" s="282"/>
      <c r="B191" s="282"/>
      <c r="C191" s="282"/>
      <c r="D191" s="229" t="s">
        <v>56</v>
      </c>
      <c r="E191" s="230"/>
      <c r="F191" s="230"/>
      <c r="G191" s="230"/>
      <c r="H191" s="230"/>
      <c r="I191" s="230"/>
      <c r="J191" s="230"/>
      <c r="K191" s="230"/>
      <c r="L191" s="229" t="s">
        <v>56</v>
      </c>
      <c r="M191" s="230">
        <v>600</v>
      </c>
      <c r="N191" s="230"/>
      <c r="O191" s="230"/>
      <c r="P191" s="230"/>
      <c r="Q191" s="230"/>
      <c r="R191" s="230"/>
      <c r="S191" s="285"/>
    </row>
    <row r="192" spans="1:20" s="223" customFormat="1" ht="21.75" customHeight="1">
      <c r="A192" s="280" t="s">
        <v>95</v>
      </c>
      <c r="B192" s="280" t="s">
        <v>480</v>
      </c>
      <c r="C192" s="280" t="s">
        <v>480</v>
      </c>
      <c r="D192" s="188" t="s">
        <v>48</v>
      </c>
      <c r="E192" s="188" t="s">
        <v>74</v>
      </c>
      <c r="F192" s="188"/>
      <c r="G192" s="188"/>
      <c r="H192" s="188"/>
      <c r="I192" s="188"/>
      <c r="J192" s="188"/>
      <c r="K192" s="188"/>
      <c r="L192" s="188" t="s">
        <v>48</v>
      </c>
      <c r="M192" s="188"/>
      <c r="N192" s="188"/>
      <c r="O192" s="188"/>
      <c r="P192" s="188"/>
      <c r="Q192" s="188"/>
      <c r="R192" s="188"/>
      <c r="S192" s="283">
        <f>E196+F196+J196+K196+M196+N196+Q196+R196</f>
        <v>1000</v>
      </c>
    </row>
    <row r="193" spans="1:19" s="223" customFormat="1" ht="21.75" customHeight="1">
      <c r="A193" s="281"/>
      <c r="B193" s="281"/>
      <c r="C193" s="281"/>
      <c r="D193" s="224" t="s">
        <v>45</v>
      </c>
      <c r="E193" s="224">
        <v>1</v>
      </c>
      <c r="F193" s="224"/>
      <c r="G193" s="224"/>
      <c r="H193" s="224"/>
      <c r="I193" s="224"/>
      <c r="J193" s="224"/>
      <c r="K193" s="226"/>
      <c r="L193" s="224" t="s">
        <v>369</v>
      </c>
      <c r="M193" s="224"/>
      <c r="N193" s="224"/>
      <c r="O193" s="224"/>
      <c r="P193" s="224"/>
      <c r="Q193" s="224"/>
      <c r="R193" s="226"/>
      <c r="S193" s="284"/>
    </row>
    <row r="194" spans="1:19" s="223" customFormat="1" ht="21.75" customHeight="1">
      <c r="A194" s="281"/>
      <c r="B194" s="281"/>
      <c r="C194" s="281"/>
      <c r="D194" s="227" t="s">
        <v>379</v>
      </c>
      <c r="E194" s="227" t="s">
        <v>361</v>
      </c>
      <c r="F194" s="227"/>
      <c r="G194" s="227"/>
      <c r="H194" s="227"/>
      <c r="I194" s="227"/>
      <c r="J194" s="227"/>
      <c r="K194" s="228"/>
      <c r="L194" s="227" t="s">
        <v>367</v>
      </c>
      <c r="M194" s="227"/>
      <c r="N194" s="227"/>
      <c r="O194" s="227"/>
      <c r="P194" s="227"/>
      <c r="Q194" s="227"/>
      <c r="R194" s="228"/>
      <c r="S194" s="284"/>
    </row>
    <row r="195" spans="1:19" s="223" customFormat="1" ht="21.75" customHeight="1">
      <c r="A195" s="281"/>
      <c r="B195" s="281"/>
      <c r="C195" s="281"/>
      <c r="D195" s="227" t="s">
        <v>54</v>
      </c>
      <c r="E195" s="228">
        <v>1000</v>
      </c>
      <c r="F195" s="228"/>
      <c r="G195" s="228"/>
      <c r="H195" s="228"/>
      <c r="I195" s="228"/>
      <c r="J195" s="228"/>
      <c r="K195" s="228"/>
      <c r="L195" s="227" t="s">
        <v>54</v>
      </c>
      <c r="M195" s="228"/>
      <c r="N195" s="228"/>
      <c r="O195" s="228"/>
      <c r="P195" s="228"/>
      <c r="Q195" s="228"/>
      <c r="R195" s="228"/>
      <c r="S195" s="284"/>
    </row>
    <row r="196" spans="1:19" s="223" customFormat="1" ht="21.75" customHeight="1">
      <c r="A196" s="282"/>
      <c r="B196" s="282"/>
      <c r="C196" s="282"/>
      <c r="D196" s="229" t="s">
        <v>56</v>
      </c>
      <c r="E196" s="230">
        <v>1000</v>
      </c>
      <c r="F196" s="230"/>
      <c r="G196" s="230"/>
      <c r="H196" s="230"/>
      <c r="I196" s="230"/>
      <c r="J196" s="230"/>
      <c r="K196" s="230"/>
      <c r="L196" s="229" t="s">
        <v>56</v>
      </c>
      <c r="M196" s="230"/>
      <c r="N196" s="230"/>
      <c r="O196" s="230"/>
      <c r="P196" s="230"/>
      <c r="Q196" s="230"/>
      <c r="R196" s="230"/>
      <c r="S196" s="285"/>
    </row>
    <row r="197" spans="1:19" s="223" customFormat="1" ht="21.75" customHeight="1">
      <c r="A197" s="280" t="s">
        <v>95</v>
      </c>
      <c r="B197" s="280" t="s">
        <v>83</v>
      </c>
      <c r="C197" s="280" t="s">
        <v>83</v>
      </c>
      <c r="D197" s="188" t="s">
        <v>48</v>
      </c>
      <c r="E197" s="188" t="s">
        <v>672</v>
      </c>
      <c r="F197" s="188" t="s">
        <v>572</v>
      </c>
      <c r="G197" s="188"/>
      <c r="H197" s="188"/>
      <c r="I197" s="188"/>
      <c r="J197" s="188"/>
      <c r="K197" s="188"/>
      <c r="L197" s="188" t="s">
        <v>48</v>
      </c>
      <c r="M197" s="188" t="s">
        <v>67</v>
      </c>
      <c r="N197" s="188"/>
      <c r="O197" s="188"/>
      <c r="P197" s="188"/>
      <c r="Q197" s="188"/>
      <c r="R197" s="188"/>
      <c r="S197" s="283">
        <f>E201+F201+J201+K201+M201+N201+Q201+R201</f>
        <v>1500</v>
      </c>
    </row>
    <row r="198" spans="1:19" s="223" customFormat="1" ht="21.75" customHeight="1">
      <c r="A198" s="281"/>
      <c r="B198" s="281"/>
      <c r="C198" s="281"/>
      <c r="D198" s="224" t="s">
        <v>45</v>
      </c>
      <c r="E198" s="224">
        <v>1</v>
      </c>
      <c r="F198" s="224">
        <v>1</v>
      </c>
      <c r="G198" s="224"/>
      <c r="H198" s="224"/>
      <c r="I198" s="224"/>
      <c r="J198" s="224"/>
      <c r="K198" s="225"/>
      <c r="L198" s="224" t="s">
        <v>369</v>
      </c>
      <c r="M198" s="224" t="s">
        <v>732</v>
      </c>
      <c r="N198" s="224"/>
      <c r="O198" s="224"/>
      <c r="P198" s="224"/>
      <c r="Q198" s="224"/>
      <c r="R198" s="226"/>
      <c r="S198" s="284"/>
    </row>
    <row r="199" spans="1:19" s="223" customFormat="1" ht="21.75" customHeight="1">
      <c r="A199" s="281"/>
      <c r="B199" s="281"/>
      <c r="C199" s="281"/>
      <c r="D199" s="227" t="s">
        <v>379</v>
      </c>
      <c r="E199" s="227" t="s">
        <v>361</v>
      </c>
      <c r="F199" s="227" t="s">
        <v>361</v>
      </c>
      <c r="G199" s="227"/>
      <c r="H199" s="227"/>
      <c r="I199" s="227"/>
      <c r="J199" s="227"/>
      <c r="K199" s="228"/>
      <c r="L199" s="227" t="s">
        <v>367</v>
      </c>
      <c r="M199" s="227" t="s">
        <v>64</v>
      </c>
      <c r="N199" s="227"/>
      <c r="O199" s="227"/>
      <c r="P199" s="227"/>
      <c r="Q199" s="227"/>
      <c r="R199" s="228"/>
      <c r="S199" s="284"/>
    </row>
    <row r="200" spans="1:19" s="223" customFormat="1" ht="21.75" customHeight="1">
      <c r="A200" s="281"/>
      <c r="B200" s="281"/>
      <c r="C200" s="281"/>
      <c r="D200" s="227" t="s">
        <v>54</v>
      </c>
      <c r="E200" s="228">
        <v>500</v>
      </c>
      <c r="F200" s="228">
        <v>600</v>
      </c>
      <c r="G200" s="228"/>
      <c r="H200" s="228"/>
      <c r="I200" s="228"/>
      <c r="J200" s="228"/>
      <c r="K200" s="228"/>
      <c r="L200" s="227" t="s">
        <v>54</v>
      </c>
      <c r="M200" s="228">
        <v>400</v>
      </c>
      <c r="N200" s="228"/>
      <c r="O200" s="228"/>
      <c r="P200" s="228"/>
      <c r="Q200" s="228"/>
      <c r="R200" s="228"/>
      <c r="S200" s="284"/>
    </row>
    <row r="201" spans="1:19" s="223" customFormat="1" ht="21.75" customHeight="1">
      <c r="A201" s="282"/>
      <c r="B201" s="282"/>
      <c r="C201" s="282"/>
      <c r="D201" s="229" t="s">
        <v>56</v>
      </c>
      <c r="E201" s="230">
        <v>500</v>
      </c>
      <c r="F201" s="230">
        <v>600</v>
      </c>
      <c r="G201" s="230"/>
      <c r="H201" s="230"/>
      <c r="I201" s="230"/>
      <c r="J201" s="230"/>
      <c r="K201" s="230"/>
      <c r="L201" s="229" t="s">
        <v>56</v>
      </c>
      <c r="M201" s="230">
        <v>400</v>
      </c>
      <c r="N201" s="230"/>
      <c r="O201" s="230"/>
      <c r="P201" s="230"/>
      <c r="Q201" s="230"/>
      <c r="R201" s="230"/>
      <c r="S201" s="285"/>
    </row>
    <row r="202" spans="1:19" s="223" customFormat="1" ht="21.75" customHeight="1">
      <c r="A202" s="280" t="s">
        <v>95</v>
      </c>
      <c r="B202" s="280" t="s">
        <v>290</v>
      </c>
      <c r="C202" s="280" t="s">
        <v>660</v>
      </c>
      <c r="D202" s="188" t="s">
        <v>48</v>
      </c>
      <c r="E202" s="231" t="s">
        <v>735</v>
      </c>
      <c r="F202" s="188"/>
      <c r="G202" s="188"/>
      <c r="H202" s="188"/>
      <c r="I202" s="188"/>
      <c r="J202" s="188"/>
      <c r="K202" s="188"/>
      <c r="L202" s="188" t="s">
        <v>48</v>
      </c>
      <c r="M202" s="188"/>
      <c r="N202" s="188"/>
      <c r="O202" s="188"/>
      <c r="P202" s="188"/>
      <c r="Q202" s="188"/>
      <c r="R202" s="188"/>
      <c r="S202" s="283">
        <f>E206+F206+J206+K206+M206+N206+Q206+R206</f>
        <v>500</v>
      </c>
    </row>
    <row r="203" spans="1:19" s="223" customFormat="1" ht="21.75" customHeight="1">
      <c r="A203" s="281"/>
      <c r="B203" s="281"/>
      <c r="C203" s="281"/>
      <c r="D203" s="224" t="s">
        <v>45</v>
      </c>
      <c r="E203" s="224">
        <v>1</v>
      </c>
      <c r="F203" s="224"/>
      <c r="G203" s="224"/>
      <c r="H203" s="224"/>
      <c r="I203" s="224"/>
      <c r="J203" s="224"/>
      <c r="K203" s="225"/>
      <c r="L203" s="224" t="s">
        <v>369</v>
      </c>
      <c r="M203" s="224"/>
      <c r="N203" s="224"/>
      <c r="O203" s="224"/>
      <c r="P203" s="224"/>
      <c r="Q203" s="224"/>
      <c r="R203" s="226"/>
      <c r="S203" s="284"/>
    </row>
    <row r="204" spans="1:19" s="223" customFormat="1" ht="21.75" customHeight="1">
      <c r="A204" s="281"/>
      <c r="B204" s="281"/>
      <c r="C204" s="281"/>
      <c r="D204" s="227" t="s">
        <v>379</v>
      </c>
      <c r="E204" s="227" t="s">
        <v>361</v>
      </c>
      <c r="F204" s="227"/>
      <c r="G204" s="227"/>
      <c r="H204" s="227"/>
      <c r="I204" s="227"/>
      <c r="J204" s="227"/>
      <c r="K204" s="227"/>
      <c r="L204" s="227" t="s">
        <v>367</v>
      </c>
      <c r="M204" s="227"/>
      <c r="N204" s="227"/>
      <c r="O204" s="227"/>
      <c r="P204" s="227"/>
      <c r="Q204" s="227"/>
      <c r="R204" s="228"/>
      <c r="S204" s="284"/>
    </row>
    <row r="205" spans="1:19" s="223" customFormat="1" ht="21.75" customHeight="1">
      <c r="A205" s="281"/>
      <c r="B205" s="281"/>
      <c r="C205" s="281"/>
      <c r="D205" s="227" t="s">
        <v>54</v>
      </c>
      <c r="E205" s="228">
        <v>500</v>
      </c>
      <c r="F205" s="228"/>
      <c r="G205" s="228"/>
      <c r="H205" s="228"/>
      <c r="I205" s="228"/>
      <c r="J205" s="228"/>
      <c r="K205" s="228"/>
      <c r="L205" s="227" t="s">
        <v>54</v>
      </c>
      <c r="M205" s="228"/>
      <c r="N205" s="228"/>
      <c r="O205" s="228"/>
      <c r="P205" s="228"/>
      <c r="Q205" s="228"/>
      <c r="R205" s="228"/>
      <c r="S205" s="284"/>
    </row>
    <row r="206" spans="1:19" s="223" customFormat="1" ht="21.75" customHeight="1">
      <c r="A206" s="282"/>
      <c r="B206" s="282"/>
      <c r="C206" s="282"/>
      <c r="D206" s="229" t="s">
        <v>56</v>
      </c>
      <c r="E206" s="230">
        <f>E203*E205</f>
        <v>500</v>
      </c>
      <c r="F206" s="230"/>
      <c r="G206" s="230"/>
      <c r="H206" s="230"/>
      <c r="I206" s="230"/>
      <c r="J206" s="230"/>
      <c r="K206" s="230"/>
      <c r="L206" s="229" t="s">
        <v>56</v>
      </c>
      <c r="M206" s="230"/>
      <c r="N206" s="230"/>
      <c r="O206" s="230"/>
      <c r="P206" s="230"/>
      <c r="Q206" s="230"/>
      <c r="R206" s="230"/>
      <c r="S206" s="285"/>
    </row>
    <row r="207" spans="1:19" s="223" customFormat="1" ht="21.75" customHeight="1">
      <c r="A207" s="280" t="s">
        <v>95</v>
      </c>
      <c r="B207" s="280" t="s">
        <v>70</v>
      </c>
      <c r="C207" s="280" t="s">
        <v>70</v>
      </c>
      <c r="D207" s="188" t="s">
        <v>48</v>
      </c>
      <c r="E207" s="188"/>
      <c r="F207" s="188"/>
      <c r="G207" s="188"/>
      <c r="H207" s="188"/>
      <c r="I207" s="188"/>
      <c r="J207" s="188"/>
      <c r="K207" s="188"/>
      <c r="L207" s="188" t="s">
        <v>48</v>
      </c>
      <c r="M207" s="188" t="s">
        <v>733</v>
      </c>
      <c r="N207" s="188"/>
      <c r="O207" s="188"/>
      <c r="P207" s="188"/>
      <c r="Q207" s="188"/>
      <c r="R207" s="188"/>
      <c r="S207" s="283">
        <f>E211+F211+J211+K211+M211+N211+Q211+R211</f>
        <v>1000</v>
      </c>
    </row>
    <row r="208" spans="1:19" s="223" customFormat="1" ht="21.75" customHeight="1">
      <c r="A208" s="281"/>
      <c r="B208" s="281"/>
      <c r="C208" s="281"/>
      <c r="D208" s="224" t="s">
        <v>45</v>
      </c>
      <c r="E208" s="224"/>
      <c r="F208" s="224"/>
      <c r="G208" s="224"/>
      <c r="H208" s="224"/>
      <c r="I208" s="224"/>
      <c r="J208" s="224"/>
      <c r="K208" s="225"/>
      <c r="L208" s="224" t="s">
        <v>369</v>
      </c>
      <c r="M208" s="224" t="s">
        <v>734</v>
      </c>
      <c r="N208" s="224"/>
      <c r="O208" s="224"/>
      <c r="P208" s="224"/>
      <c r="Q208" s="224"/>
      <c r="R208" s="226"/>
      <c r="S208" s="284"/>
    </row>
    <row r="209" spans="1:20" s="223" customFormat="1" ht="21.75" customHeight="1">
      <c r="A209" s="281"/>
      <c r="B209" s="281"/>
      <c r="C209" s="281"/>
      <c r="D209" s="227" t="s">
        <v>379</v>
      </c>
      <c r="E209" s="227"/>
      <c r="F209" s="227"/>
      <c r="G209" s="227"/>
      <c r="H209" s="227"/>
      <c r="I209" s="227"/>
      <c r="J209" s="227"/>
      <c r="K209" s="228"/>
      <c r="L209" s="227" t="s">
        <v>367</v>
      </c>
      <c r="M209" s="227" t="s">
        <v>93</v>
      </c>
      <c r="N209" s="227"/>
      <c r="O209" s="227"/>
      <c r="P209" s="227"/>
      <c r="Q209" s="227"/>
      <c r="R209" s="228"/>
      <c r="S209" s="284"/>
    </row>
    <row r="210" spans="1:20" s="223" customFormat="1" ht="21.75" customHeight="1">
      <c r="A210" s="281"/>
      <c r="B210" s="281"/>
      <c r="C210" s="281"/>
      <c r="D210" s="227" t="s">
        <v>54</v>
      </c>
      <c r="E210" s="228"/>
      <c r="F210" s="228"/>
      <c r="G210" s="228"/>
      <c r="H210" s="228"/>
      <c r="I210" s="228"/>
      <c r="J210" s="228"/>
      <c r="K210" s="228"/>
      <c r="L210" s="227" t="s">
        <v>54</v>
      </c>
      <c r="M210" s="228">
        <v>1000</v>
      </c>
      <c r="N210" s="228"/>
      <c r="O210" s="228"/>
      <c r="P210" s="228"/>
      <c r="Q210" s="228"/>
      <c r="R210" s="228"/>
      <c r="S210" s="284"/>
    </row>
    <row r="211" spans="1:20" s="223" customFormat="1" ht="21.75" customHeight="1">
      <c r="A211" s="282"/>
      <c r="B211" s="282"/>
      <c r="C211" s="282"/>
      <c r="D211" s="229" t="s">
        <v>56</v>
      </c>
      <c r="E211" s="230"/>
      <c r="F211" s="230"/>
      <c r="G211" s="230"/>
      <c r="H211" s="230"/>
      <c r="I211" s="230"/>
      <c r="J211" s="230"/>
      <c r="K211" s="230"/>
      <c r="L211" s="229" t="s">
        <v>56</v>
      </c>
      <c r="M211" s="230">
        <v>1000</v>
      </c>
      <c r="N211" s="230"/>
      <c r="O211" s="230"/>
      <c r="P211" s="230"/>
      <c r="Q211" s="230"/>
      <c r="R211" s="230"/>
      <c r="S211" s="285"/>
      <c r="T211" s="234">
        <f>SUM(S187:S211)</f>
        <v>4600</v>
      </c>
    </row>
    <row r="212" spans="1:20" ht="21.75" customHeight="1">
      <c r="A212" s="286" t="s">
        <v>90</v>
      </c>
      <c r="B212" s="286" t="s">
        <v>263</v>
      </c>
      <c r="C212" s="286" t="s">
        <v>653</v>
      </c>
      <c r="D212" s="124" t="s">
        <v>48</v>
      </c>
      <c r="E212" s="124" t="s">
        <v>669</v>
      </c>
      <c r="F212" s="124" t="s">
        <v>67</v>
      </c>
      <c r="G212" s="124" t="s">
        <v>670</v>
      </c>
      <c r="H212" s="124" t="s">
        <v>671</v>
      </c>
      <c r="I212" s="124" t="s">
        <v>376</v>
      </c>
      <c r="J212" s="124" t="s">
        <v>63</v>
      </c>
      <c r="K212" s="97" t="s">
        <v>66</v>
      </c>
      <c r="L212" s="97"/>
      <c r="M212" s="124" t="s">
        <v>48</v>
      </c>
      <c r="N212" s="124"/>
      <c r="O212" s="124"/>
      <c r="P212" s="124"/>
      <c r="Q212" s="124"/>
      <c r="R212" s="124"/>
      <c r="S212" s="289">
        <f>SUM(E216:L216)+SUM(N216:R216)</f>
        <v>4600</v>
      </c>
    </row>
    <row r="213" spans="1:20" ht="21.75" customHeight="1">
      <c r="A213" s="287"/>
      <c r="B213" s="287"/>
      <c r="C213" s="287"/>
      <c r="D213" s="146" t="s">
        <v>45</v>
      </c>
      <c r="E213" s="146">
        <v>1</v>
      </c>
      <c r="F213" s="146">
        <v>1</v>
      </c>
      <c r="G213" s="146">
        <v>1</v>
      </c>
      <c r="H213" s="146">
        <v>4</v>
      </c>
      <c r="I213" s="146">
        <v>1</v>
      </c>
      <c r="J213" s="146">
        <v>1</v>
      </c>
      <c r="K213" s="146">
        <v>1</v>
      </c>
      <c r="L213" s="146"/>
      <c r="M213" s="146" t="s">
        <v>369</v>
      </c>
      <c r="N213" s="146"/>
      <c r="O213" s="146"/>
      <c r="P213" s="146"/>
      <c r="Q213" s="146"/>
      <c r="R213" s="147"/>
      <c r="S213" s="290"/>
    </row>
    <row r="214" spans="1:20" ht="21.75" customHeight="1">
      <c r="A214" s="287"/>
      <c r="B214" s="287"/>
      <c r="C214" s="287"/>
      <c r="D214" s="148" t="s">
        <v>379</v>
      </c>
      <c r="E214" s="148" t="s">
        <v>361</v>
      </c>
      <c r="F214" s="148" t="s">
        <v>361</v>
      </c>
      <c r="G214" s="148" t="s">
        <v>361</v>
      </c>
      <c r="H214" s="148" t="s">
        <v>361</v>
      </c>
      <c r="I214" s="148" t="s">
        <v>361</v>
      </c>
      <c r="J214" s="148" t="s">
        <v>361</v>
      </c>
      <c r="K214" s="148" t="s">
        <v>361</v>
      </c>
      <c r="L214" s="148"/>
      <c r="M214" s="148" t="s">
        <v>367</v>
      </c>
      <c r="N214" s="148"/>
      <c r="O214" s="148"/>
      <c r="P214" s="148"/>
      <c r="Q214" s="148"/>
      <c r="R214" s="149"/>
      <c r="S214" s="290"/>
    </row>
    <row r="215" spans="1:20" ht="21.75" customHeight="1">
      <c r="A215" s="287"/>
      <c r="B215" s="287"/>
      <c r="C215" s="287"/>
      <c r="D215" s="149" t="s">
        <v>54</v>
      </c>
      <c r="E215" s="149">
        <v>1000</v>
      </c>
      <c r="F215" s="149">
        <v>500</v>
      </c>
      <c r="G215" s="149">
        <v>500</v>
      </c>
      <c r="H215" s="149">
        <v>350</v>
      </c>
      <c r="I215" s="149">
        <v>200</v>
      </c>
      <c r="J215" s="149">
        <v>800</v>
      </c>
      <c r="K215" s="149">
        <v>200</v>
      </c>
      <c r="L215" s="149"/>
      <c r="M215" s="148" t="s">
        <v>54</v>
      </c>
      <c r="N215" s="149"/>
      <c r="O215" s="149"/>
      <c r="P215" s="149"/>
      <c r="Q215" s="149"/>
      <c r="R215" s="149"/>
      <c r="S215" s="290"/>
    </row>
    <row r="216" spans="1:20" ht="21.75" customHeight="1">
      <c r="A216" s="288"/>
      <c r="B216" s="288"/>
      <c r="C216" s="288"/>
      <c r="D216" s="150" t="s">
        <v>56</v>
      </c>
      <c r="E216" s="150">
        <v>1000</v>
      </c>
      <c r="F216" s="150">
        <v>500</v>
      </c>
      <c r="G216" s="150">
        <v>500</v>
      </c>
      <c r="H216" s="150">
        <v>1400</v>
      </c>
      <c r="I216" s="150">
        <v>200</v>
      </c>
      <c r="J216" s="150">
        <v>800</v>
      </c>
      <c r="K216" s="150">
        <v>200</v>
      </c>
      <c r="L216" s="150"/>
      <c r="M216" s="143" t="s">
        <v>56</v>
      </c>
      <c r="N216" s="150"/>
      <c r="O216" s="150"/>
      <c r="P216" s="150"/>
      <c r="Q216" s="150"/>
      <c r="R216" s="150"/>
      <c r="S216" s="291"/>
    </row>
    <row r="217" spans="1:20" ht="21.75" customHeight="1">
      <c r="A217" s="286" t="s">
        <v>90</v>
      </c>
      <c r="B217" s="286" t="s">
        <v>275</v>
      </c>
      <c r="C217" s="286" t="s">
        <v>665</v>
      </c>
      <c r="D217" s="124" t="s">
        <v>48</v>
      </c>
      <c r="E217" s="124" t="s">
        <v>132</v>
      </c>
      <c r="F217" s="124" t="s">
        <v>67</v>
      </c>
      <c r="G217" s="124" t="s">
        <v>374</v>
      </c>
      <c r="H217" s="124" t="s">
        <v>376</v>
      </c>
      <c r="I217" s="124"/>
      <c r="J217" s="124"/>
      <c r="K217" s="97"/>
      <c r="L217" s="97"/>
      <c r="M217" s="124" t="s">
        <v>48</v>
      </c>
      <c r="N217" s="124"/>
      <c r="O217" s="124"/>
      <c r="P217" s="124"/>
      <c r="Q217" s="124"/>
      <c r="R217" s="124"/>
      <c r="S217" s="289">
        <f>SUM(E221:L221)+SUM(N221:R221)</f>
        <v>2300</v>
      </c>
    </row>
    <row r="218" spans="1:20" ht="21.75" customHeight="1">
      <c r="A218" s="287"/>
      <c r="B218" s="287"/>
      <c r="C218" s="287"/>
      <c r="D218" s="146" t="s">
        <v>45</v>
      </c>
      <c r="E218" s="146">
        <v>1</v>
      </c>
      <c r="F218" s="146">
        <v>1</v>
      </c>
      <c r="G218" s="146">
        <v>4</v>
      </c>
      <c r="H218" s="146">
        <v>1</v>
      </c>
      <c r="I218" s="146"/>
      <c r="J218" s="146"/>
      <c r="K218" s="146"/>
      <c r="L218" s="146"/>
      <c r="M218" s="146" t="s">
        <v>369</v>
      </c>
      <c r="N218" s="146"/>
      <c r="O218" s="146"/>
      <c r="P218" s="146"/>
      <c r="Q218" s="146"/>
      <c r="R218" s="147"/>
      <c r="S218" s="290"/>
    </row>
    <row r="219" spans="1:20" ht="21.75" customHeight="1">
      <c r="A219" s="287"/>
      <c r="B219" s="287"/>
      <c r="C219" s="287"/>
      <c r="D219" s="148" t="s">
        <v>379</v>
      </c>
      <c r="E219" s="148" t="s">
        <v>361</v>
      </c>
      <c r="F219" s="148" t="s">
        <v>361</v>
      </c>
      <c r="G219" s="148" t="s">
        <v>361</v>
      </c>
      <c r="H219" s="148" t="s">
        <v>361</v>
      </c>
      <c r="I219" s="148"/>
      <c r="J219" s="148"/>
      <c r="K219" s="148"/>
      <c r="L219" s="148"/>
      <c r="M219" s="148" t="s">
        <v>367</v>
      </c>
      <c r="N219" s="148"/>
      <c r="O219" s="148"/>
      <c r="P219" s="148"/>
      <c r="Q219" s="148"/>
      <c r="R219" s="149"/>
      <c r="S219" s="290"/>
    </row>
    <row r="220" spans="1:20" ht="21.75" customHeight="1">
      <c r="A220" s="287"/>
      <c r="B220" s="287"/>
      <c r="C220" s="287"/>
      <c r="D220" s="149" t="s">
        <v>54</v>
      </c>
      <c r="E220" s="149">
        <v>300</v>
      </c>
      <c r="F220" s="149">
        <v>500</v>
      </c>
      <c r="G220" s="149">
        <v>300</v>
      </c>
      <c r="H220" s="149">
        <v>300</v>
      </c>
      <c r="I220" s="149"/>
      <c r="J220" s="149"/>
      <c r="K220" s="149"/>
      <c r="L220" s="149"/>
      <c r="M220" s="148" t="s">
        <v>54</v>
      </c>
      <c r="N220" s="149"/>
      <c r="O220" s="149"/>
      <c r="P220" s="149"/>
      <c r="Q220" s="149"/>
      <c r="R220" s="149"/>
      <c r="S220" s="290"/>
    </row>
    <row r="221" spans="1:20" ht="21.75" customHeight="1">
      <c r="A221" s="288"/>
      <c r="B221" s="288"/>
      <c r="C221" s="288"/>
      <c r="D221" s="150" t="s">
        <v>56</v>
      </c>
      <c r="E221" s="150">
        <v>300</v>
      </c>
      <c r="F221" s="150">
        <v>500</v>
      </c>
      <c r="G221" s="150">
        <v>1200</v>
      </c>
      <c r="H221" s="150">
        <v>300</v>
      </c>
      <c r="I221" s="150"/>
      <c r="J221" s="150"/>
      <c r="K221" s="150"/>
      <c r="L221" s="150"/>
      <c r="M221" s="143" t="s">
        <v>56</v>
      </c>
      <c r="N221" s="150"/>
      <c r="O221" s="150"/>
      <c r="P221" s="150"/>
      <c r="Q221" s="150"/>
      <c r="R221" s="150"/>
      <c r="S221" s="291"/>
    </row>
    <row r="222" spans="1:20" ht="21.75" customHeight="1">
      <c r="A222" s="286" t="s">
        <v>90</v>
      </c>
      <c r="B222" s="286" t="s">
        <v>271</v>
      </c>
      <c r="C222" s="286" t="s">
        <v>661</v>
      </c>
      <c r="D222" s="124" t="s">
        <v>48</v>
      </c>
      <c r="E222" s="124" t="s">
        <v>67</v>
      </c>
      <c r="F222" s="124" t="s">
        <v>131</v>
      </c>
      <c r="G222" s="124" t="s">
        <v>63</v>
      </c>
      <c r="H222" s="124" t="s">
        <v>66</v>
      </c>
      <c r="I222" s="124" t="s">
        <v>130</v>
      </c>
      <c r="J222" s="124"/>
      <c r="K222" s="97"/>
      <c r="L222" s="97"/>
      <c r="M222" s="124" t="s">
        <v>48</v>
      </c>
      <c r="N222" s="124"/>
      <c r="O222" s="124"/>
      <c r="P222" s="124"/>
      <c r="Q222" s="124"/>
      <c r="R222" s="124"/>
      <c r="S222" s="289">
        <f>SUM(E226:L226)+SUM(N226:R226)</f>
        <v>3700</v>
      </c>
    </row>
    <row r="223" spans="1:20" ht="21.75" customHeight="1">
      <c r="A223" s="287"/>
      <c r="B223" s="287"/>
      <c r="C223" s="287"/>
      <c r="D223" s="146" t="s">
        <v>45</v>
      </c>
      <c r="E223" s="146">
        <v>1</v>
      </c>
      <c r="F223" s="146">
        <v>1</v>
      </c>
      <c r="G223" s="146">
        <v>1</v>
      </c>
      <c r="H223" s="146">
        <v>1</v>
      </c>
      <c r="I223" s="146">
        <v>1</v>
      </c>
      <c r="J223" s="146"/>
      <c r="K223" s="146"/>
      <c r="L223" s="146"/>
      <c r="M223" s="146" t="s">
        <v>369</v>
      </c>
      <c r="N223" s="146"/>
      <c r="O223" s="146"/>
      <c r="P223" s="146"/>
      <c r="Q223" s="146"/>
      <c r="R223" s="147"/>
      <c r="S223" s="290"/>
    </row>
    <row r="224" spans="1:20" ht="21.75" customHeight="1">
      <c r="A224" s="287"/>
      <c r="B224" s="287"/>
      <c r="C224" s="287"/>
      <c r="D224" s="148" t="s">
        <v>379</v>
      </c>
      <c r="E224" s="148" t="s">
        <v>361</v>
      </c>
      <c r="F224" s="148" t="s">
        <v>361</v>
      </c>
      <c r="G224" s="148" t="s">
        <v>361</v>
      </c>
      <c r="H224" s="148" t="s">
        <v>361</v>
      </c>
      <c r="I224" s="148" t="s">
        <v>361</v>
      </c>
      <c r="J224" s="148"/>
      <c r="K224" s="148"/>
      <c r="L224" s="148"/>
      <c r="M224" s="148" t="s">
        <v>367</v>
      </c>
      <c r="N224" s="148"/>
      <c r="O224" s="148"/>
      <c r="P224" s="148"/>
      <c r="Q224" s="148"/>
      <c r="R224" s="149"/>
      <c r="S224" s="290"/>
    </row>
    <row r="225" spans="1:19" ht="21.75" customHeight="1">
      <c r="A225" s="287"/>
      <c r="B225" s="287"/>
      <c r="C225" s="287"/>
      <c r="D225" s="149" t="s">
        <v>54</v>
      </c>
      <c r="E225" s="149">
        <v>1000</v>
      </c>
      <c r="F225" s="149">
        <v>500</v>
      </c>
      <c r="G225" s="149">
        <v>500</v>
      </c>
      <c r="H225" s="149">
        <v>200</v>
      </c>
      <c r="I225" s="149">
        <v>1500</v>
      </c>
      <c r="J225" s="149"/>
      <c r="K225" s="149"/>
      <c r="L225" s="149"/>
      <c r="M225" s="148" t="s">
        <v>54</v>
      </c>
      <c r="N225" s="149"/>
      <c r="O225" s="149"/>
      <c r="P225" s="149"/>
      <c r="Q225" s="149"/>
      <c r="R225" s="149"/>
      <c r="S225" s="290"/>
    </row>
    <row r="226" spans="1:19" ht="21.75" customHeight="1">
      <c r="A226" s="288"/>
      <c r="B226" s="288"/>
      <c r="C226" s="288"/>
      <c r="D226" s="150" t="s">
        <v>56</v>
      </c>
      <c r="E226" s="150">
        <v>1000</v>
      </c>
      <c r="F226" s="150">
        <v>500</v>
      </c>
      <c r="G226" s="150">
        <v>500</v>
      </c>
      <c r="H226" s="150">
        <v>200</v>
      </c>
      <c r="I226" s="150">
        <v>1500</v>
      </c>
      <c r="J226" s="150"/>
      <c r="K226" s="150"/>
      <c r="L226" s="150"/>
      <c r="M226" s="143" t="s">
        <v>56</v>
      </c>
      <c r="N226" s="150"/>
      <c r="O226" s="150"/>
      <c r="P226" s="150"/>
      <c r="Q226" s="150"/>
      <c r="R226" s="150"/>
      <c r="S226" s="291"/>
    </row>
    <row r="227" spans="1:19" ht="21.75" customHeight="1">
      <c r="A227" s="286" t="s">
        <v>90</v>
      </c>
      <c r="B227" s="286" t="s">
        <v>268</v>
      </c>
      <c r="C227" s="286" t="s">
        <v>268</v>
      </c>
      <c r="D227" s="124" t="s">
        <v>48</v>
      </c>
      <c r="E227" s="124" t="s">
        <v>672</v>
      </c>
      <c r="F227" s="124" t="s">
        <v>673</v>
      </c>
      <c r="G227" s="124"/>
      <c r="H227" s="124"/>
      <c r="I227" s="124"/>
      <c r="J227" s="124"/>
      <c r="K227" s="97"/>
      <c r="L227" s="97"/>
      <c r="M227" s="124" t="s">
        <v>48</v>
      </c>
      <c r="N227" s="124"/>
      <c r="O227" s="124"/>
      <c r="P227" s="124"/>
      <c r="Q227" s="124"/>
      <c r="R227" s="124"/>
      <c r="S227" s="289">
        <f>SUM(E231:L231)+SUM(N231:R231)</f>
        <v>6000</v>
      </c>
    </row>
    <row r="228" spans="1:19" ht="21.75" customHeight="1">
      <c r="A228" s="287"/>
      <c r="B228" s="287"/>
      <c r="C228" s="287"/>
      <c r="D228" s="146" t="s">
        <v>45</v>
      </c>
      <c r="E228" s="146">
        <v>1</v>
      </c>
      <c r="F228" s="146">
        <v>10</v>
      </c>
      <c r="G228" s="146"/>
      <c r="H228" s="146"/>
      <c r="I228" s="146"/>
      <c r="J228" s="146"/>
      <c r="K228" s="146"/>
      <c r="L228" s="146"/>
      <c r="M228" s="146" t="s">
        <v>369</v>
      </c>
      <c r="N228" s="146"/>
      <c r="O228" s="146"/>
      <c r="P228" s="146"/>
      <c r="Q228" s="146"/>
      <c r="R228" s="147"/>
      <c r="S228" s="290"/>
    </row>
    <row r="229" spans="1:19" ht="21.75" customHeight="1">
      <c r="A229" s="287"/>
      <c r="B229" s="287"/>
      <c r="C229" s="287"/>
      <c r="D229" s="148" t="s">
        <v>379</v>
      </c>
      <c r="E229" s="148" t="s">
        <v>674</v>
      </c>
      <c r="F229" s="148" t="s">
        <v>666</v>
      </c>
      <c r="G229" s="148"/>
      <c r="H229" s="148"/>
      <c r="I229" s="148"/>
      <c r="J229" s="148"/>
      <c r="K229" s="148"/>
      <c r="L229" s="148"/>
      <c r="M229" s="148" t="s">
        <v>367</v>
      </c>
      <c r="N229" s="148"/>
      <c r="O229" s="148"/>
      <c r="P229" s="148"/>
      <c r="Q229" s="148"/>
      <c r="R229" s="149"/>
      <c r="S229" s="290"/>
    </row>
    <row r="230" spans="1:19" ht="21.75" customHeight="1">
      <c r="A230" s="287"/>
      <c r="B230" s="287"/>
      <c r="C230" s="287"/>
      <c r="D230" s="149" t="s">
        <v>54</v>
      </c>
      <c r="E230" s="149">
        <v>3000</v>
      </c>
      <c r="F230" s="149">
        <v>300</v>
      </c>
      <c r="G230" s="149"/>
      <c r="H230" s="149"/>
      <c r="I230" s="149"/>
      <c r="J230" s="149"/>
      <c r="K230" s="149"/>
      <c r="L230" s="149"/>
      <c r="M230" s="148" t="s">
        <v>54</v>
      </c>
      <c r="N230" s="149"/>
      <c r="O230" s="149"/>
      <c r="P230" s="149"/>
      <c r="Q230" s="149"/>
      <c r="R230" s="149"/>
      <c r="S230" s="290"/>
    </row>
    <row r="231" spans="1:19" ht="21.75" customHeight="1">
      <c r="A231" s="288"/>
      <c r="B231" s="288"/>
      <c r="C231" s="288"/>
      <c r="D231" s="150" t="s">
        <v>56</v>
      </c>
      <c r="E231" s="150">
        <v>3000</v>
      </c>
      <c r="F231" s="150">
        <v>3000</v>
      </c>
      <c r="G231" s="150"/>
      <c r="H231" s="150"/>
      <c r="I231" s="150"/>
      <c r="J231" s="150"/>
      <c r="K231" s="150"/>
      <c r="L231" s="150"/>
      <c r="M231" s="143" t="s">
        <v>56</v>
      </c>
      <c r="N231" s="150"/>
      <c r="O231" s="150"/>
      <c r="P231" s="150"/>
      <c r="Q231" s="150"/>
      <c r="R231" s="150"/>
      <c r="S231" s="291"/>
    </row>
    <row r="232" spans="1:19" ht="21.75" customHeight="1">
      <c r="A232" s="286" t="s">
        <v>90</v>
      </c>
      <c r="B232" s="286" t="s">
        <v>256</v>
      </c>
      <c r="C232" s="286" t="s">
        <v>256</v>
      </c>
      <c r="D232" s="124" t="s">
        <v>48</v>
      </c>
      <c r="E232" s="124" t="s">
        <v>675</v>
      </c>
      <c r="F232" s="124" t="s">
        <v>66</v>
      </c>
      <c r="G232" s="124"/>
      <c r="H232" s="124"/>
      <c r="I232" s="124"/>
      <c r="J232" s="124"/>
      <c r="K232" s="97"/>
      <c r="L232" s="97"/>
      <c r="M232" s="124" t="s">
        <v>48</v>
      </c>
      <c r="N232" s="124"/>
      <c r="O232" s="124"/>
      <c r="P232" s="124"/>
      <c r="Q232" s="124"/>
      <c r="R232" s="124"/>
      <c r="S232" s="289">
        <f>SUM(E236:L236)+SUM(N236:R236)</f>
        <v>1500</v>
      </c>
    </row>
    <row r="233" spans="1:19" ht="21.75" customHeight="1">
      <c r="A233" s="287"/>
      <c r="B233" s="287"/>
      <c r="C233" s="287"/>
      <c r="D233" s="146" t="s">
        <v>45</v>
      </c>
      <c r="E233" s="146">
        <v>1</v>
      </c>
      <c r="F233" s="146">
        <v>1</v>
      </c>
      <c r="G233" s="146"/>
      <c r="H233" s="146"/>
      <c r="I233" s="146"/>
      <c r="J233" s="146"/>
      <c r="K233" s="146"/>
      <c r="L233" s="146"/>
      <c r="M233" s="146" t="s">
        <v>369</v>
      </c>
      <c r="N233" s="146"/>
      <c r="O233" s="146"/>
      <c r="P233" s="146"/>
      <c r="Q233" s="146"/>
      <c r="R233" s="147"/>
      <c r="S233" s="290"/>
    </row>
    <row r="234" spans="1:19" ht="21.75" customHeight="1">
      <c r="A234" s="287"/>
      <c r="B234" s="287"/>
      <c r="C234" s="287"/>
      <c r="D234" s="148" t="s">
        <v>379</v>
      </c>
      <c r="E234" s="148" t="s">
        <v>674</v>
      </c>
      <c r="F234" s="148" t="s">
        <v>676</v>
      </c>
      <c r="G234" s="148"/>
      <c r="H234" s="148"/>
      <c r="I234" s="148"/>
      <c r="J234" s="148"/>
      <c r="K234" s="148"/>
      <c r="L234" s="148"/>
      <c r="M234" s="148" t="s">
        <v>367</v>
      </c>
      <c r="N234" s="148"/>
      <c r="O234" s="148"/>
      <c r="P234" s="148"/>
      <c r="Q234" s="148"/>
      <c r="R234" s="149"/>
      <c r="S234" s="290"/>
    </row>
    <row r="235" spans="1:19" ht="21.75" customHeight="1">
      <c r="A235" s="287"/>
      <c r="B235" s="287"/>
      <c r="C235" s="287"/>
      <c r="D235" s="149" t="s">
        <v>54</v>
      </c>
      <c r="E235" s="149">
        <v>1000</v>
      </c>
      <c r="F235" s="149">
        <v>500</v>
      </c>
      <c r="G235" s="149"/>
      <c r="H235" s="149"/>
      <c r="I235" s="149"/>
      <c r="J235" s="149"/>
      <c r="K235" s="149"/>
      <c r="L235" s="149"/>
      <c r="M235" s="148" t="s">
        <v>54</v>
      </c>
      <c r="N235" s="149"/>
      <c r="O235" s="149"/>
      <c r="P235" s="149"/>
      <c r="Q235" s="149"/>
      <c r="R235" s="149"/>
      <c r="S235" s="290"/>
    </row>
    <row r="236" spans="1:19" ht="21.75" customHeight="1">
      <c r="A236" s="288"/>
      <c r="B236" s="288"/>
      <c r="C236" s="288"/>
      <c r="D236" s="150" t="s">
        <v>56</v>
      </c>
      <c r="E236" s="150">
        <v>1000</v>
      </c>
      <c r="F236" s="150">
        <v>500</v>
      </c>
      <c r="G236" s="150"/>
      <c r="H236" s="150"/>
      <c r="I236" s="150"/>
      <c r="J236" s="150"/>
      <c r="K236" s="150"/>
      <c r="L236" s="150"/>
      <c r="M236" s="143" t="s">
        <v>56</v>
      </c>
      <c r="N236" s="150"/>
      <c r="O236" s="150"/>
      <c r="P236" s="150"/>
      <c r="Q236" s="150"/>
      <c r="R236" s="150"/>
      <c r="S236" s="291"/>
    </row>
    <row r="237" spans="1:19" ht="21.75" customHeight="1">
      <c r="A237" s="286" t="s">
        <v>90</v>
      </c>
      <c r="B237" s="286" t="s">
        <v>274</v>
      </c>
      <c r="C237" s="286" t="s">
        <v>274</v>
      </c>
      <c r="D237" s="124" t="s">
        <v>48</v>
      </c>
      <c r="E237" s="124" t="s">
        <v>67</v>
      </c>
      <c r="F237" s="124" t="s">
        <v>672</v>
      </c>
      <c r="G237" s="124"/>
      <c r="H237" s="124"/>
      <c r="I237" s="124"/>
      <c r="J237" s="124"/>
      <c r="K237" s="97"/>
      <c r="L237" s="97"/>
      <c r="M237" s="124" t="s">
        <v>48</v>
      </c>
      <c r="N237" s="124"/>
      <c r="O237" s="124"/>
      <c r="P237" s="124"/>
      <c r="Q237" s="124"/>
      <c r="R237" s="124"/>
      <c r="S237" s="289">
        <f>SUM(E241:L241)+SUM(N241:R241)</f>
        <v>3500</v>
      </c>
    </row>
    <row r="238" spans="1:19" ht="21.75" customHeight="1">
      <c r="A238" s="287"/>
      <c r="B238" s="287"/>
      <c r="C238" s="287"/>
      <c r="D238" s="146" t="s">
        <v>45</v>
      </c>
      <c r="E238" s="146">
        <v>1</v>
      </c>
      <c r="F238" s="146">
        <v>1</v>
      </c>
      <c r="G238" s="146"/>
      <c r="H238" s="146"/>
      <c r="I238" s="146"/>
      <c r="J238" s="146"/>
      <c r="K238" s="146"/>
      <c r="L238" s="146"/>
      <c r="M238" s="146" t="s">
        <v>369</v>
      </c>
      <c r="N238" s="146"/>
      <c r="O238" s="146"/>
      <c r="P238" s="146"/>
      <c r="Q238" s="146"/>
      <c r="R238" s="147"/>
      <c r="S238" s="290"/>
    </row>
    <row r="239" spans="1:19" ht="21.75" customHeight="1">
      <c r="A239" s="287"/>
      <c r="B239" s="287"/>
      <c r="C239" s="287"/>
      <c r="D239" s="148" t="s">
        <v>379</v>
      </c>
      <c r="E239" s="148" t="s">
        <v>361</v>
      </c>
      <c r="F239" s="148" t="s">
        <v>46</v>
      </c>
      <c r="G239" s="148"/>
      <c r="H239" s="148"/>
      <c r="I239" s="148"/>
      <c r="J239" s="148"/>
      <c r="K239" s="148"/>
      <c r="L239" s="148"/>
      <c r="M239" s="148" t="s">
        <v>367</v>
      </c>
      <c r="N239" s="148"/>
      <c r="O239" s="148"/>
      <c r="P239" s="148"/>
      <c r="Q239" s="148"/>
      <c r="R239" s="149"/>
      <c r="S239" s="290"/>
    </row>
    <row r="240" spans="1:19" ht="21.75" customHeight="1">
      <c r="A240" s="287"/>
      <c r="B240" s="287"/>
      <c r="C240" s="287"/>
      <c r="D240" s="149" t="s">
        <v>54</v>
      </c>
      <c r="E240" s="149">
        <v>500</v>
      </c>
      <c r="F240" s="149">
        <v>3000</v>
      </c>
      <c r="G240" s="149"/>
      <c r="H240" s="149"/>
      <c r="I240" s="149"/>
      <c r="J240" s="149"/>
      <c r="K240" s="149"/>
      <c r="L240" s="149"/>
      <c r="M240" s="148" t="s">
        <v>54</v>
      </c>
      <c r="N240" s="149"/>
      <c r="O240" s="149"/>
      <c r="P240" s="149"/>
      <c r="Q240" s="149"/>
      <c r="R240" s="149"/>
      <c r="S240" s="290"/>
    </row>
    <row r="241" spans="1:19" ht="21.75" customHeight="1">
      <c r="A241" s="288"/>
      <c r="B241" s="288"/>
      <c r="C241" s="288"/>
      <c r="D241" s="150" t="s">
        <v>56</v>
      </c>
      <c r="E241" s="150">
        <v>500</v>
      </c>
      <c r="F241" s="150">
        <v>3000</v>
      </c>
      <c r="G241" s="150"/>
      <c r="H241" s="150"/>
      <c r="I241" s="150"/>
      <c r="J241" s="150"/>
      <c r="K241" s="150"/>
      <c r="L241" s="150"/>
      <c r="M241" s="143" t="s">
        <v>56</v>
      </c>
      <c r="N241" s="150"/>
      <c r="O241" s="150"/>
      <c r="P241" s="150"/>
      <c r="Q241" s="150"/>
      <c r="R241" s="150"/>
      <c r="S241" s="291"/>
    </row>
    <row r="242" spans="1:19" ht="21.75" customHeight="1">
      <c r="A242" s="286" t="s">
        <v>90</v>
      </c>
      <c r="B242" s="286" t="s">
        <v>38</v>
      </c>
      <c r="C242" s="286" t="s">
        <v>38</v>
      </c>
      <c r="D242" s="124" t="s">
        <v>48</v>
      </c>
      <c r="E242" s="124"/>
      <c r="F242" s="124"/>
      <c r="G242" s="124"/>
      <c r="H242" s="124"/>
      <c r="I242" s="124"/>
      <c r="J242" s="124"/>
      <c r="K242" s="97"/>
      <c r="L242" s="97"/>
      <c r="M242" s="124" t="s">
        <v>48</v>
      </c>
      <c r="N242" s="124" t="s">
        <v>671</v>
      </c>
      <c r="O242" s="124"/>
      <c r="P242" s="124"/>
      <c r="Q242" s="124"/>
      <c r="R242" s="124"/>
      <c r="S242" s="289">
        <f>SUM(E246:L246)+SUM(N246:R246)</f>
        <v>4000</v>
      </c>
    </row>
    <row r="243" spans="1:19" ht="21.75" customHeight="1">
      <c r="A243" s="287"/>
      <c r="B243" s="287"/>
      <c r="C243" s="287"/>
      <c r="D243" s="146" t="s">
        <v>45</v>
      </c>
      <c r="E243" s="146"/>
      <c r="F243" s="146"/>
      <c r="G243" s="146"/>
      <c r="H243" s="146"/>
      <c r="I243" s="146"/>
      <c r="J243" s="146"/>
      <c r="K243" s="146"/>
      <c r="L243" s="146"/>
      <c r="M243" s="146" t="s">
        <v>369</v>
      </c>
      <c r="N243" s="146">
        <v>2006</v>
      </c>
      <c r="O243" s="146"/>
      <c r="P243" s="146"/>
      <c r="Q243" s="146"/>
      <c r="R243" s="147"/>
      <c r="S243" s="290"/>
    </row>
    <row r="244" spans="1:19" ht="21.75" customHeight="1">
      <c r="A244" s="287"/>
      <c r="B244" s="287"/>
      <c r="C244" s="287"/>
      <c r="D244" s="148" t="s">
        <v>379</v>
      </c>
      <c r="E244" s="148"/>
      <c r="F244" s="148"/>
      <c r="G244" s="148"/>
      <c r="H244" s="148"/>
      <c r="I244" s="148"/>
      <c r="J244" s="148"/>
      <c r="K244" s="148"/>
      <c r="L244" s="148"/>
      <c r="M244" s="148" t="s">
        <v>367</v>
      </c>
      <c r="N244" s="148" t="s">
        <v>64</v>
      </c>
      <c r="O244" s="148"/>
      <c r="P244" s="148"/>
      <c r="Q244" s="148"/>
      <c r="R244" s="149"/>
      <c r="S244" s="290"/>
    </row>
    <row r="245" spans="1:19" ht="21.75" customHeight="1">
      <c r="A245" s="287"/>
      <c r="B245" s="287"/>
      <c r="C245" s="287"/>
      <c r="D245" s="149" t="s">
        <v>54</v>
      </c>
      <c r="E245" s="149"/>
      <c r="F245" s="149"/>
      <c r="G245" s="149"/>
      <c r="H245" s="149"/>
      <c r="I245" s="149"/>
      <c r="J245" s="149"/>
      <c r="K245" s="149"/>
      <c r="L245" s="149"/>
      <c r="M245" s="148" t="s">
        <v>54</v>
      </c>
      <c r="N245" s="149">
        <v>4000</v>
      </c>
      <c r="O245" s="149"/>
      <c r="P245" s="149"/>
      <c r="Q245" s="149"/>
      <c r="R245" s="149"/>
      <c r="S245" s="290"/>
    </row>
    <row r="246" spans="1:19" ht="21.75" customHeight="1">
      <c r="A246" s="288"/>
      <c r="B246" s="288"/>
      <c r="C246" s="288"/>
      <c r="D246" s="150" t="s">
        <v>56</v>
      </c>
      <c r="E246" s="150"/>
      <c r="F246" s="150"/>
      <c r="G246" s="150"/>
      <c r="H246" s="150"/>
      <c r="I246" s="150"/>
      <c r="J246" s="150"/>
      <c r="K246" s="150"/>
      <c r="L246" s="150"/>
      <c r="M246" s="143" t="s">
        <v>56</v>
      </c>
      <c r="N246" s="150">
        <v>4000</v>
      </c>
      <c r="O246" s="150"/>
      <c r="P246" s="150"/>
      <c r="Q246" s="150"/>
      <c r="R246" s="150"/>
      <c r="S246" s="291"/>
    </row>
    <row r="247" spans="1:19" ht="21.75" customHeight="1">
      <c r="A247" s="286" t="s">
        <v>90</v>
      </c>
      <c r="B247" s="286" t="s">
        <v>265</v>
      </c>
      <c r="C247" s="286" t="s">
        <v>265</v>
      </c>
      <c r="D247" s="124" t="s">
        <v>48</v>
      </c>
      <c r="E247" s="124"/>
      <c r="F247" s="124"/>
      <c r="G247" s="124"/>
      <c r="H247" s="124"/>
      <c r="I247" s="124"/>
      <c r="J247" s="124"/>
      <c r="K247" s="97"/>
      <c r="L247" s="97"/>
      <c r="M247" s="124" t="s">
        <v>48</v>
      </c>
      <c r="N247" s="124" t="s">
        <v>374</v>
      </c>
      <c r="O247" s="124" t="s">
        <v>376</v>
      </c>
      <c r="P247" s="124"/>
      <c r="Q247" s="124"/>
      <c r="R247" s="124"/>
      <c r="S247" s="289">
        <f>SUM(E251:L251)+SUM(N251:R251)</f>
        <v>3000</v>
      </c>
    </row>
    <row r="248" spans="1:19" ht="21.75" customHeight="1">
      <c r="A248" s="287"/>
      <c r="B248" s="287"/>
      <c r="C248" s="287"/>
      <c r="D248" s="146" t="s">
        <v>45</v>
      </c>
      <c r="E248" s="146"/>
      <c r="F248" s="146"/>
      <c r="G248" s="146"/>
      <c r="H248" s="146"/>
      <c r="I248" s="146"/>
      <c r="J248" s="146"/>
      <c r="K248" s="146"/>
      <c r="L248" s="146"/>
      <c r="M248" s="146" t="s">
        <v>369</v>
      </c>
      <c r="N248" s="146">
        <v>2010</v>
      </c>
      <c r="O248" s="146">
        <v>2006</v>
      </c>
      <c r="P248" s="146"/>
      <c r="Q248" s="146"/>
      <c r="R248" s="147"/>
      <c r="S248" s="290"/>
    </row>
    <row r="249" spans="1:19" ht="21.75" customHeight="1">
      <c r="A249" s="287"/>
      <c r="B249" s="287"/>
      <c r="C249" s="287"/>
      <c r="D249" s="148" t="s">
        <v>379</v>
      </c>
      <c r="E249" s="148"/>
      <c r="F249" s="148"/>
      <c r="G249" s="148"/>
      <c r="H249" s="148"/>
      <c r="I249" s="148"/>
      <c r="J249" s="148"/>
      <c r="K249" s="148"/>
      <c r="L249" s="148"/>
      <c r="M249" s="148" t="s">
        <v>367</v>
      </c>
      <c r="N249" s="148" t="s">
        <v>679</v>
      </c>
      <c r="O249" s="148" t="s">
        <v>679</v>
      </c>
      <c r="P249" s="148"/>
      <c r="Q249" s="148"/>
      <c r="R249" s="149"/>
      <c r="S249" s="290"/>
    </row>
    <row r="250" spans="1:19" ht="21.75" customHeight="1">
      <c r="A250" s="287"/>
      <c r="B250" s="287"/>
      <c r="C250" s="287"/>
      <c r="D250" s="149" t="s">
        <v>54</v>
      </c>
      <c r="E250" s="149"/>
      <c r="F250" s="149"/>
      <c r="G250" s="149"/>
      <c r="H250" s="149"/>
      <c r="I250" s="149"/>
      <c r="J250" s="149"/>
      <c r="K250" s="149"/>
      <c r="L250" s="149"/>
      <c r="M250" s="148" t="s">
        <v>54</v>
      </c>
      <c r="N250" s="149">
        <v>500</v>
      </c>
      <c r="O250" s="149">
        <v>1000</v>
      </c>
      <c r="P250" s="149"/>
      <c r="Q250" s="149"/>
      <c r="R250" s="149"/>
      <c r="S250" s="290"/>
    </row>
    <row r="251" spans="1:19" ht="21.75" customHeight="1">
      <c r="A251" s="288"/>
      <c r="B251" s="288"/>
      <c r="C251" s="288"/>
      <c r="D251" s="150" t="s">
        <v>56</v>
      </c>
      <c r="E251" s="150"/>
      <c r="F251" s="150"/>
      <c r="G251" s="150"/>
      <c r="H251" s="150"/>
      <c r="I251" s="150"/>
      <c r="J251" s="150"/>
      <c r="K251" s="150"/>
      <c r="L251" s="150"/>
      <c r="M251" s="143" t="s">
        <v>56</v>
      </c>
      <c r="N251" s="150">
        <v>2000</v>
      </c>
      <c r="O251" s="150">
        <v>1000</v>
      </c>
      <c r="P251" s="150"/>
      <c r="Q251" s="150"/>
      <c r="R251" s="150"/>
      <c r="S251" s="291"/>
    </row>
    <row r="252" spans="1:19" ht="21.75" customHeight="1">
      <c r="A252" s="286" t="s">
        <v>90</v>
      </c>
      <c r="B252" s="286" t="s">
        <v>98</v>
      </c>
      <c r="C252" s="286" t="s">
        <v>98</v>
      </c>
      <c r="D252" s="124" t="s">
        <v>48</v>
      </c>
      <c r="E252" s="124" t="s">
        <v>129</v>
      </c>
      <c r="F252" s="124"/>
      <c r="G252" s="124"/>
      <c r="H252" s="124"/>
      <c r="I252" s="124"/>
      <c r="J252" s="124"/>
      <c r="K252" s="97"/>
      <c r="L252" s="97"/>
      <c r="M252" s="124" t="s">
        <v>48</v>
      </c>
      <c r="N252" s="124"/>
      <c r="O252" s="124"/>
      <c r="P252" s="124"/>
      <c r="Q252" s="124"/>
      <c r="R252" s="124"/>
      <c r="S252" s="289">
        <f>SUM(E256:L256)+SUM(N256:R256)</f>
        <v>1200</v>
      </c>
    </row>
    <row r="253" spans="1:19" ht="21.75" customHeight="1">
      <c r="A253" s="287"/>
      <c r="B253" s="287"/>
      <c r="C253" s="287"/>
      <c r="D253" s="146" t="s">
        <v>45</v>
      </c>
      <c r="E253" s="146">
        <v>1</v>
      </c>
      <c r="F253" s="146"/>
      <c r="G253" s="146"/>
      <c r="H253" s="146"/>
      <c r="I253" s="146"/>
      <c r="J253" s="146"/>
      <c r="K253" s="146"/>
      <c r="L253" s="146"/>
      <c r="M253" s="146" t="s">
        <v>369</v>
      </c>
      <c r="N253" s="146"/>
      <c r="O253" s="146"/>
      <c r="P253" s="146"/>
      <c r="Q253" s="146"/>
      <c r="R253" s="147"/>
      <c r="S253" s="290"/>
    </row>
    <row r="254" spans="1:19" ht="21.75" customHeight="1">
      <c r="A254" s="287"/>
      <c r="B254" s="287"/>
      <c r="C254" s="287"/>
      <c r="D254" s="148" t="s">
        <v>379</v>
      </c>
      <c r="E254" s="148" t="s">
        <v>677</v>
      </c>
      <c r="F254" s="148"/>
      <c r="G254" s="148"/>
      <c r="H254" s="148"/>
      <c r="I254" s="148"/>
      <c r="J254" s="148"/>
      <c r="K254" s="148"/>
      <c r="L254" s="148"/>
      <c r="M254" s="148" t="s">
        <v>367</v>
      </c>
      <c r="N254" s="148"/>
      <c r="O254" s="148"/>
      <c r="P254" s="148"/>
      <c r="Q254" s="148"/>
      <c r="R254" s="149"/>
      <c r="S254" s="290"/>
    </row>
    <row r="255" spans="1:19" ht="21.75" customHeight="1">
      <c r="A255" s="287"/>
      <c r="B255" s="287"/>
      <c r="C255" s="287"/>
      <c r="D255" s="149" t="s">
        <v>54</v>
      </c>
      <c r="E255" s="149">
        <v>1200</v>
      </c>
      <c r="F255" s="149"/>
      <c r="G255" s="149"/>
      <c r="H255" s="149"/>
      <c r="I255" s="149"/>
      <c r="J255" s="149"/>
      <c r="K255" s="149"/>
      <c r="L255" s="149"/>
      <c r="M255" s="148" t="s">
        <v>54</v>
      </c>
      <c r="N255" s="149"/>
      <c r="O255" s="149"/>
      <c r="P255" s="149"/>
      <c r="Q255" s="149"/>
      <c r="R255" s="149"/>
      <c r="S255" s="290"/>
    </row>
    <row r="256" spans="1:19" ht="21.75" customHeight="1">
      <c r="A256" s="288"/>
      <c r="B256" s="288"/>
      <c r="C256" s="288"/>
      <c r="D256" s="150" t="s">
        <v>56</v>
      </c>
      <c r="E256" s="150">
        <v>1200</v>
      </c>
      <c r="F256" s="150"/>
      <c r="G256" s="150"/>
      <c r="H256" s="150"/>
      <c r="I256" s="150"/>
      <c r="J256" s="150"/>
      <c r="K256" s="150"/>
      <c r="L256" s="150"/>
      <c r="M256" s="143" t="s">
        <v>56</v>
      </c>
      <c r="N256" s="150"/>
      <c r="O256" s="150"/>
      <c r="P256" s="150"/>
      <c r="Q256" s="150"/>
      <c r="R256" s="150"/>
      <c r="S256" s="291"/>
    </row>
    <row r="257" spans="1:20" ht="21.75" customHeight="1">
      <c r="A257" s="286" t="s">
        <v>90</v>
      </c>
      <c r="B257" s="286" t="s">
        <v>273</v>
      </c>
      <c r="C257" s="286" t="s">
        <v>133</v>
      </c>
      <c r="D257" s="124" t="s">
        <v>48</v>
      </c>
      <c r="E257" s="124" t="s">
        <v>667</v>
      </c>
      <c r="F257" s="124"/>
      <c r="G257" s="124"/>
      <c r="H257" s="124"/>
      <c r="I257" s="124"/>
      <c r="J257" s="124"/>
      <c r="K257" s="97"/>
      <c r="L257" s="97"/>
      <c r="M257" s="124" t="s">
        <v>48</v>
      </c>
      <c r="N257" s="124" t="s">
        <v>374</v>
      </c>
      <c r="O257" s="124"/>
      <c r="P257" s="124"/>
      <c r="Q257" s="124"/>
      <c r="R257" s="124"/>
      <c r="S257" s="289">
        <f>SUM(E261:L261)+SUM(N261:R261)</f>
        <v>2000</v>
      </c>
    </row>
    <row r="258" spans="1:20" ht="21.75" customHeight="1">
      <c r="A258" s="287"/>
      <c r="B258" s="287"/>
      <c r="C258" s="287"/>
      <c r="D258" s="146" t="s">
        <v>45</v>
      </c>
      <c r="E258" s="146">
        <v>1</v>
      </c>
      <c r="F258" s="146"/>
      <c r="G258" s="146"/>
      <c r="H258" s="146"/>
      <c r="I258" s="146"/>
      <c r="J258" s="146"/>
      <c r="K258" s="146"/>
      <c r="L258" s="146"/>
      <c r="M258" s="146" t="s">
        <v>369</v>
      </c>
      <c r="N258" s="146" t="s">
        <v>668</v>
      </c>
      <c r="O258" s="146"/>
      <c r="P258" s="146"/>
      <c r="Q258" s="146"/>
      <c r="R258" s="147"/>
      <c r="S258" s="290"/>
    </row>
    <row r="259" spans="1:20" ht="21.75" customHeight="1">
      <c r="A259" s="287"/>
      <c r="B259" s="287"/>
      <c r="C259" s="287"/>
      <c r="D259" s="148" t="s">
        <v>379</v>
      </c>
      <c r="E259" s="148" t="s">
        <v>666</v>
      </c>
      <c r="F259" s="148"/>
      <c r="G259" s="148"/>
      <c r="H259" s="148"/>
      <c r="I259" s="148"/>
      <c r="J259" s="148"/>
      <c r="K259" s="148"/>
      <c r="L259" s="148"/>
      <c r="M259" s="148" t="s">
        <v>367</v>
      </c>
      <c r="N259" s="148" t="s">
        <v>17</v>
      </c>
      <c r="O259" s="148"/>
      <c r="P259" s="148"/>
      <c r="Q259" s="148"/>
      <c r="R259" s="149"/>
      <c r="S259" s="290"/>
    </row>
    <row r="260" spans="1:20" ht="21.75" customHeight="1">
      <c r="A260" s="287"/>
      <c r="B260" s="287"/>
      <c r="C260" s="287"/>
      <c r="D260" s="149" t="s">
        <v>54</v>
      </c>
      <c r="E260" s="149">
        <v>1000</v>
      </c>
      <c r="F260" s="149"/>
      <c r="G260" s="149"/>
      <c r="H260" s="149"/>
      <c r="I260" s="149"/>
      <c r="J260" s="149"/>
      <c r="K260" s="149"/>
      <c r="L260" s="149"/>
      <c r="M260" s="148" t="s">
        <v>54</v>
      </c>
      <c r="N260" s="149">
        <v>250</v>
      </c>
      <c r="O260" s="149"/>
      <c r="P260" s="149"/>
      <c r="Q260" s="149"/>
      <c r="R260" s="149"/>
      <c r="S260" s="290"/>
    </row>
    <row r="261" spans="1:20" ht="21.75" customHeight="1">
      <c r="A261" s="288"/>
      <c r="B261" s="288"/>
      <c r="C261" s="288"/>
      <c r="D261" s="150" t="s">
        <v>56</v>
      </c>
      <c r="E261" s="150">
        <v>1000</v>
      </c>
      <c r="F261" s="150"/>
      <c r="G261" s="150"/>
      <c r="H261" s="150"/>
      <c r="I261" s="150"/>
      <c r="J261" s="150"/>
      <c r="K261" s="150"/>
      <c r="L261" s="150"/>
      <c r="M261" s="143" t="s">
        <v>56</v>
      </c>
      <c r="N261" s="150">
        <v>1000</v>
      </c>
      <c r="O261" s="150"/>
      <c r="P261" s="150"/>
      <c r="Q261" s="150"/>
      <c r="R261" s="150"/>
      <c r="S261" s="291"/>
    </row>
    <row r="262" spans="1:20" ht="21.75" customHeight="1">
      <c r="A262" s="286" t="s">
        <v>90</v>
      </c>
      <c r="B262" s="286" t="s">
        <v>98</v>
      </c>
      <c r="C262" s="286" t="s">
        <v>496</v>
      </c>
      <c r="D262" s="124" t="s">
        <v>48</v>
      </c>
      <c r="E262" s="124" t="s">
        <v>67</v>
      </c>
      <c r="F262" s="124"/>
      <c r="G262" s="124"/>
      <c r="H262" s="124"/>
      <c r="I262" s="124"/>
      <c r="J262" s="124"/>
      <c r="K262" s="97"/>
      <c r="L262" s="97"/>
      <c r="M262" s="124" t="s">
        <v>48</v>
      </c>
      <c r="N262" s="124"/>
      <c r="O262" s="124"/>
      <c r="P262" s="124"/>
      <c r="Q262" s="124"/>
      <c r="R262" s="124"/>
      <c r="S262" s="289">
        <f>SUM(E266:L266)+SUM(N266:R266)</f>
        <v>800</v>
      </c>
    </row>
    <row r="263" spans="1:20" ht="21.75" customHeight="1">
      <c r="A263" s="287"/>
      <c r="B263" s="287"/>
      <c r="C263" s="287"/>
      <c r="D263" s="146" t="s">
        <v>45</v>
      </c>
      <c r="E263" s="146">
        <v>1</v>
      </c>
      <c r="F263" s="146"/>
      <c r="G263" s="146"/>
      <c r="H263" s="146"/>
      <c r="I263" s="146"/>
      <c r="J263" s="146"/>
      <c r="K263" s="146"/>
      <c r="L263" s="146"/>
      <c r="M263" s="146" t="s">
        <v>369</v>
      </c>
      <c r="N263" s="146"/>
      <c r="O263" s="146"/>
      <c r="P263" s="146"/>
      <c r="Q263" s="146"/>
      <c r="R263" s="147"/>
      <c r="S263" s="290"/>
    </row>
    <row r="264" spans="1:20" ht="21.75" customHeight="1">
      <c r="A264" s="287"/>
      <c r="B264" s="287"/>
      <c r="C264" s="287"/>
      <c r="D264" s="148" t="s">
        <v>379</v>
      </c>
      <c r="E264" s="148" t="s">
        <v>361</v>
      </c>
      <c r="F264" s="148"/>
      <c r="G264" s="148"/>
      <c r="H264" s="148"/>
      <c r="I264" s="148"/>
      <c r="J264" s="148"/>
      <c r="K264" s="148"/>
      <c r="L264" s="148"/>
      <c r="M264" s="148" t="s">
        <v>367</v>
      </c>
      <c r="N264" s="148"/>
      <c r="O264" s="148"/>
      <c r="P264" s="148"/>
      <c r="Q264" s="148"/>
      <c r="R264" s="149"/>
      <c r="S264" s="290"/>
    </row>
    <row r="265" spans="1:20" ht="21.75" customHeight="1">
      <c r="A265" s="287"/>
      <c r="B265" s="287"/>
      <c r="C265" s="287"/>
      <c r="D265" s="149" t="s">
        <v>54</v>
      </c>
      <c r="E265" s="149">
        <v>800</v>
      </c>
      <c r="F265" s="149"/>
      <c r="G265" s="149"/>
      <c r="H265" s="149"/>
      <c r="I265" s="149"/>
      <c r="J265" s="149"/>
      <c r="K265" s="149"/>
      <c r="L265" s="149"/>
      <c r="M265" s="148" t="s">
        <v>54</v>
      </c>
      <c r="N265" s="149"/>
      <c r="O265" s="149"/>
      <c r="P265" s="149"/>
      <c r="Q265" s="149"/>
      <c r="R265" s="149"/>
      <c r="S265" s="290"/>
    </row>
    <row r="266" spans="1:20" ht="21.75" customHeight="1">
      <c r="A266" s="288"/>
      <c r="B266" s="288"/>
      <c r="C266" s="288"/>
      <c r="D266" s="150" t="s">
        <v>56</v>
      </c>
      <c r="E266" s="150">
        <v>800</v>
      </c>
      <c r="F266" s="150"/>
      <c r="G266" s="150"/>
      <c r="H266" s="150"/>
      <c r="I266" s="150"/>
      <c r="J266" s="150"/>
      <c r="K266" s="150"/>
      <c r="L266" s="150"/>
      <c r="M266" s="143" t="s">
        <v>56</v>
      </c>
      <c r="N266" s="150"/>
      <c r="O266" s="150"/>
      <c r="P266" s="150"/>
      <c r="Q266" s="150"/>
      <c r="R266" s="150"/>
      <c r="S266" s="291"/>
    </row>
    <row r="267" spans="1:20" ht="21.75" customHeight="1">
      <c r="A267" s="286" t="s">
        <v>90</v>
      </c>
      <c r="B267" s="286" t="s">
        <v>260</v>
      </c>
      <c r="C267" s="286" t="s">
        <v>260</v>
      </c>
      <c r="D267" s="124" t="s">
        <v>48</v>
      </c>
      <c r="E267" s="124" t="s">
        <v>572</v>
      </c>
      <c r="F267" s="124"/>
      <c r="G267" s="124"/>
      <c r="H267" s="124"/>
      <c r="I267" s="124"/>
      <c r="J267" s="124"/>
      <c r="K267" s="97"/>
      <c r="L267" s="97"/>
      <c r="M267" s="124" t="s">
        <v>48</v>
      </c>
      <c r="N267" s="124" t="s">
        <v>67</v>
      </c>
      <c r="O267" s="124"/>
      <c r="P267" s="124"/>
      <c r="Q267" s="124"/>
      <c r="R267" s="124"/>
      <c r="S267" s="289">
        <f>SUM(E271:L271)+SUM(N271:R271)</f>
        <v>1300</v>
      </c>
    </row>
    <row r="268" spans="1:20" ht="21.75" customHeight="1">
      <c r="A268" s="287"/>
      <c r="B268" s="287"/>
      <c r="C268" s="287"/>
      <c r="D268" s="146" t="s">
        <v>45</v>
      </c>
      <c r="E268" s="146">
        <v>1</v>
      </c>
      <c r="F268" s="146"/>
      <c r="G268" s="146"/>
      <c r="H268" s="146"/>
      <c r="I268" s="146"/>
      <c r="J268" s="146"/>
      <c r="K268" s="146"/>
      <c r="L268" s="146"/>
      <c r="M268" s="146" t="s">
        <v>369</v>
      </c>
      <c r="N268" s="146">
        <v>2010</v>
      </c>
      <c r="O268" s="146"/>
      <c r="P268" s="146"/>
      <c r="Q268" s="146"/>
      <c r="R268" s="147"/>
      <c r="S268" s="290"/>
    </row>
    <row r="269" spans="1:20" ht="21.75" customHeight="1">
      <c r="A269" s="287"/>
      <c r="B269" s="287"/>
      <c r="C269" s="287"/>
      <c r="D269" s="148" t="s">
        <v>379</v>
      </c>
      <c r="E269" s="148" t="s">
        <v>361</v>
      </c>
      <c r="F269" s="148"/>
      <c r="G269" s="148"/>
      <c r="H269" s="148"/>
      <c r="I269" s="148"/>
      <c r="J269" s="148"/>
      <c r="K269" s="148"/>
      <c r="L269" s="148"/>
      <c r="M269" s="148" t="s">
        <v>367</v>
      </c>
      <c r="N269" s="148" t="s">
        <v>678</v>
      </c>
      <c r="O269" s="148"/>
      <c r="P269" s="148"/>
      <c r="Q269" s="148"/>
      <c r="R269" s="149"/>
      <c r="S269" s="290"/>
    </row>
    <row r="270" spans="1:20" ht="21.75" customHeight="1">
      <c r="A270" s="287"/>
      <c r="B270" s="287"/>
      <c r="C270" s="287"/>
      <c r="D270" s="149" t="s">
        <v>54</v>
      </c>
      <c r="E270" s="149">
        <v>800</v>
      </c>
      <c r="F270" s="149"/>
      <c r="G270" s="149"/>
      <c r="H270" s="149"/>
      <c r="I270" s="149"/>
      <c r="J270" s="149"/>
      <c r="K270" s="149"/>
      <c r="L270" s="149"/>
      <c r="M270" s="148" t="s">
        <v>54</v>
      </c>
      <c r="N270" s="149">
        <v>500</v>
      </c>
      <c r="O270" s="149"/>
      <c r="P270" s="149"/>
      <c r="Q270" s="149"/>
      <c r="R270" s="149"/>
      <c r="S270" s="290"/>
    </row>
    <row r="271" spans="1:20" ht="21.75" customHeight="1">
      <c r="A271" s="288"/>
      <c r="B271" s="288"/>
      <c r="C271" s="288"/>
      <c r="D271" s="150" t="s">
        <v>56</v>
      </c>
      <c r="E271" s="150">
        <f>E268*E270</f>
        <v>800</v>
      </c>
      <c r="F271" s="150"/>
      <c r="G271" s="150"/>
      <c r="H271" s="150"/>
      <c r="I271" s="150"/>
      <c r="J271" s="150"/>
      <c r="K271" s="150"/>
      <c r="L271" s="150"/>
      <c r="M271" s="143" t="s">
        <v>56</v>
      </c>
      <c r="N271" s="150">
        <v>500</v>
      </c>
      <c r="O271" s="150"/>
      <c r="P271" s="150"/>
      <c r="Q271" s="150"/>
      <c r="R271" s="150"/>
      <c r="S271" s="291"/>
      <c r="T271" s="145">
        <f>SUM(S212:S271)</f>
        <v>33900</v>
      </c>
    </row>
    <row r="272" spans="1:20" ht="21.75" customHeight="1">
      <c r="A272" s="292" t="s">
        <v>50</v>
      </c>
      <c r="B272" s="292" t="s">
        <v>87</v>
      </c>
      <c r="C272" s="292" t="s">
        <v>87</v>
      </c>
      <c r="D272" s="126" t="s">
        <v>48</v>
      </c>
      <c r="E272" s="126" t="s">
        <v>682</v>
      </c>
      <c r="F272" s="126"/>
      <c r="G272" s="126"/>
      <c r="H272" s="126"/>
      <c r="I272" s="126"/>
      <c r="J272" s="126"/>
      <c r="K272" s="166"/>
      <c r="L272" s="166"/>
      <c r="M272" s="126" t="s">
        <v>48</v>
      </c>
      <c r="N272" s="126"/>
      <c r="O272" s="126"/>
      <c r="P272" s="126"/>
      <c r="Q272" s="126"/>
      <c r="R272" s="126"/>
      <c r="S272" s="295">
        <f>SUM(E276:L276)+SUM(N276:R276)</f>
        <v>500</v>
      </c>
    </row>
    <row r="273" spans="1:19" ht="21.75" customHeight="1">
      <c r="A273" s="293"/>
      <c r="B273" s="293"/>
      <c r="C273" s="293"/>
      <c r="D273" s="167" t="s">
        <v>45</v>
      </c>
      <c r="E273" s="167">
        <v>1</v>
      </c>
      <c r="F273" s="167"/>
      <c r="G273" s="167"/>
      <c r="H273" s="167"/>
      <c r="I273" s="167"/>
      <c r="J273" s="167"/>
      <c r="K273" s="167"/>
      <c r="L273" s="167"/>
      <c r="M273" s="167" t="s">
        <v>369</v>
      </c>
      <c r="N273" s="167"/>
      <c r="O273" s="167"/>
      <c r="P273" s="167"/>
      <c r="Q273" s="167"/>
      <c r="R273" s="168"/>
      <c r="S273" s="296"/>
    </row>
    <row r="274" spans="1:19" ht="21.75" customHeight="1">
      <c r="A274" s="293"/>
      <c r="B274" s="293"/>
      <c r="C274" s="293"/>
      <c r="D274" s="169" t="s">
        <v>379</v>
      </c>
      <c r="E274" s="169" t="s">
        <v>361</v>
      </c>
      <c r="F274" s="169"/>
      <c r="G274" s="169"/>
      <c r="H274" s="169"/>
      <c r="I274" s="169"/>
      <c r="J274" s="169"/>
      <c r="K274" s="169"/>
      <c r="L274" s="169"/>
      <c r="M274" s="169" t="s">
        <v>367</v>
      </c>
      <c r="N274" s="169"/>
      <c r="O274" s="169"/>
      <c r="P274" s="169"/>
      <c r="Q274" s="169"/>
      <c r="R274" s="170"/>
      <c r="S274" s="296"/>
    </row>
    <row r="275" spans="1:19" ht="21.75" customHeight="1">
      <c r="A275" s="293"/>
      <c r="B275" s="293"/>
      <c r="C275" s="293"/>
      <c r="D275" s="170" t="s">
        <v>54</v>
      </c>
      <c r="E275" s="170">
        <v>500</v>
      </c>
      <c r="F275" s="170"/>
      <c r="G275" s="170"/>
      <c r="H275" s="170"/>
      <c r="I275" s="170"/>
      <c r="J275" s="170"/>
      <c r="K275" s="170"/>
      <c r="L275" s="170"/>
      <c r="M275" s="169" t="s">
        <v>54</v>
      </c>
      <c r="N275" s="170"/>
      <c r="O275" s="170"/>
      <c r="P275" s="170"/>
      <c r="Q275" s="170"/>
      <c r="R275" s="170"/>
      <c r="S275" s="296"/>
    </row>
    <row r="276" spans="1:19" ht="21.75" customHeight="1">
      <c r="A276" s="294"/>
      <c r="B276" s="294"/>
      <c r="C276" s="294"/>
      <c r="D276" s="171" t="s">
        <v>56</v>
      </c>
      <c r="E276" s="171">
        <v>500</v>
      </c>
      <c r="F276" s="171"/>
      <c r="G276" s="171"/>
      <c r="H276" s="171"/>
      <c r="I276" s="171"/>
      <c r="J276" s="171"/>
      <c r="K276" s="171"/>
      <c r="L276" s="171"/>
      <c r="M276" s="144" t="s">
        <v>56</v>
      </c>
      <c r="N276" s="171"/>
      <c r="O276" s="171"/>
      <c r="P276" s="171"/>
      <c r="Q276" s="171"/>
      <c r="R276" s="171"/>
      <c r="S276" s="297"/>
    </row>
    <row r="277" spans="1:19" ht="21.75" customHeight="1">
      <c r="A277" s="292" t="s">
        <v>50</v>
      </c>
      <c r="B277" s="292" t="s">
        <v>232</v>
      </c>
      <c r="C277" s="292" t="s">
        <v>232</v>
      </c>
      <c r="D277" s="126" t="s">
        <v>48</v>
      </c>
      <c r="E277" s="126" t="s">
        <v>128</v>
      </c>
      <c r="F277" s="126"/>
      <c r="G277" s="126"/>
      <c r="H277" s="126"/>
      <c r="I277" s="126"/>
      <c r="J277" s="126"/>
      <c r="K277" s="166"/>
      <c r="L277" s="166"/>
      <c r="M277" s="126" t="s">
        <v>48</v>
      </c>
      <c r="N277" s="126"/>
      <c r="O277" s="126"/>
      <c r="P277" s="126"/>
      <c r="Q277" s="126"/>
      <c r="R277" s="126"/>
      <c r="S277" s="295">
        <f>SUM(E281:L281)+SUM(N281:R281)</f>
        <v>300</v>
      </c>
    </row>
    <row r="278" spans="1:19" ht="21.75" customHeight="1">
      <c r="A278" s="293"/>
      <c r="B278" s="293"/>
      <c r="C278" s="293"/>
      <c r="D278" s="167" t="s">
        <v>45</v>
      </c>
      <c r="E278" s="167">
        <v>1</v>
      </c>
      <c r="F278" s="167"/>
      <c r="G278" s="167"/>
      <c r="H278" s="167"/>
      <c r="I278" s="167"/>
      <c r="J278" s="167"/>
      <c r="K278" s="167"/>
      <c r="L278" s="167"/>
      <c r="M278" s="167" t="s">
        <v>369</v>
      </c>
      <c r="N278" s="167"/>
      <c r="O278" s="167"/>
      <c r="P278" s="167"/>
      <c r="Q278" s="167"/>
      <c r="R278" s="168"/>
      <c r="S278" s="296"/>
    </row>
    <row r="279" spans="1:19" ht="21.75" customHeight="1">
      <c r="A279" s="293"/>
      <c r="B279" s="293"/>
      <c r="C279" s="293"/>
      <c r="D279" s="169" t="s">
        <v>379</v>
      </c>
      <c r="E279" s="169" t="s">
        <v>361</v>
      </c>
      <c r="F279" s="169"/>
      <c r="G279" s="169"/>
      <c r="H279" s="169"/>
      <c r="I279" s="169"/>
      <c r="J279" s="169"/>
      <c r="K279" s="169"/>
      <c r="L279" s="169"/>
      <c r="M279" s="169" t="s">
        <v>367</v>
      </c>
      <c r="N279" s="169"/>
      <c r="O279" s="169"/>
      <c r="P279" s="169"/>
      <c r="Q279" s="169"/>
      <c r="R279" s="170"/>
      <c r="S279" s="296"/>
    </row>
    <row r="280" spans="1:19" ht="21.75" customHeight="1">
      <c r="A280" s="293"/>
      <c r="B280" s="293"/>
      <c r="C280" s="293"/>
      <c r="D280" s="170" t="s">
        <v>54</v>
      </c>
      <c r="E280" s="170">
        <v>300</v>
      </c>
      <c r="F280" s="170"/>
      <c r="G280" s="170"/>
      <c r="H280" s="170"/>
      <c r="I280" s="170"/>
      <c r="J280" s="170"/>
      <c r="K280" s="170"/>
      <c r="L280" s="170"/>
      <c r="M280" s="169" t="s">
        <v>54</v>
      </c>
      <c r="N280" s="170"/>
      <c r="O280" s="170"/>
      <c r="P280" s="170"/>
      <c r="Q280" s="170"/>
      <c r="R280" s="170"/>
      <c r="S280" s="296"/>
    </row>
    <row r="281" spans="1:19" ht="21.75" customHeight="1">
      <c r="A281" s="294"/>
      <c r="B281" s="294"/>
      <c r="C281" s="294"/>
      <c r="D281" s="171" t="s">
        <v>56</v>
      </c>
      <c r="E281" s="171">
        <v>300</v>
      </c>
      <c r="F281" s="171"/>
      <c r="G281" s="171"/>
      <c r="H281" s="171"/>
      <c r="I281" s="171"/>
      <c r="J281" s="171"/>
      <c r="K281" s="171"/>
      <c r="L281" s="171"/>
      <c r="M281" s="144" t="s">
        <v>56</v>
      </c>
      <c r="N281" s="171"/>
      <c r="O281" s="171"/>
      <c r="P281" s="171"/>
      <c r="Q281" s="171"/>
      <c r="R281" s="171"/>
      <c r="S281" s="297"/>
    </row>
    <row r="282" spans="1:19" ht="21.75" customHeight="1">
      <c r="A282" s="292" t="s">
        <v>50</v>
      </c>
      <c r="B282" s="292" t="s">
        <v>99</v>
      </c>
      <c r="C282" s="292" t="s">
        <v>99</v>
      </c>
      <c r="D282" s="126" t="s">
        <v>48</v>
      </c>
      <c r="E282" s="126" t="s">
        <v>68</v>
      </c>
      <c r="F282" s="126"/>
      <c r="G282" s="126"/>
      <c r="H282" s="126"/>
      <c r="I282" s="126"/>
      <c r="J282" s="126"/>
      <c r="K282" s="166"/>
      <c r="L282" s="166"/>
      <c r="M282" s="126" t="s">
        <v>48</v>
      </c>
      <c r="N282" s="126" t="s">
        <v>126</v>
      </c>
      <c r="O282" s="126"/>
      <c r="P282" s="126"/>
      <c r="Q282" s="126"/>
      <c r="R282" s="126"/>
      <c r="S282" s="295">
        <f>SUM(E286:L286)+SUM(N286:R286)</f>
        <v>3000</v>
      </c>
    </row>
    <row r="283" spans="1:19" ht="21.75" customHeight="1">
      <c r="A283" s="293"/>
      <c r="B283" s="293"/>
      <c r="C283" s="293"/>
      <c r="D283" s="167" t="s">
        <v>45</v>
      </c>
      <c r="E283" s="167">
        <v>1</v>
      </c>
      <c r="F283" s="167"/>
      <c r="G283" s="167"/>
      <c r="H283" s="167"/>
      <c r="I283" s="167"/>
      <c r="J283" s="167"/>
      <c r="K283" s="167"/>
      <c r="L283" s="167"/>
      <c r="M283" s="167" t="s">
        <v>369</v>
      </c>
      <c r="N283" s="167">
        <v>2007</v>
      </c>
      <c r="O283" s="167"/>
      <c r="P283" s="167"/>
      <c r="Q283" s="167"/>
      <c r="R283" s="168"/>
      <c r="S283" s="296"/>
    </row>
    <row r="284" spans="1:19" ht="21.75" customHeight="1">
      <c r="A284" s="293"/>
      <c r="B284" s="293"/>
      <c r="C284" s="293"/>
      <c r="D284" s="169" t="s">
        <v>379</v>
      </c>
      <c r="E284" s="169" t="s">
        <v>361</v>
      </c>
      <c r="F284" s="169"/>
      <c r="G284" s="169"/>
      <c r="H284" s="169"/>
      <c r="I284" s="169"/>
      <c r="J284" s="169"/>
      <c r="K284" s="169"/>
      <c r="L284" s="169"/>
      <c r="M284" s="169" t="s">
        <v>367</v>
      </c>
      <c r="N284" s="169" t="s">
        <v>93</v>
      </c>
      <c r="O284" s="169"/>
      <c r="P284" s="169"/>
      <c r="Q284" s="169"/>
      <c r="R284" s="170"/>
      <c r="S284" s="296"/>
    </row>
    <row r="285" spans="1:19" ht="21.75" customHeight="1">
      <c r="A285" s="293"/>
      <c r="B285" s="293"/>
      <c r="C285" s="293"/>
      <c r="D285" s="170" t="s">
        <v>54</v>
      </c>
      <c r="E285" s="170">
        <v>1000</v>
      </c>
      <c r="F285" s="170"/>
      <c r="G285" s="170"/>
      <c r="H285" s="170"/>
      <c r="I285" s="170"/>
      <c r="J285" s="170"/>
      <c r="K285" s="170"/>
      <c r="L285" s="170"/>
      <c r="M285" s="169" t="s">
        <v>54</v>
      </c>
      <c r="N285" s="170">
        <v>2000</v>
      </c>
      <c r="O285" s="170"/>
      <c r="P285" s="170"/>
      <c r="Q285" s="170"/>
      <c r="R285" s="170"/>
      <c r="S285" s="296"/>
    </row>
    <row r="286" spans="1:19" ht="21.75" customHeight="1">
      <c r="A286" s="294"/>
      <c r="B286" s="294"/>
      <c r="C286" s="294"/>
      <c r="D286" s="171" t="s">
        <v>56</v>
      </c>
      <c r="E286" s="171">
        <v>1000</v>
      </c>
      <c r="F286" s="171"/>
      <c r="G286" s="171"/>
      <c r="H286" s="171"/>
      <c r="I286" s="171"/>
      <c r="J286" s="171"/>
      <c r="K286" s="171"/>
      <c r="L286" s="171"/>
      <c r="M286" s="144" t="s">
        <v>56</v>
      </c>
      <c r="N286" s="171">
        <v>2000</v>
      </c>
      <c r="O286" s="171"/>
      <c r="P286" s="171"/>
      <c r="Q286" s="171"/>
      <c r="R286" s="171"/>
      <c r="S286" s="297"/>
    </row>
    <row r="287" spans="1:19" ht="21.75" customHeight="1">
      <c r="A287" s="292" t="s">
        <v>50</v>
      </c>
      <c r="B287" s="292" t="s">
        <v>246</v>
      </c>
      <c r="C287" s="292" t="s">
        <v>246</v>
      </c>
      <c r="D287" s="126" t="s">
        <v>48</v>
      </c>
      <c r="E287" s="126"/>
      <c r="F287" s="126"/>
      <c r="G287" s="126"/>
      <c r="H287" s="126"/>
      <c r="I287" s="126"/>
      <c r="J287" s="126"/>
      <c r="K287" s="166"/>
      <c r="L287" s="166"/>
      <c r="M287" s="126" t="s">
        <v>48</v>
      </c>
      <c r="N287" s="126" t="s">
        <v>683</v>
      </c>
      <c r="O287" s="126" t="s">
        <v>66</v>
      </c>
      <c r="P287" s="126"/>
      <c r="Q287" s="126"/>
      <c r="R287" s="126"/>
      <c r="S287" s="295">
        <f>SUM(E291:L291)+SUM(N291:R291)</f>
        <v>1840</v>
      </c>
    </row>
    <row r="288" spans="1:19" ht="21.75" customHeight="1">
      <c r="A288" s="293"/>
      <c r="B288" s="293"/>
      <c r="C288" s="293"/>
      <c r="D288" s="167" t="s">
        <v>45</v>
      </c>
      <c r="E288" s="167"/>
      <c r="F288" s="167"/>
      <c r="G288" s="167"/>
      <c r="H288" s="167"/>
      <c r="I288" s="167"/>
      <c r="J288" s="167"/>
      <c r="K288" s="167"/>
      <c r="L288" s="167"/>
      <c r="M288" s="167" t="s">
        <v>369</v>
      </c>
      <c r="N288" s="167">
        <v>2005</v>
      </c>
      <c r="O288" s="167">
        <v>2006</v>
      </c>
      <c r="P288" s="167"/>
      <c r="Q288" s="167"/>
      <c r="R288" s="168"/>
      <c r="S288" s="296"/>
    </row>
    <row r="289" spans="1:20" ht="21.75" customHeight="1">
      <c r="A289" s="293"/>
      <c r="B289" s="293"/>
      <c r="C289" s="293"/>
      <c r="D289" s="169" t="s">
        <v>379</v>
      </c>
      <c r="E289" s="169"/>
      <c r="F289" s="169"/>
      <c r="G289" s="169"/>
      <c r="H289" s="169"/>
      <c r="I289" s="169"/>
      <c r="J289" s="169"/>
      <c r="K289" s="169"/>
      <c r="L289" s="169"/>
      <c r="M289" s="169" t="s">
        <v>367</v>
      </c>
      <c r="N289" s="169" t="s">
        <v>681</v>
      </c>
      <c r="O289" s="169" t="s">
        <v>681</v>
      </c>
      <c r="P289" s="169"/>
      <c r="Q289" s="169"/>
      <c r="R289" s="170"/>
      <c r="S289" s="296"/>
    </row>
    <row r="290" spans="1:20" ht="21.75" customHeight="1">
      <c r="A290" s="293"/>
      <c r="B290" s="293"/>
      <c r="C290" s="293"/>
      <c r="D290" s="170" t="s">
        <v>54</v>
      </c>
      <c r="E290" s="170"/>
      <c r="F290" s="170"/>
      <c r="G290" s="170"/>
      <c r="H290" s="170"/>
      <c r="I290" s="170"/>
      <c r="J290" s="170"/>
      <c r="K290" s="170"/>
      <c r="L290" s="170"/>
      <c r="M290" s="169" t="s">
        <v>54</v>
      </c>
      <c r="N290" s="170">
        <v>400</v>
      </c>
      <c r="O290" s="170">
        <v>180</v>
      </c>
      <c r="P290" s="170"/>
      <c r="Q290" s="170"/>
      <c r="R290" s="170"/>
      <c r="S290" s="296"/>
    </row>
    <row r="291" spans="1:20" ht="21.75" customHeight="1">
      <c r="A291" s="294"/>
      <c r="B291" s="294"/>
      <c r="C291" s="294"/>
      <c r="D291" s="171" t="s">
        <v>56</v>
      </c>
      <c r="E291" s="171"/>
      <c r="F291" s="171"/>
      <c r="G291" s="171"/>
      <c r="H291" s="171"/>
      <c r="I291" s="171"/>
      <c r="J291" s="171"/>
      <c r="K291" s="171"/>
      <c r="L291" s="171"/>
      <c r="M291" s="144" t="s">
        <v>56</v>
      </c>
      <c r="N291" s="171">
        <v>400</v>
      </c>
      <c r="O291" s="171">
        <v>1440</v>
      </c>
      <c r="P291" s="171"/>
      <c r="Q291" s="171"/>
      <c r="R291" s="171"/>
      <c r="S291" s="297"/>
    </row>
    <row r="292" spans="1:20" s="17" customFormat="1" ht="21.75" customHeight="1">
      <c r="A292" s="292" t="s">
        <v>50</v>
      </c>
      <c r="B292" s="292" t="s">
        <v>87</v>
      </c>
      <c r="C292" s="292" t="s">
        <v>87</v>
      </c>
      <c r="D292" s="126" t="s">
        <v>48</v>
      </c>
      <c r="E292" s="126" t="s">
        <v>128</v>
      </c>
      <c r="F292" s="126"/>
      <c r="G292" s="126"/>
      <c r="H292" s="126"/>
      <c r="I292" s="126"/>
      <c r="J292" s="126"/>
      <c r="K292" s="166"/>
      <c r="L292" s="166"/>
      <c r="M292" s="126" t="s">
        <v>48</v>
      </c>
      <c r="N292" s="126"/>
      <c r="O292" s="126"/>
      <c r="P292" s="126"/>
      <c r="Q292" s="126"/>
      <c r="R292" s="126"/>
      <c r="S292" s="295">
        <f>SUM(E296:L296)+SUM(N296:R296)</f>
        <v>1035</v>
      </c>
      <c r="T292" s="145"/>
    </row>
    <row r="293" spans="1:20" s="17" customFormat="1" ht="21.75" customHeight="1">
      <c r="A293" s="293"/>
      <c r="B293" s="293"/>
      <c r="C293" s="293"/>
      <c r="D293" s="167" t="s">
        <v>45</v>
      </c>
      <c r="E293" s="167">
        <v>3</v>
      </c>
      <c r="F293" s="167"/>
      <c r="G293" s="167"/>
      <c r="H293" s="167"/>
      <c r="I293" s="167"/>
      <c r="J293" s="167"/>
      <c r="K293" s="167"/>
      <c r="L293" s="167"/>
      <c r="M293" s="167" t="s">
        <v>369</v>
      </c>
      <c r="N293" s="167"/>
      <c r="O293" s="167"/>
      <c r="P293" s="167"/>
      <c r="Q293" s="167"/>
      <c r="R293" s="168"/>
      <c r="S293" s="296"/>
      <c r="T293" s="145"/>
    </row>
    <row r="294" spans="1:20" s="17" customFormat="1" ht="21.75" customHeight="1">
      <c r="A294" s="293"/>
      <c r="B294" s="293"/>
      <c r="C294" s="293"/>
      <c r="D294" s="169" t="s">
        <v>379</v>
      </c>
      <c r="E294" s="169" t="s">
        <v>46</v>
      </c>
      <c r="F294" s="169"/>
      <c r="G294" s="169"/>
      <c r="H294" s="169"/>
      <c r="I294" s="169"/>
      <c r="J294" s="169"/>
      <c r="K294" s="169"/>
      <c r="L294" s="169"/>
      <c r="M294" s="169" t="s">
        <v>367</v>
      </c>
      <c r="N294" s="169"/>
      <c r="O294" s="169"/>
      <c r="P294" s="169"/>
      <c r="Q294" s="169"/>
      <c r="R294" s="170"/>
      <c r="S294" s="296"/>
      <c r="T294" s="145"/>
    </row>
    <row r="295" spans="1:20" s="17" customFormat="1" ht="21.75" customHeight="1">
      <c r="A295" s="293"/>
      <c r="B295" s="293"/>
      <c r="C295" s="293"/>
      <c r="D295" s="170" t="s">
        <v>54</v>
      </c>
      <c r="E295" s="170">
        <v>345</v>
      </c>
      <c r="F295" s="170"/>
      <c r="G295" s="170"/>
      <c r="H295" s="170"/>
      <c r="I295" s="170"/>
      <c r="J295" s="170"/>
      <c r="K295" s="170"/>
      <c r="L295" s="170"/>
      <c r="M295" s="169" t="s">
        <v>54</v>
      </c>
      <c r="N295" s="170"/>
      <c r="O295" s="170"/>
      <c r="P295" s="170"/>
      <c r="Q295" s="170"/>
      <c r="R295" s="170"/>
      <c r="S295" s="296"/>
      <c r="T295" s="145"/>
    </row>
    <row r="296" spans="1:20" s="17" customFormat="1" ht="21.75" customHeight="1">
      <c r="A296" s="294"/>
      <c r="B296" s="294"/>
      <c r="C296" s="294"/>
      <c r="D296" s="171" t="s">
        <v>56</v>
      </c>
      <c r="E296" s="171">
        <v>1035</v>
      </c>
      <c r="F296" s="171"/>
      <c r="G296" s="171"/>
      <c r="H296" s="171"/>
      <c r="I296" s="171"/>
      <c r="J296" s="171"/>
      <c r="K296" s="171"/>
      <c r="L296" s="171"/>
      <c r="M296" s="144" t="s">
        <v>56</v>
      </c>
      <c r="N296" s="171"/>
      <c r="O296" s="171"/>
      <c r="P296" s="171"/>
      <c r="Q296" s="171"/>
      <c r="R296" s="171"/>
      <c r="S296" s="297"/>
      <c r="T296" s="145"/>
    </row>
    <row r="297" spans="1:20" s="17" customFormat="1" ht="21.75" customHeight="1">
      <c r="A297" s="292" t="s">
        <v>50</v>
      </c>
      <c r="B297" s="292" t="s">
        <v>237</v>
      </c>
      <c r="C297" s="292" t="s">
        <v>737</v>
      </c>
      <c r="D297" s="126" t="s">
        <v>48</v>
      </c>
      <c r="E297" s="126" t="s">
        <v>67</v>
      </c>
      <c r="F297" s="126"/>
      <c r="G297" s="126"/>
      <c r="H297" s="126"/>
      <c r="I297" s="126"/>
      <c r="J297" s="126"/>
      <c r="K297" s="166"/>
      <c r="L297" s="166"/>
      <c r="M297" s="126" t="s">
        <v>48</v>
      </c>
      <c r="N297" s="126"/>
      <c r="O297" s="126"/>
      <c r="P297" s="126"/>
      <c r="Q297" s="126"/>
      <c r="R297" s="126"/>
      <c r="S297" s="295">
        <f>SUM(E301:L301)+SUM(N301:R301)</f>
        <v>500</v>
      </c>
      <c r="T297" s="145"/>
    </row>
    <row r="298" spans="1:20" s="17" customFormat="1" ht="21.75" customHeight="1">
      <c r="A298" s="293"/>
      <c r="B298" s="293"/>
      <c r="C298" s="293"/>
      <c r="D298" s="167" t="s">
        <v>45</v>
      </c>
      <c r="E298" s="167">
        <v>1</v>
      </c>
      <c r="F298" s="167"/>
      <c r="G298" s="167"/>
      <c r="H298" s="167"/>
      <c r="I298" s="167"/>
      <c r="J298" s="167"/>
      <c r="K298" s="167"/>
      <c r="L298" s="167"/>
      <c r="M298" s="167" t="s">
        <v>369</v>
      </c>
      <c r="N298" s="167"/>
      <c r="O298" s="167"/>
      <c r="P298" s="167"/>
      <c r="Q298" s="167"/>
      <c r="R298" s="168"/>
      <c r="S298" s="296"/>
      <c r="T298" s="145"/>
    </row>
    <row r="299" spans="1:20" s="17" customFormat="1" ht="21.75" customHeight="1">
      <c r="A299" s="293"/>
      <c r="B299" s="293"/>
      <c r="C299" s="293"/>
      <c r="D299" s="169" t="s">
        <v>379</v>
      </c>
      <c r="E299" s="169" t="s">
        <v>361</v>
      </c>
      <c r="F299" s="169"/>
      <c r="G299" s="169"/>
      <c r="H299" s="169"/>
      <c r="I299" s="169"/>
      <c r="J299" s="169"/>
      <c r="K299" s="169"/>
      <c r="L299" s="169"/>
      <c r="M299" s="169" t="s">
        <v>367</v>
      </c>
      <c r="N299" s="169"/>
      <c r="O299" s="169"/>
      <c r="P299" s="169"/>
      <c r="Q299" s="169"/>
      <c r="R299" s="170"/>
      <c r="S299" s="296"/>
      <c r="T299" s="145"/>
    </row>
    <row r="300" spans="1:20" s="17" customFormat="1" ht="21.75" customHeight="1">
      <c r="A300" s="293"/>
      <c r="B300" s="293"/>
      <c r="C300" s="293"/>
      <c r="D300" s="170" t="s">
        <v>54</v>
      </c>
      <c r="E300" s="170">
        <v>500</v>
      </c>
      <c r="F300" s="170"/>
      <c r="G300" s="170"/>
      <c r="H300" s="170"/>
      <c r="I300" s="170"/>
      <c r="J300" s="170"/>
      <c r="K300" s="170"/>
      <c r="L300" s="170"/>
      <c r="M300" s="169" t="s">
        <v>54</v>
      </c>
      <c r="N300" s="170"/>
      <c r="O300" s="170"/>
      <c r="P300" s="170"/>
      <c r="Q300" s="170"/>
      <c r="R300" s="170"/>
      <c r="S300" s="296"/>
      <c r="T300" s="145"/>
    </row>
    <row r="301" spans="1:20" s="17" customFormat="1" ht="21.75" customHeight="1">
      <c r="A301" s="294"/>
      <c r="B301" s="294"/>
      <c r="C301" s="294"/>
      <c r="D301" s="171" t="s">
        <v>56</v>
      </c>
      <c r="E301" s="171">
        <v>500</v>
      </c>
      <c r="F301" s="171"/>
      <c r="G301" s="171"/>
      <c r="H301" s="171"/>
      <c r="I301" s="171"/>
      <c r="J301" s="171"/>
      <c r="K301" s="171"/>
      <c r="L301" s="171"/>
      <c r="M301" s="144" t="s">
        <v>56</v>
      </c>
      <c r="N301" s="171"/>
      <c r="O301" s="171"/>
      <c r="P301" s="171"/>
      <c r="Q301" s="171"/>
      <c r="R301" s="171"/>
      <c r="S301" s="297"/>
      <c r="T301" s="145"/>
    </row>
    <row r="302" spans="1:20" s="17" customFormat="1" ht="21.75" customHeight="1">
      <c r="A302" s="292" t="s">
        <v>50</v>
      </c>
      <c r="B302" s="292" t="s">
        <v>250</v>
      </c>
      <c r="C302" s="292" t="s">
        <v>738</v>
      </c>
      <c r="D302" s="126" t="s">
        <v>48</v>
      </c>
      <c r="E302" s="126" t="s">
        <v>739</v>
      </c>
      <c r="F302" s="126"/>
      <c r="G302" s="126"/>
      <c r="H302" s="126"/>
      <c r="I302" s="126"/>
      <c r="J302" s="126"/>
      <c r="K302" s="166"/>
      <c r="L302" s="166"/>
      <c r="M302" s="126" t="s">
        <v>48</v>
      </c>
      <c r="N302" s="126"/>
      <c r="O302" s="126"/>
      <c r="P302" s="126"/>
      <c r="Q302" s="126"/>
      <c r="R302" s="126"/>
      <c r="S302" s="295">
        <f>SUM(E306:L306)+SUM(N306:R306)</f>
        <v>440</v>
      </c>
      <c r="T302" s="145"/>
    </row>
    <row r="303" spans="1:20" s="17" customFormat="1" ht="21.75" customHeight="1">
      <c r="A303" s="293"/>
      <c r="B303" s="293"/>
      <c r="C303" s="293"/>
      <c r="D303" s="167" t="s">
        <v>45</v>
      </c>
      <c r="E303" s="167">
        <v>1</v>
      </c>
      <c r="F303" s="167"/>
      <c r="G303" s="167"/>
      <c r="H303" s="167"/>
      <c r="I303" s="167"/>
      <c r="J303" s="167"/>
      <c r="K303" s="167"/>
      <c r="L303" s="167"/>
      <c r="M303" s="167" t="s">
        <v>369</v>
      </c>
      <c r="N303" s="167"/>
      <c r="O303" s="167"/>
      <c r="P303" s="167"/>
      <c r="Q303" s="167"/>
      <c r="R303" s="168"/>
      <c r="S303" s="296"/>
      <c r="T303" s="145"/>
    </row>
    <row r="304" spans="1:20" s="17" customFormat="1" ht="21.75" customHeight="1">
      <c r="A304" s="293"/>
      <c r="B304" s="293"/>
      <c r="C304" s="293"/>
      <c r="D304" s="169" t="s">
        <v>379</v>
      </c>
      <c r="E304" s="169" t="s">
        <v>361</v>
      </c>
      <c r="F304" s="169"/>
      <c r="G304" s="169"/>
      <c r="H304" s="169"/>
      <c r="I304" s="169"/>
      <c r="J304" s="169"/>
      <c r="K304" s="169"/>
      <c r="L304" s="169"/>
      <c r="M304" s="169" t="s">
        <v>367</v>
      </c>
      <c r="N304" s="169"/>
      <c r="O304" s="169"/>
      <c r="P304" s="169"/>
      <c r="Q304" s="169"/>
      <c r="R304" s="170"/>
      <c r="S304" s="296"/>
      <c r="T304" s="145"/>
    </row>
    <row r="305" spans="1:20" s="17" customFormat="1" ht="21.75" customHeight="1">
      <c r="A305" s="293"/>
      <c r="B305" s="293"/>
      <c r="C305" s="293"/>
      <c r="D305" s="170" t="s">
        <v>54</v>
      </c>
      <c r="E305" s="170">
        <v>440</v>
      </c>
      <c r="F305" s="170"/>
      <c r="G305" s="170"/>
      <c r="H305" s="170"/>
      <c r="I305" s="170"/>
      <c r="J305" s="170"/>
      <c r="K305" s="170"/>
      <c r="L305" s="170"/>
      <c r="M305" s="169" t="s">
        <v>54</v>
      </c>
      <c r="N305" s="170"/>
      <c r="O305" s="170"/>
      <c r="P305" s="170"/>
      <c r="Q305" s="170"/>
      <c r="R305" s="170"/>
      <c r="S305" s="296"/>
      <c r="T305" s="145"/>
    </row>
    <row r="306" spans="1:20" s="17" customFormat="1" ht="21.75" customHeight="1">
      <c r="A306" s="294"/>
      <c r="B306" s="294"/>
      <c r="C306" s="294"/>
      <c r="D306" s="171" t="s">
        <v>56</v>
      </c>
      <c r="E306" s="171">
        <v>440</v>
      </c>
      <c r="F306" s="171"/>
      <c r="G306" s="171"/>
      <c r="H306" s="171"/>
      <c r="I306" s="171"/>
      <c r="J306" s="171"/>
      <c r="K306" s="171"/>
      <c r="L306" s="171"/>
      <c r="M306" s="144" t="s">
        <v>56</v>
      </c>
      <c r="N306" s="171"/>
      <c r="O306" s="171"/>
      <c r="P306" s="171"/>
      <c r="Q306" s="171"/>
      <c r="R306" s="171"/>
      <c r="S306" s="297"/>
      <c r="T306" s="145">
        <f>SUM(S272:S306)</f>
        <v>7615</v>
      </c>
    </row>
    <row r="307" spans="1:20" ht="21.75" customHeight="1">
      <c r="A307" s="286" t="s">
        <v>78</v>
      </c>
      <c r="B307" s="286" t="s">
        <v>220</v>
      </c>
      <c r="C307" s="286" t="s">
        <v>684</v>
      </c>
      <c r="D307" s="124" t="s">
        <v>48</v>
      </c>
      <c r="E307" s="124" t="s">
        <v>67</v>
      </c>
      <c r="F307" s="124"/>
      <c r="G307" s="124"/>
      <c r="H307" s="124"/>
      <c r="I307" s="124"/>
      <c r="J307" s="124"/>
      <c r="K307" s="97"/>
      <c r="L307" s="97"/>
      <c r="M307" s="124" t="s">
        <v>48</v>
      </c>
      <c r="N307" s="124"/>
      <c r="O307" s="124"/>
      <c r="P307" s="124"/>
      <c r="Q307" s="124"/>
      <c r="R307" s="124"/>
      <c r="S307" s="289">
        <f>SUM(E311:L311)+SUM(N311:R311)</f>
        <v>370</v>
      </c>
    </row>
    <row r="308" spans="1:20" ht="21.75" customHeight="1">
      <c r="A308" s="287"/>
      <c r="B308" s="287"/>
      <c r="C308" s="287"/>
      <c r="D308" s="146" t="s">
        <v>45</v>
      </c>
      <c r="E308" s="146">
        <v>1</v>
      </c>
      <c r="F308" s="146"/>
      <c r="G308" s="146"/>
      <c r="H308" s="146"/>
      <c r="I308" s="146"/>
      <c r="J308" s="146"/>
      <c r="K308" s="146"/>
      <c r="L308" s="146"/>
      <c r="M308" s="146" t="s">
        <v>369</v>
      </c>
      <c r="N308" s="146"/>
      <c r="O308" s="146"/>
      <c r="P308" s="146"/>
      <c r="Q308" s="146"/>
      <c r="R308" s="147"/>
      <c r="S308" s="290"/>
    </row>
    <row r="309" spans="1:20" ht="21.75" customHeight="1">
      <c r="A309" s="287"/>
      <c r="B309" s="287"/>
      <c r="C309" s="287"/>
      <c r="D309" s="148" t="s">
        <v>379</v>
      </c>
      <c r="E309" s="148" t="s">
        <v>361</v>
      </c>
      <c r="F309" s="148"/>
      <c r="G309" s="148"/>
      <c r="H309" s="148"/>
      <c r="I309" s="148"/>
      <c r="J309" s="148"/>
      <c r="K309" s="148"/>
      <c r="L309" s="148"/>
      <c r="M309" s="148" t="s">
        <v>367</v>
      </c>
      <c r="N309" s="148"/>
      <c r="O309" s="148"/>
      <c r="P309" s="148"/>
      <c r="Q309" s="148"/>
      <c r="R309" s="149"/>
      <c r="S309" s="290"/>
    </row>
    <row r="310" spans="1:20" ht="21.75" customHeight="1">
      <c r="A310" s="287"/>
      <c r="B310" s="287"/>
      <c r="C310" s="287"/>
      <c r="D310" s="149" t="s">
        <v>54</v>
      </c>
      <c r="E310" s="149">
        <v>370</v>
      </c>
      <c r="F310" s="149"/>
      <c r="G310" s="149"/>
      <c r="H310" s="149"/>
      <c r="I310" s="149"/>
      <c r="J310" s="149"/>
      <c r="K310" s="149"/>
      <c r="L310" s="149"/>
      <c r="M310" s="148" t="s">
        <v>54</v>
      </c>
      <c r="N310" s="149"/>
      <c r="O310" s="149"/>
      <c r="P310" s="149"/>
      <c r="Q310" s="149"/>
      <c r="R310" s="149"/>
      <c r="S310" s="290"/>
    </row>
    <row r="311" spans="1:20" ht="21.75" customHeight="1">
      <c r="A311" s="288"/>
      <c r="B311" s="288"/>
      <c r="C311" s="288"/>
      <c r="D311" s="150" t="s">
        <v>56</v>
      </c>
      <c r="E311" s="150">
        <f>E308*E310</f>
        <v>370</v>
      </c>
      <c r="F311" s="150"/>
      <c r="G311" s="150"/>
      <c r="H311" s="150"/>
      <c r="I311" s="150"/>
      <c r="J311" s="150"/>
      <c r="K311" s="150"/>
      <c r="L311" s="150"/>
      <c r="M311" s="143" t="s">
        <v>56</v>
      </c>
      <c r="N311" s="150"/>
      <c r="O311" s="150"/>
      <c r="P311" s="150"/>
      <c r="Q311" s="150"/>
      <c r="R311" s="150"/>
      <c r="S311" s="291"/>
    </row>
    <row r="312" spans="1:20" ht="21.75" customHeight="1">
      <c r="A312" s="286" t="s">
        <v>78</v>
      </c>
      <c r="B312" s="286" t="s">
        <v>220</v>
      </c>
      <c r="C312" s="286" t="s">
        <v>685</v>
      </c>
      <c r="D312" s="124" t="s">
        <v>48</v>
      </c>
      <c r="E312" s="124" t="s">
        <v>67</v>
      </c>
      <c r="F312" s="124"/>
      <c r="G312" s="124"/>
      <c r="H312" s="124"/>
      <c r="I312" s="124"/>
      <c r="J312" s="124"/>
      <c r="K312" s="97"/>
      <c r="L312" s="97"/>
      <c r="M312" s="124" t="s">
        <v>48</v>
      </c>
      <c r="N312" s="124"/>
      <c r="O312" s="124"/>
      <c r="P312" s="124"/>
      <c r="Q312" s="124"/>
      <c r="R312" s="124"/>
      <c r="S312" s="289">
        <f>SUM(E316:L316)+SUM(N316:R316)</f>
        <v>600</v>
      </c>
    </row>
    <row r="313" spans="1:20" ht="21.75" customHeight="1">
      <c r="A313" s="287"/>
      <c r="B313" s="287"/>
      <c r="C313" s="287"/>
      <c r="D313" s="146" t="s">
        <v>45</v>
      </c>
      <c r="E313" s="146">
        <v>1</v>
      </c>
      <c r="F313" s="146"/>
      <c r="G313" s="146"/>
      <c r="H313" s="146"/>
      <c r="I313" s="146"/>
      <c r="J313" s="146"/>
      <c r="K313" s="146"/>
      <c r="L313" s="146"/>
      <c r="M313" s="146" t="s">
        <v>369</v>
      </c>
      <c r="N313" s="146"/>
      <c r="O313" s="146"/>
      <c r="P313" s="146"/>
      <c r="Q313" s="146"/>
      <c r="R313" s="147"/>
      <c r="S313" s="290"/>
    </row>
    <row r="314" spans="1:20" ht="21.75" customHeight="1">
      <c r="A314" s="287"/>
      <c r="B314" s="287"/>
      <c r="C314" s="287"/>
      <c r="D314" s="148" t="s">
        <v>379</v>
      </c>
      <c r="E314" s="148" t="s">
        <v>46</v>
      </c>
      <c r="F314" s="148"/>
      <c r="G314" s="148"/>
      <c r="H314" s="148"/>
      <c r="I314" s="148"/>
      <c r="J314" s="148"/>
      <c r="K314" s="148"/>
      <c r="L314" s="148"/>
      <c r="M314" s="148" t="s">
        <v>367</v>
      </c>
      <c r="N314" s="148"/>
      <c r="O314" s="148"/>
      <c r="P314" s="148"/>
      <c r="Q314" s="148"/>
      <c r="R314" s="149"/>
      <c r="S314" s="290"/>
    </row>
    <row r="315" spans="1:20" ht="21.75" customHeight="1">
      <c r="A315" s="287"/>
      <c r="B315" s="287"/>
      <c r="C315" s="287"/>
      <c r="D315" s="149" t="s">
        <v>54</v>
      </c>
      <c r="E315" s="149">
        <v>600</v>
      </c>
      <c r="F315" s="149"/>
      <c r="G315" s="149"/>
      <c r="H315" s="149"/>
      <c r="I315" s="149"/>
      <c r="J315" s="149"/>
      <c r="K315" s="149"/>
      <c r="L315" s="149"/>
      <c r="M315" s="148" t="s">
        <v>54</v>
      </c>
      <c r="N315" s="149"/>
      <c r="O315" s="149"/>
      <c r="P315" s="149"/>
      <c r="Q315" s="149"/>
      <c r="R315" s="149"/>
      <c r="S315" s="290"/>
    </row>
    <row r="316" spans="1:20" ht="21.75" customHeight="1">
      <c r="A316" s="288"/>
      <c r="B316" s="288"/>
      <c r="C316" s="288"/>
      <c r="D316" s="150" t="s">
        <v>56</v>
      </c>
      <c r="E316" s="150">
        <v>600</v>
      </c>
      <c r="F316" s="150"/>
      <c r="G316" s="150"/>
      <c r="H316" s="150"/>
      <c r="I316" s="150"/>
      <c r="J316" s="150"/>
      <c r="K316" s="150"/>
      <c r="L316" s="150"/>
      <c r="M316" s="143" t="s">
        <v>56</v>
      </c>
      <c r="N316" s="150"/>
      <c r="O316" s="150"/>
      <c r="P316" s="150"/>
      <c r="Q316" s="150"/>
      <c r="R316" s="150"/>
      <c r="S316" s="291"/>
    </row>
    <row r="317" spans="1:20" ht="21.75" customHeight="1">
      <c r="A317" s="286" t="s">
        <v>78</v>
      </c>
      <c r="B317" s="286" t="s">
        <v>223</v>
      </c>
      <c r="C317" s="286" t="s">
        <v>223</v>
      </c>
      <c r="D317" s="124" t="s">
        <v>48</v>
      </c>
      <c r="E317" s="124" t="s">
        <v>126</v>
      </c>
      <c r="F317" s="124"/>
      <c r="G317" s="124"/>
      <c r="H317" s="124"/>
      <c r="I317" s="124"/>
      <c r="J317" s="124"/>
      <c r="K317" s="97"/>
      <c r="L317" s="97"/>
      <c r="M317" s="124" t="s">
        <v>48</v>
      </c>
      <c r="N317" s="124" t="s">
        <v>148</v>
      </c>
      <c r="O317" s="124" t="s">
        <v>66</v>
      </c>
      <c r="P317" s="124"/>
      <c r="Q317" s="124"/>
      <c r="R317" s="124"/>
      <c r="S317" s="289">
        <f>SUM(E321:L321)+SUM(N321:R321)</f>
        <v>3000</v>
      </c>
    </row>
    <row r="318" spans="1:20" ht="21.75" customHeight="1">
      <c r="A318" s="287"/>
      <c r="B318" s="287"/>
      <c r="C318" s="287"/>
      <c r="D318" s="146" t="s">
        <v>45</v>
      </c>
      <c r="E318" s="146">
        <v>1</v>
      </c>
      <c r="F318" s="146"/>
      <c r="G318" s="146"/>
      <c r="H318" s="146"/>
      <c r="I318" s="146"/>
      <c r="J318" s="146"/>
      <c r="K318" s="146"/>
      <c r="L318" s="146"/>
      <c r="M318" s="146" t="s">
        <v>369</v>
      </c>
      <c r="N318" s="146">
        <v>2005</v>
      </c>
      <c r="O318" s="146">
        <v>2005</v>
      </c>
      <c r="P318" s="146"/>
      <c r="Q318" s="146"/>
      <c r="R318" s="147"/>
      <c r="S318" s="290"/>
    </row>
    <row r="319" spans="1:20" ht="21.75" customHeight="1">
      <c r="A319" s="287"/>
      <c r="B319" s="287"/>
      <c r="C319" s="287"/>
      <c r="D319" s="148" t="s">
        <v>379</v>
      </c>
      <c r="E319" s="148" t="s">
        <v>361</v>
      </c>
      <c r="F319" s="148"/>
      <c r="G319" s="148"/>
      <c r="H319" s="148"/>
      <c r="I319" s="148"/>
      <c r="J319" s="148"/>
      <c r="K319" s="148"/>
      <c r="L319" s="148"/>
      <c r="M319" s="148" t="s">
        <v>367</v>
      </c>
      <c r="N319" s="148" t="s">
        <v>64</v>
      </c>
      <c r="O319" s="148" t="s">
        <v>64</v>
      </c>
      <c r="P319" s="148"/>
      <c r="Q319" s="148"/>
      <c r="R319" s="149"/>
      <c r="S319" s="290"/>
    </row>
    <row r="320" spans="1:20" ht="21.75" customHeight="1">
      <c r="A320" s="287"/>
      <c r="B320" s="287"/>
      <c r="C320" s="287"/>
      <c r="D320" s="149" t="s">
        <v>54</v>
      </c>
      <c r="E320" s="149">
        <v>1550</v>
      </c>
      <c r="F320" s="149"/>
      <c r="G320" s="149"/>
      <c r="H320" s="149"/>
      <c r="I320" s="149"/>
      <c r="J320" s="149"/>
      <c r="K320" s="149"/>
      <c r="L320" s="149"/>
      <c r="M320" s="148" t="s">
        <v>54</v>
      </c>
      <c r="N320" s="149">
        <v>550</v>
      </c>
      <c r="O320" s="149">
        <v>150</v>
      </c>
      <c r="P320" s="149"/>
      <c r="Q320" s="149"/>
      <c r="R320" s="149"/>
      <c r="S320" s="290"/>
    </row>
    <row r="321" spans="1:20" ht="21.75" customHeight="1">
      <c r="A321" s="288"/>
      <c r="B321" s="288"/>
      <c r="C321" s="288"/>
      <c r="D321" s="150" t="s">
        <v>56</v>
      </c>
      <c r="E321" s="150">
        <v>1550</v>
      </c>
      <c r="F321" s="150"/>
      <c r="G321" s="150"/>
      <c r="H321" s="150"/>
      <c r="I321" s="150"/>
      <c r="J321" s="150"/>
      <c r="K321" s="150"/>
      <c r="L321" s="150"/>
      <c r="M321" s="143" t="s">
        <v>56</v>
      </c>
      <c r="N321" s="150">
        <v>550</v>
      </c>
      <c r="O321" s="150">
        <v>900</v>
      </c>
      <c r="P321" s="150"/>
      <c r="Q321" s="150"/>
      <c r="R321" s="150"/>
      <c r="S321" s="291"/>
    </row>
    <row r="322" spans="1:20" ht="21.75" customHeight="1">
      <c r="A322" s="286" t="s">
        <v>78</v>
      </c>
      <c r="B322" s="286" t="s">
        <v>519</v>
      </c>
      <c r="C322" s="286" t="s">
        <v>687</v>
      </c>
      <c r="D322" s="124" t="s">
        <v>48</v>
      </c>
      <c r="E322" s="124"/>
      <c r="F322" s="124"/>
      <c r="G322" s="124"/>
      <c r="H322" s="124"/>
      <c r="I322" s="124"/>
      <c r="J322" s="124"/>
      <c r="K322" s="97"/>
      <c r="L322" s="97"/>
      <c r="M322" s="124" t="s">
        <v>48</v>
      </c>
      <c r="N322" s="124" t="s">
        <v>67</v>
      </c>
      <c r="O322" s="124" t="s">
        <v>374</v>
      </c>
      <c r="P322" s="124" t="s">
        <v>376</v>
      </c>
      <c r="Q322" s="124"/>
      <c r="R322" s="124"/>
      <c r="S322" s="289">
        <f>SUM(E326:L326)+SUM(N326:R326)</f>
        <v>2100</v>
      </c>
    </row>
    <row r="323" spans="1:20" ht="21.75" customHeight="1">
      <c r="A323" s="287"/>
      <c r="B323" s="287"/>
      <c r="C323" s="287"/>
      <c r="D323" s="146" t="s">
        <v>45</v>
      </c>
      <c r="E323" s="146"/>
      <c r="F323" s="146"/>
      <c r="G323" s="146"/>
      <c r="H323" s="146"/>
      <c r="I323" s="146"/>
      <c r="J323" s="146"/>
      <c r="K323" s="146"/>
      <c r="L323" s="146"/>
      <c r="M323" s="146" t="s">
        <v>369</v>
      </c>
      <c r="N323" s="146">
        <v>1995</v>
      </c>
      <c r="O323" s="146">
        <v>1993</v>
      </c>
      <c r="P323" s="146">
        <v>2002</v>
      </c>
      <c r="Q323" s="146"/>
      <c r="R323" s="147"/>
      <c r="S323" s="290"/>
    </row>
    <row r="324" spans="1:20" ht="21.75" customHeight="1">
      <c r="A324" s="287"/>
      <c r="B324" s="287"/>
      <c r="C324" s="287"/>
      <c r="D324" s="148" t="s">
        <v>379</v>
      </c>
      <c r="E324" s="148"/>
      <c r="F324" s="148"/>
      <c r="G324" s="148"/>
      <c r="H324" s="148"/>
      <c r="I324" s="148"/>
      <c r="J324" s="148"/>
      <c r="K324" s="148"/>
      <c r="L324" s="148"/>
      <c r="M324" s="148" t="s">
        <v>367</v>
      </c>
      <c r="N324" s="148" t="s">
        <v>64</v>
      </c>
      <c r="O324" s="148" t="s">
        <v>64</v>
      </c>
      <c r="P324" s="148" t="s">
        <v>64</v>
      </c>
      <c r="Q324" s="148"/>
      <c r="R324" s="149"/>
      <c r="S324" s="290"/>
    </row>
    <row r="325" spans="1:20" ht="21.75" customHeight="1">
      <c r="A325" s="287"/>
      <c r="B325" s="287"/>
      <c r="C325" s="287"/>
      <c r="D325" s="149" t="s">
        <v>54</v>
      </c>
      <c r="E325" s="149"/>
      <c r="F325" s="149"/>
      <c r="G325" s="149"/>
      <c r="H325" s="149"/>
      <c r="I325" s="149"/>
      <c r="J325" s="149"/>
      <c r="K325" s="149"/>
      <c r="L325" s="149"/>
      <c r="M325" s="148" t="s">
        <v>54</v>
      </c>
      <c r="N325" s="149">
        <v>600</v>
      </c>
      <c r="O325" s="149">
        <v>200</v>
      </c>
      <c r="P325" s="149">
        <v>500</v>
      </c>
      <c r="Q325" s="149"/>
      <c r="R325" s="149"/>
      <c r="S325" s="290"/>
    </row>
    <row r="326" spans="1:20" ht="21.75" customHeight="1">
      <c r="A326" s="288"/>
      <c r="B326" s="288"/>
      <c r="C326" s="288"/>
      <c r="D326" s="150" t="s">
        <v>56</v>
      </c>
      <c r="E326" s="150"/>
      <c r="F326" s="150"/>
      <c r="G326" s="150"/>
      <c r="H326" s="150"/>
      <c r="I326" s="150"/>
      <c r="J326" s="150"/>
      <c r="K326" s="150"/>
      <c r="L326" s="150"/>
      <c r="M326" s="143" t="s">
        <v>56</v>
      </c>
      <c r="N326" s="150">
        <v>600</v>
      </c>
      <c r="O326" s="150">
        <v>1000</v>
      </c>
      <c r="P326" s="150">
        <v>500</v>
      </c>
      <c r="Q326" s="150"/>
      <c r="R326" s="150"/>
      <c r="S326" s="291"/>
    </row>
    <row r="327" spans="1:20" ht="21.75" customHeight="1">
      <c r="A327" s="286" t="s">
        <v>78</v>
      </c>
      <c r="B327" s="286" t="s">
        <v>519</v>
      </c>
      <c r="C327" s="286" t="s">
        <v>524</v>
      </c>
      <c r="D327" s="124" t="s">
        <v>48</v>
      </c>
      <c r="E327" s="124"/>
      <c r="F327" s="124"/>
      <c r="G327" s="124"/>
      <c r="H327" s="124"/>
      <c r="I327" s="124"/>
      <c r="J327" s="124"/>
      <c r="K327" s="97"/>
      <c r="L327" s="97"/>
      <c r="M327" s="124" t="s">
        <v>48</v>
      </c>
      <c r="N327" s="124" t="s">
        <v>67</v>
      </c>
      <c r="O327" s="124"/>
      <c r="P327" s="124"/>
      <c r="Q327" s="124"/>
      <c r="R327" s="124"/>
      <c r="S327" s="289">
        <f>SUM(E331:L331)+SUM(N331:R331)</f>
        <v>400</v>
      </c>
    </row>
    <row r="328" spans="1:20" ht="21.75" customHeight="1">
      <c r="A328" s="287"/>
      <c r="B328" s="287"/>
      <c r="C328" s="287"/>
      <c r="D328" s="146" t="s">
        <v>45</v>
      </c>
      <c r="E328" s="146"/>
      <c r="F328" s="146"/>
      <c r="G328" s="146"/>
      <c r="H328" s="146"/>
      <c r="I328" s="146"/>
      <c r="J328" s="146"/>
      <c r="K328" s="146"/>
      <c r="L328" s="146"/>
      <c r="M328" s="146" t="s">
        <v>369</v>
      </c>
      <c r="N328" s="146">
        <v>2000</v>
      </c>
      <c r="O328" s="146"/>
      <c r="P328" s="146"/>
      <c r="Q328" s="146"/>
      <c r="R328" s="147"/>
      <c r="S328" s="290"/>
    </row>
    <row r="329" spans="1:20" ht="21.75" customHeight="1">
      <c r="A329" s="287"/>
      <c r="B329" s="287"/>
      <c r="C329" s="287"/>
      <c r="D329" s="148" t="s">
        <v>379</v>
      </c>
      <c r="E329" s="148"/>
      <c r="F329" s="148"/>
      <c r="G329" s="148"/>
      <c r="H329" s="148"/>
      <c r="I329" s="148"/>
      <c r="J329" s="148"/>
      <c r="K329" s="148"/>
      <c r="L329" s="148"/>
      <c r="M329" s="148" t="s">
        <v>367</v>
      </c>
      <c r="N329" s="148" t="s">
        <v>64</v>
      </c>
      <c r="O329" s="148"/>
      <c r="P329" s="148"/>
      <c r="Q329" s="148"/>
      <c r="R329" s="149"/>
      <c r="S329" s="290"/>
    </row>
    <row r="330" spans="1:20" ht="21.75" customHeight="1">
      <c r="A330" s="287"/>
      <c r="B330" s="287"/>
      <c r="C330" s="287"/>
      <c r="D330" s="149" t="s">
        <v>54</v>
      </c>
      <c r="E330" s="149"/>
      <c r="F330" s="149"/>
      <c r="G330" s="149"/>
      <c r="H330" s="149"/>
      <c r="I330" s="149"/>
      <c r="J330" s="149"/>
      <c r="K330" s="149"/>
      <c r="L330" s="149"/>
      <c r="M330" s="148" t="s">
        <v>54</v>
      </c>
      <c r="N330" s="149">
        <v>400</v>
      </c>
      <c r="O330" s="149"/>
      <c r="P330" s="149"/>
      <c r="Q330" s="149"/>
      <c r="R330" s="149"/>
      <c r="S330" s="290"/>
    </row>
    <row r="331" spans="1:20" ht="21.75" customHeight="1">
      <c r="A331" s="288"/>
      <c r="B331" s="288"/>
      <c r="C331" s="288"/>
      <c r="D331" s="150" t="s">
        <v>56</v>
      </c>
      <c r="E331" s="150"/>
      <c r="F331" s="150"/>
      <c r="G331" s="150"/>
      <c r="H331" s="150"/>
      <c r="I331" s="150"/>
      <c r="J331" s="150"/>
      <c r="K331" s="150"/>
      <c r="L331" s="150"/>
      <c r="M331" s="143" t="s">
        <v>56</v>
      </c>
      <c r="N331" s="150">
        <v>400</v>
      </c>
      <c r="O331" s="150"/>
      <c r="P331" s="150"/>
      <c r="Q331" s="150"/>
      <c r="R331" s="150"/>
      <c r="S331" s="291"/>
    </row>
    <row r="332" spans="1:20" ht="21.75" customHeight="1">
      <c r="A332" s="286" t="s">
        <v>78</v>
      </c>
      <c r="B332" s="286" t="s">
        <v>519</v>
      </c>
      <c r="C332" s="286" t="s">
        <v>521</v>
      </c>
      <c r="D332" s="124" t="s">
        <v>48</v>
      </c>
      <c r="E332" s="124"/>
      <c r="F332" s="124"/>
      <c r="G332" s="124"/>
      <c r="H332" s="124"/>
      <c r="I332" s="124"/>
      <c r="J332" s="124"/>
      <c r="K332" s="97"/>
      <c r="L332" s="97"/>
      <c r="M332" s="124" t="s">
        <v>48</v>
      </c>
      <c r="N332" s="124" t="s">
        <v>374</v>
      </c>
      <c r="O332" s="124"/>
      <c r="P332" s="124"/>
      <c r="Q332" s="124"/>
      <c r="R332" s="124"/>
      <c r="S332" s="289">
        <f>SUM(E336:L336)+SUM(N336:R336)</f>
        <v>516</v>
      </c>
    </row>
    <row r="333" spans="1:20" ht="21.75" customHeight="1">
      <c r="A333" s="287"/>
      <c r="B333" s="287"/>
      <c r="C333" s="287"/>
      <c r="D333" s="146" t="s">
        <v>45</v>
      </c>
      <c r="E333" s="146"/>
      <c r="F333" s="146"/>
      <c r="G333" s="146"/>
      <c r="H333" s="146"/>
      <c r="I333" s="146"/>
      <c r="J333" s="146"/>
      <c r="K333" s="146"/>
      <c r="L333" s="146"/>
      <c r="M333" s="146" t="s">
        <v>369</v>
      </c>
      <c r="N333" s="146">
        <v>1996</v>
      </c>
      <c r="O333" s="146"/>
      <c r="P333" s="146"/>
      <c r="Q333" s="146"/>
      <c r="R333" s="147"/>
      <c r="S333" s="290"/>
    </row>
    <row r="334" spans="1:20" ht="21.75" customHeight="1">
      <c r="A334" s="287"/>
      <c r="B334" s="287"/>
      <c r="C334" s="287"/>
      <c r="D334" s="148" t="s">
        <v>379</v>
      </c>
      <c r="E334" s="148"/>
      <c r="F334" s="148"/>
      <c r="G334" s="148"/>
      <c r="H334" s="148"/>
      <c r="I334" s="148"/>
      <c r="J334" s="148"/>
      <c r="K334" s="148"/>
      <c r="L334" s="148"/>
      <c r="M334" s="148" t="s">
        <v>367</v>
      </c>
      <c r="N334" s="148" t="s">
        <v>64</v>
      </c>
      <c r="O334" s="148"/>
      <c r="P334" s="148"/>
      <c r="Q334" s="148"/>
      <c r="R334" s="149"/>
      <c r="S334" s="290"/>
    </row>
    <row r="335" spans="1:20" ht="21.75" customHeight="1">
      <c r="A335" s="287"/>
      <c r="B335" s="287"/>
      <c r="C335" s="287"/>
      <c r="D335" s="149" t="s">
        <v>54</v>
      </c>
      <c r="E335" s="149"/>
      <c r="F335" s="149"/>
      <c r="G335" s="149"/>
      <c r="H335" s="149"/>
      <c r="I335" s="149"/>
      <c r="J335" s="149"/>
      <c r="K335" s="149"/>
      <c r="L335" s="149"/>
      <c r="M335" s="148" t="s">
        <v>54</v>
      </c>
      <c r="N335" s="149">
        <v>86</v>
      </c>
      <c r="O335" s="149"/>
      <c r="P335" s="149"/>
      <c r="Q335" s="149"/>
      <c r="R335" s="149"/>
      <c r="S335" s="290"/>
    </row>
    <row r="336" spans="1:20" ht="21.75" customHeight="1">
      <c r="A336" s="288"/>
      <c r="B336" s="288"/>
      <c r="C336" s="288"/>
      <c r="D336" s="150" t="s">
        <v>56</v>
      </c>
      <c r="E336" s="150"/>
      <c r="F336" s="150"/>
      <c r="G336" s="150"/>
      <c r="H336" s="150"/>
      <c r="I336" s="150"/>
      <c r="J336" s="150"/>
      <c r="K336" s="150"/>
      <c r="L336" s="150"/>
      <c r="M336" s="143" t="s">
        <v>56</v>
      </c>
      <c r="N336" s="150">
        <v>516</v>
      </c>
      <c r="O336" s="150"/>
      <c r="P336" s="150"/>
      <c r="Q336" s="150"/>
      <c r="R336" s="150"/>
      <c r="S336" s="291"/>
      <c r="T336" s="145">
        <f>SUM(S307:S336)</f>
        <v>6986</v>
      </c>
    </row>
    <row r="337" spans="1:20" ht="21.75" customHeight="1">
      <c r="A337" s="292" t="s">
        <v>80</v>
      </c>
      <c r="B337" s="292" t="s">
        <v>193</v>
      </c>
      <c r="C337" s="292" t="s">
        <v>193</v>
      </c>
      <c r="D337" s="126" t="s">
        <v>48</v>
      </c>
      <c r="E337" s="126"/>
      <c r="F337" s="126"/>
      <c r="G337" s="126"/>
      <c r="H337" s="126"/>
      <c r="I337" s="126"/>
      <c r="J337" s="126"/>
      <c r="K337" s="166"/>
      <c r="L337" s="166"/>
      <c r="M337" s="126" t="s">
        <v>48</v>
      </c>
      <c r="N337" s="126" t="s">
        <v>374</v>
      </c>
      <c r="O337" s="126"/>
      <c r="P337" s="126"/>
      <c r="Q337" s="126"/>
      <c r="R337" s="126"/>
      <c r="S337" s="295">
        <f>SUM(E341:L341)+SUM(N341:R341)</f>
        <v>2000</v>
      </c>
    </row>
    <row r="338" spans="1:20" ht="21.75" customHeight="1">
      <c r="A338" s="293"/>
      <c r="B338" s="293"/>
      <c r="C338" s="293"/>
      <c r="D338" s="167" t="s">
        <v>45</v>
      </c>
      <c r="E338" s="167"/>
      <c r="F338" s="167"/>
      <c r="G338" s="167"/>
      <c r="H338" s="167"/>
      <c r="I338" s="167"/>
      <c r="J338" s="167"/>
      <c r="K338" s="167"/>
      <c r="L338" s="167"/>
      <c r="M338" s="167" t="s">
        <v>369</v>
      </c>
      <c r="N338" s="167">
        <v>2008</v>
      </c>
      <c r="O338" s="167"/>
      <c r="P338" s="167"/>
      <c r="Q338" s="167"/>
      <c r="R338" s="168"/>
      <c r="S338" s="296"/>
    </row>
    <row r="339" spans="1:20" ht="21.75" customHeight="1">
      <c r="A339" s="293"/>
      <c r="B339" s="293"/>
      <c r="C339" s="293"/>
      <c r="D339" s="169" t="s">
        <v>379</v>
      </c>
      <c r="E339" s="169"/>
      <c r="F339" s="169"/>
      <c r="G339" s="169"/>
      <c r="H339" s="169"/>
      <c r="I339" s="169"/>
      <c r="J339" s="169"/>
      <c r="K339" s="169"/>
      <c r="L339" s="169"/>
      <c r="M339" s="169" t="s">
        <v>367</v>
      </c>
      <c r="N339" s="169" t="s">
        <v>64</v>
      </c>
      <c r="O339" s="169"/>
      <c r="P339" s="169"/>
      <c r="Q339" s="169"/>
      <c r="R339" s="170"/>
      <c r="S339" s="296"/>
    </row>
    <row r="340" spans="1:20" ht="21.75" customHeight="1">
      <c r="A340" s="293"/>
      <c r="B340" s="293"/>
      <c r="C340" s="293"/>
      <c r="D340" s="170" t="s">
        <v>54</v>
      </c>
      <c r="E340" s="170"/>
      <c r="F340" s="170"/>
      <c r="G340" s="170"/>
      <c r="H340" s="170"/>
      <c r="I340" s="170"/>
      <c r="J340" s="170"/>
      <c r="K340" s="170"/>
      <c r="L340" s="170"/>
      <c r="M340" s="169" t="s">
        <v>54</v>
      </c>
      <c r="N340" s="170">
        <v>250</v>
      </c>
      <c r="O340" s="170"/>
      <c r="P340" s="170"/>
      <c r="Q340" s="170"/>
      <c r="R340" s="170"/>
      <c r="S340" s="296"/>
    </row>
    <row r="341" spans="1:20" ht="21.75" customHeight="1">
      <c r="A341" s="294"/>
      <c r="B341" s="294"/>
      <c r="C341" s="294"/>
      <c r="D341" s="171" t="s">
        <v>56</v>
      </c>
      <c r="E341" s="171"/>
      <c r="F341" s="171"/>
      <c r="G341" s="171"/>
      <c r="H341" s="171"/>
      <c r="I341" s="171"/>
      <c r="J341" s="171"/>
      <c r="K341" s="171"/>
      <c r="L341" s="171"/>
      <c r="M341" s="144" t="s">
        <v>56</v>
      </c>
      <c r="N341" s="171">
        <v>2000</v>
      </c>
      <c r="O341" s="171"/>
      <c r="P341" s="171"/>
      <c r="Q341" s="171"/>
      <c r="R341" s="171"/>
      <c r="S341" s="297"/>
    </row>
    <row r="342" spans="1:20" ht="21.75" customHeight="1">
      <c r="A342" s="292" t="s">
        <v>80</v>
      </c>
      <c r="B342" s="292" t="s">
        <v>195</v>
      </c>
      <c r="C342" s="292" t="s">
        <v>195</v>
      </c>
      <c r="D342" s="126" t="s">
        <v>48</v>
      </c>
      <c r="E342" s="126" t="s">
        <v>376</v>
      </c>
      <c r="F342" s="126" t="s">
        <v>16</v>
      </c>
      <c r="G342" s="126" t="s">
        <v>132</v>
      </c>
      <c r="H342" s="126" t="s">
        <v>125</v>
      </c>
      <c r="I342" s="126" t="s">
        <v>689</v>
      </c>
      <c r="J342" s="126" t="s">
        <v>690</v>
      </c>
      <c r="K342" s="126" t="s">
        <v>15</v>
      </c>
      <c r="L342" s="126" t="s">
        <v>14</v>
      </c>
      <c r="M342" s="126" t="s">
        <v>48</v>
      </c>
      <c r="N342" s="126"/>
      <c r="O342" s="126"/>
      <c r="P342" s="126"/>
      <c r="Q342" s="126"/>
      <c r="R342" s="126"/>
      <c r="S342" s="295">
        <f>SUM(E346:L346)+SUM(N346:R346)</f>
        <v>2800</v>
      </c>
    </row>
    <row r="343" spans="1:20" ht="21.75" customHeight="1">
      <c r="A343" s="293"/>
      <c r="B343" s="293"/>
      <c r="C343" s="293"/>
      <c r="D343" s="167" t="s">
        <v>45</v>
      </c>
      <c r="E343" s="167">
        <v>1</v>
      </c>
      <c r="F343" s="167">
        <v>2</v>
      </c>
      <c r="G343" s="167">
        <v>1</v>
      </c>
      <c r="H343" s="167">
        <v>1</v>
      </c>
      <c r="I343" s="167">
        <v>1</v>
      </c>
      <c r="J343" s="167">
        <v>2</v>
      </c>
      <c r="K343" s="167">
        <v>1</v>
      </c>
      <c r="L343" s="167">
        <v>2</v>
      </c>
      <c r="M343" s="167" t="s">
        <v>369</v>
      </c>
      <c r="N343" s="167"/>
      <c r="O343" s="167"/>
      <c r="P343" s="167"/>
      <c r="Q343" s="167"/>
      <c r="R343" s="168"/>
      <c r="S343" s="296"/>
    </row>
    <row r="344" spans="1:20" ht="21.75" customHeight="1">
      <c r="A344" s="293"/>
      <c r="B344" s="293"/>
      <c r="C344" s="293"/>
      <c r="D344" s="169" t="s">
        <v>379</v>
      </c>
      <c r="E344" s="169" t="s">
        <v>46</v>
      </c>
      <c r="F344" s="169" t="s">
        <v>46</v>
      </c>
      <c r="G344" s="169" t="s">
        <v>46</v>
      </c>
      <c r="H344" s="169" t="s">
        <v>46</v>
      </c>
      <c r="I344" s="169" t="s">
        <v>46</v>
      </c>
      <c r="J344" s="169" t="s">
        <v>46</v>
      </c>
      <c r="K344" s="169" t="s">
        <v>46</v>
      </c>
      <c r="L344" s="169" t="s">
        <v>46</v>
      </c>
      <c r="M344" s="169" t="s">
        <v>367</v>
      </c>
      <c r="N344" s="169"/>
      <c r="O344" s="169"/>
      <c r="P344" s="169"/>
      <c r="Q344" s="169"/>
      <c r="R344" s="170"/>
      <c r="S344" s="296"/>
    </row>
    <row r="345" spans="1:20" ht="21.75" customHeight="1">
      <c r="A345" s="293"/>
      <c r="B345" s="293"/>
      <c r="C345" s="293"/>
      <c r="D345" s="170" t="s">
        <v>54</v>
      </c>
      <c r="E345" s="170">
        <v>300</v>
      </c>
      <c r="F345" s="170">
        <v>200</v>
      </c>
      <c r="G345" s="170">
        <v>300</v>
      </c>
      <c r="H345" s="170">
        <v>300</v>
      </c>
      <c r="I345" s="170">
        <v>200</v>
      </c>
      <c r="J345" s="170">
        <v>250</v>
      </c>
      <c r="K345" s="170">
        <v>500</v>
      </c>
      <c r="L345" s="170">
        <v>150</v>
      </c>
      <c r="M345" s="169" t="s">
        <v>54</v>
      </c>
      <c r="N345" s="170"/>
      <c r="O345" s="170"/>
      <c r="P345" s="170"/>
      <c r="Q345" s="170"/>
      <c r="R345" s="170"/>
      <c r="S345" s="296"/>
    </row>
    <row r="346" spans="1:20" ht="21.75" customHeight="1">
      <c r="A346" s="294"/>
      <c r="B346" s="294"/>
      <c r="C346" s="294"/>
      <c r="D346" s="171" t="s">
        <v>56</v>
      </c>
      <c r="E346" s="171">
        <f t="shared" ref="E346:L346" si="0">E343*E345</f>
        <v>300</v>
      </c>
      <c r="F346" s="171">
        <f t="shared" si="0"/>
        <v>400</v>
      </c>
      <c r="G346" s="171">
        <f t="shared" si="0"/>
        <v>300</v>
      </c>
      <c r="H346" s="171">
        <f t="shared" si="0"/>
        <v>300</v>
      </c>
      <c r="I346" s="171">
        <f t="shared" si="0"/>
        <v>200</v>
      </c>
      <c r="J346" s="171">
        <f t="shared" si="0"/>
        <v>500</v>
      </c>
      <c r="K346" s="171">
        <f t="shared" si="0"/>
        <v>500</v>
      </c>
      <c r="L346" s="171">
        <f t="shared" si="0"/>
        <v>300</v>
      </c>
      <c r="M346" s="144" t="s">
        <v>56</v>
      </c>
      <c r="N346" s="171"/>
      <c r="O346" s="171"/>
      <c r="P346" s="171"/>
      <c r="Q346" s="171"/>
      <c r="R346" s="171"/>
      <c r="S346" s="297"/>
      <c r="T346" s="145">
        <f>SUM(S337:S346)</f>
        <v>4800</v>
      </c>
    </row>
    <row r="347" spans="1:20" ht="21.75" customHeight="1">
      <c r="A347" s="286" t="s">
        <v>182</v>
      </c>
      <c r="B347" s="286" t="s">
        <v>176</v>
      </c>
      <c r="C347" s="286" t="s">
        <v>121</v>
      </c>
      <c r="D347" s="124" t="s">
        <v>48</v>
      </c>
      <c r="E347" s="124" t="s">
        <v>119</v>
      </c>
      <c r="F347" s="124"/>
      <c r="G347" s="124"/>
      <c r="H347" s="124"/>
      <c r="I347" s="124"/>
      <c r="J347" s="124"/>
      <c r="K347" s="97"/>
      <c r="L347" s="97"/>
      <c r="M347" s="124" t="s">
        <v>48</v>
      </c>
      <c r="N347" s="124" t="s">
        <v>706</v>
      </c>
      <c r="O347" s="124" t="s">
        <v>119</v>
      </c>
      <c r="P347" s="124"/>
      <c r="Q347" s="124"/>
      <c r="R347" s="124"/>
      <c r="S347" s="289">
        <f>SUM(E351:L351)+SUM(N351:R351)</f>
        <v>1430</v>
      </c>
    </row>
    <row r="348" spans="1:20" ht="21.75" customHeight="1">
      <c r="A348" s="287"/>
      <c r="B348" s="287"/>
      <c r="C348" s="287"/>
      <c r="D348" s="146" t="s">
        <v>45</v>
      </c>
      <c r="E348" s="146">
        <v>1</v>
      </c>
      <c r="F348" s="146"/>
      <c r="G348" s="146"/>
      <c r="H348" s="146"/>
      <c r="I348" s="146"/>
      <c r="J348" s="146"/>
      <c r="K348" s="146"/>
      <c r="L348" s="146"/>
      <c r="M348" s="146" t="s">
        <v>369</v>
      </c>
      <c r="N348" s="146">
        <v>4</v>
      </c>
      <c r="O348" s="146">
        <v>2</v>
      </c>
      <c r="P348" s="146"/>
      <c r="Q348" s="146"/>
      <c r="R348" s="147"/>
      <c r="S348" s="290"/>
    </row>
    <row r="349" spans="1:20" ht="21.75" customHeight="1">
      <c r="A349" s="287"/>
      <c r="B349" s="287"/>
      <c r="C349" s="287"/>
      <c r="D349" s="148" t="s">
        <v>379</v>
      </c>
      <c r="E349" s="148" t="s">
        <v>703</v>
      </c>
      <c r="F349" s="148"/>
      <c r="G349" s="148"/>
      <c r="H349" s="148"/>
      <c r="I349" s="148"/>
      <c r="J349" s="148"/>
      <c r="K349" s="148"/>
      <c r="L349" s="148"/>
      <c r="M349" s="148" t="s">
        <v>367</v>
      </c>
      <c r="N349" s="148" t="s">
        <v>702</v>
      </c>
      <c r="O349" s="148" t="s">
        <v>702</v>
      </c>
      <c r="P349" s="148"/>
      <c r="Q349" s="148"/>
      <c r="R349" s="149"/>
      <c r="S349" s="290"/>
    </row>
    <row r="350" spans="1:20" ht="21.75" customHeight="1">
      <c r="A350" s="287"/>
      <c r="B350" s="287"/>
      <c r="C350" s="287"/>
      <c r="D350" s="149" t="s">
        <v>54</v>
      </c>
      <c r="E350" s="149">
        <v>210</v>
      </c>
      <c r="F350" s="149"/>
      <c r="G350" s="149"/>
      <c r="H350" s="149"/>
      <c r="I350" s="149"/>
      <c r="J350" s="149"/>
      <c r="K350" s="149"/>
      <c r="L350" s="149"/>
      <c r="M350" s="148" t="s">
        <v>54</v>
      </c>
      <c r="N350" s="149">
        <v>140</v>
      </c>
      <c r="O350" s="149">
        <v>330</v>
      </c>
      <c r="P350" s="149"/>
      <c r="Q350" s="149"/>
      <c r="R350" s="149"/>
      <c r="S350" s="290"/>
    </row>
    <row r="351" spans="1:20" ht="21.75" customHeight="1">
      <c r="A351" s="288"/>
      <c r="B351" s="288"/>
      <c r="C351" s="288"/>
      <c r="D351" s="150" t="s">
        <v>56</v>
      </c>
      <c r="E351" s="150">
        <f>E348*E350</f>
        <v>210</v>
      </c>
      <c r="F351" s="150"/>
      <c r="G351" s="150"/>
      <c r="H351" s="150"/>
      <c r="I351" s="150"/>
      <c r="J351" s="150"/>
      <c r="K351" s="150"/>
      <c r="L351" s="150"/>
      <c r="M351" s="143" t="s">
        <v>56</v>
      </c>
      <c r="N351" s="150">
        <f>N348*N350</f>
        <v>560</v>
      </c>
      <c r="O351" s="150">
        <f>O348*O350</f>
        <v>660</v>
      </c>
      <c r="P351" s="150"/>
      <c r="Q351" s="150"/>
      <c r="R351" s="150"/>
      <c r="S351" s="291"/>
    </row>
    <row r="352" spans="1:20" ht="21.75" customHeight="1">
      <c r="A352" s="286" t="s">
        <v>182</v>
      </c>
      <c r="B352" s="286" t="s">
        <v>188</v>
      </c>
      <c r="C352" s="286" t="s">
        <v>188</v>
      </c>
      <c r="D352" s="124" t="s">
        <v>48</v>
      </c>
      <c r="E352" s="124" t="s">
        <v>704</v>
      </c>
      <c r="F352" s="124" t="s">
        <v>560</v>
      </c>
      <c r="G352" s="124" t="s">
        <v>117</v>
      </c>
      <c r="H352" s="124"/>
      <c r="I352" s="124"/>
      <c r="J352" s="124"/>
      <c r="K352" s="97"/>
      <c r="L352" s="97"/>
      <c r="M352" s="124" t="s">
        <v>48</v>
      </c>
      <c r="N352" s="124" t="s">
        <v>67</v>
      </c>
      <c r="O352" s="124" t="s">
        <v>63</v>
      </c>
      <c r="P352" s="124" t="s">
        <v>371</v>
      </c>
      <c r="Q352" s="124"/>
      <c r="R352" s="124"/>
      <c r="S352" s="289">
        <f>SUM(E356:L356)+SUM(N356:R356)</f>
        <v>4500</v>
      </c>
    </row>
    <row r="353" spans="1:20" ht="21.75" customHeight="1">
      <c r="A353" s="287"/>
      <c r="B353" s="287"/>
      <c r="C353" s="287"/>
      <c r="D353" s="146" t="s">
        <v>45</v>
      </c>
      <c r="E353" s="146">
        <v>1</v>
      </c>
      <c r="F353" s="146">
        <v>1</v>
      </c>
      <c r="G353" s="146">
        <v>1</v>
      </c>
      <c r="H353" s="146"/>
      <c r="I353" s="146"/>
      <c r="J353" s="146"/>
      <c r="K353" s="146"/>
      <c r="L353" s="146"/>
      <c r="M353" s="146" t="s">
        <v>369</v>
      </c>
      <c r="N353" s="146">
        <v>2007</v>
      </c>
      <c r="O353" s="146">
        <v>2005</v>
      </c>
      <c r="P353" s="146">
        <v>2005</v>
      </c>
      <c r="Q353" s="146"/>
      <c r="R353" s="147"/>
      <c r="S353" s="290"/>
    </row>
    <row r="354" spans="1:20" ht="21.75" customHeight="1">
      <c r="A354" s="287"/>
      <c r="B354" s="287"/>
      <c r="C354" s="287"/>
      <c r="D354" s="148" t="s">
        <v>379</v>
      </c>
      <c r="E354" s="148" t="s">
        <v>699</v>
      </c>
      <c r="F354" s="148" t="s">
        <v>699</v>
      </c>
      <c r="G354" s="148" t="s">
        <v>699</v>
      </c>
      <c r="H354" s="148"/>
      <c r="I354" s="148"/>
      <c r="J354" s="148"/>
      <c r="K354" s="148"/>
      <c r="L354" s="148"/>
      <c r="M354" s="148" t="s">
        <v>367</v>
      </c>
      <c r="N354" s="148" t="s">
        <v>64</v>
      </c>
      <c r="O354" s="148" t="s">
        <v>64</v>
      </c>
      <c r="P354" s="148" t="s">
        <v>64</v>
      </c>
      <c r="Q354" s="148"/>
      <c r="R354" s="149"/>
      <c r="S354" s="290"/>
    </row>
    <row r="355" spans="1:20" ht="21.75" customHeight="1">
      <c r="A355" s="287"/>
      <c r="B355" s="287"/>
      <c r="C355" s="287"/>
      <c r="D355" s="149" t="s">
        <v>54</v>
      </c>
      <c r="E355" s="149">
        <v>1600</v>
      </c>
      <c r="F355" s="149">
        <v>90</v>
      </c>
      <c r="G355" s="149">
        <v>2000</v>
      </c>
      <c r="H355" s="149"/>
      <c r="I355" s="149"/>
      <c r="J355" s="149"/>
      <c r="K355" s="149"/>
      <c r="L355" s="149"/>
      <c r="M355" s="148" t="s">
        <v>54</v>
      </c>
      <c r="N355" s="149">
        <v>370</v>
      </c>
      <c r="O355" s="149">
        <v>260</v>
      </c>
      <c r="P355" s="149">
        <v>180</v>
      </c>
      <c r="Q355" s="149"/>
      <c r="R355" s="149"/>
      <c r="S355" s="290"/>
    </row>
    <row r="356" spans="1:20" ht="21.75" customHeight="1">
      <c r="A356" s="288"/>
      <c r="B356" s="288"/>
      <c r="C356" s="288"/>
      <c r="D356" s="150" t="s">
        <v>56</v>
      </c>
      <c r="E356" s="150">
        <f>E353*E355</f>
        <v>1600</v>
      </c>
      <c r="F356" s="150">
        <f>F353*F355</f>
        <v>90</v>
      </c>
      <c r="G356" s="150">
        <f>G353*G355</f>
        <v>2000</v>
      </c>
      <c r="H356" s="150"/>
      <c r="I356" s="150"/>
      <c r="J356" s="150"/>
      <c r="K356" s="150"/>
      <c r="L356" s="150"/>
      <c r="M356" s="143" t="s">
        <v>56</v>
      </c>
      <c r="N356" s="150">
        <f>N355</f>
        <v>370</v>
      </c>
      <c r="O356" s="150">
        <f>O355</f>
        <v>260</v>
      </c>
      <c r="P356" s="150">
        <v>180</v>
      </c>
      <c r="Q356" s="150"/>
      <c r="R356" s="150"/>
      <c r="S356" s="291"/>
    </row>
    <row r="357" spans="1:20" ht="21.75" customHeight="1">
      <c r="A357" s="286" t="s">
        <v>182</v>
      </c>
      <c r="B357" s="286" t="s">
        <v>179</v>
      </c>
      <c r="C357" s="286" t="s">
        <v>179</v>
      </c>
      <c r="D357" s="124" t="s">
        <v>48</v>
      </c>
      <c r="E357" s="124" t="s">
        <v>700</v>
      </c>
      <c r="F357" s="124"/>
      <c r="G357" s="124"/>
      <c r="H357" s="124"/>
      <c r="I357" s="124"/>
      <c r="J357" s="124"/>
      <c r="K357" s="97"/>
      <c r="L357" s="97"/>
      <c r="M357" s="124" t="s">
        <v>48</v>
      </c>
      <c r="N357" s="124" t="s">
        <v>705</v>
      </c>
      <c r="O357" s="124" t="s">
        <v>707</v>
      </c>
      <c r="P357" s="124"/>
      <c r="Q357" s="124"/>
      <c r="R357" s="124"/>
      <c r="S357" s="289">
        <f>SUM(E361:L361)+SUM(N361:R361)</f>
        <v>1050</v>
      </c>
    </row>
    <row r="358" spans="1:20" ht="21.75" customHeight="1">
      <c r="A358" s="287"/>
      <c r="B358" s="287"/>
      <c r="C358" s="287"/>
      <c r="D358" s="146" t="s">
        <v>45</v>
      </c>
      <c r="E358" s="146">
        <v>2</v>
      </c>
      <c r="F358" s="146"/>
      <c r="G358" s="146"/>
      <c r="H358" s="146"/>
      <c r="I358" s="146"/>
      <c r="J358" s="146"/>
      <c r="K358" s="146"/>
      <c r="L358" s="146"/>
      <c r="M358" s="146" t="s">
        <v>369</v>
      </c>
      <c r="N358" s="146">
        <v>2005</v>
      </c>
      <c r="O358" s="146">
        <v>2007</v>
      </c>
      <c r="P358" s="146"/>
      <c r="Q358" s="146"/>
      <c r="R358" s="147"/>
      <c r="S358" s="290"/>
    </row>
    <row r="359" spans="1:20" ht="21.75" customHeight="1">
      <c r="A359" s="287"/>
      <c r="B359" s="287"/>
      <c r="C359" s="287"/>
      <c r="D359" s="148" t="s">
        <v>379</v>
      </c>
      <c r="E359" s="148" t="s">
        <v>116</v>
      </c>
      <c r="F359" s="148"/>
      <c r="G359" s="148"/>
      <c r="H359" s="148"/>
      <c r="I359" s="148"/>
      <c r="J359" s="148"/>
      <c r="K359" s="148"/>
      <c r="L359" s="148"/>
      <c r="M359" s="148" t="s">
        <v>367</v>
      </c>
      <c r="N359" s="148" t="s">
        <v>93</v>
      </c>
      <c r="O359" s="148" t="s">
        <v>93</v>
      </c>
      <c r="P359" s="148"/>
      <c r="Q359" s="148"/>
      <c r="R359" s="149"/>
      <c r="S359" s="290"/>
    </row>
    <row r="360" spans="1:20" ht="21.75" customHeight="1">
      <c r="A360" s="287"/>
      <c r="B360" s="287"/>
      <c r="C360" s="287"/>
      <c r="D360" s="149" t="s">
        <v>54</v>
      </c>
      <c r="E360" s="149">
        <v>150</v>
      </c>
      <c r="F360" s="149"/>
      <c r="G360" s="149"/>
      <c r="H360" s="149"/>
      <c r="I360" s="149"/>
      <c r="J360" s="149"/>
      <c r="K360" s="149"/>
      <c r="L360" s="149"/>
      <c r="M360" s="148" t="s">
        <v>54</v>
      </c>
      <c r="N360" s="149">
        <v>216</v>
      </c>
      <c r="O360" s="149">
        <v>89</v>
      </c>
      <c r="P360" s="149"/>
      <c r="Q360" s="149"/>
      <c r="R360" s="149"/>
      <c r="S360" s="290"/>
    </row>
    <row r="361" spans="1:20" ht="21.75" customHeight="1">
      <c r="A361" s="288"/>
      <c r="B361" s="288"/>
      <c r="C361" s="288"/>
      <c r="D361" s="150" t="s">
        <v>56</v>
      </c>
      <c r="E361" s="150">
        <v>300</v>
      </c>
      <c r="F361" s="150"/>
      <c r="G361" s="150"/>
      <c r="H361" s="150"/>
      <c r="I361" s="150"/>
      <c r="J361" s="150"/>
      <c r="K361" s="150"/>
      <c r="L361" s="150"/>
      <c r="M361" s="143" t="s">
        <v>56</v>
      </c>
      <c r="N361" s="150">
        <v>216</v>
      </c>
      <c r="O361" s="150">
        <v>534</v>
      </c>
      <c r="P361" s="150"/>
      <c r="Q361" s="150"/>
      <c r="R361" s="150"/>
      <c r="S361" s="291"/>
      <c r="T361" s="145">
        <f>SUM(S347:S361)</f>
        <v>6980</v>
      </c>
    </row>
    <row r="362" spans="1:20" ht="33.75" customHeight="1">
      <c r="A362" s="258" t="s">
        <v>165</v>
      </c>
      <c r="B362" s="258"/>
      <c r="C362" s="258"/>
      <c r="S362" s="109">
        <f>SUM(S7:S361)</f>
        <v>133643</v>
      </c>
      <c r="T362" s="109">
        <f>SUM(T7:T361)</f>
        <v>133643</v>
      </c>
    </row>
    <row r="364" spans="1:20" ht="21.75" customHeight="1">
      <c r="A364">
        <f>COUNTA(A7:A361)</f>
        <v>71</v>
      </c>
    </row>
  </sheetData>
  <mergeCells count="292">
    <mergeCell ref="S292:S296"/>
    <mergeCell ref="S297:S301"/>
    <mergeCell ref="S302:S306"/>
    <mergeCell ref="A127:A131"/>
    <mergeCell ref="B127:B131"/>
    <mergeCell ref="C127:C131"/>
    <mergeCell ref="A112:A116"/>
    <mergeCell ref="B112:B116"/>
    <mergeCell ref="C112:C116"/>
    <mergeCell ref="A117:A121"/>
    <mergeCell ref="B117:B121"/>
    <mergeCell ref="C117:C121"/>
    <mergeCell ref="A122:A126"/>
    <mergeCell ref="B122:B126"/>
    <mergeCell ref="C122:C126"/>
    <mergeCell ref="A132:A136"/>
    <mergeCell ref="B132:B136"/>
    <mergeCell ref="C132:C136"/>
    <mergeCell ref="S127:S131"/>
    <mergeCell ref="A162:A166"/>
    <mergeCell ref="B162:B166"/>
    <mergeCell ref="C162:C166"/>
    <mergeCell ref="A182:A186"/>
    <mergeCell ref="B182:B186"/>
    <mergeCell ref="A107:A111"/>
    <mergeCell ref="C67:C71"/>
    <mergeCell ref="A87:A91"/>
    <mergeCell ref="B87:B91"/>
    <mergeCell ref="C87:C91"/>
    <mergeCell ref="A77:A81"/>
    <mergeCell ref="B77:B81"/>
    <mergeCell ref="C77:C81"/>
    <mergeCell ref="A82:A86"/>
    <mergeCell ref="B82:B86"/>
    <mergeCell ref="C82:C86"/>
    <mergeCell ref="A92:A96"/>
    <mergeCell ref="B92:B96"/>
    <mergeCell ref="C92:C96"/>
    <mergeCell ref="A97:A101"/>
    <mergeCell ref="B97:B101"/>
    <mergeCell ref="C97:C101"/>
    <mergeCell ref="B102:B106"/>
    <mergeCell ref="C102:C106"/>
    <mergeCell ref="B107:B111"/>
    <mergeCell ref="C107:C111"/>
    <mergeCell ref="A102:A106"/>
    <mergeCell ref="C72:C76"/>
    <mergeCell ref="A57:A61"/>
    <mergeCell ref="B57:B61"/>
    <mergeCell ref="C57:C61"/>
    <mergeCell ref="C62:C66"/>
    <mergeCell ref="A52:A56"/>
    <mergeCell ref="B52:B56"/>
    <mergeCell ref="C52:C56"/>
    <mergeCell ref="A42:A46"/>
    <mergeCell ref="B42:B46"/>
    <mergeCell ref="C42:C46"/>
    <mergeCell ref="A47:A51"/>
    <mergeCell ref="B47:B51"/>
    <mergeCell ref="C47:C51"/>
    <mergeCell ref="S27:S31"/>
    <mergeCell ref="A2:S2"/>
    <mergeCell ref="S5:S6"/>
    <mergeCell ref="C5:C6"/>
    <mergeCell ref="B5:B6"/>
    <mergeCell ref="A5:A6"/>
    <mergeCell ref="M5:R6"/>
    <mergeCell ref="D5:L6"/>
    <mergeCell ref="S22:S26"/>
    <mergeCell ref="A22:A26"/>
    <mergeCell ref="B22:B26"/>
    <mergeCell ref="C22:C26"/>
    <mergeCell ref="S17:S21"/>
    <mergeCell ref="S7:S11"/>
    <mergeCell ref="S12:S16"/>
    <mergeCell ref="B17:B21"/>
    <mergeCell ref="A17:A21"/>
    <mergeCell ref="A7:A11"/>
    <mergeCell ref="B7:B11"/>
    <mergeCell ref="C7:C11"/>
    <mergeCell ref="A12:A16"/>
    <mergeCell ref="B12:B16"/>
    <mergeCell ref="C12:C16"/>
    <mergeCell ref="C17:C21"/>
    <mergeCell ref="A32:A36"/>
    <mergeCell ref="B32:B36"/>
    <mergeCell ref="C32:C36"/>
    <mergeCell ref="A37:A41"/>
    <mergeCell ref="B37:B41"/>
    <mergeCell ref="C37:C41"/>
    <mergeCell ref="A27:A31"/>
    <mergeCell ref="B27:B31"/>
    <mergeCell ref="C27:C31"/>
    <mergeCell ref="S117:S121"/>
    <mergeCell ref="S122:S126"/>
    <mergeCell ref="S77:S81"/>
    <mergeCell ref="S82:S86"/>
    <mergeCell ref="S87:S91"/>
    <mergeCell ref="S92:S96"/>
    <mergeCell ref="S97:S101"/>
    <mergeCell ref="S42:S46"/>
    <mergeCell ref="S47:S51"/>
    <mergeCell ref="S52:S56"/>
    <mergeCell ref="S57:S61"/>
    <mergeCell ref="S62:S66"/>
    <mergeCell ref="S67:S71"/>
    <mergeCell ref="S72:S76"/>
    <mergeCell ref="S32:S36"/>
    <mergeCell ref="S37:S41"/>
    <mergeCell ref="B152:B156"/>
    <mergeCell ref="C152:C156"/>
    <mergeCell ref="A157:A161"/>
    <mergeCell ref="B157:B161"/>
    <mergeCell ref="C157:C161"/>
    <mergeCell ref="A137:A141"/>
    <mergeCell ref="B137:B141"/>
    <mergeCell ref="C137:C141"/>
    <mergeCell ref="A142:A146"/>
    <mergeCell ref="B142:B146"/>
    <mergeCell ref="C142:C146"/>
    <mergeCell ref="A147:A151"/>
    <mergeCell ref="B147:B151"/>
    <mergeCell ref="C147:C151"/>
    <mergeCell ref="A152:A156"/>
    <mergeCell ref="S102:S106"/>
    <mergeCell ref="S107:S111"/>
    <mergeCell ref="S112:S116"/>
    <mergeCell ref="A62:A66"/>
    <mergeCell ref="A67:A71"/>
    <mergeCell ref="A72:A76"/>
    <mergeCell ref="B72:B76"/>
    <mergeCell ref="C182:C186"/>
    <mergeCell ref="S132:S136"/>
    <mergeCell ref="S137:S141"/>
    <mergeCell ref="S142:S146"/>
    <mergeCell ref="S147:S151"/>
    <mergeCell ref="S152:S156"/>
    <mergeCell ref="S157:S161"/>
    <mergeCell ref="S162:S166"/>
    <mergeCell ref="S167:S171"/>
    <mergeCell ref="S172:S176"/>
    <mergeCell ref="S177:S181"/>
    <mergeCell ref="S182:S186"/>
    <mergeCell ref="A167:A171"/>
    <mergeCell ref="B167:B171"/>
    <mergeCell ref="C167:C171"/>
    <mergeCell ref="A172:A176"/>
    <mergeCell ref="B172:B176"/>
    <mergeCell ref="C172:C176"/>
    <mergeCell ref="A177:A181"/>
    <mergeCell ref="B177:B181"/>
    <mergeCell ref="C177:C181"/>
    <mergeCell ref="A212:A216"/>
    <mergeCell ref="B212:B216"/>
    <mergeCell ref="C212:C216"/>
    <mergeCell ref="A217:A221"/>
    <mergeCell ref="B217:B221"/>
    <mergeCell ref="C217:C221"/>
    <mergeCell ref="A222:A226"/>
    <mergeCell ref="B222:B226"/>
    <mergeCell ref="C222:C226"/>
    <mergeCell ref="A227:A231"/>
    <mergeCell ref="B227:B231"/>
    <mergeCell ref="C227:C231"/>
    <mergeCell ref="A232:A236"/>
    <mergeCell ref="B232:B236"/>
    <mergeCell ref="C232:C236"/>
    <mergeCell ref="A237:A241"/>
    <mergeCell ref="B237:B241"/>
    <mergeCell ref="C237:C241"/>
    <mergeCell ref="A242:A246"/>
    <mergeCell ref="B242:B246"/>
    <mergeCell ref="C242:C246"/>
    <mergeCell ref="A247:A251"/>
    <mergeCell ref="B247:B251"/>
    <mergeCell ref="C247:C251"/>
    <mergeCell ref="A252:A256"/>
    <mergeCell ref="B252:B256"/>
    <mergeCell ref="C252:C256"/>
    <mergeCell ref="S212:S216"/>
    <mergeCell ref="S217:S221"/>
    <mergeCell ref="S222:S226"/>
    <mergeCell ref="S227:S231"/>
    <mergeCell ref="S232:S236"/>
    <mergeCell ref="S237:S241"/>
    <mergeCell ref="S242:S246"/>
    <mergeCell ref="S247:S251"/>
    <mergeCell ref="S252:S256"/>
    <mergeCell ref="S272:S276"/>
    <mergeCell ref="S277:S281"/>
    <mergeCell ref="S282:S286"/>
    <mergeCell ref="S287:S291"/>
    <mergeCell ref="S257:S261"/>
    <mergeCell ref="S262:S266"/>
    <mergeCell ref="S267:S271"/>
    <mergeCell ref="A272:A276"/>
    <mergeCell ref="B272:B276"/>
    <mergeCell ref="C272:C276"/>
    <mergeCell ref="A277:A281"/>
    <mergeCell ref="B277:B281"/>
    <mergeCell ref="C277:C281"/>
    <mergeCell ref="A257:A261"/>
    <mergeCell ref="B257:B261"/>
    <mergeCell ref="C257:C261"/>
    <mergeCell ref="A262:A266"/>
    <mergeCell ref="B262:B266"/>
    <mergeCell ref="C262:C266"/>
    <mergeCell ref="A267:A271"/>
    <mergeCell ref="B267:B271"/>
    <mergeCell ref="C267:C271"/>
    <mergeCell ref="B307:B311"/>
    <mergeCell ref="C307:C311"/>
    <mergeCell ref="A312:A316"/>
    <mergeCell ref="B312:B316"/>
    <mergeCell ref="C312:C316"/>
    <mergeCell ref="A317:A321"/>
    <mergeCell ref="B317:B321"/>
    <mergeCell ref="C317:C321"/>
    <mergeCell ref="A282:A286"/>
    <mergeCell ref="B282:B286"/>
    <mergeCell ref="C282:C286"/>
    <mergeCell ref="A287:A291"/>
    <mergeCell ref="B287:B291"/>
    <mergeCell ref="C287:C291"/>
    <mergeCell ref="A292:A296"/>
    <mergeCell ref="A297:A301"/>
    <mergeCell ref="A302:A306"/>
    <mergeCell ref="B292:B296"/>
    <mergeCell ref="C292:C296"/>
    <mergeCell ref="B297:B301"/>
    <mergeCell ref="C297:C301"/>
    <mergeCell ref="B302:B306"/>
    <mergeCell ref="C302:C306"/>
    <mergeCell ref="A342:A346"/>
    <mergeCell ref="B342:B346"/>
    <mergeCell ref="C342:C346"/>
    <mergeCell ref="S337:S341"/>
    <mergeCell ref="S342:S346"/>
    <mergeCell ref="S307:S311"/>
    <mergeCell ref="S312:S316"/>
    <mergeCell ref="S317:S321"/>
    <mergeCell ref="S322:S326"/>
    <mergeCell ref="S327:S331"/>
    <mergeCell ref="S332:S336"/>
    <mergeCell ref="A337:A341"/>
    <mergeCell ref="B337:B341"/>
    <mergeCell ref="C337:C341"/>
    <mergeCell ref="A322:A326"/>
    <mergeCell ref="B322:B326"/>
    <mergeCell ref="C322:C326"/>
    <mergeCell ref="A327:A331"/>
    <mergeCell ref="B327:B331"/>
    <mergeCell ref="C327:C331"/>
    <mergeCell ref="A332:A336"/>
    <mergeCell ref="B332:B336"/>
    <mergeCell ref="C332:C336"/>
    <mergeCell ref="A307:A311"/>
    <mergeCell ref="B347:B351"/>
    <mergeCell ref="A352:A356"/>
    <mergeCell ref="B352:B356"/>
    <mergeCell ref="A357:A361"/>
    <mergeCell ref="B357:B361"/>
    <mergeCell ref="S347:S351"/>
    <mergeCell ref="S352:S356"/>
    <mergeCell ref="S357:S361"/>
    <mergeCell ref="C347:C351"/>
    <mergeCell ref="C352:C356"/>
    <mergeCell ref="C357:C361"/>
    <mergeCell ref="A362:C362"/>
    <mergeCell ref="B62:B66"/>
    <mergeCell ref="B67:B71"/>
    <mergeCell ref="A187:A191"/>
    <mergeCell ref="B187:B191"/>
    <mergeCell ref="C187:C191"/>
    <mergeCell ref="S187:S191"/>
    <mergeCell ref="A192:A196"/>
    <mergeCell ref="B192:B196"/>
    <mergeCell ref="C192:C196"/>
    <mergeCell ref="S192:S196"/>
    <mergeCell ref="A197:A201"/>
    <mergeCell ref="B197:B201"/>
    <mergeCell ref="C197:C201"/>
    <mergeCell ref="S197:S201"/>
    <mergeCell ref="A202:A206"/>
    <mergeCell ref="B202:B206"/>
    <mergeCell ref="C202:C206"/>
    <mergeCell ref="S202:S206"/>
    <mergeCell ref="A207:A211"/>
    <mergeCell ref="B207:B211"/>
    <mergeCell ref="C207:C211"/>
    <mergeCell ref="S207:S211"/>
    <mergeCell ref="A347:A351"/>
  </mergeCells>
  <phoneticPr fontId="54" type="noConversion"/>
  <pageMargins left="0.70866141732283472" right="0.70866141732283472" top="0.74803149606299213" bottom="0.74803149606299213" header="0.31496062992125984" footer="0.31496062992125984"/>
  <pageSetup paperSize="9" scale="52" fitToHeight="1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>
    <tabColor rgb="FF0070C0"/>
    <pageSetUpPr fitToPage="1"/>
  </sheetPr>
  <dimension ref="A1:R10"/>
  <sheetViews>
    <sheetView zoomScale="80" zoomScaleNormal="80" workbookViewId="0">
      <selection activeCell="A9" sqref="A9:XFD9"/>
    </sheetView>
  </sheetViews>
  <sheetFormatPr defaultColWidth="8.88671875" defaultRowHeight="13.5"/>
  <cols>
    <col min="1" max="1" width="7.6640625" style="1" customWidth="1"/>
    <col min="2" max="2" width="8.77734375" style="1" customWidth="1"/>
    <col min="3" max="3" width="11.77734375" style="1" bestFit="1" customWidth="1"/>
    <col min="4" max="4" width="9.77734375" style="1" customWidth="1"/>
    <col min="5" max="7" width="9.33203125" style="1" customWidth="1"/>
    <col min="8" max="9" width="10.88671875" style="1" customWidth="1"/>
    <col min="10" max="10" width="9.6640625" style="1" customWidth="1"/>
    <col min="11" max="11" width="12.5546875" style="1" customWidth="1"/>
    <col min="12" max="12" width="12.6640625" style="1" customWidth="1"/>
    <col min="13" max="13" width="10.6640625" style="1" customWidth="1"/>
    <col min="14" max="14" width="7" style="1" customWidth="1"/>
    <col min="15" max="15" width="8.33203125" style="1" customWidth="1"/>
    <col min="16" max="16" width="12.44140625" style="1" customWidth="1"/>
    <col min="17" max="17" width="7.33203125" style="1" customWidth="1"/>
    <col min="18" max="16384" width="8.88671875" style="1"/>
  </cols>
  <sheetData>
    <row r="1" spans="1:18" s="3" customFormat="1" ht="39" customHeight="1">
      <c r="A1" s="260" t="s">
        <v>339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8"/>
    </row>
    <row r="3" spans="1:18" s="10" customFormat="1" ht="24.95" customHeight="1">
      <c r="A3" s="11">
        <v>1</v>
      </c>
      <c r="Q3" s="12" t="s">
        <v>559</v>
      </c>
    </row>
    <row r="4" spans="1:18" s="2" customFormat="1" ht="24.95" customHeight="1">
      <c r="A4" s="317" t="s">
        <v>42</v>
      </c>
      <c r="B4" s="317" t="s">
        <v>362</v>
      </c>
      <c r="C4" s="317" t="s">
        <v>719</v>
      </c>
      <c r="D4" s="298" t="s">
        <v>552</v>
      </c>
      <c r="E4" s="313" t="s">
        <v>550</v>
      </c>
      <c r="F4" s="315"/>
      <c r="G4" s="316"/>
      <c r="H4" s="313" t="s">
        <v>549</v>
      </c>
      <c r="I4" s="314"/>
      <c r="J4" s="315" t="s">
        <v>548</v>
      </c>
      <c r="K4" s="314"/>
      <c r="L4" s="317" t="s">
        <v>720</v>
      </c>
      <c r="M4" s="317"/>
      <c r="N4" s="318"/>
      <c r="O4" s="317" t="s">
        <v>12</v>
      </c>
      <c r="P4" s="317"/>
      <c r="Q4" s="318"/>
    </row>
    <row r="5" spans="1:18" s="7" customFormat="1" ht="27" customHeight="1">
      <c r="A5" s="317"/>
      <c r="B5" s="317"/>
      <c r="C5" s="317"/>
      <c r="D5" s="288"/>
      <c r="E5" s="128" t="s">
        <v>160</v>
      </c>
      <c r="F5" s="128" t="s">
        <v>43</v>
      </c>
      <c r="G5" s="98" t="s">
        <v>41</v>
      </c>
      <c r="H5" s="128" t="s">
        <v>721</v>
      </c>
      <c r="I5" s="128" t="s">
        <v>113</v>
      </c>
      <c r="J5" s="128" t="s">
        <v>361</v>
      </c>
      <c r="K5" s="128" t="s">
        <v>11</v>
      </c>
      <c r="L5" s="128" t="s">
        <v>10</v>
      </c>
      <c r="M5" s="128" t="s">
        <v>720</v>
      </c>
      <c r="N5" s="98" t="s">
        <v>114</v>
      </c>
      <c r="O5" s="128" t="s">
        <v>111</v>
      </c>
      <c r="P5" s="128" t="s">
        <v>722</v>
      </c>
      <c r="Q5" s="98" t="s">
        <v>114</v>
      </c>
    </row>
    <row r="6" spans="1:18" s="19" customFormat="1" ht="39" customHeight="1">
      <c r="A6" s="99" t="s">
        <v>73</v>
      </c>
      <c r="B6" s="99" t="s">
        <v>311</v>
      </c>
      <c r="C6" s="99" t="s">
        <v>584</v>
      </c>
      <c r="D6" s="99" t="s">
        <v>135</v>
      </c>
      <c r="E6" s="100">
        <v>0</v>
      </c>
      <c r="F6" s="100">
        <v>10000</v>
      </c>
      <c r="G6" s="100">
        <v>10000</v>
      </c>
      <c r="H6" s="99" t="s">
        <v>62</v>
      </c>
      <c r="I6" s="99" t="s">
        <v>75</v>
      </c>
      <c r="J6" s="99"/>
      <c r="K6" s="99" t="s">
        <v>62</v>
      </c>
      <c r="L6" s="100">
        <v>7406</v>
      </c>
      <c r="M6" s="100">
        <v>249</v>
      </c>
      <c r="N6" s="101">
        <v>3.3621388063732112E-2</v>
      </c>
      <c r="O6" s="100">
        <v>227</v>
      </c>
      <c r="P6" s="100">
        <v>142</v>
      </c>
      <c r="Q6" s="101">
        <v>0.62555066079295152</v>
      </c>
    </row>
    <row r="7" spans="1:18" s="19" customFormat="1" ht="39" customHeight="1">
      <c r="A7" s="99" t="s">
        <v>90</v>
      </c>
      <c r="B7" s="99" t="s">
        <v>263</v>
      </c>
      <c r="C7" s="99" t="s">
        <v>653</v>
      </c>
      <c r="D7" s="99" t="s">
        <v>135</v>
      </c>
      <c r="E7" s="192">
        <v>0</v>
      </c>
      <c r="F7" s="192">
        <v>12000</v>
      </c>
      <c r="G7" s="192">
        <f>SUM(E7:F7)</f>
        <v>12000</v>
      </c>
      <c r="H7" s="99"/>
      <c r="I7" s="99" t="s">
        <v>75</v>
      </c>
      <c r="J7" s="99">
        <v>1</v>
      </c>
      <c r="K7" s="99"/>
      <c r="L7" s="192">
        <v>5444</v>
      </c>
      <c r="M7" s="192">
        <v>147</v>
      </c>
      <c r="N7" s="101">
        <f>M7/L7</f>
        <v>2.7002204261572373E-2</v>
      </c>
      <c r="O7" s="192">
        <v>149.73017243000001</v>
      </c>
      <c r="P7" s="192">
        <v>104.72111345</v>
      </c>
      <c r="Q7" s="101">
        <f>P7/O7</f>
        <v>0.69939887031759029</v>
      </c>
    </row>
    <row r="8" spans="1:18" s="19" customFormat="1" ht="39" customHeight="1">
      <c r="A8" s="99" t="s">
        <v>680</v>
      </c>
      <c r="B8" s="99" t="s">
        <v>275</v>
      </c>
      <c r="C8" s="99" t="s">
        <v>665</v>
      </c>
      <c r="D8" s="99" t="s">
        <v>127</v>
      </c>
      <c r="E8" s="192">
        <v>0</v>
      </c>
      <c r="F8" s="192">
        <v>12000</v>
      </c>
      <c r="G8" s="192">
        <f>SUM(E8:F8)</f>
        <v>12000</v>
      </c>
      <c r="H8" s="99"/>
      <c r="I8" s="99" t="s">
        <v>75</v>
      </c>
      <c r="J8" s="99">
        <v>1</v>
      </c>
      <c r="K8" s="99"/>
      <c r="L8" s="192">
        <v>3621</v>
      </c>
      <c r="M8" s="192">
        <v>152</v>
      </c>
      <c r="N8" s="101">
        <f>M8/L8</f>
        <v>4.1977354322010496E-2</v>
      </c>
      <c r="O8" s="192">
        <v>164</v>
      </c>
      <c r="P8" s="192">
        <v>107</v>
      </c>
      <c r="Q8" s="101">
        <f>P8/O8</f>
        <v>0.65243902439024393</v>
      </c>
    </row>
    <row r="9" spans="1:18" ht="39" customHeight="1">
      <c r="A9" s="99"/>
      <c r="B9" s="99"/>
      <c r="C9" s="99"/>
      <c r="D9" s="99"/>
      <c r="E9" s="100">
        <f>SUM(E6:E8)</f>
        <v>0</v>
      </c>
      <c r="F9" s="100">
        <f>SUM(F6:F8)</f>
        <v>34000</v>
      </c>
      <c r="G9" s="100">
        <f>SUM(G6:G8)</f>
        <v>34000</v>
      </c>
      <c r="H9" s="99"/>
      <c r="I9" s="99"/>
      <c r="J9" s="99"/>
      <c r="K9" s="99"/>
      <c r="L9" s="100"/>
      <c r="M9" s="100"/>
      <c r="N9" s="101"/>
      <c r="O9" s="100"/>
      <c r="P9" s="100"/>
      <c r="Q9" s="101"/>
    </row>
    <row r="10" spans="1:18" ht="17.25">
      <c r="A10" s="9" t="s">
        <v>340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</sheetData>
  <mergeCells count="10">
    <mergeCell ref="A1:Q1"/>
    <mergeCell ref="H4:I4"/>
    <mergeCell ref="J4:K4"/>
    <mergeCell ref="E4:G4"/>
    <mergeCell ref="O4:Q4"/>
    <mergeCell ref="A4:A5"/>
    <mergeCell ref="B4:B5"/>
    <mergeCell ref="C4:C5"/>
    <mergeCell ref="L4:N4"/>
    <mergeCell ref="D4:D5"/>
  </mergeCells>
  <phoneticPr fontId="54" type="noConversion"/>
  <pageMargins left="0.7086111307144165" right="0.7086111307144165" top="0.74791663885116577" bottom="0.74791663885116577" header="0.31486111879348755" footer="0.31486111879348755"/>
  <pageSetup paperSize="9" scale="63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9">
    <tabColor rgb="FF00B050"/>
    <pageSetUpPr fitToPage="1"/>
  </sheetPr>
  <dimension ref="A1:J476"/>
  <sheetViews>
    <sheetView zoomScale="80" zoomScaleNormal="80" workbookViewId="0">
      <pane xSplit="3" ySplit="6" topLeftCell="D213" activePane="bottomRight" state="frozen"/>
      <selection pane="topRight"/>
      <selection pane="bottomLeft"/>
      <selection pane="bottomRight" activeCell="C329" sqref="C329"/>
    </sheetView>
  </sheetViews>
  <sheetFormatPr defaultColWidth="8.88671875" defaultRowHeight="13.5"/>
  <cols>
    <col min="1" max="1" width="8.44140625" customWidth="1"/>
    <col min="2" max="2" width="10.5546875" customWidth="1"/>
    <col min="3" max="3" width="11.6640625" customWidth="1"/>
    <col min="4" max="4" width="10" customWidth="1"/>
    <col min="5" max="5" width="18.5546875" customWidth="1"/>
    <col min="6" max="6" width="18.77734375" customWidth="1"/>
    <col min="7" max="7" width="15.44140625" customWidth="1"/>
    <col min="8" max="8" width="14.109375" style="109" bestFit="1" customWidth="1"/>
    <col min="9" max="9" width="9.33203125" bestFit="1" customWidth="1"/>
  </cols>
  <sheetData>
    <row r="1" spans="1:9" s="1" customFormat="1" ht="21" customHeight="1">
      <c r="H1" s="107"/>
    </row>
    <row r="2" spans="1:9" s="1" customFormat="1" ht="28.5" customHeight="1">
      <c r="A2" s="260" t="s">
        <v>342</v>
      </c>
      <c r="B2" s="260"/>
      <c r="C2" s="260"/>
      <c r="D2" s="260"/>
      <c r="E2" s="260"/>
      <c r="F2" s="260"/>
      <c r="G2" s="260"/>
      <c r="H2" s="260"/>
    </row>
    <row r="3" spans="1:9" s="1" customFormat="1" ht="16.5" customHeight="1">
      <c r="H3" s="107"/>
    </row>
    <row r="4" spans="1:9" s="10" customFormat="1" ht="21" customHeight="1">
      <c r="H4" s="108"/>
      <c r="I4" s="108" t="s">
        <v>35</v>
      </c>
    </row>
    <row r="5" spans="1:9" s="173" customFormat="1" ht="21.75" customHeight="1">
      <c r="A5" s="262" t="s">
        <v>44</v>
      </c>
      <c r="B5" s="262" t="s">
        <v>362</v>
      </c>
      <c r="C5" s="262" t="s">
        <v>360</v>
      </c>
      <c r="D5" s="262" t="s">
        <v>366</v>
      </c>
      <c r="E5" s="262"/>
      <c r="F5" s="262"/>
      <c r="G5" s="262"/>
      <c r="H5" s="263" t="s">
        <v>656</v>
      </c>
      <c r="I5" s="263" t="s">
        <v>541</v>
      </c>
    </row>
    <row r="6" spans="1:9" s="173" customFormat="1" ht="21.75" customHeight="1">
      <c r="A6" s="262"/>
      <c r="B6" s="262"/>
      <c r="C6" s="262"/>
      <c r="D6" s="262"/>
      <c r="E6" s="262"/>
      <c r="F6" s="262"/>
      <c r="G6" s="262"/>
      <c r="H6" s="263"/>
      <c r="I6" s="263"/>
    </row>
    <row r="7" spans="1:9" s="173" customFormat="1">
      <c r="A7" s="286" t="s">
        <v>73</v>
      </c>
      <c r="B7" s="286" t="s">
        <v>304</v>
      </c>
      <c r="C7" s="286" t="s">
        <v>304</v>
      </c>
      <c r="D7" s="122" t="s">
        <v>48</v>
      </c>
      <c r="E7" s="122" t="s">
        <v>53</v>
      </c>
      <c r="F7" s="122"/>
      <c r="G7" s="122"/>
      <c r="H7" s="122" t="s">
        <v>618</v>
      </c>
      <c r="I7" s="319">
        <f>SUM(E10:H10)</f>
        <v>700</v>
      </c>
    </row>
    <row r="8" spans="1:9" s="173" customFormat="1">
      <c r="A8" s="287"/>
      <c r="B8" s="287"/>
      <c r="C8" s="287"/>
      <c r="D8" s="151" t="s">
        <v>45</v>
      </c>
      <c r="E8" s="151"/>
      <c r="F8" s="151"/>
      <c r="G8" s="193"/>
      <c r="H8" s="194"/>
      <c r="I8" s="320"/>
    </row>
    <row r="9" spans="1:9" s="173" customFormat="1">
      <c r="A9" s="287"/>
      <c r="B9" s="287"/>
      <c r="C9" s="287"/>
      <c r="D9" s="153" t="s">
        <v>54</v>
      </c>
      <c r="E9" s="154"/>
      <c r="F9" s="154"/>
      <c r="G9" s="154"/>
      <c r="H9" s="195">
        <v>700</v>
      </c>
      <c r="I9" s="320"/>
    </row>
    <row r="10" spans="1:9" s="173" customFormat="1">
      <c r="A10" s="288"/>
      <c r="B10" s="288"/>
      <c r="C10" s="288"/>
      <c r="D10" s="127" t="s">
        <v>56</v>
      </c>
      <c r="E10" s="155"/>
      <c r="F10" s="155"/>
      <c r="G10" s="155"/>
      <c r="H10" s="196">
        <v>700</v>
      </c>
      <c r="I10" s="299"/>
    </row>
    <row r="11" spans="1:9" s="173" customFormat="1">
      <c r="A11" s="325" t="s">
        <v>73</v>
      </c>
      <c r="B11" s="325" t="s">
        <v>304</v>
      </c>
      <c r="C11" s="325" t="s">
        <v>625</v>
      </c>
      <c r="D11" s="122" t="s">
        <v>48</v>
      </c>
      <c r="E11" s="122"/>
      <c r="F11" s="122"/>
      <c r="G11" s="122"/>
      <c r="H11" s="122" t="s">
        <v>618</v>
      </c>
      <c r="I11" s="319">
        <f>SUM(E14:H14)</f>
        <v>300</v>
      </c>
    </row>
    <row r="12" spans="1:9" s="173" customFormat="1">
      <c r="A12" s="326"/>
      <c r="B12" s="326"/>
      <c r="C12" s="326"/>
      <c r="D12" s="151" t="s">
        <v>45</v>
      </c>
      <c r="E12" s="151"/>
      <c r="F12" s="151"/>
      <c r="G12" s="193"/>
      <c r="H12" s="194"/>
      <c r="I12" s="320"/>
    </row>
    <row r="13" spans="1:9" s="173" customFormat="1">
      <c r="A13" s="326"/>
      <c r="B13" s="326"/>
      <c r="C13" s="326"/>
      <c r="D13" s="153" t="s">
        <v>54</v>
      </c>
      <c r="E13" s="154"/>
      <c r="F13" s="154"/>
      <c r="G13" s="154"/>
      <c r="H13" s="195">
        <v>300</v>
      </c>
      <c r="I13" s="320"/>
    </row>
    <row r="14" spans="1:9" s="173" customFormat="1">
      <c r="A14" s="327"/>
      <c r="B14" s="327"/>
      <c r="C14" s="327"/>
      <c r="D14" s="127" t="s">
        <v>56</v>
      </c>
      <c r="E14" s="155"/>
      <c r="F14" s="155"/>
      <c r="G14" s="155"/>
      <c r="H14" s="196">
        <v>300</v>
      </c>
      <c r="I14" s="299"/>
    </row>
    <row r="15" spans="1:9" s="173" customFormat="1">
      <c r="A15" s="325" t="s">
        <v>73</v>
      </c>
      <c r="B15" s="325" t="s">
        <v>304</v>
      </c>
      <c r="C15" s="325" t="s">
        <v>626</v>
      </c>
      <c r="D15" s="122" t="s">
        <v>48</v>
      </c>
      <c r="E15" s="122"/>
      <c r="F15" s="122"/>
      <c r="G15" s="122"/>
      <c r="H15" s="122" t="s">
        <v>618</v>
      </c>
      <c r="I15" s="319">
        <f>SUM(E18:H18)</f>
        <v>300</v>
      </c>
    </row>
    <row r="16" spans="1:9" s="173" customFormat="1">
      <c r="A16" s="326"/>
      <c r="B16" s="326"/>
      <c r="C16" s="326"/>
      <c r="D16" s="151" t="s">
        <v>45</v>
      </c>
      <c r="E16" s="151"/>
      <c r="F16" s="151"/>
      <c r="G16" s="152"/>
      <c r="H16" s="197"/>
      <c r="I16" s="320"/>
    </row>
    <row r="17" spans="1:9" s="173" customFormat="1">
      <c r="A17" s="326"/>
      <c r="B17" s="326"/>
      <c r="C17" s="326"/>
      <c r="D17" s="153" t="s">
        <v>54</v>
      </c>
      <c r="E17" s="153"/>
      <c r="F17" s="153"/>
      <c r="G17" s="154"/>
      <c r="H17" s="195">
        <v>300</v>
      </c>
      <c r="I17" s="320"/>
    </row>
    <row r="18" spans="1:9" s="173" customFormat="1">
      <c r="A18" s="327"/>
      <c r="B18" s="327"/>
      <c r="C18" s="327"/>
      <c r="D18" s="127" t="s">
        <v>56</v>
      </c>
      <c r="E18" s="154"/>
      <c r="F18" s="154"/>
      <c r="G18" s="154"/>
      <c r="H18" s="195">
        <v>300</v>
      </c>
      <c r="I18" s="299"/>
    </row>
    <row r="19" spans="1:9" s="173" customFormat="1">
      <c r="A19" s="325" t="s">
        <v>73</v>
      </c>
      <c r="B19" s="325" t="s">
        <v>304</v>
      </c>
      <c r="C19" s="325" t="s">
        <v>627</v>
      </c>
      <c r="D19" s="122" t="s">
        <v>48</v>
      </c>
      <c r="E19" s="122"/>
      <c r="F19" s="122"/>
      <c r="G19" s="122"/>
      <c r="H19" s="122" t="s">
        <v>618</v>
      </c>
      <c r="I19" s="319">
        <f>SUM(E22:H22)</f>
        <v>300</v>
      </c>
    </row>
    <row r="20" spans="1:9" s="173" customFormat="1">
      <c r="A20" s="326"/>
      <c r="B20" s="326"/>
      <c r="C20" s="326"/>
      <c r="D20" s="151" t="s">
        <v>45</v>
      </c>
      <c r="E20" s="151"/>
      <c r="F20" s="151"/>
      <c r="G20" s="152"/>
      <c r="H20" s="197"/>
      <c r="I20" s="320"/>
    </row>
    <row r="21" spans="1:9" s="173" customFormat="1">
      <c r="A21" s="326"/>
      <c r="B21" s="326"/>
      <c r="C21" s="326"/>
      <c r="D21" s="153" t="s">
        <v>54</v>
      </c>
      <c r="E21" s="153"/>
      <c r="F21" s="153"/>
      <c r="G21" s="154"/>
      <c r="H21" s="195">
        <v>300</v>
      </c>
      <c r="I21" s="320"/>
    </row>
    <row r="22" spans="1:9" s="173" customFormat="1">
      <c r="A22" s="327"/>
      <c r="B22" s="327"/>
      <c r="C22" s="327"/>
      <c r="D22" s="127" t="s">
        <v>56</v>
      </c>
      <c r="E22" s="154"/>
      <c r="F22" s="154"/>
      <c r="G22" s="154"/>
      <c r="H22" s="195">
        <v>300</v>
      </c>
      <c r="I22" s="299"/>
    </row>
    <row r="23" spans="1:9" s="173" customFormat="1">
      <c r="A23" s="325" t="s">
        <v>73</v>
      </c>
      <c r="B23" s="325" t="s">
        <v>304</v>
      </c>
      <c r="C23" s="325" t="s">
        <v>628</v>
      </c>
      <c r="D23" s="122" t="s">
        <v>48</v>
      </c>
      <c r="E23" s="122"/>
      <c r="F23" s="122"/>
      <c r="G23" s="122"/>
      <c r="H23" s="122" t="s">
        <v>618</v>
      </c>
      <c r="I23" s="319">
        <f>SUM(E26:H26)</f>
        <v>300</v>
      </c>
    </row>
    <row r="24" spans="1:9" s="173" customFormat="1">
      <c r="A24" s="326"/>
      <c r="B24" s="326"/>
      <c r="C24" s="326"/>
      <c r="D24" s="151" t="s">
        <v>45</v>
      </c>
      <c r="E24" s="151"/>
      <c r="F24" s="151"/>
      <c r="G24" s="152"/>
      <c r="H24" s="197"/>
      <c r="I24" s="320"/>
    </row>
    <row r="25" spans="1:9" s="173" customFormat="1">
      <c r="A25" s="326"/>
      <c r="B25" s="326"/>
      <c r="C25" s="326"/>
      <c r="D25" s="153" t="s">
        <v>54</v>
      </c>
      <c r="E25" s="153"/>
      <c r="F25" s="153"/>
      <c r="G25" s="154"/>
      <c r="H25" s="195">
        <v>300</v>
      </c>
      <c r="I25" s="320"/>
    </row>
    <row r="26" spans="1:9" s="173" customFormat="1">
      <c r="A26" s="327"/>
      <c r="B26" s="327"/>
      <c r="C26" s="327"/>
      <c r="D26" s="127" t="s">
        <v>56</v>
      </c>
      <c r="E26" s="154"/>
      <c r="F26" s="154"/>
      <c r="G26" s="154"/>
      <c r="H26" s="195">
        <v>300</v>
      </c>
      <c r="I26" s="299"/>
    </row>
    <row r="27" spans="1:9" s="173" customFormat="1">
      <c r="A27" s="325" t="s">
        <v>73</v>
      </c>
      <c r="B27" s="325" t="s">
        <v>304</v>
      </c>
      <c r="C27" s="325" t="s">
        <v>633</v>
      </c>
      <c r="D27" s="122" t="s">
        <v>48</v>
      </c>
      <c r="E27" s="122"/>
      <c r="F27" s="122"/>
      <c r="G27" s="122"/>
      <c r="H27" s="122" t="s">
        <v>618</v>
      </c>
      <c r="I27" s="319">
        <f>SUM(E30:H30)</f>
        <v>300</v>
      </c>
    </row>
    <row r="28" spans="1:9" s="173" customFormat="1">
      <c r="A28" s="326"/>
      <c r="B28" s="326"/>
      <c r="C28" s="326"/>
      <c r="D28" s="151" t="s">
        <v>45</v>
      </c>
      <c r="E28" s="151"/>
      <c r="F28" s="151"/>
      <c r="G28" s="152"/>
      <c r="H28" s="197"/>
      <c r="I28" s="320"/>
    </row>
    <row r="29" spans="1:9" s="173" customFormat="1">
      <c r="A29" s="326"/>
      <c r="B29" s="326"/>
      <c r="C29" s="326"/>
      <c r="D29" s="153" t="s">
        <v>54</v>
      </c>
      <c r="E29" s="153"/>
      <c r="F29" s="153"/>
      <c r="G29" s="154"/>
      <c r="H29" s="195">
        <v>300</v>
      </c>
      <c r="I29" s="320"/>
    </row>
    <row r="30" spans="1:9" s="173" customFormat="1">
      <c r="A30" s="327"/>
      <c r="B30" s="327"/>
      <c r="C30" s="327"/>
      <c r="D30" s="127" t="s">
        <v>56</v>
      </c>
      <c r="E30" s="154"/>
      <c r="F30" s="154"/>
      <c r="G30" s="154"/>
      <c r="H30" s="195">
        <v>300</v>
      </c>
      <c r="I30" s="299"/>
    </row>
    <row r="31" spans="1:9" s="173" customFormat="1">
      <c r="A31" s="325" t="s">
        <v>73</v>
      </c>
      <c r="B31" s="325" t="s">
        <v>304</v>
      </c>
      <c r="C31" s="325" t="s">
        <v>630</v>
      </c>
      <c r="D31" s="122" t="s">
        <v>48</v>
      </c>
      <c r="E31" s="122"/>
      <c r="F31" s="122"/>
      <c r="G31" s="122"/>
      <c r="H31" s="122" t="s">
        <v>618</v>
      </c>
      <c r="I31" s="319">
        <f>SUM(E34:H34)</f>
        <v>300</v>
      </c>
    </row>
    <row r="32" spans="1:9" s="173" customFormat="1">
      <c r="A32" s="326"/>
      <c r="B32" s="326"/>
      <c r="C32" s="326"/>
      <c r="D32" s="151" t="s">
        <v>45</v>
      </c>
      <c r="E32" s="151"/>
      <c r="F32" s="151"/>
      <c r="G32" s="152"/>
      <c r="H32" s="197"/>
      <c r="I32" s="320"/>
    </row>
    <row r="33" spans="1:9" s="173" customFormat="1">
      <c r="A33" s="326"/>
      <c r="B33" s="326"/>
      <c r="C33" s="326"/>
      <c r="D33" s="153" t="s">
        <v>54</v>
      </c>
      <c r="E33" s="153"/>
      <c r="F33" s="153"/>
      <c r="G33" s="154"/>
      <c r="H33" s="195">
        <v>300</v>
      </c>
      <c r="I33" s="320"/>
    </row>
    <row r="34" spans="1:9" s="173" customFormat="1">
      <c r="A34" s="327"/>
      <c r="B34" s="327"/>
      <c r="C34" s="327"/>
      <c r="D34" s="127" t="s">
        <v>56</v>
      </c>
      <c r="E34" s="154"/>
      <c r="F34" s="154"/>
      <c r="G34" s="154"/>
      <c r="H34" s="195">
        <v>300</v>
      </c>
      <c r="I34" s="299"/>
    </row>
    <row r="35" spans="1:9" s="173" customFormat="1">
      <c r="A35" s="286" t="s">
        <v>73</v>
      </c>
      <c r="B35" s="286" t="s">
        <v>463</v>
      </c>
      <c r="C35" s="286" t="s">
        <v>631</v>
      </c>
      <c r="D35" s="122" t="s">
        <v>48</v>
      </c>
      <c r="E35" s="122"/>
      <c r="F35" s="122"/>
      <c r="G35" s="122"/>
      <c r="H35" s="122" t="s">
        <v>618</v>
      </c>
      <c r="I35" s="319">
        <f>SUM(E38:H38)</f>
        <v>150</v>
      </c>
    </row>
    <row r="36" spans="1:9" s="173" customFormat="1">
      <c r="A36" s="287"/>
      <c r="B36" s="287"/>
      <c r="C36" s="287"/>
      <c r="D36" s="151" t="s">
        <v>45</v>
      </c>
      <c r="E36" s="151"/>
      <c r="F36" s="151"/>
      <c r="G36" s="193"/>
      <c r="H36" s="194"/>
      <c r="I36" s="320"/>
    </row>
    <row r="37" spans="1:9" s="173" customFormat="1">
      <c r="A37" s="287"/>
      <c r="B37" s="287"/>
      <c r="C37" s="287"/>
      <c r="D37" s="153" t="s">
        <v>54</v>
      </c>
      <c r="E37" s="154"/>
      <c r="F37" s="154"/>
      <c r="G37" s="154"/>
      <c r="H37" s="195"/>
      <c r="I37" s="320"/>
    </row>
    <row r="38" spans="1:9" s="173" customFormat="1">
      <c r="A38" s="288"/>
      <c r="B38" s="288"/>
      <c r="C38" s="288"/>
      <c r="D38" s="127" t="s">
        <v>56</v>
      </c>
      <c r="E38" s="155"/>
      <c r="F38" s="155"/>
      <c r="G38" s="155"/>
      <c r="H38" s="196">
        <v>150</v>
      </c>
      <c r="I38" s="299"/>
    </row>
    <row r="39" spans="1:9" s="173" customFormat="1">
      <c r="A39" s="286" t="s">
        <v>73</v>
      </c>
      <c r="B39" s="286" t="s">
        <v>308</v>
      </c>
      <c r="C39" s="286" t="s">
        <v>308</v>
      </c>
      <c r="D39" s="122" t="s">
        <v>48</v>
      </c>
      <c r="E39" s="122"/>
      <c r="F39" s="122"/>
      <c r="G39" s="122"/>
      <c r="H39" s="122" t="s">
        <v>618</v>
      </c>
      <c r="I39" s="319">
        <f>SUM(E42:H42)</f>
        <v>750</v>
      </c>
    </row>
    <row r="40" spans="1:9" s="173" customFormat="1">
      <c r="A40" s="287"/>
      <c r="B40" s="287"/>
      <c r="C40" s="287"/>
      <c r="D40" s="151" t="s">
        <v>45</v>
      </c>
      <c r="E40" s="151"/>
      <c r="F40" s="151"/>
      <c r="G40" s="193"/>
      <c r="H40" s="194">
        <v>5</v>
      </c>
      <c r="I40" s="320"/>
    </row>
    <row r="41" spans="1:9" s="173" customFormat="1">
      <c r="A41" s="287"/>
      <c r="B41" s="287"/>
      <c r="C41" s="287"/>
      <c r="D41" s="153" t="s">
        <v>54</v>
      </c>
      <c r="E41" s="154"/>
      <c r="F41" s="154"/>
      <c r="G41" s="154"/>
      <c r="H41" s="195">
        <v>150</v>
      </c>
      <c r="I41" s="320"/>
    </row>
    <row r="42" spans="1:9" s="173" customFormat="1">
      <c r="A42" s="288"/>
      <c r="B42" s="288"/>
      <c r="C42" s="288"/>
      <c r="D42" s="127" t="s">
        <v>56</v>
      </c>
      <c r="E42" s="155"/>
      <c r="F42" s="155"/>
      <c r="G42" s="155"/>
      <c r="H42" s="196">
        <v>750</v>
      </c>
      <c r="I42" s="299"/>
    </row>
    <row r="43" spans="1:9" s="173" customFormat="1">
      <c r="A43" s="286" t="s">
        <v>73</v>
      </c>
      <c r="B43" s="286" t="s">
        <v>590</v>
      </c>
      <c r="C43" s="286" t="s">
        <v>597</v>
      </c>
      <c r="D43" s="122" t="s">
        <v>48</v>
      </c>
      <c r="E43" s="122"/>
      <c r="F43" s="122"/>
      <c r="G43" s="122"/>
      <c r="H43" s="122" t="s">
        <v>618</v>
      </c>
      <c r="I43" s="319">
        <f>SUM(E46:H46)</f>
        <v>150</v>
      </c>
    </row>
    <row r="44" spans="1:9" s="173" customFormat="1">
      <c r="A44" s="287"/>
      <c r="B44" s="287"/>
      <c r="C44" s="287"/>
      <c r="D44" s="151" t="s">
        <v>45</v>
      </c>
      <c r="E44" s="151"/>
      <c r="F44" s="151"/>
      <c r="G44" s="193"/>
      <c r="H44" s="194">
        <v>1</v>
      </c>
      <c r="I44" s="320"/>
    </row>
    <row r="45" spans="1:9" s="173" customFormat="1">
      <c r="A45" s="287"/>
      <c r="B45" s="287"/>
      <c r="C45" s="287"/>
      <c r="D45" s="153" t="s">
        <v>54</v>
      </c>
      <c r="E45" s="154"/>
      <c r="F45" s="154"/>
      <c r="G45" s="154"/>
      <c r="H45" s="195">
        <v>150</v>
      </c>
      <c r="I45" s="320"/>
    </row>
    <row r="46" spans="1:9" s="173" customFormat="1">
      <c r="A46" s="288"/>
      <c r="B46" s="288"/>
      <c r="C46" s="288"/>
      <c r="D46" s="127" t="s">
        <v>56</v>
      </c>
      <c r="E46" s="155"/>
      <c r="F46" s="155"/>
      <c r="G46" s="155"/>
      <c r="H46" s="196">
        <v>150</v>
      </c>
      <c r="I46" s="299"/>
    </row>
    <row r="47" spans="1:9" s="173" customFormat="1">
      <c r="A47" s="286" t="s">
        <v>73</v>
      </c>
      <c r="B47" s="286" t="s">
        <v>590</v>
      </c>
      <c r="C47" s="286" t="s">
        <v>596</v>
      </c>
      <c r="D47" s="122" t="s">
        <v>48</v>
      </c>
      <c r="E47" s="122"/>
      <c r="F47" s="122"/>
      <c r="G47" s="122"/>
      <c r="H47" s="122" t="s">
        <v>618</v>
      </c>
      <c r="I47" s="319">
        <f>SUM(E50:H50)</f>
        <v>150</v>
      </c>
    </row>
    <row r="48" spans="1:9" s="173" customFormat="1">
      <c r="A48" s="287"/>
      <c r="B48" s="287"/>
      <c r="C48" s="287"/>
      <c r="D48" s="151" t="s">
        <v>45</v>
      </c>
      <c r="E48" s="151"/>
      <c r="F48" s="151"/>
      <c r="G48" s="152"/>
      <c r="H48" s="194">
        <v>1</v>
      </c>
      <c r="I48" s="320"/>
    </row>
    <row r="49" spans="1:9" s="173" customFormat="1">
      <c r="A49" s="287"/>
      <c r="B49" s="287"/>
      <c r="C49" s="287"/>
      <c r="D49" s="153" t="s">
        <v>54</v>
      </c>
      <c r="E49" s="154"/>
      <c r="F49" s="154"/>
      <c r="G49" s="154"/>
      <c r="H49" s="195">
        <v>150</v>
      </c>
      <c r="I49" s="320"/>
    </row>
    <row r="50" spans="1:9" s="173" customFormat="1">
      <c r="A50" s="288"/>
      <c r="B50" s="288"/>
      <c r="C50" s="288"/>
      <c r="D50" s="127" t="s">
        <v>56</v>
      </c>
      <c r="E50" s="155"/>
      <c r="F50" s="155"/>
      <c r="G50" s="155"/>
      <c r="H50" s="196">
        <v>150</v>
      </c>
      <c r="I50" s="299"/>
    </row>
    <row r="51" spans="1:9" s="173" customFormat="1">
      <c r="A51" s="286" t="s">
        <v>73</v>
      </c>
      <c r="B51" s="286" t="s">
        <v>590</v>
      </c>
      <c r="C51" s="286" t="s">
        <v>632</v>
      </c>
      <c r="D51" s="122" t="s">
        <v>48</v>
      </c>
      <c r="E51" s="122"/>
      <c r="F51" s="122"/>
      <c r="G51" s="122"/>
      <c r="H51" s="122" t="s">
        <v>618</v>
      </c>
      <c r="I51" s="319">
        <f>SUM(E54:H54)</f>
        <v>250</v>
      </c>
    </row>
    <row r="52" spans="1:9" s="173" customFormat="1">
      <c r="A52" s="287"/>
      <c r="B52" s="287"/>
      <c r="C52" s="287"/>
      <c r="D52" s="151" t="s">
        <v>45</v>
      </c>
      <c r="E52" s="151"/>
      <c r="F52" s="151"/>
      <c r="G52" s="152"/>
      <c r="H52" s="194">
        <v>1</v>
      </c>
      <c r="I52" s="320"/>
    </row>
    <row r="53" spans="1:9" s="173" customFormat="1">
      <c r="A53" s="287"/>
      <c r="B53" s="287"/>
      <c r="C53" s="287"/>
      <c r="D53" s="153" t="s">
        <v>54</v>
      </c>
      <c r="E53" s="154"/>
      <c r="F53" s="154"/>
      <c r="G53" s="154"/>
      <c r="H53" s="195">
        <v>250</v>
      </c>
      <c r="I53" s="320"/>
    </row>
    <row r="54" spans="1:9" s="173" customFormat="1">
      <c r="A54" s="288"/>
      <c r="B54" s="288"/>
      <c r="C54" s="288"/>
      <c r="D54" s="127" t="s">
        <v>56</v>
      </c>
      <c r="E54" s="155"/>
      <c r="F54" s="155"/>
      <c r="G54" s="155"/>
      <c r="H54" s="196">
        <v>250</v>
      </c>
      <c r="I54" s="299"/>
    </row>
    <row r="55" spans="1:9" s="173" customFormat="1">
      <c r="A55" s="286" t="s">
        <v>73</v>
      </c>
      <c r="B55" s="286" t="s">
        <v>590</v>
      </c>
      <c r="C55" s="286" t="s">
        <v>638</v>
      </c>
      <c r="D55" s="122" t="s">
        <v>48</v>
      </c>
      <c r="E55" s="122"/>
      <c r="F55" s="122"/>
      <c r="G55" s="122"/>
      <c r="H55" s="122" t="s">
        <v>618</v>
      </c>
      <c r="I55" s="319">
        <f>SUM(E58:H58)</f>
        <v>150</v>
      </c>
    </row>
    <row r="56" spans="1:9" s="173" customFormat="1">
      <c r="A56" s="287"/>
      <c r="B56" s="287"/>
      <c r="C56" s="287"/>
      <c r="D56" s="151" t="s">
        <v>45</v>
      </c>
      <c r="E56" s="151"/>
      <c r="F56" s="151"/>
      <c r="G56" s="193"/>
      <c r="H56" s="194">
        <v>1</v>
      </c>
      <c r="I56" s="320"/>
    </row>
    <row r="57" spans="1:9" s="173" customFormat="1">
      <c r="A57" s="287"/>
      <c r="B57" s="287"/>
      <c r="C57" s="287"/>
      <c r="D57" s="153" t="s">
        <v>54</v>
      </c>
      <c r="E57" s="154"/>
      <c r="F57" s="154"/>
      <c r="G57" s="154"/>
      <c r="H57" s="195">
        <v>150</v>
      </c>
      <c r="I57" s="320"/>
    </row>
    <row r="58" spans="1:9" s="173" customFormat="1">
      <c r="A58" s="288"/>
      <c r="B58" s="288"/>
      <c r="C58" s="288"/>
      <c r="D58" s="127" t="s">
        <v>56</v>
      </c>
      <c r="E58" s="155"/>
      <c r="F58" s="155"/>
      <c r="G58" s="155"/>
      <c r="H58" s="196">
        <v>150</v>
      </c>
      <c r="I58" s="299"/>
    </row>
    <row r="59" spans="1:9" s="173" customFormat="1">
      <c r="A59" s="286" t="s">
        <v>73</v>
      </c>
      <c r="B59" s="286" t="s">
        <v>590</v>
      </c>
      <c r="C59" s="286" t="s">
        <v>634</v>
      </c>
      <c r="D59" s="122" t="s">
        <v>48</v>
      </c>
      <c r="E59" s="122"/>
      <c r="F59" s="122"/>
      <c r="G59" s="122"/>
      <c r="H59" s="122" t="s">
        <v>618</v>
      </c>
      <c r="I59" s="319">
        <f>SUM(E62:H62)</f>
        <v>150</v>
      </c>
    </row>
    <row r="60" spans="1:9" s="173" customFormat="1">
      <c r="A60" s="287"/>
      <c r="B60" s="287"/>
      <c r="C60" s="287"/>
      <c r="D60" s="151" t="s">
        <v>45</v>
      </c>
      <c r="E60" s="151"/>
      <c r="F60" s="151"/>
      <c r="G60" s="193"/>
      <c r="H60" s="194">
        <v>1</v>
      </c>
      <c r="I60" s="320"/>
    </row>
    <row r="61" spans="1:9" s="173" customFormat="1">
      <c r="A61" s="287"/>
      <c r="B61" s="287"/>
      <c r="C61" s="287"/>
      <c r="D61" s="153" t="s">
        <v>54</v>
      </c>
      <c r="E61" s="154"/>
      <c r="F61" s="154"/>
      <c r="G61" s="154"/>
      <c r="H61" s="195">
        <v>150</v>
      </c>
      <c r="I61" s="320"/>
    </row>
    <row r="62" spans="1:9" s="173" customFormat="1">
      <c r="A62" s="288"/>
      <c r="B62" s="288"/>
      <c r="C62" s="288"/>
      <c r="D62" s="127" t="s">
        <v>56</v>
      </c>
      <c r="E62" s="155"/>
      <c r="F62" s="155"/>
      <c r="G62" s="155"/>
      <c r="H62" s="196">
        <v>150</v>
      </c>
      <c r="I62" s="299"/>
    </row>
    <row r="63" spans="1:9" s="173" customFormat="1">
      <c r="A63" s="286" t="s">
        <v>73</v>
      </c>
      <c r="B63" s="286" t="s">
        <v>590</v>
      </c>
      <c r="C63" s="286" t="s">
        <v>635</v>
      </c>
      <c r="D63" s="122" t="s">
        <v>48</v>
      </c>
      <c r="E63" s="122"/>
      <c r="F63" s="122"/>
      <c r="G63" s="122"/>
      <c r="H63" s="122" t="s">
        <v>618</v>
      </c>
      <c r="I63" s="319">
        <f>SUM(E66:H66)</f>
        <v>150</v>
      </c>
    </row>
    <row r="64" spans="1:9" s="173" customFormat="1">
      <c r="A64" s="287"/>
      <c r="B64" s="287"/>
      <c r="C64" s="287"/>
      <c r="D64" s="151" t="s">
        <v>45</v>
      </c>
      <c r="E64" s="151"/>
      <c r="F64" s="151"/>
      <c r="G64" s="152"/>
      <c r="H64" s="194">
        <v>1</v>
      </c>
      <c r="I64" s="320"/>
    </row>
    <row r="65" spans="1:9" s="173" customFormat="1">
      <c r="A65" s="287"/>
      <c r="B65" s="287"/>
      <c r="C65" s="287"/>
      <c r="D65" s="153" t="s">
        <v>54</v>
      </c>
      <c r="E65" s="154"/>
      <c r="F65" s="154"/>
      <c r="G65" s="154"/>
      <c r="H65" s="195">
        <v>150</v>
      </c>
      <c r="I65" s="320"/>
    </row>
    <row r="66" spans="1:9" s="173" customFormat="1">
      <c r="A66" s="288"/>
      <c r="B66" s="288"/>
      <c r="C66" s="288"/>
      <c r="D66" s="127" t="s">
        <v>56</v>
      </c>
      <c r="E66" s="155"/>
      <c r="F66" s="155"/>
      <c r="G66" s="155"/>
      <c r="H66" s="196">
        <v>150</v>
      </c>
      <c r="I66" s="299"/>
    </row>
    <row r="67" spans="1:9" s="173" customFormat="1">
      <c r="A67" s="286" t="s">
        <v>73</v>
      </c>
      <c r="B67" s="286" t="s">
        <v>590</v>
      </c>
      <c r="C67" s="286" t="s">
        <v>636</v>
      </c>
      <c r="D67" s="122" t="s">
        <v>48</v>
      </c>
      <c r="E67" s="122"/>
      <c r="F67" s="122"/>
      <c r="G67" s="122"/>
      <c r="H67" s="122" t="s">
        <v>618</v>
      </c>
      <c r="I67" s="319">
        <f>SUM(E70:H70)</f>
        <v>150</v>
      </c>
    </row>
    <row r="68" spans="1:9" s="173" customFormat="1">
      <c r="A68" s="287"/>
      <c r="B68" s="287"/>
      <c r="C68" s="287"/>
      <c r="D68" s="151" t="s">
        <v>45</v>
      </c>
      <c r="E68" s="151"/>
      <c r="F68" s="151"/>
      <c r="G68" s="152"/>
      <c r="H68" s="194">
        <v>1</v>
      </c>
      <c r="I68" s="320"/>
    </row>
    <row r="69" spans="1:9" s="173" customFormat="1">
      <c r="A69" s="287"/>
      <c r="B69" s="287"/>
      <c r="C69" s="287"/>
      <c r="D69" s="153" t="s">
        <v>54</v>
      </c>
      <c r="E69" s="154"/>
      <c r="F69" s="154"/>
      <c r="G69" s="154"/>
      <c r="H69" s="195">
        <v>150</v>
      </c>
      <c r="I69" s="320"/>
    </row>
    <row r="70" spans="1:9" s="173" customFormat="1">
      <c r="A70" s="288"/>
      <c r="B70" s="288"/>
      <c r="C70" s="288"/>
      <c r="D70" s="127" t="s">
        <v>56</v>
      </c>
      <c r="E70" s="155"/>
      <c r="F70" s="155"/>
      <c r="G70" s="155"/>
      <c r="H70" s="196">
        <v>150</v>
      </c>
      <c r="I70" s="299"/>
    </row>
    <row r="71" spans="1:9" s="173" customFormat="1">
      <c r="A71" s="286" t="s">
        <v>73</v>
      </c>
      <c r="B71" s="286" t="s">
        <v>590</v>
      </c>
      <c r="C71" s="286" t="s">
        <v>637</v>
      </c>
      <c r="D71" s="122" t="s">
        <v>48</v>
      </c>
      <c r="E71" s="122"/>
      <c r="F71" s="122"/>
      <c r="G71" s="122"/>
      <c r="H71" s="122" t="s">
        <v>618</v>
      </c>
      <c r="I71" s="319">
        <f>SUM(E74:H74)</f>
        <v>150</v>
      </c>
    </row>
    <row r="72" spans="1:9" s="173" customFormat="1">
      <c r="A72" s="287"/>
      <c r="B72" s="287"/>
      <c r="C72" s="287"/>
      <c r="D72" s="151" t="s">
        <v>45</v>
      </c>
      <c r="E72" s="151"/>
      <c r="F72" s="151"/>
      <c r="G72" s="193"/>
      <c r="H72" s="194">
        <v>1</v>
      </c>
      <c r="I72" s="320"/>
    </row>
    <row r="73" spans="1:9" s="173" customFormat="1">
      <c r="A73" s="287"/>
      <c r="B73" s="287"/>
      <c r="C73" s="287"/>
      <c r="D73" s="153" t="s">
        <v>54</v>
      </c>
      <c r="E73" s="154"/>
      <c r="F73" s="154"/>
      <c r="G73" s="154"/>
      <c r="H73" s="195">
        <v>150</v>
      </c>
      <c r="I73" s="320"/>
    </row>
    <row r="74" spans="1:9" s="173" customFormat="1">
      <c r="A74" s="288"/>
      <c r="B74" s="288"/>
      <c r="C74" s="288"/>
      <c r="D74" s="127" t="s">
        <v>56</v>
      </c>
      <c r="E74" s="155"/>
      <c r="F74" s="155"/>
      <c r="G74" s="155"/>
      <c r="H74" s="196">
        <v>150</v>
      </c>
      <c r="I74" s="299"/>
    </row>
    <row r="75" spans="1:9" s="173" customFormat="1">
      <c r="A75" s="286" t="s">
        <v>73</v>
      </c>
      <c r="B75" s="286" t="s">
        <v>328</v>
      </c>
      <c r="C75" s="286" t="s">
        <v>643</v>
      </c>
      <c r="D75" s="122" t="s">
        <v>48</v>
      </c>
      <c r="E75" s="122"/>
      <c r="F75" s="122"/>
      <c r="G75" s="122"/>
      <c r="H75" s="122" t="s">
        <v>618</v>
      </c>
      <c r="I75" s="319">
        <f>SUM(E78:H78)</f>
        <v>350</v>
      </c>
    </row>
    <row r="76" spans="1:9" s="173" customFormat="1">
      <c r="A76" s="287"/>
      <c r="B76" s="287"/>
      <c r="C76" s="287"/>
      <c r="D76" s="151" t="s">
        <v>45</v>
      </c>
      <c r="E76" s="151"/>
      <c r="F76" s="151"/>
      <c r="G76" s="193"/>
      <c r="H76" s="194">
        <v>1</v>
      </c>
      <c r="I76" s="320"/>
    </row>
    <row r="77" spans="1:9" s="173" customFormat="1">
      <c r="A77" s="287"/>
      <c r="B77" s="287"/>
      <c r="C77" s="287"/>
      <c r="D77" s="153" t="s">
        <v>54</v>
      </c>
      <c r="E77" s="154"/>
      <c r="F77" s="154"/>
      <c r="G77" s="154"/>
      <c r="H77" s="195">
        <v>350</v>
      </c>
      <c r="I77" s="320"/>
    </row>
    <row r="78" spans="1:9" s="173" customFormat="1">
      <c r="A78" s="288"/>
      <c r="B78" s="288"/>
      <c r="C78" s="288"/>
      <c r="D78" s="127" t="s">
        <v>56</v>
      </c>
      <c r="E78" s="155"/>
      <c r="F78" s="155"/>
      <c r="G78" s="155"/>
      <c r="H78" s="196">
        <v>350</v>
      </c>
      <c r="I78" s="299"/>
    </row>
    <row r="79" spans="1:9" s="173" customFormat="1">
      <c r="A79" s="286" t="s">
        <v>73</v>
      </c>
      <c r="B79" s="286" t="s">
        <v>328</v>
      </c>
      <c r="C79" s="286" t="s">
        <v>639</v>
      </c>
      <c r="D79" s="122" t="s">
        <v>48</v>
      </c>
      <c r="E79" s="122"/>
      <c r="F79" s="122"/>
      <c r="G79" s="122"/>
      <c r="H79" s="122" t="s">
        <v>618</v>
      </c>
      <c r="I79" s="319">
        <f>SUM(E82:H82)</f>
        <v>250</v>
      </c>
    </row>
    <row r="80" spans="1:9" s="173" customFormat="1">
      <c r="A80" s="287"/>
      <c r="B80" s="287"/>
      <c r="C80" s="287"/>
      <c r="D80" s="151" t="s">
        <v>45</v>
      </c>
      <c r="E80" s="151"/>
      <c r="F80" s="151"/>
      <c r="G80" s="152"/>
      <c r="H80" s="194">
        <v>1</v>
      </c>
      <c r="I80" s="320"/>
    </row>
    <row r="81" spans="1:9" s="173" customFormat="1">
      <c r="A81" s="287"/>
      <c r="B81" s="287"/>
      <c r="C81" s="287"/>
      <c r="D81" s="153" t="s">
        <v>54</v>
      </c>
      <c r="E81" s="154"/>
      <c r="F81" s="154"/>
      <c r="G81" s="154"/>
      <c r="H81" s="195">
        <v>250</v>
      </c>
      <c r="I81" s="320"/>
    </row>
    <row r="82" spans="1:9" s="173" customFormat="1">
      <c r="A82" s="288"/>
      <c r="B82" s="288"/>
      <c r="C82" s="288"/>
      <c r="D82" s="127" t="s">
        <v>56</v>
      </c>
      <c r="E82" s="155"/>
      <c r="F82" s="155"/>
      <c r="G82" s="155"/>
      <c r="H82" s="196">
        <v>250</v>
      </c>
      <c r="I82" s="299"/>
    </row>
    <row r="83" spans="1:9" s="173" customFormat="1">
      <c r="A83" s="286" t="s">
        <v>73</v>
      </c>
      <c r="B83" s="286" t="s">
        <v>328</v>
      </c>
      <c r="C83" s="286" t="s">
        <v>594</v>
      </c>
      <c r="D83" s="122" t="s">
        <v>48</v>
      </c>
      <c r="E83" s="122"/>
      <c r="F83" s="122"/>
      <c r="G83" s="122"/>
      <c r="H83" s="122" t="s">
        <v>618</v>
      </c>
      <c r="I83" s="319">
        <f>SUM(E86:H86)</f>
        <v>200</v>
      </c>
    </row>
    <row r="84" spans="1:9" s="173" customFormat="1">
      <c r="A84" s="287"/>
      <c r="B84" s="287"/>
      <c r="C84" s="287"/>
      <c r="D84" s="151" t="s">
        <v>45</v>
      </c>
      <c r="E84" s="151"/>
      <c r="F84" s="151"/>
      <c r="G84" s="152"/>
      <c r="H84" s="194">
        <v>1</v>
      </c>
      <c r="I84" s="320"/>
    </row>
    <row r="85" spans="1:9" s="173" customFormat="1">
      <c r="A85" s="287"/>
      <c r="B85" s="287"/>
      <c r="C85" s="287"/>
      <c r="D85" s="153" t="s">
        <v>54</v>
      </c>
      <c r="E85" s="154"/>
      <c r="F85" s="154"/>
      <c r="G85" s="154"/>
      <c r="H85" s="195">
        <v>200</v>
      </c>
      <c r="I85" s="320"/>
    </row>
    <row r="86" spans="1:9" s="173" customFormat="1">
      <c r="A86" s="288"/>
      <c r="B86" s="288"/>
      <c r="C86" s="288"/>
      <c r="D86" s="127" t="s">
        <v>56</v>
      </c>
      <c r="E86" s="155"/>
      <c r="F86" s="155"/>
      <c r="G86" s="155"/>
      <c r="H86" s="196">
        <v>200</v>
      </c>
      <c r="I86" s="299"/>
    </row>
    <row r="87" spans="1:9" s="173" customFormat="1" ht="27">
      <c r="A87" s="286" t="s">
        <v>73</v>
      </c>
      <c r="B87" s="286" t="s">
        <v>328</v>
      </c>
      <c r="C87" s="286" t="s">
        <v>640</v>
      </c>
      <c r="D87" s="122" t="s">
        <v>48</v>
      </c>
      <c r="E87" s="122"/>
      <c r="F87" s="122"/>
      <c r="G87" s="122"/>
      <c r="H87" s="123" t="s">
        <v>553</v>
      </c>
      <c r="I87" s="319">
        <f>SUM(E90:H90)</f>
        <v>700</v>
      </c>
    </row>
    <row r="88" spans="1:9" s="173" customFormat="1">
      <c r="A88" s="287"/>
      <c r="B88" s="287"/>
      <c r="C88" s="287"/>
      <c r="D88" s="151" t="s">
        <v>45</v>
      </c>
      <c r="E88" s="151"/>
      <c r="F88" s="151"/>
      <c r="G88" s="152"/>
      <c r="H88" s="194">
        <v>1</v>
      </c>
      <c r="I88" s="320"/>
    </row>
    <row r="89" spans="1:9" s="173" customFormat="1">
      <c r="A89" s="287"/>
      <c r="B89" s="287"/>
      <c r="C89" s="287"/>
      <c r="D89" s="153" t="s">
        <v>54</v>
      </c>
      <c r="E89" s="154"/>
      <c r="F89" s="154"/>
      <c r="G89" s="154"/>
      <c r="H89" s="195">
        <v>700</v>
      </c>
      <c r="I89" s="320"/>
    </row>
    <row r="90" spans="1:9" s="173" customFormat="1">
      <c r="A90" s="288"/>
      <c r="B90" s="288"/>
      <c r="C90" s="288"/>
      <c r="D90" s="127" t="s">
        <v>56</v>
      </c>
      <c r="E90" s="155"/>
      <c r="F90" s="155"/>
      <c r="G90" s="155"/>
      <c r="H90" s="196">
        <v>700</v>
      </c>
      <c r="I90" s="299"/>
    </row>
    <row r="91" spans="1:9" s="173" customFormat="1">
      <c r="A91" s="286" t="s">
        <v>73</v>
      </c>
      <c r="B91" s="286" t="s">
        <v>328</v>
      </c>
      <c r="C91" s="328" t="s">
        <v>23</v>
      </c>
      <c r="D91" s="122" t="s">
        <v>48</v>
      </c>
      <c r="E91" s="122"/>
      <c r="F91" s="122"/>
      <c r="G91" s="122"/>
      <c r="H91" s="122" t="s">
        <v>618</v>
      </c>
      <c r="I91" s="319">
        <f>SUM(E94:H94)</f>
        <v>200</v>
      </c>
    </row>
    <row r="92" spans="1:9" s="173" customFormat="1">
      <c r="A92" s="287"/>
      <c r="B92" s="287"/>
      <c r="C92" s="329"/>
      <c r="D92" s="151" t="s">
        <v>45</v>
      </c>
      <c r="E92" s="151"/>
      <c r="F92" s="151"/>
      <c r="G92" s="193"/>
      <c r="H92" s="194">
        <v>1</v>
      </c>
      <c r="I92" s="320"/>
    </row>
    <row r="93" spans="1:9" s="173" customFormat="1">
      <c r="A93" s="287"/>
      <c r="B93" s="287"/>
      <c r="C93" s="329"/>
      <c r="D93" s="153" t="s">
        <v>54</v>
      </c>
      <c r="E93" s="154"/>
      <c r="F93" s="154"/>
      <c r="G93" s="154"/>
      <c r="H93" s="195">
        <v>200</v>
      </c>
      <c r="I93" s="320"/>
    </row>
    <row r="94" spans="1:9" s="173" customFormat="1">
      <c r="A94" s="288"/>
      <c r="B94" s="288"/>
      <c r="C94" s="301"/>
      <c r="D94" s="127" t="s">
        <v>56</v>
      </c>
      <c r="E94" s="155"/>
      <c r="F94" s="155"/>
      <c r="G94" s="155"/>
      <c r="H94" s="196">
        <v>200</v>
      </c>
      <c r="I94" s="299"/>
    </row>
    <row r="95" spans="1:9" s="173" customFormat="1">
      <c r="A95" s="286" t="s">
        <v>73</v>
      </c>
      <c r="B95" s="286" t="s">
        <v>71</v>
      </c>
      <c r="C95" s="286" t="s">
        <v>71</v>
      </c>
      <c r="D95" s="122" t="s">
        <v>48</v>
      </c>
      <c r="E95" s="122"/>
      <c r="F95" s="122"/>
      <c r="G95" s="122"/>
      <c r="H95" s="122" t="s">
        <v>618</v>
      </c>
      <c r="I95" s="319">
        <f>SUM(E98:H98)</f>
        <v>280</v>
      </c>
    </row>
    <row r="96" spans="1:9" s="173" customFormat="1">
      <c r="A96" s="287"/>
      <c r="B96" s="287"/>
      <c r="C96" s="287"/>
      <c r="D96" s="151" t="s">
        <v>45</v>
      </c>
      <c r="E96" s="151"/>
      <c r="F96" s="151"/>
      <c r="G96" s="193"/>
      <c r="H96" s="194">
        <v>1</v>
      </c>
      <c r="I96" s="320"/>
    </row>
    <row r="97" spans="1:9" s="173" customFormat="1">
      <c r="A97" s="287"/>
      <c r="B97" s="287"/>
      <c r="C97" s="287"/>
      <c r="D97" s="153" t="s">
        <v>54</v>
      </c>
      <c r="E97" s="154"/>
      <c r="F97" s="154"/>
      <c r="G97" s="154"/>
      <c r="H97" s="195">
        <v>280</v>
      </c>
      <c r="I97" s="320"/>
    </row>
    <row r="98" spans="1:9" s="173" customFormat="1">
      <c r="A98" s="288"/>
      <c r="B98" s="288"/>
      <c r="C98" s="288"/>
      <c r="D98" s="127" t="s">
        <v>56</v>
      </c>
      <c r="E98" s="155"/>
      <c r="F98" s="155"/>
      <c r="G98" s="155"/>
      <c r="H98" s="196">
        <v>280</v>
      </c>
      <c r="I98" s="299"/>
    </row>
    <row r="99" spans="1:9" s="173" customFormat="1">
      <c r="A99" s="286" t="s">
        <v>73</v>
      </c>
      <c r="B99" s="286" t="s">
        <v>71</v>
      </c>
      <c r="C99" s="286" t="s">
        <v>641</v>
      </c>
      <c r="D99" s="122" t="s">
        <v>48</v>
      </c>
      <c r="E99" s="122"/>
      <c r="F99" s="122"/>
      <c r="G99" s="122"/>
      <c r="H99" s="122" t="s">
        <v>618</v>
      </c>
      <c r="I99" s="319">
        <f>SUM(E102:H102)</f>
        <v>100</v>
      </c>
    </row>
    <row r="100" spans="1:9" s="173" customFormat="1">
      <c r="A100" s="287"/>
      <c r="B100" s="287"/>
      <c r="C100" s="287"/>
      <c r="D100" s="151" t="s">
        <v>45</v>
      </c>
      <c r="E100" s="151"/>
      <c r="F100" s="151"/>
      <c r="G100" s="152"/>
      <c r="H100" s="197">
        <v>1</v>
      </c>
      <c r="I100" s="320"/>
    </row>
    <row r="101" spans="1:9" s="173" customFormat="1">
      <c r="A101" s="287"/>
      <c r="B101" s="287"/>
      <c r="C101" s="287"/>
      <c r="D101" s="153" t="s">
        <v>54</v>
      </c>
      <c r="E101" s="154"/>
      <c r="F101" s="154"/>
      <c r="G101" s="154"/>
      <c r="H101" s="195">
        <v>100</v>
      </c>
      <c r="I101" s="320"/>
    </row>
    <row r="102" spans="1:9" s="173" customFormat="1">
      <c r="A102" s="288"/>
      <c r="B102" s="288"/>
      <c r="C102" s="288"/>
      <c r="D102" s="127" t="s">
        <v>56</v>
      </c>
      <c r="E102" s="155"/>
      <c r="F102" s="155"/>
      <c r="G102" s="155"/>
      <c r="H102" s="196">
        <v>100</v>
      </c>
      <c r="I102" s="299"/>
    </row>
    <row r="103" spans="1:9" s="173" customFormat="1">
      <c r="A103" s="286" t="s">
        <v>73</v>
      </c>
      <c r="B103" s="286" t="s">
        <v>71</v>
      </c>
      <c r="C103" s="286" t="s">
        <v>642</v>
      </c>
      <c r="D103" s="122" t="s">
        <v>48</v>
      </c>
      <c r="E103" s="122"/>
      <c r="F103" s="122"/>
      <c r="G103" s="122"/>
      <c r="H103" s="122" t="s">
        <v>618</v>
      </c>
      <c r="I103" s="319">
        <f>SUM(E106:H106)</f>
        <v>460</v>
      </c>
    </row>
    <row r="104" spans="1:9" s="173" customFormat="1">
      <c r="A104" s="287"/>
      <c r="B104" s="287"/>
      <c r="C104" s="287"/>
      <c r="D104" s="151" t="s">
        <v>45</v>
      </c>
      <c r="E104" s="151"/>
      <c r="F104" s="151"/>
      <c r="G104" s="152"/>
      <c r="H104" s="197">
        <v>1</v>
      </c>
      <c r="I104" s="320"/>
    </row>
    <row r="105" spans="1:9" s="173" customFormat="1">
      <c r="A105" s="287"/>
      <c r="B105" s="287"/>
      <c r="C105" s="287"/>
      <c r="D105" s="153" t="s">
        <v>54</v>
      </c>
      <c r="E105" s="154"/>
      <c r="F105" s="154"/>
      <c r="G105" s="154"/>
      <c r="H105" s="195">
        <v>460</v>
      </c>
      <c r="I105" s="320"/>
    </row>
    <row r="106" spans="1:9" s="173" customFormat="1">
      <c r="A106" s="288"/>
      <c r="B106" s="288"/>
      <c r="C106" s="288"/>
      <c r="D106" s="127" t="s">
        <v>56</v>
      </c>
      <c r="E106" s="155"/>
      <c r="F106" s="155"/>
      <c r="G106" s="155"/>
      <c r="H106" s="196">
        <v>460</v>
      </c>
      <c r="I106" s="299"/>
    </row>
    <row r="107" spans="1:9" s="173" customFormat="1">
      <c r="A107" s="286" t="s">
        <v>73</v>
      </c>
      <c r="B107" s="286" t="s">
        <v>71</v>
      </c>
      <c r="C107" s="286" t="s">
        <v>648</v>
      </c>
      <c r="D107" s="122" t="s">
        <v>48</v>
      </c>
      <c r="E107" s="122"/>
      <c r="F107" s="122"/>
      <c r="G107" s="122"/>
      <c r="H107" s="122" t="s">
        <v>618</v>
      </c>
      <c r="I107" s="319">
        <f>SUM(E110:H110)</f>
        <v>110</v>
      </c>
    </row>
    <row r="108" spans="1:9" s="173" customFormat="1">
      <c r="A108" s="287"/>
      <c r="B108" s="287"/>
      <c r="C108" s="287"/>
      <c r="D108" s="151" t="s">
        <v>45</v>
      </c>
      <c r="E108" s="151"/>
      <c r="F108" s="151"/>
      <c r="G108" s="193"/>
      <c r="H108" s="194">
        <v>1</v>
      </c>
      <c r="I108" s="320"/>
    </row>
    <row r="109" spans="1:9" s="173" customFormat="1">
      <c r="A109" s="287"/>
      <c r="B109" s="287"/>
      <c r="C109" s="287"/>
      <c r="D109" s="153" t="s">
        <v>54</v>
      </c>
      <c r="E109" s="154"/>
      <c r="F109" s="154"/>
      <c r="G109" s="154"/>
      <c r="H109" s="195">
        <v>110</v>
      </c>
      <c r="I109" s="320"/>
    </row>
    <row r="110" spans="1:9" s="173" customFormat="1">
      <c r="A110" s="288"/>
      <c r="B110" s="288"/>
      <c r="C110" s="288"/>
      <c r="D110" s="127" t="s">
        <v>56</v>
      </c>
      <c r="E110" s="155"/>
      <c r="F110" s="155"/>
      <c r="G110" s="155"/>
      <c r="H110" s="196">
        <v>110</v>
      </c>
      <c r="I110" s="299"/>
    </row>
    <row r="111" spans="1:9" s="173" customFormat="1">
      <c r="A111" s="286" t="s">
        <v>73</v>
      </c>
      <c r="B111" s="286" t="s">
        <v>307</v>
      </c>
      <c r="C111" s="286" t="s">
        <v>307</v>
      </c>
      <c r="D111" s="122" t="s">
        <v>48</v>
      </c>
      <c r="E111" s="122" t="s">
        <v>53</v>
      </c>
      <c r="F111" s="122"/>
      <c r="G111" s="122"/>
      <c r="H111" s="122" t="s">
        <v>618</v>
      </c>
      <c r="I111" s="319">
        <f>SUM(E114:H114)</f>
        <v>682</v>
      </c>
    </row>
    <row r="112" spans="1:9" s="173" customFormat="1">
      <c r="A112" s="287"/>
      <c r="B112" s="287"/>
      <c r="C112" s="287"/>
      <c r="D112" s="151" t="s">
        <v>45</v>
      </c>
      <c r="E112" s="151">
        <v>2</v>
      </c>
      <c r="F112" s="151"/>
      <c r="G112" s="193"/>
      <c r="H112" s="194"/>
      <c r="I112" s="320"/>
    </row>
    <row r="113" spans="1:9" s="173" customFormat="1">
      <c r="A113" s="287"/>
      <c r="B113" s="287"/>
      <c r="C113" s="287"/>
      <c r="D113" s="153" t="s">
        <v>54</v>
      </c>
      <c r="E113" s="154">
        <v>110</v>
      </c>
      <c r="F113" s="154"/>
      <c r="G113" s="154"/>
      <c r="H113" s="195">
        <v>462</v>
      </c>
      <c r="I113" s="320"/>
    </row>
    <row r="114" spans="1:9" s="173" customFormat="1">
      <c r="A114" s="288"/>
      <c r="B114" s="288"/>
      <c r="C114" s="288"/>
      <c r="D114" s="127" t="s">
        <v>56</v>
      </c>
      <c r="E114" s="155">
        <v>220</v>
      </c>
      <c r="F114" s="155"/>
      <c r="G114" s="155"/>
      <c r="H114" s="196">
        <v>462</v>
      </c>
      <c r="I114" s="299"/>
    </row>
    <row r="115" spans="1:9" s="173" customFormat="1">
      <c r="A115" s="286" t="s">
        <v>73</v>
      </c>
      <c r="B115" s="286" t="s">
        <v>307</v>
      </c>
      <c r="C115" s="286" t="s">
        <v>306</v>
      </c>
      <c r="D115" s="122" t="s">
        <v>48</v>
      </c>
      <c r="E115" s="122" t="s">
        <v>53</v>
      </c>
      <c r="F115" s="122"/>
      <c r="G115" s="122"/>
      <c r="H115" s="122" t="s">
        <v>618</v>
      </c>
      <c r="I115" s="319">
        <f>SUM(E118:H118)</f>
        <v>196</v>
      </c>
    </row>
    <row r="116" spans="1:9" s="173" customFormat="1">
      <c r="A116" s="287"/>
      <c r="B116" s="287"/>
      <c r="C116" s="287"/>
      <c r="D116" s="151" t="s">
        <v>45</v>
      </c>
      <c r="E116" s="151">
        <v>1</v>
      </c>
      <c r="F116" s="151"/>
      <c r="G116" s="152"/>
      <c r="H116" s="197">
        <v>2</v>
      </c>
      <c r="I116" s="320"/>
    </row>
    <row r="117" spans="1:9" s="173" customFormat="1">
      <c r="A117" s="287"/>
      <c r="B117" s="287"/>
      <c r="C117" s="287"/>
      <c r="D117" s="153" t="s">
        <v>54</v>
      </c>
      <c r="E117" s="154">
        <v>140</v>
      </c>
      <c r="F117" s="154"/>
      <c r="G117" s="154"/>
      <c r="H117" s="195">
        <v>28</v>
      </c>
      <c r="I117" s="320"/>
    </row>
    <row r="118" spans="1:9" s="173" customFormat="1">
      <c r="A118" s="288"/>
      <c r="B118" s="288"/>
      <c r="C118" s="288"/>
      <c r="D118" s="127" t="s">
        <v>56</v>
      </c>
      <c r="E118" s="155">
        <v>140</v>
      </c>
      <c r="F118" s="155"/>
      <c r="G118" s="155"/>
      <c r="H118" s="196">
        <v>56</v>
      </c>
      <c r="I118" s="299"/>
    </row>
    <row r="119" spans="1:9" s="173" customFormat="1">
      <c r="A119" s="286" t="s">
        <v>73</v>
      </c>
      <c r="B119" s="286" t="s">
        <v>307</v>
      </c>
      <c r="C119" s="286" t="s">
        <v>644</v>
      </c>
      <c r="D119" s="122" t="s">
        <v>48</v>
      </c>
      <c r="E119" s="122"/>
      <c r="F119" s="122"/>
      <c r="G119" s="122"/>
      <c r="H119" s="198"/>
      <c r="I119" s="319">
        <f>SUM(E122:H122)</f>
        <v>0</v>
      </c>
    </row>
    <row r="120" spans="1:9" s="173" customFormat="1">
      <c r="A120" s="287"/>
      <c r="B120" s="287"/>
      <c r="C120" s="287"/>
      <c r="D120" s="151" t="s">
        <v>45</v>
      </c>
      <c r="E120" s="151"/>
      <c r="F120" s="151"/>
      <c r="G120" s="152"/>
      <c r="H120" s="197"/>
      <c r="I120" s="320"/>
    </row>
    <row r="121" spans="1:9" s="173" customFormat="1">
      <c r="A121" s="287"/>
      <c r="B121" s="287"/>
      <c r="C121" s="287"/>
      <c r="D121" s="153" t="s">
        <v>54</v>
      </c>
      <c r="E121" s="154"/>
      <c r="F121" s="154"/>
      <c r="G121" s="154"/>
      <c r="H121" s="195"/>
      <c r="I121" s="320"/>
    </row>
    <row r="122" spans="1:9" s="173" customFormat="1">
      <c r="A122" s="288"/>
      <c r="B122" s="288"/>
      <c r="C122" s="288"/>
      <c r="D122" s="127" t="s">
        <v>56</v>
      </c>
      <c r="E122" s="155"/>
      <c r="F122" s="155"/>
      <c r="G122" s="155"/>
      <c r="H122" s="196"/>
      <c r="I122" s="299"/>
    </row>
    <row r="123" spans="1:9" s="173" customFormat="1">
      <c r="A123" s="286" t="s">
        <v>73</v>
      </c>
      <c r="B123" s="286" t="s">
        <v>307</v>
      </c>
      <c r="C123" s="286" t="s">
        <v>645</v>
      </c>
      <c r="D123" s="122" t="s">
        <v>48</v>
      </c>
      <c r="E123" s="122" t="s">
        <v>646</v>
      </c>
      <c r="F123" s="122" t="s">
        <v>53</v>
      </c>
      <c r="G123" s="122"/>
      <c r="H123" s="122" t="s">
        <v>618</v>
      </c>
      <c r="I123" s="319">
        <f>SUM(E126:H126)</f>
        <v>1480</v>
      </c>
    </row>
    <row r="124" spans="1:9" s="173" customFormat="1">
      <c r="A124" s="287"/>
      <c r="B124" s="287"/>
      <c r="C124" s="287"/>
      <c r="D124" s="151" t="s">
        <v>45</v>
      </c>
      <c r="E124" s="151">
        <v>4</v>
      </c>
      <c r="F124" s="151">
        <v>8</v>
      </c>
      <c r="G124" s="152"/>
      <c r="H124" s="197"/>
      <c r="I124" s="320"/>
    </row>
    <row r="125" spans="1:9" s="173" customFormat="1">
      <c r="A125" s="287"/>
      <c r="B125" s="287"/>
      <c r="C125" s="287"/>
      <c r="D125" s="153" t="s">
        <v>54</v>
      </c>
      <c r="E125" s="154">
        <v>50</v>
      </c>
      <c r="F125" s="154">
        <v>70</v>
      </c>
      <c r="G125" s="154"/>
      <c r="H125" s="195">
        <v>720</v>
      </c>
      <c r="I125" s="320"/>
    </row>
    <row r="126" spans="1:9" s="173" customFormat="1">
      <c r="A126" s="288"/>
      <c r="B126" s="288"/>
      <c r="C126" s="288"/>
      <c r="D126" s="127" t="s">
        <v>56</v>
      </c>
      <c r="E126" s="155">
        <v>200</v>
      </c>
      <c r="F126" s="155">
        <v>560</v>
      </c>
      <c r="G126" s="155"/>
      <c r="H126" s="196">
        <v>720</v>
      </c>
      <c r="I126" s="299"/>
    </row>
    <row r="127" spans="1:9" s="173" customFormat="1">
      <c r="A127" s="286" t="s">
        <v>73</v>
      </c>
      <c r="B127" s="286" t="s">
        <v>457</v>
      </c>
      <c r="C127" s="286" t="s">
        <v>457</v>
      </c>
      <c r="D127" s="122" t="s">
        <v>48</v>
      </c>
      <c r="E127" s="122" t="s">
        <v>647</v>
      </c>
      <c r="F127" s="122" t="s">
        <v>654</v>
      </c>
      <c r="G127" s="122"/>
      <c r="H127" s="122" t="s">
        <v>618</v>
      </c>
      <c r="I127" s="319">
        <f>SUM(E130:H130)</f>
        <v>1210</v>
      </c>
    </row>
    <row r="128" spans="1:9" s="173" customFormat="1">
      <c r="A128" s="287"/>
      <c r="B128" s="287"/>
      <c r="C128" s="287"/>
      <c r="D128" s="151" t="s">
        <v>45</v>
      </c>
      <c r="E128" s="151">
        <v>2</v>
      </c>
      <c r="F128" s="151">
        <v>2</v>
      </c>
      <c r="G128" s="193"/>
      <c r="H128" s="194">
        <v>3</v>
      </c>
      <c r="I128" s="320"/>
    </row>
    <row r="129" spans="1:9" s="173" customFormat="1">
      <c r="A129" s="287"/>
      <c r="B129" s="287"/>
      <c r="C129" s="287"/>
      <c r="D129" s="153" t="s">
        <v>54</v>
      </c>
      <c r="E129" s="154">
        <v>110</v>
      </c>
      <c r="F129" s="154">
        <v>330</v>
      </c>
      <c r="G129" s="154"/>
      <c r="H129" s="195">
        <v>110</v>
      </c>
      <c r="I129" s="320"/>
    </row>
    <row r="130" spans="1:9" s="173" customFormat="1">
      <c r="A130" s="288"/>
      <c r="B130" s="288"/>
      <c r="C130" s="288"/>
      <c r="D130" s="127" t="s">
        <v>56</v>
      </c>
      <c r="E130" s="155">
        <v>220</v>
      </c>
      <c r="F130" s="155">
        <v>660</v>
      </c>
      <c r="G130" s="155"/>
      <c r="H130" s="196">
        <v>330</v>
      </c>
      <c r="I130" s="299"/>
    </row>
    <row r="131" spans="1:9" s="173" customFormat="1">
      <c r="A131" s="286" t="s">
        <v>73</v>
      </c>
      <c r="B131" s="286" t="s">
        <v>457</v>
      </c>
      <c r="C131" s="286" t="s">
        <v>459</v>
      </c>
      <c r="D131" s="122" t="s">
        <v>48</v>
      </c>
      <c r="E131" s="122" t="s">
        <v>53</v>
      </c>
      <c r="F131" s="122"/>
      <c r="G131" s="122"/>
      <c r="H131" s="122" t="s">
        <v>618</v>
      </c>
      <c r="I131" s="319">
        <f>SUM(E134:H134)</f>
        <v>440</v>
      </c>
    </row>
    <row r="132" spans="1:9" s="173" customFormat="1">
      <c r="A132" s="287"/>
      <c r="B132" s="287"/>
      <c r="C132" s="287"/>
      <c r="D132" s="151" t="s">
        <v>45</v>
      </c>
      <c r="E132" s="151">
        <v>1</v>
      </c>
      <c r="F132" s="151"/>
      <c r="G132" s="193"/>
      <c r="H132" s="194">
        <v>2</v>
      </c>
      <c r="I132" s="320"/>
    </row>
    <row r="133" spans="1:9" s="173" customFormat="1">
      <c r="A133" s="287"/>
      <c r="B133" s="287"/>
      <c r="C133" s="287"/>
      <c r="D133" s="153" t="s">
        <v>54</v>
      </c>
      <c r="E133" s="154">
        <v>220</v>
      </c>
      <c r="F133" s="154"/>
      <c r="G133" s="154"/>
      <c r="H133" s="195">
        <v>110</v>
      </c>
      <c r="I133" s="320"/>
    </row>
    <row r="134" spans="1:9" s="173" customFormat="1">
      <c r="A134" s="288"/>
      <c r="B134" s="288"/>
      <c r="C134" s="288"/>
      <c r="D134" s="127" t="s">
        <v>56</v>
      </c>
      <c r="E134" s="155">
        <v>220</v>
      </c>
      <c r="F134" s="155"/>
      <c r="G134" s="155"/>
      <c r="H134" s="196">
        <v>220</v>
      </c>
      <c r="I134" s="299"/>
    </row>
    <row r="135" spans="1:9" s="173" customFormat="1">
      <c r="A135" s="286" t="s">
        <v>73</v>
      </c>
      <c r="B135" s="286" t="s">
        <v>457</v>
      </c>
      <c r="C135" s="286" t="s">
        <v>458</v>
      </c>
      <c r="D135" s="122" t="s">
        <v>48</v>
      </c>
      <c r="E135" s="122" t="s">
        <v>53</v>
      </c>
      <c r="F135" s="122"/>
      <c r="G135" s="122"/>
      <c r="H135" s="122" t="s">
        <v>618</v>
      </c>
      <c r="I135" s="319">
        <f>SUM(E138:H138)</f>
        <v>440</v>
      </c>
    </row>
    <row r="136" spans="1:9" s="173" customFormat="1">
      <c r="A136" s="287"/>
      <c r="B136" s="287"/>
      <c r="C136" s="287"/>
      <c r="D136" s="151" t="s">
        <v>45</v>
      </c>
      <c r="E136" s="151">
        <v>1</v>
      </c>
      <c r="F136" s="151"/>
      <c r="G136" s="152"/>
      <c r="H136" s="197">
        <v>2</v>
      </c>
      <c r="I136" s="320"/>
    </row>
    <row r="137" spans="1:9" s="173" customFormat="1">
      <c r="A137" s="287"/>
      <c r="B137" s="287"/>
      <c r="C137" s="287"/>
      <c r="D137" s="153" t="s">
        <v>54</v>
      </c>
      <c r="E137" s="154">
        <v>220</v>
      </c>
      <c r="F137" s="154"/>
      <c r="G137" s="154"/>
      <c r="H137" s="195">
        <v>110</v>
      </c>
      <c r="I137" s="320"/>
    </row>
    <row r="138" spans="1:9" s="173" customFormat="1">
      <c r="A138" s="288"/>
      <c r="B138" s="288"/>
      <c r="C138" s="288"/>
      <c r="D138" s="127" t="s">
        <v>56</v>
      </c>
      <c r="E138" s="155">
        <v>220</v>
      </c>
      <c r="F138" s="155"/>
      <c r="G138" s="155"/>
      <c r="H138" s="196">
        <v>220</v>
      </c>
      <c r="I138" s="299"/>
    </row>
    <row r="139" spans="1:9" s="173" customFormat="1">
      <c r="A139" s="286" t="s">
        <v>73</v>
      </c>
      <c r="B139" s="286" t="s">
        <v>457</v>
      </c>
      <c r="C139" s="286" t="s">
        <v>649</v>
      </c>
      <c r="D139" s="122" t="s">
        <v>48</v>
      </c>
      <c r="E139" s="122" t="s">
        <v>53</v>
      </c>
      <c r="F139" s="122"/>
      <c r="G139" s="122"/>
      <c r="H139" s="122" t="s">
        <v>618</v>
      </c>
      <c r="I139" s="319">
        <f>SUM(E142:H142)</f>
        <v>550</v>
      </c>
    </row>
    <row r="140" spans="1:9" s="173" customFormat="1">
      <c r="A140" s="287"/>
      <c r="B140" s="287"/>
      <c r="C140" s="287"/>
      <c r="D140" s="151" t="s">
        <v>45</v>
      </c>
      <c r="E140" s="151">
        <v>1</v>
      </c>
      <c r="F140" s="151"/>
      <c r="G140" s="152"/>
      <c r="H140" s="197">
        <v>3</v>
      </c>
      <c r="I140" s="320"/>
    </row>
    <row r="141" spans="1:9" s="173" customFormat="1">
      <c r="A141" s="287"/>
      <c r="B141" s="287"/>
      <c r="C141" s="287"/>
      <c r="D141" s="153" t="s">
        <v>54</v>
      </c>
      <c r="E141" s="154">
        <v>220</v>
      </c>
      <c r="F141" s="154"/>
      <c r="G141" s="154"/>
      <c r="H141" s="195">
        <v>110</v>
      </c>
      <c r="I141" s="320"/>
    </row>
    <row r="142" spans="1:9" s="173" customFormat="1">
      <c r="A142" s="288"/>
      <c r="B142" s="288"/>
      <c r="C142" s="288"/>
      <c r="D142" s="127" t="s">
        <v>56</v>
      </c>
      <c r="E142" s="155">
        <v>220</v>
      </c>
      <c r="F142" s="155"/>
      <c r="G142" s="155"/>
      <c r="H142" s="196">
        <v>330</v>
      </c>
      <c r="I142" s="299"/>
    </row>
    <row r="143" spans="1:9" s="173" customFormat="1">
      <c r="A143" s="286" t="s">
        <v>73</v>
      </c>
      <c r="B143" s="286" t="s">
        <v>457</v>
      </c>
      <c r="C143" s="286" t="s">
        <v>650</v>
      </c>
      <c r="D143" s="122" t="s">
        <v>48</v>
      </c>
      <c r="E143" s="122" t="s">
        <v>53</v>
      </c>
      <c r="F143" s="122"/>
      <c r="G143" s="122"/>
      <c r="H143" s="122" t="s">
        <v>618</v>
      </c>
      <c r="I143" s="319">
        <f>SUM(E146:H146)</f>
        <v>660</v>
      </c>
    </row>
    <row r="144" spans="1:9" s="173" customFormat="1">
      <c r="A144" s="287"/>
      <c r="B144" s="287"/>
      <c r="C144" s="287"/>
      <c r="D144" s="151" t="s">
        <v>45</v>
      </c>
      <c r="E144" s="151">
        <v>1</v>
      </c>
      <c r="F144" s="151"/>
      <c r="G144" s="152"/>
      <c r="H144" s="197">
        <v>4</v>
      </c>
      <c r="I144" s="320"/>
    </row>
    <row r="145" spans="1:9" s="173" customFormat="1">
      <c r="A145" s="287"/>
      <c r="B145" s="287"/>
      <c r="C145" s="287"/>
      <c r="D145" s="153" t="s">
        <v>54</v>
      </c>
      <c r="E145" s="154">
        <v>220</v>
      </c>
      <c r="F145" s="154"/>
      <c r="G145" s="154"/>
      <c r="H145" s="195">
        <v>110</v>
      </c>
      <c r="I145" s="320"/>
    </row>
    <row r="146" spans="1:9" s="173" customFormat="1">
      <c r="A146" s="288"/>
      <c r="B146" s="288"/>
      <c r="C146" s="288"/>
      <c r="D146" s="127" t="s">
        <v>56</v>
      </c>
      <c r="E146" s="155">
        <v>220</v>
      </c>
      <c r="F146" s="155"/>
      <c r="G146" s="155"/>
      <c r="H146" s="196">
        <v>440</v>
      </c>
      <c r="I146" s="299"/>
    </row>
    <row r="147" spans="1:9" s="173" customFormat="1">
      <c r="A147" s="286" t="s">
        <v>73</v>
      </c>
      <c r="B147" s="286" t="s">
        <v>457</v>
      </c>
      <c r="C147" s="286" t="s">
        <v>651</v>
      </c>
      <c r="D147" s="122" t="s">
        <v>48</v>
      </c>
      <c r="E147" s="122" t="s">
        <v>53</v>
      </c>
      <c r="F147" s="122"/>
      <c r="G147" s="122"/>
      <c r="H147" s="122" t="s">
        <v>618</v>
      </c>
      <c r="I147" s="319">
        <f>SUM(E150:H150)</f>
        <v>660</v>
      </c>
    </row>
    <row r="148" spans="1:9" s="173" customFormat="1">
      <c r="A148" s="287"/>
      <c r="B148" s="287"/>
      <c r="C148" s="287"/>
      <c r="D148" s="151" t="s">
        <v>45</v>
      </c>
      <c r="E148" s="151">
        <v>1</v>
      </c>
      <c r="F148" s="151"/>
      <c r="G148" s="193"/>
      <c r="H148" s="194">
        <v>4</v>
      </c>
      <c r="I148" s="320"/>
    </row>
    <row r="149" spans="1:9" s="173" customFormat="1">
      <c r="A149" s="287"/>
      <c r="B149" s="287"/>
      <c r="C149" s="287"/>
      <c r="D149" s="153" t="s">
        <v>54</v>
      </c>
      <c r="E149" s="154">
        <v>220</v>
      </c>
      <c r="F149" s="154"/>
      <c r="G149" s="154"/>
      <c r="H149" s="195">
        <v>110</v>
      </c>
      <c r="I149" s="320"/>
    </row>
    <row r="150" spans="1:9" s="173" customFormat="1">
      <c r="A150" s="288"/>
      <c r="B150" s="288"/>
      <c r="C150" s="288"/>
      <c r="D150" s="127" t="s">
        <v>56</v>
      </c>
      <c r="E150" s="155">
        <v>220</v>
      </c>
      <c r="F150" s="155"/>
      <c r="G150" s="155"/>
      <c r="H150" s="196">
        <v>440</v>
      </c>
      <c r="I150" s="299"/>
    </row>
    <row r="151" spans="1:9" s="173" customFormat="1">
      <c r="A151" s="286" t="s">
        <v>73</v>
      </c>
      <c r="B151" s="286" t="s">
        <v>457</v>
      </c>
      <c r="C151" s="286" t="s">
        <v>652</v>
      </c>
      <c r="D151" s="122" t="s">
        <v>48</v>
      </c>
      <c r="E151" s="122" t="s">
        <v>53</v>
      </c>
      <c r="F151" s="122"/>
      <c r="G151" s="122"/>
      <c r="H151" s="122" t="s">
        <v>618</v>
      </c>
      <c r="I151" s="319">
        <f>SUM(E154:H154)</f>
        <v>440</v>
      </c>
    </row>
    <row r="152" spans="1:9" s="173" customFormat="1">
      <c r="A152" s="287"/>
      <c r="B152" s="287"/>
      <c r="C152" s="287"/>
      <c r="D152" s="151" t="s">
        <v>45</v>
      </c>
      <c r="E152" s="151">
        <v>1</v>
      </c>
      <c r="F152" s="151"/>
      <c r="G152" s="193"/>
      <c r="H152" s="194">
        <v>2</v>
      </c>
      <c r="I152" s="320"/>
    </row>
    <row r="153" spans="1:9" s="173" customFormat="1">
      <c r="A153" s="287"/>
      <c r="B153" s="287"/>
      <c r="C153" s="287"/>
      <c r="D153" s="153" t="s">
        <v>54</v>
      </c>
      <c r="E153" s="154">
        <v>220</v>
      </c>
      <c r="F153" s="154"/>
      <c r="G153" s="154"/>
      <c r="H153" s="154">
        <v>110</v>
      </c>
      <c r="I153" s="320"/>
    </row>
    <row r="154" spans="1:9" s="173" customFormat="1">
      <c r="A154" s="288"/>
      <c r="B154" s="288"/>
      <c r="C154" s="288"/>
      <c r="D154" s="127" t="s">
        <v>56</v>
      </c>
      <c r="E154" s="155">
        <v>220</v>
      </c>
      <c r="F154" s="155"/>
      <c r="G154" s="155"/>
      <c r="H154" s="155">
        <v>220</v>
      </c>
      <c r="I154" s="299"/>
    </row>
    <row r="155" spans="1:9" s="173" customFormat="1">
      <c r="A155" s="286" t="s">
        <v>73</v>
      </c>
      <c r="B155" s="286" t="s">
        <v>457</v>
      </c>
      <c r="C155" s="286" t="s">
        <v>460</v>
      </c>
      <c r="D155" s="122" t="s">
        <v>48</v>
      </c>
      <c r="E155" s="122" t="s">
        <v>53</v>
      </c>
      <c r="F155" s="122"/>
      <c r="G155" s="122"/>
      <c r="H155" s="122" t="s">
        <v>618</v>
      </c>
      <c r="I155" s="319">
        <f>SUM(E158:H158)</f>
        <v>440</v>
      </c>
    </row>
    <row r="156" spans="1:9" s="173" customFormat="1">
      <c r="A156" s="287"/>
      <c r="B156" s="287"/>
      <c r="C156" s="287"/>
      <c r="D156" s="151" t="s">
        <v>45</v>
      </c>
      <c r="E156" s="151">
        <v>1</v>
      </c>
      <c r="F156" s="151"/>
      <c r="G156" s="152"/>
      <c r="H156" s="152">
        <v>2</v>
      </c>
      <c r="I156" s="320"/>
    </row>
    <row r="157" spans="1:9" s="173" customFormat="1">
      <c r="A157" s="287"/>
      <c r="B157" s="287"/>
      <c r="C157" s="287"/>
      <c r="D157" s="153" t="s">
        <v>54</v>
      </c>
      <c r="E157" s="154">
        <v>220</v>
      </c>
      <c r="F157" s="154"/>
      <c r="G157" s="154"/>
      <c r="H157" s="154">
        <v>110</v>
      </c>
      <c r="I157" s="320"/>
    </row>
    <row r="158" spans="1:9" s="173" customFormat="1">
      <c r="A158" s="288"/>
      <c r="B158" s="288"/>
      <c r="C158" s="288"/>
      <c r="D158" s="127" t="s">
        <v>56</v>
      </c>
      <c r="E158" s="155">
        <v>220</v>
      </c>
      <c r="F158" s="155"/>
      <c r="G158" s="155"/>
      <c r="H158" s="155">
        <v>220</v>
      </c>
      <c r="I158" s="299"/>
    </row>
    <row r="159" spans="1:9" s="173" customFormat="1">
      <c r="A159" s="286" t="s">
        <v>73</v>
      </c>
      <c r="B159" s="286" t="s">
        <v>457</v>
      </c>
      <c r="C159" s="286" t="s">
        <v>461</v>
      </c>
      <c r="D159" s="122" t="s">
        <v>48</v>
      </c>
      <c r="E159" s="122" t="s">
        <v>53</v>
      </c>
      <c r="F159" s="122"/>
      <c r="G159" s="122"/>
      <c r="H159" s="122" t="s">
        <v>618</v>
      </c>
      <c r="I159" s="319">
        <f>SUM(E162:H162)</f>
        <v>440</v>
      </c>
    </row>
    <row r="160" spans="1:9" s="173" customFormat="1">
      <c r="A160" s="287"/>
      <c r="B160" s="287"/>
      <c r="C160" s="287"/>
      <c r="D160" s="151" t="s">
        <v>45</v>
      </c>
      <c r="E160" s="151">
        <v>1</v>
      </c>
      <c r="F160" s="151"/>
      <c r="G160" s="193"/>
      <c r="H160" s="194">
        <v>2</v>
      </c>
      <c r="I160" s="320"/>
    </row>
    <row r="161" spans="1:9" s="173" customFormat="1">
      <c r="A161" s="287"/>
      <c r="B161" s="287"/>
      <c r="C161" s="287"/>
      <c r="D161" s="153" t="s">
        <v>54</v>
      </c>
      <c r="E161" s="154">
        <v>220</v>
      </c>
      <c r="F161" s="154"/>
      <c r="G161" s="154"/>
      <c r="H161" s="154">
        <v>110</v>
      </c>
      <c r="I161" s="320"/>
    </row>
    <row r="162" spans="1:9" s="173" customFormat="1">
      <c r="A162" s="288"/>
      <c r="B162" s="288"/>
      <c r="C162" s="288"/>
      <c r="D162" s="127" t="s">
        <v>56</v>
      </c>
      <c r="E162" s="155">
        <v>220</v>
      </c>
      <c r="F162" s="155"/>
      <c r="G162" s="155"/>
      <c r="H162" s="155">
        <v>220</v>
      </c>
      <c r="I162" s="299"/>
    </row>
    <row r="163" spans="1:9" s="173" customFormat="1">
      <c r="A163" s="286" t="s">
        <v>73</v>
      </c>
      <c r="B163" s="286" t="s">
        <v>84</v>
      </c>
      <c r="C163" s="286" t="s">
        <v>84</v>
      </c>
      <c r="D163" s="122" t="s">
        <v>48</v>
      </c>
      <c r="E163" s="122"/>
      <c r="F163" s="122"/>
      <c r="G163" s="122"/>
      <c r="H163" s="122" t="s">
        <v>618</v>
      </c>
      <c r="I163" s="319">
        <f>SUM(E166:H166)</f>
        <v>1900</v>
      </c>
    </row>
    <row r="164" spans="1:9" s="173" customFormat="1">
      <c r="A164" s="287"/>
      <c r="B164" s="287"/>
      <c r="C164" s="287"/>
      <c r="D164" s="151" t="s">
        <v>45</v>
      </c>
      <c r="E164" s="151"/>
      <c r="F164" s="151"/>
      <c r="G164" s="152"/>
      <c r="H164" s="152">
        <v>16</v>
      </c>
      <c r="I164" s="320"/>
    </row>
    <row r="165" spans="1:9" s="173" customFormat="1">
      <c r="A165" s="287"/>
      <c r="B165" s="287"/>
      <c r="C165" s="287"/>
      <c r="D165" s="153" t="s">
        <v>54</v>
      </c>
      <c r="E165" s="154"/>
      <c r="F165" s="154"/>
      <c r="G165" s="154"/>
      <c r="H165" s="154"/>
      <c r="I165" s="320"/>
    </row>
    <row r="166" spans="1:9" s="173" customFormat="1">
      <c r="A166" s="288"/>
      <c r="B166" s="288"/>
      <c r="C166" s="288"/>
      <c r="D166" s="127" t="s">
        <v>56</v>
      </c>
      <c r="E166" s="155"/>
      <c r="F166" s="155"/>
      <c r="G166" s="155"/>
      <c r="H166" s="155">
        <v>1900</v>
      </c>
      <c r="I166" s="299"/>
    </row>
    <row r="167" spans="1:9" s="173" customFormat="1">
      <c r="A167" s="286" t="s">
        <v>73</v>
      </c>
      <c r="B167" s="286" t="s">
        <v>462</v>
      </c>
      <c r="C167" s="286" t="s">
        <v>462</v>
      </c>
      <c r="D167" s="122" t="s">
        <v>48</v>
      </c>
      <c r="E167" s="122" t="s">
        <v>53</v>
      </c>
      <c r="F167" s="122"/>
      <c r="G167" s="122"/>
      <c r="H167" s="198"/>
      <c r="I167" s="319">
        <f>SUM(E170:H170)</f>
        <v>600</v>
      </c>
    </row>
    <row r="168" spans="1:9" s="173" customFormat="1">
      <c r="A168" s="287"/>
      <c r="B168" s="287"/>
      <c r="C168" s="287"/>
      <c r="D168" s="151" t="s">
        <v>45</v>
      </c>
      <c r="E168" s="151">
        <v>2</v>
      </c>
      <c r="F168" s="151"/>
      <c r="G168" s="193"/>
      <c r="H168" s="194"/>
      <c r="I168" s="320"/>
    </row>
    <row r="169" spans="1:9" s="173" customFormat="1">
      <c r="A169" s="287"/>
      <c r="B169" s="287"/>
      <c r="C169" s="287"/>
      <c r="D169" s="153" t="s">
        <v>54</v>
      </c>
      <c r="E169" s="154">
        <v>300</v>
      </c>
      <c r="F169" s="154"/>
      <c r="G169" s="154"/>
      <c r="H169" s="154"/>
      <c r="I169" s="320"/>
    </row>
    <row r="170" spans="1:9" s="173" customFormat="1">
      <c r="A170" s="288"/>
      <c r="B170" s="288"/>
      <c r="C170" s="288"/>
      <c r="D170" s="127" t="s">
        <v>56</v>
      </c>
      <c r="E170" s="155">
        <v>600</v>
      </c>
      <c r="F170" s="155"/>
      <c r="G170" s="155"/>
      <c r="H170" s="155"/>
      <c r="I170" s="299"/>
    </row>
    <row r="171" spans="1:9" s="173" customFormat="1">
      <c r="A171" s="286" t="s">
        <v>73</v>
      </c>
      <c r="B171" s="286" t="s">
        <v>311</v>
      </c>
      <c r="C171" s="286" t="s">
        <v>311</v>
      </c>
      <c r="D171" s="122" t="s">
        <v>48</v>
      </c>
      <c r="E171" s="122" t="s">
        <v>53</v>
      </c>
      <c r="F171" s="122"/>
      <c r="G171" s="122"/>
      <c r="H171" s="122"/>
      <c r="I171" s="319">
        <f>SUM(E174:H174)</f>
        <v>500</v>
      </c>
    </row>
    <row r="172" spans="1:9" s="173" customFormat="1">
      <c r="A172" s="287"/>
      <c r="B172" s="287"/>
      <c r="C172" s="287"/>
      <c r="D172" s="151" t="s">
        <v>45</v>
      </c>
      <c r="E172" s="151">
        <v>1</v>
      </c>
      <c r="F172" s="151"/>
      <c r="G172" s="152"/>
      <c r="H172" s="152"/>
      <c r="I172" s="320"/>
    </row>
    <row r="173" spans="1:9" s="173" customFormat="1">
      <c r="A173" s="287"/>
      <c r="B173" s="287"/>
      <c r="C173" s="287"/>
      <c r="D173" s="153" t="s">
        <v>54</v>
      </c>
      <c r="E173" s="154">
        <v>500</v>
      </c>
      <c r="F173" s="154"/>
      <c r="G173" s="154"/>
      <c r="H173" s="154"/>
      <c r="I173" s="320"/>
    </row>
    <row r="174" spans="1:9" s="173" customFormat="1">
      <c r="A174" s="288"/>
      <c r="B174" s="288"/>
      <c r="C174" s="288"/>
      <c r="D174" s="127" t="s">
        <v>56</v>
      </c>
      <c r="E174" s="155">
        <v>500</v>
      </c>
      <c r="F174" s="155"/>
      <c r="G174" s="155"/>
      <c r="H174" s="155"/>
      <c r="I174" s="299"/>
    </row>
    <row r="175" spans="1:9" s="173" customFormat="1">
      <c r="A175" s="286" t="s">
        <v>73</v>
      </c>
      <c r="B175" s="286" t="s">
        <v>318</v>
      </c>
      <c r="C175" s="286" t="s">
        <v>318</v>
      </c>
      <c r="D175" s="122" t="s">
        <v>48</v>
      </c>
      <c r="E175" s="122" t="s">
        <v>53</v>
      </c>
      <c r="F175" s="122"/>
      <c r="G175" s="122"/>
      <c r="H175" s="122" t="s">
        <v>618</v>
      </c>
      <c r="I175" s="319">
        <f>SUM(E178:H178)</f>
        <v>3150</v>
      </c>
    </row>
    <row r="176" spans="1:9" s="173" customFormat="1">
      <c r="A176" s="287"/>
      <c r="B176" s="287"/>
      <c r="C176" s="287"/>
      <c r="D176" s="151" t="s">
        <v>45</v>
      </c>
      <c r="E176" s="151">
        <v>2</v>
      </c>
      <c r="F176" s="151"/>
      <c r="G176" s="193"/>
      <c r="H176" s="194">
        <v>10</v>
      </c>
      <c r="I176" s="320"/>
    </row>
    <row r="177" spans="1:9" s="173" customFormat="1">
      <c r="A177" s="287"/>
      <c r="B177" s="287"/>
      <c r="C177" s="287"/>
      <c r="D177" s="153" t="s">
        <v>54</v>
      </c>
      <c r="E177" s="154">
        <v>500</v>
      </c>
      <c r="F177" s="154"/>
      <c r="G177" s="154"/>
      <c r="H177" s="154"/>
      <c r="I177" s="320"/>
    </row>
    <row r="178" spans="1:9" s="173" customFormat="1">
      <c r="A178" s="288"/>
      <c r="B178" s="288"/>
      <c r="C178" s="288"/>
      <c r="D178" s="127" t="s">
        <v>56</v>
      </c>
      <c r="E178" s="155">
        <v>1000</v>
      </c>
      <c r="F178" s="155"/>
      <c r="G178" s="155"/>
      <c r="H178" s="155">
        <v>2150</v>
      </c>
      <c r="I178" s="299"/>
    </row>
    <row r="179" spans="1:9" s="173" customFormat="1">
      <c r="A179" s="286" t="s">
        <v>73</v>
      </c>
      <c r="B179" s="286" t="s">
        <v>302</v>
      </c>
      <c r="C179" s="286" t="s">
        <v>302</v>
      </c>
      <c r="D179" s="122" t="s">
        <v>48</v>
      </c>
      <c r="E179" s="122" t="s">
        <v>22</v>
      </c>
      <c r="F179" s="122" t="s">
        <v>659</v>
      </c>
      <c r="G179" s="122"/>
      <c r="H179" s="122" t="s">
        <v>618</v>
      </c>
      <c r="I179" s="319">
        <f>SUM(E182:H182)</f>
        <v>1600</v>
      </c>
    </row>
    <row r="180" spans="1:9" s="173" customFormat="1">
      <c r="A180" s="287"/>
      <c r="B180" s="287"/>
      <c r="C180" s="287"/>
      <c r="D180" s="151" t="s">
        <v>45</v>
      </c>
      <c r="E180" s="152">
        <v>1</v>
      </c>
      <c r="F180" s="151">
        <v>48</v>
      </c>
      <c r="G180" s="152"/>
      <c r="H180" s="152"/>
      <c r="I180" s="320"/>
    </row>
    <row r="181" spans="1:9" s="173" customFormat="1">
      <c r="A181" s="287"/>
      <c r="B181" s="287"/>
      <c r="C181" s="287"/>
      <c r="D181" s="153" t="s">
        <v>54</v>
      </c>
      <c r="E181" s="154">
        <v>300</v>
      </c>
      <c r="F181" s="154"/>
      <c r="G181" s="154"/>
      <c r="H181" s="154"/>
      <c r="I181" s="320"/>
    </row>
    <row r="182" spans="1:9" s="173" customFormat="1">
      <c r="A182" s="288"/>
      <c r="B182" s="288"/>
      <c r="C182" s="288"/>
      <c r="D182" s="127" t="s">
        <v>56</v>
      </c>
      <c r="E182" s="155">
        <v>300</v>
      </c>
      <c r="F182" s="155">
        <v>700</v>
      </c>
      <c r="G182" s="155"/>
      <c r="H182" s="155">
        <v>600</v>
      </c>
      <c r="I182" s="299"/>
    </row>
    <row r="183" spans="1:9" s="173" customFormat="1">
      <c r="A183" s="286" t="s">
        <v>73</v>
      </c>
      <c r="B183" s="286" t="s">
        <v>303</v>
      </c>
      <c r="C183" s="286" t="s">
        <v>303</v>
      </c>
      <c r="D183" s="122" t="s">
        <v>48</v>
      </c>
      <c r="E183" s="122" t="s">
        <v>53</v>
      </c>
      <c r="F183" s="122"/>
      <c r="G183" s="122"/>
      <c r="H183" s="122" t="s">
        <v>618</v>
      </c>
      <c r="I183" s="319">
        <f>SUM(E186:H186)</f>
        <v>1650</v>
      </c>
    </row>
    <row r="184" spans="1:9" s="173" customFormat="1">
      <c r="A184" s="287"/>
      <c r="B184" s="287"/>
      <c r="C184" s="287"/>
      <c r="D184" s="151" t="s">
        <v>45</v>
      </c>
      <c r="E184" s="151">
        <v>2</v>
      </c>
      <c r="F184" s="151"/>
      <c r="G184" s="193"/>
      <c r="H184" s="194">
        <v>7</v>
      </c>
      <c r="I184" s="320"/>
    </row>
    <row r="185" spans="1:9" s="173" customFormat="1">
      <c r="A185" s="287"/>
      <c r="B185" s="287"/>
      <c r="C185" s="287"/>
      <c r="D185" s="153" t="s">
        <v>54</v>
      </c>
      <c r="E185" s="154">
        <v>300</v>
      </c>
      <c r="F185" s="154"/>
      <c r="G185" s="154"/>
      <c r="H185" s="154">
        <v>150</v>
      </c>
      <c r="I185" s="320"/>
    </row>
    <row r="186" spans="1:9" s="173" customFormat="1">
      <c r="A186" s="288"/>
      <c r="B186" s="288"/>
      <c r="C186" s="288"/>
      <c r="D186" s="127" t="s">
        <v>56</v>
      </c>
      <c r="E186" s="155">
        <v>600</v>
      </c>
      <c r="F186" s="155"/>
      <c r="G186" s="155"/>
      <c r="H186" s="155">
        <v>1050</v>
      </c>
      <c r="I186" s="299"/>
    </row>
    <row r="187" spans="1:9" s="173" customFormat="1">
      <c r="A187" s="286" t="s">
        <v>73</v>
      </c>
      <c r="B187" s="286" t="s">
        <v>326</v>
      </c>
      <c r="C187" s="286" t="s">
        <v>326</v>
      </c>
      <c r="D187" s="122" t="s">
        <v>48</v>
      </c>
      <c r="E187" s="122" t="s">
        <v>53</v>
      </c>
      <c r="F187" s="122"/>
      <c r="G187" s="122"/>
      <c r="H187" s="122" t="s">
        <v>618</v>
      </c>
      <c r="I187" s="319">
        <f>SUM(E190:H190)</f>
        <v>240</v>
      </c>
    </row>
    <row r="188" spans="1:9" s="173" customFormat="1">
      <c r="A188" s="287"/>
      <c r="B188" s="287"/>
      <c r="C188" s="287"/>
      <c r="D188" s="151" t="s">
        <v>45</v>
      </c>
      <c r="E188" s="151">
        <v>1</v>
      </c>
      <c r="F188" s="151"/>
      <c r="G188" s="152"/>
      <c r="H188" s="152">
        <v>1</v>
      </c>
      <c r="I188" s="320"/>
    </row>
    <row r="189" spans="1:9" s="173" customFormat="1">
      <c r="A189" s="287"/>
      <c r="B189" s="287"/>
      <c r="C189" s="287"/>
      <c r="D189" s="153" t="s">
        <v>54</v>
      </c>
      <c r="E189" s="154">
        <v>40</v>
      </c>
      <c r="F189" s="154"/>
      <c r="G189" s="154"/>
      <c r="H189" s="154">
        <v>200</v>
      </c>
      <c r="I189" s="320"/>
    </row>
    <row r="190" spans="1:9" s="173" customFormat="1">
      <c r="A190" s="288"/>
      <c r="B190" s="288"/>
      <c r="C190" s="288"/>
      <c r="D190" s="127" t="s">
        <v>56</v>
      </c>
      <c r="E190" s="155">
        <v>40</v>
      </c>
      <c r="F190" s="155"/>
      <c r="G190" s="155"/>
      <c r="H190" s="155">
        <v>200</v>
      </c>
      <c r="I190" s="299"/>
    </row>
    <row r="191" spans="1:9" s="173" customFormat="1">
      <c r="A191" s="286" t="s">
        <v>73</v>
      </c>
      <c r="B191" s="286" t="s">
        <v>312</v>
      </c>
      <c r="C191" s="286" t="s">
        <v>312</v>
      </c>
      <c r="D191" s="122" t="s">
        <v>48</v>
      </c>
      <c r="E191" s="122" t="s">
        <v>53</v>
      </c>
      <c r="F191" s="122"/>
      <c r="G191" s="122"/>
      <c r="H191" s="198"/>
      <c r="I191" s="319">
        <f>SUM(E194:H194)</f>
        <v>300</v>
      </c>
    </row>
    <row r="192" spans="1:9" s="173" customFormat="1">
      <c r="A192" s="287"/>
      <c r="B192" s="287"/>
      <c r="C192" s="287"/>
      <c r="D192" s="151" t="s">
        <v>45</v>
      </c>
      <c r="E192" s="151"/>
      <c r="F192" s="151"/>
      <c r="G192" s="193"/>
      <c r="H192" s="194"/>
      <c r="I192" s="320"/>
    </row>
    <row r="193" spans="1:9" s="173" customFormat="1">
      <c r="A193" s="287"/>
      <c r="B193" s="287"/>
      <c r="C193" s="287"/>
      <c r="D193" s="153" t="s">
        <v>54</v>
      </c>
      <c r="E193" s="154"/>
      <c r="F193" s="154"/>
      <c r="G193" s="154"/>
      <c r="H193" s="154"/>
      <c r="I193" s="320"/>
    </row>
    <row r="194" spans="1:9" s="173" customFormat="1">
      <c r="A194" s="288"/>
      <c r="B194" s="288"/>
      <c r="C194" s="288"/>
      <c r="D194" s="127" t="s">
        <v>56</v>
      </c>
      <c r="E194" s="155">
        <v>300</v>
      </c>
      <c r="F194" s="155"/>
      <c r="G194" s="155"/>
      <c r="H194" s="155"/>
      <c r="I194" s="299"/>
    </row>
    <row r="195" spans="1:9" s="173" customFormat="1">
      <c r="A195" s="286" t="s">
        <v>73</v>
      </c>
      <c r="B195" s="286" t="s">
        <v>325</v>
      </c>
      <c r="C195" s="286" t="s">
        <v>325</v>
      </c>
      <c r="D195" s="122" t="s">
        <v>48</v>
      </c>
      <c r="E195" s="122"/>
      <c r="F195" s="122"/>
      <c r="G195" s="122"/>
      <c r="H195" s="122" t="s">
        <v>618</v>
      </c>
      <c r="I195" s="319">
        <f>SUM(E198:H198)</f>
        <v>600</v>
      </c>
    </row>
    <row r="196" spans="1:9" s="173" customFormat="1">
      <c r="A196" s="287"/>
      <c r="B196" s="287"/>
      <c r="C196" s="287"/>
      <c r="D196" s="151" t="s">
        <v>45</v>
      </c>
      <c r="E196" s="151"/>
      <c r="F196" s="151"/>
      <c r="G196" s="152"/>
      <c r="H196" s="152">
        <v>3</v>
      </c>
      <c r="I196" s="320"/>
    </row>
    <row r="197" spans="1:9" s="173" customFormat="1">
      <c r="A197" s="287"/>
      <c r="B197" s="287"/>
      <c r="C197" s="287"/>
      <c r="D197" s="153" t="s">
        <v>54</v>
      </c>
      <c r="E197" s="154"/>
      <c r="F197" s="154"/>
      <c r="G197" s="154"/>
      <c r="H197" s="154">
        <v>200</v>
      </c>
      <c r="I197" s="320"/>
    </row>
    <row r="198" spans="1:9" s="173" customFormat="1">
      <c r="A198" s="288"/>
      <c r="B198" s="288"/>
      <c r="C198" s="288"/>
      <c r="D198" s="127" t="s">
        <v>56</v>
      </c>
      <c r="E198" s="155"/>
      <c r="F198" s="155"/>
      <c r="G198" s="155"/>
      <c r="H198" s="155">
        <v>600</v>
      </c>
      <c r="I198" s="299"/>
    </row>
    <row r="199" spans="1:9" s="173" customFormat="1">
      <c r="A199" s="286" t="s">
        <v>73</v>
      </c>
      <c r="B199" s="286" t="s">
        <v>77</v>
      </c>
      <c r="C199" s="286" t="s">
        <v>77</v>
      </c>
      <c r="D199" s="122" t="s">
        <v>48</v>
      </c>
      <c r="E199" s="122" t="s">
        <v>655</v>
      </c>
      <c r="F199" s="122" t="s">
        <v>53</v>
      </c>
      <c r="G199" s="122" t="s">
        <v>134</v>
      </c>
      <c r="H199" s="122" t="s">
        <v>618</v>
      </c>
      <c r="I199" s="319">
        <f>SUM(E202:H202)</f>
        <v>500</v>
      </c>
    </row>
    <row r="200" spans="1:9" s="173" customFormat="1">
      <c r="A200" s="287"/>
      <c r="B200" s="287"/>
      <c r="C200" s="287"/>
      <c r="D200" s="151" t="s">
        <v>45</v>
      </c>
      <c r="E200" s="151">
        <v>1</v>
      </c>
      <c r="F200" s="151">
        <v>1</v>
      </c>
      <c r="G200" s="193">
        <v>1</v>
      </c>
      <c r="H200" s="194">
        <v>1</v>
      </c>
      <c r="I200" s="320"/>
    </row>
    <row r="201" spans="1:9" s="173" customFormat="1">
      <c r="A201" s="287"/>
      <c r="B201" s="287"/>
      <c r="C201" s="287"/>
      <c r="D201" s="153" t="s">
        <v>54</v>
      </c>
      <c r="E201" s="154">
        <v>240</v>
      </c>
      <c r="F201" s="154">
        <v>90</v>
      </c>
      <c r="G201" s="154">
        <v>30</v>
      </c>
      <c r="H201" s="154">
        <v>140</v>
      </c>
      <c r="I201" s="320"/>
    </row>
    <row r="202" spans="1:9" s="173" customFormat="1">
      <c r="A202" s="288"/>
      <c r="B202" s="288"/>
      <c r="C202" s="288"/>
      <c r="D202" s="127" t="s">
        <v>56</v>
      </c>
      <c r="E202" s="155">
        <v>240</v>
      </c>
      <c r="F202" s="155">
        <v>90</v>
      </c>
      <c r="G202" s="155">
        <v>30</v>
      </c>
      <c r="H202" s="155">
        <v>140</v>
      </c>
      <c r="I202" s="299"/>
    </row>
    <row r="203" spans="1:9" s="173" customFormat="1" ht="25.5" customHeight="1">
      <c r="A203" s="286" t="s">
        <v>73</v>
      </c>
      <c r="B203" s="286" t="s">
        <v>313</v>
      </c>
      <c r="C203" s="286" t="s">
        <v>313</v>
      </c>
      <c r="D203" s="122" t="s">
        <v>48</v>
      </c>
      <c r="E203" s="122" t="s">
        <v>53</v>
      </c>
      <c r="F203" s="122"/>
      <c r="G203" s="122"/>
      <c r="H203" s="123" t="s">
        <v>347</v>
      </c>
      <c r="I203" s="319">
        <f>SUM(E206:H206)</f>
        <v>3200</v>
      </c>
    </row>
    <row r="204" spans="1:9" s="173" customFormat="1">
      <c r="A204" s="287"/>
      <c r="B204" s="287"/>
      <c r="C204" s="287"/>
      <c r="D204" s="151" t="s">
        <v>45</v>
      </c>
      <c r="E204" s="151">
        <v>4</v>
      </c>
      <c r="F204" s="151"/>
      <c r="G204" s="152"/>
      <c r="H204" s="152"/>
      <c r="I204" s="320"/>
    </row>
    <row r="205" spans="1:9" s="173" customFormat="1">
      <c r="A205" s="287"/>
      <c r="B205" s="287"/>
      <c r="C205" s="287"/>
      <c r="D205" s="153" t="s">
        <v>54</v>
      </c>
      <c r="E205" s="154">
        <v>300</v>
      </c>
      <c r="F205" s="154"/>
      <c r="G205" s="154"/>
      <c r="H205" s="154"/>
      <c r="I205" s="320"/>
    </row>
    <row r="206" spans="1:9" s="173" customFormat="1">
      <c r="A206" s="288"/>
      <c r="B206" s="288"/>
      <c r="C206" s="288"/>
      <c r="D206" s="127" t="s">
        <v>56</v>
      </c>
      <c r="E206" s="155">
        <v>1200</v>
      </c>
      <c r="F206" s="155"/>
      <c r="G206" s="155"/>
      <c r="H206" s="155">
        <v>2000</v>
      </c>
      <c r="I206" s="299"/>
    </row>
    <row r="207" spans="1:9" s="173" customFormat="1">
      <c r="A207" s="286" t="s">
        <v>90</v>
      </c>
      <c r="B207" s="286" t="s">
        <v>263</v>
      </c>
      <c r="C207" s="286" t="s">
        <v>653</v>
      </c>
      <c r="D207" s="122" t="s">
        <v>48</v>
      </c>
      <c r="E207" s="122" t="s">
        <v>112</v>
      </c>
      <c r="F207" s="122"/>
      <c r="G207" s="122"/>
      <c r="H207" s="122"/>
      <c r="I207" s="319">
        <f>SUM(E210:H210)</f>
        <v>500</v>
      </c>
    </row>
    <row r="208" spans="1:9" s="173" customFormat="1">
      <c r="A208" s="287"/>
      <c r="B208" s="287"/>
      <c r="C208" s="287"/>
      <c r="D208" s="151" t="s">
        <v>45</v>
      </c>
      <c r="E208" s="151">
        <v>1</v>
      </c>
      <c r="F208" s="151"/>
      <c r="G208" s="193"/>
      <c r="H208" s="194"/>
      <c r="I208" s="320"/>
    </row>
    <row r="209" spans="1:9" s="173" customFormat="1">
      <c r="A209" s="287"/>
      <c r="B209" s="287"/>
      <c r="C209" s="287"/>
      <c r="D209" s="153" t="s">
        <v>54</v>
      </c>
      <c r="E209" s="154">
        <v>500</v>
      </c>
      <c r="F209" s="154"/>
      <c r="G209" s="154"/>
      <c r="H209" s="154"/>
      <c r="I209" s="320"/>
    </row>
    <row r="210" spans="1:9" s="173" customFormat="1">
      <c r="A210" s="288"/>
      <c r="B210" s="288"/>
      <c r="C210" s="288"/>
      <c r="D210" s="127" t="s">
        <v>56</v>
      </c>
      <c r="E210" s="155">
        <v>500</v>
      </c>
      <c r="F210" s="155"/>
      <c r="G210" s="155"/>
      <c r="H210" s="155"/>
      <c r="I210" s="299"/>
    </row>
    <row r="211" spans="1:9" s="173" customFormat="1">
      <c r="A211" s="286" t="s">
        <v>90</v>
      </c>
      <c r="B211" s="286" t="s">
        <v>275</v>
      </c>
      <c r="C211" s="286" t="s">
        <v>723</v>
      </c>
      <c r="D211" s="122" t="s">
        <v>48</v>
      </c>
      <c r="E211" s="122" t="s">
        <v>53</v>
      </c>
      <c r="F211" s="122"/>
      <c r="G211" s="122"/>
      <c r="H211" s="122"/>
      <c r="I211" s="319">
        <f>SUM(E214:H214)</f>
        <v>1000</v>
      </c>
    </row>
    <row r="212" spans="1:9" s="173" customFormat="1">
      <c r="A212" s="287"/>
      <c r="B212" s="287"/>
      <c r="C212" s="287"/>
      <c r="D212" s="151" t="s">
        <v>45</v>
      </c>
      <c r="E212" s="151">
        <v>2</v>
      </c>
      <c r="F212" s="151"/>
      <c r="G212" s="193"/>
      <c r="H212" s="194"/>
      <c r="I212" s="320"/>
    </row>
    <row r="213" spans="1:9" s="173" customFormat="1">
      <c r="A213" s="287"/>
      <c r="B213" s="287"/>
      <c r="C213" s="287"/>
      <c r="D213" s="153" t="s">
        <v>54</v>
      </c>
      <c r="E213" s="154">
        <v>500</v>
      </c>
      <c r="F213" s="154"/>
      <c r="G213" s="154"/>
      <c r="H213" s="154"/>
      <c r="I213" s="320"/>
    </row>
    <row r="214" spans="1:9" s="173" customFormat="1">
      <c r="A214" s="288"/>
      <c r="B214" s="288"/>
      <c r="C214" s="288"/>
      <c r="D214" s="127" t="s">
        <v>56</v>
      </c>
      <c r="E214" s="155">
        <v>1000</v>
      </c>
      <c r="F214" s="155"/>
      <c r="G214" s="155"/>
      <c r="H214" s="155"/>
      <c r="I214" s="299"/>
    </row>
    <row r="215" spans="1:9" s="173" customFormat="1">
      <c r="A215" s="286" t="s">
        <v>90</v>
      </c>
      <c r="B215" s="286" t="s">
        <v>268</v>
      </c>
      <c r="C215" s="286" t="s">
        <v>19</v>
      </c>
      <c r="D215" s="122" t="s">
        <v>48</v>
      </c>
      <c r="E215" s="122"/>
      <c r="F215" s="122"/>
      <c r="G215" s="122"/>
      <c r="H215" s="122" t="s">
        <v>618</v>
      </c>
      <c r="I215" s="319">
        <f>SUM(E218:H218)</f>
        <v>1000</v>
      </c>
    </row>
    <row r="216" spans="1:9" s="173" customFormat="1">
      <c r="A216" s="287"/>
      <c r="B216" s="287"/>
      <c r="C216" s="287"/>
      <c r="D216" s="151" t="s">
        <v>45</v>
      </c>
      <c r="E216" s="151"/>
      <c r="F216" s="151"/>
      <c r="G216" s="193"/>
      <c r="H216" s="194"/>
      <c r="I216" s="320"/>
    </row>
    <row r="217" spans="1:9" s="173" customFormat="1">
      <c r="A217" s="287"/>
      <c r="B217" s="287"/>
      <c r="C217" s="287"/>
      <c r="D217" s="153" t="s">
        <v>54</v>
      </c>
      <c r="E217" s="154"/>
      <c r="F217" s="154"/>
      <c r="G217" s="154"/>
      <c r="H217" s="154"/>
      <c r="I217" s="320"/>
    </row>
    <row r="218" spans="1:9" s="173" customFormat="1">
      <c r="A218" s="288"/>
      <c r="B218" s="288"/>
      <c r="C218" s="288"/>
      <c r="D218" s="127" t="s">
        <v>56</v>
      </c>
      <c r="E218" s="155"/>
      <c r="F218" s="155"/>
      <c r="G218" s="155"/>
      <c r="H218" s="155">
        <v>1000</v>
      </c>
      <c r="I218" s="299"/>
    </row>
    <row r="219" spans="1:9" s="173" customFormat="1">
      <c r="A219" s="286" t="s">
        <v>90</v>
      </c>
      <c r="B219" s="286" t="s">
        <v>257</v>
      </c>
      <c r="C219" s="286" t="s">
        <v>257</v>
      </c>
      <c r="D219" s="122" t="s">
        <v>48</v>
      </c>
      <c r="E219" s="122" t="s">
        <v>112</v>
      </c>
      <c r="F219" s="122"/>
      <c r="G219" s="122"/>
      <c r="H219" s="122" t="s">
        <v>618</v>
      </c>
      <c r="I219" s="319">
        <f>SUM(E222:H222)</f>
        <v>3100</v>
      </c>
    </row>
    <row r="220" spans="1:9" s="173" customFormat="1">
      <c r="A220" s="287"/>
      <c r="B220" s="287"/>
      <c r="C220" s="287"/>
      <c r="D220" s="151" t="s">
        <v>45</v>
      </c>
      <c r="E220" s="151">
        <v>1</v>
      </c>
      <c r="F220" s="151"/>
      <c r="G220" s="193"/>
      <c r="H220" s="194">
        <v>30</v>
      </c>
      <c r="I220" s="320"/>
    </row>
    <row r="221" spans="1:9" s="173" customFormat="1">
      <c r="A221" s="287"/>
      <c r="B221" s="287"/>
      <c r="C221" s="287"/>
      <c r="D221" s="153" t="s">
        <v>54</v>
      </c>
      <c r="E221" s="154">
        <v>600</v>
      </c>
      <c r="F221" s="154"/>
      <c r="G221" s="154"/>
      <c r="H221" s="154"/>
      <c r="I221" s="320"/>
    </row>
    <row r="222" spans="1:9" s="173" customFormat="1">
      <c r="A222" s="288"/>
      <c r="B222" s="288"/>
      <c r="C222" s="288"/>
      <c r="D222" s="127" t="s">
        <v>56</v>
      </c>
      <c r="E222" s="155">
        <v>600</v>
      </c>
      <c r="F222" s="155"/>
      <c r="G222" s="155"/>
      <c r="H222" s="155">
        <v>2500</v>
      </c>
      <c r="I222" s="299"/>
    </row>
    <row r="223" spans="1:9" s="173" customFormat="1">
      <c r="A223" s="286" t="s">
        <v>90</v>
      </c>
      <c r="B223" s="286" t="s">
        <v>256</v>
      </c>
      <c r="C223" s="286" t="s">
        <v>256</v>
      </c>
      <c r="D223" s="122" t="s">
        <v>48</v>
      </c>
      <c r="E223" s="122" t="s">
        <v>112</v>
      </c>
      <c r="F223" s="122"/>
      <c r="G223" s="122"/>
      <c r="H223" s="122"/>
      <c r="I223" s="319">
        <f>SUM(E226:H226)</f>
        <v>1000</v>
      </c>
    </row>
    <row r="224" spans="1:9" s="173" customFormat="1">
      <c r="A224" s="287"/>
      <c r="B224" s="287"/>
      <c r="C224" s="287"/>
      <c r="D224" s="151" t="s">
        <v>45</v>
      </c>
      <c r="E224" s="151">
        <v>2</v>
      </c>
      <c r="F224" s="151"/>
      <c r="G224" s="193"/>
      <c r="H224" s="194"/>
      <c r="I224" s="320"/>
    </row>
    <row r="225" spans="1:9" s="173" customFormat="1">
      <c r="A225" s="287"/>
      <c r="B225" s="287"/>
      <c r="C225" s="287"/>
      <c r="D225" s="153" t="s">
        <v>54</v>
      </c>
      <c r="E225" s="154">
        <v>500</v>
      </c>
      <c r="F225" s="154"/>
      <c r="G225" s="154"/>
      <c r="H225" s="154"/>
      <c r="I225" s="320"/>
    </row>
    <row r="226" spans="1:9" s="173" customFormat="1">
      <c r="A226" s="288"/>
      <c r="B226" s="288"/>
      <c r="C226" s="288"/>
      <c r="D226" s="127" t="s">
        <v>56</v>
      </c>
      <c r="E226" s="155">
        <v>1000</v>
      </c>
      <c r="F226" s="155"/>
      <c r="G226" s="155"/>
      <c r="H226" s="155"/>
      <c r="I226" s="299"/>
    </row>
    <row r="227" spans="1:9" s="173" customFormat="1">
      <c r="A227" s="286" t="s">
        <v>90</v>
      </c>
      <c r="B227" s="286" t="s">
        <v>274</v>
      </c>
      <c r="C227" s="286" t="s">
        <v>274</v>
      </c>
      <c r="D227" s="122" t="s">
        <v>48</v>
      </c>
      <c r="E227" s="122"/>
      <c r="F227" s="122"/>
      <c r="G227" s="122"/>
      <c r="H227" s="122" t="s">
        <v>618</v>
      </c>
      <c r="I227" s="319">
        <f>SUM(E230:H230)</f>
        <v>300</v>
      </c>
    </row>
    <row r="228" spans="1:9" s="173" customFormat="1">
      <c r="A228" s="287"/>
      <c r="B228" s="287"/>
      <c r="C228" s="287"/>
      <c r="D228" s="151" t="s">
        <v>45</v>
      </c>
      <c r="E228" s="151"/>
      <c r="F228" s="151"/>
      <c r="G228" s="193"/>
      <c r="H228" s="194">
        <v>1</v>
      </c>
      <c r="I228" s="320"/>
    </row>
    <row r="229" spans="1:9" s="173" customFormat="1">
      <c r="A229" s="287"/>
      <c r="B229" s="287"/>
      <c r="C229" s="287"/>
      <c r="D229" s="153" t="s">
        <v>54</v>
      </c>
      <c r="E229" s="154"/>
      <c r="F229" s="154"/>
      <c r="G229" s="154"/>
      <c r="H229" s="154">
        <v>300</v>
      </c>
      <c r="I229" s="320"/>
    </row>
    <row r="230" spans="1:9" s="173" customFormat="1">
      <c r="A230" s="288"/>
      <c r="B230" s="288"/>
      <c r="C230" s="288"/>
      <c r="D230" s="127" t="s">
        <v>56</v>
      </c>
      <c r="E230" s="155"/>
      <c r="F230" s="155"/>
      <c r="G230" s="155"/>
      <c r="H230" s="155">
        <v>300</v>
      </c>
      <c r="I230" s="299"/>
    </row>
    <row r="231" spans="1:9" s="173" customFormat="1">
      <c r="A231" s="286" t="s">
        <v>90</v>
      </c>
      <c r="B231" s="286" t="s">
        <v>97</v>
      </c>
      <c r="C231" s="286" t="s">
        <v>9</v>
      </c>
      <c r="D231" s="122" t="s">
        <v>48</v>
      </c>
      <c r="E231" s="122" t="s">
        <v>112</v>
      </c>
      <c r="F231" s="122"/>
      <c r="G231" s="122"/>
      <c r="H231" s="122" t="s">
        <v>618</v>
      </c>
      <c r="I231" s="319">
        <f>SUM(E234:H234)</f>
        <v>3500</v>
      </c>
    </row>
    <row r="232" spans="1:9" s="173" customFormat="1">
      <c r="A232" s="287"/>
      <c r="B232" s="287"/>
      <c r="C232" s="287"/>
      <c r="D232" s="151" t="s">
        <v>45</v>
      </c>
      <c r="E232" s="151">
        <v>1</v>
      </c>
      <c r="F232" s="151"/>
      <c r="G232" s="193"/>
      <c r="H232" s="194">
        <v>47</v>
      </c>
      <c r="I232" s="320"/>
    </row>
    <row r="233" spans="1:9" s="173" customFormat="1">
      <c r="A233" s="287"/>
      <c r="B233" s="287"/>
      <c r="C233" s="287"/>
      <c r="D233" s="153" t="s">
        <v>54</v>
      </c>
      <c r="E233" s="154"/>
      <c r="F233" s="154"/>
      <c r="G233" s="154"/>
      <c r="H233" s="154"/>
      <c r="I233" s="320"/>
    </row>
    <row r="234" spans="1:9" s="173" customFormat="1">
      <c r="A234" s="288"/>
      <c r="B234" s="288"/>
      <c r="C234" s="288"/>
      <c r="D234" s="127" t="s">
        <v>56</v>
      </c>
      <c r="E234" s="155">
        <v>500</v>
      </c>
      <c r="F234" s="155"/>
      <c r="G234" s="155"/>
      <c r="H234" s="155">
        <v>3000</v>
      </c>
      <c r="I234" s="299"/>
    </row>
    <row r="235" spans="1:9" s="173" customFormat="1">
      <c r="A235" s="286" t="s">
        <v>90</v>
      </c>
      <c r="B235" s="286" t="s">
        <v>253</v>
      </c>
      <c r="C235" s="286" t="s">
        <v>253</v>
      </c>
      <c r="D235" s="122" t="s">
        <v>48</v>
      </c>
      <c r="E235" s="122" t="s">
        <v>112</v>
      </c>
      <c r="F235" s="122"/>
      <c r="G235" s="122"/>
      <c r="H235" s="122"/>
      <c r="I235" s="319">
        <f>SUM(E238:H238)</f>
        <v>500</v>
      </c>
    </row>
    <row r="236" spans="1:9" s="173" customFormat="1">
      <c r="A236" s="287"/>
      <c r="B236" s="287"/>
      <c r="C236" s="287"/>
      <c r="D236" s="151" t="s">
        <v>45</v>
      </c>
      <c r="E236" s="151">
        <v>1</v>
      </c>
      <c r="F236" s="151"/>
      <c r="G236" s="193"/>
      <c r="H236" s="194"/>
      <c r="I236" s="320"/>
    </row>
    <row r="237" spans="1:9" s="173" customFormat="1">
      <c r="A237" s="287"/>
      <c r="B237" s="287"/>
      <c r="C237" s="287"/>
      <c r="D237" s="153" t="s">
        <v>54</v>
      </c>
      <c r="E237" s="154">
        <v>500</v>
      </c>
      <c r="F237" s="154"/>
      <c r="G237" s="154"/>
      <c r="H237" s="154"/>
      <c r="I237" s="320"/>
    </row>
    <row r="238" spans="1:9" s="173" customFormat="1">
      <c r="A238" s="288"/>
      <c r="B238" s="288"/>
      <c r="C238" s="288"/>
      <c r="D238" s="127" t="s">
        <v>56</v>
      </c>
      <c r="E238" s="155">
        <f>E236*E237</f>
        <v>500</v>
      </c>
      <c r="F238" s="155"/>
      <c r="G238" s="155"/>
      <c r="H238" s="155"/>
      <c r="I238" s="299"/>
    </row>
    <row r="239" spans="1:9" s="173" customFormat="1">
      <c r="A239" s="286" t="s">
        <v>78</v>
      </c>
      <c r="B239" s="286" t="s">
        <v>211</v>
      </c>
      <c r="C239" s="286" t="s">
        <v>110</v>
      </c>
      <c r="D239" s="122" t="s">
        <v>48</v>
      </c>
      <c r="E239" s="122" t="s">
        <v>53</v>
      </c>
      <c r="F239" s="122"/>
      <c r="G239" s="122"/>
      <c r="H239" s="122"/>
      <c r="I239" s="319">
        <f>SUM(E242:H242)</f>
        <v>500</v>
      </c>
    </row>
    <row r="240" spans="1:9" s="173" customFormat="1">
      <c r="A240" s="287"/>
      <c r="B240" s="287"/>
      <c r="C240" s="287"/>
      <c r="D240" s="151" t="s">
        <v>45</v>
      </c>
      <c r="E240" s="151">
        <v>1</v>
      </c>
      <c r="F240" s="151"/>
      <c r="G240" s="193"/>
      <c r="H240" s="194"/>
      <c r="I240" s="320"/>
    </row>
    <row r="241" spans="1:10" s="173" customFormat="1">
      <c r="A241" s="287"/>
      <c r="B241" s="287"/>
      <c r="C241" s="287"/>
      <c r="D241" s="153" t="s">
        <v>54</v>
      </c>
      <c r="E241" s="154">
        <v>500</v>
      </c>
      <c r="F241" s="154"/>
      <c r="G241" s="154"/>
      <c r="H241" s="154"/>
      <c r="I241" s="320"/>
    </row>
    <row r="242" spans="1:10" s="173" customFormat="1">
      <c r="A242" s="288"/>
      <c r="B242" s="288"/>
      <c r="C242" s="288"/>
      <c r="D242" s="127" t="s">
        <v>56</v>
      </c>
      <c r="E242" s="155">
        <v>500</v>
      </c>
      <c r="F242" s="155"/>
      <c r="G242" s="155"/>
      <c r="H242" s="155"/>
      <c r="I242" s="299"/>
    </row>
    <row r="243" spans="1:10" s="173" customFormat="1">
      <c r="A243" s="286" t="s">
        <v>80</v>
      </c>
      <c r="B243" s="286" t="s">
        <v>123</v>
      </c>
      <c r="C243" s="286" t="s">
        <v>120</v>
      </c>
      <c r="D243" s="124" t="s">
        <v>48</v>
      </c>
      <c r="E243" s="199" t="s">
        <v>22</v>
      </c>
      <c r="F243" s="200" t="s">
        <v>691</v>
      </c>
      <c r="G243" s="124" t="s">
        <v>692</v>
      </c>
      <c r="H243" s="200" t="s">
        <v>618</v>
      </c>
      <c r="I243" s="319">
        <f>SUM(E246:H246)</f>
        <v>30000</v>
      </c>
    </row>
    <row r="244" spans="1:10" s="173" customFormat="1">
      <c r="A244" s="324"/>
      <c r="B244" s="324"/>
      <c r="C244" s="324"/>
      <c r="D244" s="201" t="s">
        <v>45</v>
      </c>
      <c r="E244" s="202">
        <v>31</v>
      </c>
      <c r="F244" s="201">
        <v>10</v>
      </c>
      <c r="G244" s="203">
        <v>9</v>
      </c>
      <c r="H244" s="203">
        <v>65</v>
      </c>
      <c r="I244" s="320"/>
    </row>
    <row r="245" spans="1:10" s="173" customFormat="1">
      <c r="A245" s="287"/>
      <c r="B245" s="287"/>
      <c r="C245" s="287"/>
      <c r="D245" s="148" t="s">
        <v>54</v>
      </c>
      <c r="E245" s="204">
        <v>300</v>
      </c>
      <c r="F245" s="205">
        <v>500</v>
      </c>
      <c r="G245" s="158">
        <v>300</v>
      </c>
      <c r="H245" s="158">
        <v>200</v>
      </c>
      <c r="I245" s="320"/>
    </row>
    <row r="246" spans="1:10" s="173" customFormat="1">
      <c r="A246" s="288"/>
      <c r="B246" s="288"/>
      <c r="C246" s="288"/>
      <c r="D246" s="143" t="s">
        <v>56</v>
      </c>
      <c r="E246" s="206">
        <f>E244*E245</f>
        <v>9300</v>
      </c>
      <c r="F246" s="207">
        <f>F244*F245</f>
        <v>5000</v>
      </c>
      <c r="G246" s="207">
        <f>G244*G245</f>
        <v>2700</v>
      </c>
      <c r="H246" s="159">
        <f>H244*H245</f>
        <v>13000</v>
      </c>
      <c r="I246" s="299"/>
    </row>
    <row r="247" spans="1:10" s="173" customFormat="1">
      <c r="A247" s="286" t="s">
        <v>182</v>
      </c>
      <c r="B247" s="286" t="s">
        <v>176</v>
      </c>
      <c r="C247" s="286" t="s">
        <v>121</v>
      </c>
      <c r="D247" s="124" t="s">
        <v>48</v>
      </c>
      <c r="E247" s="124"/>
      <c r="F247" s="124"/>
      <c r="G247" s="124"/>
      <c r="H247" s="124" t="s">
        <v>708</v>
      </c>
      <c r="I247" s="319">
        <f>SUM(E250:H250)</f>
        <v>2500</v>
      </c>
    </row>
    <row r="248" spans="1:10" s="173" customFormat="1">
      <c r="A248" s="287"/>
      <c r="B248" s="287"/>
      <c r="C248" s="287"/>
      <c r="D248" s="146" t="s">
        <v>45</v>
      </c>
      <c r="E248" s="146"/>
      <c r="F248" s="146"/>
      <c r="G248" s="160"/>
      <c r="H248" s="160">
        <v>1</v>
      </c>
      <c r="I248" s="320"/>
    </row>
    <row r="249" spans="1:10" s="173" customFormat="1">
      <c r="A249" s="287"/>
      <c r="B249" s="287"/>
      <c r="C249" s="287"/>
      <c r="D249" s="148" t="s">
        <v>54</v>
      </c>
      <c r="E249" s="158"/>
      <c r="F249" s="158"/>
      <c r="G249" s="158"/>
      <c r="H249" s="158">
        <v>2500</v>
      </c>
      <c r="I249" s="320"/>
    </row>
    <row r="250" spans="1:10" s="173" customFormat="1">
      <c r="A250" s="288"/>
      <c r="B250" s="288"/>
      <c r="C250" s="288"/>
      <c r="D250" s="143" t="s">
        <v>56</v>
      </c>
      <c r="E250" s="159"/>
      <c r="F250" s="159"/>
      <c r="G250" s="159"/>
      <c r="H250" s="159">
        <v>2500</v>
      </c>
      <c r="I250" s="299"/>
    </row>
    <row r="251" spans="1:10" s="173" customFormat="1">
      <c r="A251" s="286" t="s">
        <v>182</v>
      </c>
      <c r="B251" s="286" t="s">
        <v>176</v>
      </c>
      <c r="C251" s="286" t="s">
        <v>122</v>
      </c>
      <c r="D251" s="124" t="s">
        <v>48</v>
      </c>
      <c r="E251" s="124" t="s">
        <v>53</v>
      </c>
      <c r="F251" s="124"/>
      <c r="G251" s="124"/>
      <c r="H251" s="124" t="s">
        <v>708</v>
      </c>
      <c r="I251" s="319">
        <f>SUM(E254:H254)</f>
        <v>3000</v>
      </c>
    </row>
    <row r="252" spans="1:10" s="173" customFormat="1">
      <c r="A252" s="287"/>
      <c r="B252" s="287"/>
      <c r="C252" s="287"/>
      <c r="D252" s="146" t="s">
        <v>45</v>
      </c>
      <c r="E252" s="146">
        <v>1</v>
      </c>
      <c r="F252" s="146"/>
      <c r="G252" s="160"/>
      <c r="H252" s="160">
        <v>1</v>
      </c>
      <c r="I252" s="320"/>
    </row>
    <row r="253" spans="1:10" s="173" customFormat="1">
      <c r="A253" s="287"/>
      <c r="B253" s="287"/>
      <c r="C253" s="287"/>
      <c r="D253" s="148" t="s">
        <v>54</v>
      </c>
      <c r="E253" s="158">
        <v>500</v>
      </c>
      <c r="F253" s="158"/>
      <c r="G253" s="158"/>
      <c r="H253" s="158">
        <v>2500</v>
      </c>
      <c r="I253" s="320"/>
    </row>
    <row r="254" spans="1:10" s="173" customFormat="1">
      <c r="A254" s="288"/>
      <c r="B254" s="288"/>
      <c r="C254" s="288"/>
      <c r="D254" s="143" t="s">
        <v>56</v>
      </c>
      <c r="E254" s="159">
        <f>E252*E253</f>
        <v>500</v>
      </c>
      <c r="F254" s="159"/>
      <c r="G254" s="159"/>
      <c r="H254" s="159">
        <v>2500</v>
      </c>
      <c r="I254" s="299"/>
      <c r="J254" s="208">
        <f>SUM(I247:I254)</f>
        <v>5500</v>
      </c>
    </row>
    <row r="255" spans="1:10" s="173" customFormat="1" ht="14.25">
      <c r="A255" s="286" t="s">
        <v>168</v>
      </c>
      <c r="B255" s="286" t="s">
        <v>166</v>
      </c>
      <c r="C255" s="321" t="s">
        <v>725</v>
      </c>
      <c r="D255" s="134" t="s">
        <v>48</v>
      </c>
      <c r="E255" s="134" t="s">
        <v>7</v>
      </c>
      <c r="F255" s="134"/>
      <c r="G255" s="134"/>
      <c r="H255" s="134" t="s">
        <v>618</v>
      </c>
      <c r="I255" s="319">
        <f>SUM(E258:H258)</f>
        <v>650</v>
      </c>
    </row>
    <row r="256" spans="1:10" s="173" customFormat="1" ht="14.25">
      <c r="A256" s="287"/>
      <c r="B256" s="287"/>
      <c r="C256" s="322"/>
      <c r="D256" s="135" t="s">
        <v>45</v>
      </c>
      <c r="E256" s="135">
        <v>3</v>
      </c>
      <c r="F256" s="135"/>
      <c r="G256" s="172"/>
      <c r="H256" s="172">
        <v>1</v>
      </c>
      <c r="I256" s="320"/>
    </row>
    <row r="257" spans="1:9" s="173" customFormat="1" ht="14.25">
      <c r="A257" s="287"/>
      <c r="B257" s="287"/>
      <c r="C257" s="322"/>
      <c r="D257" s="136" t="s">
        <v>54</v>
      </c>
      <c r="E257" s="137">
        <v>200</v>
      </c>
      <c r="F257" s="137"/>
      <c r="G257" s="137"/>
      <c r="H257" s="137">
        <v>50</v>
      </c>
      <c r="I257" s="320"/>
    </row>
    <row r="258" spans="1:9" s="173" customFormat="1" ht="14.25">
      <c r="A258" s="288"/>
      <c r="B258" s="288"/>
      <c r="C258" s="323"/>
      <c r="D258" s="138" t="s">
        <v>56</v>
      </c>
      <c r="E258" s="139">
        <v>600</v>
      </c>
      <c r="F258" s="139"/>
      <c r="G258" s="139"/>
      <c r="H258" s="139">
        <v>50</v>
      </c>
      <c r="I258" s="299"/>
    </row>
    <row r="259" spans="1:9" s="173" customFormat="1" ht="14.25">
      <c r="A259" s="286" t="s">
        <v>168</v>
      </c>
      <c r="B259" s="286" t="s">
        <v>166</v>
      </c>
      <c r="C259" s="321" t="s">
        <v>726</v>
      </c>
      <c r="D259" s="134" t="s">
        <v>48</v>
      </c>
      <c r="E259" s="134" t="s">
        <v>7</v>
      </c>
      <c r="F259" s="134"/>
      <c r="G259" s="134"/>
      <c r="H259" s="134" t="s">
        <v>618</v>
      </c>
      <c r="I259" s="319">
        <f>SUM(E262:H262)</f>
        <v>650</v>
      </c>
    </row>
    <row r="260" spans="1:9" s="173" customFormat="1" ht="14.25">
      <c r="A260" s="287"/>
      <c r="B260" s="287"/>
      <c r="C260" s="322"/>
      <c r="D260" s="135" t="s">
        <v>45</v>
      </c>
      <c r="E260" s="135">
        <v>2</v>
      </c>
      <c r="F260" s="135"/>
      <c r="G260" s="172"/>
      <c r="H260" s="172">
        <v>1</v>
      </c>
      <c r="I260" s="320"/>
    </row>
    <row r="261" spans="1:9" s="173" customFormat="1" ht="14.25">
      <c r="A261" s="287"/>
      <c r="B261" s="287"/>
      <c r="C261" s="322"/>
      <c r="D261" s="136" t="s">
        <v>54</v>
      </c>
      <c r="E261" s="137">
        <v>300</v>
      </c>
      <c r="F261" s="137"/>
      <c r="G261" s="137"/>
      <c r="H261" s="137">
        <v>50</v>
      </c>
      <c r="I261" s="320"/>
    </row>
    <row r="262" spans="1:9" s="173" customFormat="1" ht="14.25">
      <c r="A262" s="288"/>
      <c r="B262" s="288"/>
      <c r="C262" s="323"/>
      <c r="D262" s="138" t="s">
        <v>56</v>
      </c>
      <c r="E262" s="139">
        <f>E260*E261</f>
        <v>600</v>
      </c>
      <c r="F262" s="139"/>
      <c r="G262" s="139"/>
      <c r="H262" s="139">
        <v>50</v>
      </c>
      <c r="I262" s="299"/>
    </row>
    <row r="263" spans="1:9" s="173" customFormat="1" ht="14.25">
      <c r="A263" s="286" t="s">
        <v>168</v>
      </c>
      <c r="B263" s="286" t="s">
        <v>166</v>
      </c>
      <c r="C263" s="321" t="s">
        <v>727</v>
      </c>
      <c r="D263" s="134" t="s">
        <v>48</v>
      </c>
      <c r="E263" s="134" t="s">
        <v>7</v>
      </c>
      <c r="F263" s="134"/>
      <c r="G263" s="134"/>
      <c r="H263" s="134" t="s">
        <v>618</v>
      </c>
      <c r="I263" s="319">
        <f>SUM(E266:H266)</f>
        <v>450</v>
      </c>
    </row>
    <row r="264" spans="1:9" s="173" customFormat="1" ht="14.25">
      <c r="A264" s="287"/>
      <c r="B264" s="287"/>
      <c r="C264" s="322"/>
      <c r="D264" s="135" t="s">
        <v>45</v>
      </c>
      <c r="E264" s="135">
        <v>2</v>
      </c>
      <c r="F264" s="135"/>
      <c r="G264" s="140"/>
      <c r="H264" s="172">
        <v>1</v>
      </c>
      <c r="I264" s="320"/>
    </row>
    <row r="265" spans="1:9" s="173" customFormat="1" ht="14.25">
      <c r="A265" s="287"/>
      <c r="B265" s="287"/>
      <c r="C265" s="322"/>
      <c r="D265" s="136" t="s">
        <v>54</v>
      </c>
      <c r="E265" s="137">
        <v>200</v>
      </c>
      <c r="F265" s="137"/>
      <c r="G265" s="137"/>
      <c r="H265" s="137">
        <v>50</v>
      </c>
      <c r="I265" s="320"/>
    </row>
    <row r="266" spans="1:9" s="173" customFormat="1" ht="14.25">
      <c r="A266" s="288"/>
      <c r="B266" s="288"/>
      <c r="C266" s="323"/>
      <c r="D266" s="138" t="s">
        <v>56</v>
      </c>
      <c r="E266" s="139">
        <v>400</v>
      </c>
      <c r="F266" s="139"/>
      <c r="G266" s="139"/>
      <c r="H266" s="139">
        <v>50</v>
      </c>
      <c r="I266" s="299"/>
    </row>
    <row r="267" spans="1:9" s="173" customFormat="1" ht="14.25">
      <c r="A267" s="286" t="s">
        <v>168</v>
      </c>
      <c r="B267" s="286" t="s">
        <v>166</v>
      </c>
      <c r="C267" s="321" t="s">
        <v>728</v>
      </c>
      <c r="D267" s="134" t="s">
        <v>48</v>
      </c>
      <c r="E267" s="134" t="s">
        <v>7</v>
      </c>
      <c r="F267" s="134"/>
      <c r="G267" s="134"/>
      <c r="H267" s="134" t="s">
        <v>618</v>
      </c>
      <c r="I267" s="319">
        <f>SUM(E270:H270)</f>
        <v>450</v>
      </c>
    </row>
    <row r="268" spans="1:9" s="173" customFormat="1" ht="14.25">
      <c r="A268" s="287"/>
      <c r="B268" s="287"/>
      <c r="C268" s="322"/>
      <c r="D268" s="135" t="s">
        <v>45</v>
      </c>
      <c r="E268" s="135">
        <v>2</v>
      </c>
      <c r="F268" s="135"/>
      <c r="G268" s="140"/>
      <c r="H268" s="172">
        <v>1</v>
      </c>
      <c r="I268" s="320"/>
    </row>
    <row r="269" spans="1:9" s="173" customFormat="1" ht="14.25">
      <c r="A269" s="287"/>
      <c r="B269" s="287"/>
      <c r="C269" s="322"/>
      <c r="D269" s="136" t="s">
        <v>54</v>
      </c>
      <c r="E269" s="137">
        <v>200</v>
      </c>
      <c r="F269" s="137"/>
      <c r="G269" s="137"/>
      <c r="H269" s="137">
        <v>50</v>
      </c>
      <c r="I269" s="320"/>
    </row>
    <row r="270" spans="1:9" s="173" customFormat="1" ht="14.25">
      <c r="A270" s="288"/>
      <c r="B270" s="288"/>
      <c r="C270" s="323"/>
      <c r="D270" s="138" t="s">
        <v>56</v>
      </c>
      <c r="E270" s="139">
        <v>400</v>
      </c>
      <c r="F270" s="139"/>
      <c r="G270" s="139"/>
      <c r="H270" s="139">
        <v>50</v>
      </c>
      <c r="I270" s="299"/>
    </row>
    <row r="271" spans="1:9" s="173" customFormat="1" ht="14.25">
      <c r="A271" s="286" t="s">
        <v>168</v>
      </c>
      <c r="B271" s="286" t="s">
        <v>166</v>
      </c>
      <c r="C271" s="321" t="s">
        <v>709</v>
      </c>
      <c r="D271" s="134" t="s">
        <v>48</v>
      </c>
      <c r="E271" s="134" t="s">
        <v>7</v>
      </c>
      <c r="F271" s="134"/>
      <c r="G271" s="134"/>
      <c r="H271" s="134" t="s">
        <v>618</v>
      </c>
      <c r="I271" s="319">
        <f>SUM(E274:H274)</f>
        <v>650</v>
      </c>
    </row>
    <row r="272" spans="1:9" s="173" customFormat="1" ht="14.25">
      <c r="A272" s="287"/>
      <c r="B272" s="287"/>
      <c r="C272" s="322"/>
      <c r="D272" s="135" t="s">
        <v>45</v>
      </c>
      <c r="E272" s="135">
        <v>2</v>
      </c>
      <c r="F272" s="135"/>
      <c r="G272" s="140"/>
      <c r="H272" s="172">
        <v>1</v>
      </c>
      <c r="I272" s="320"/>
    </row>
    <row r="273" spans="1:9" s="173" customFormat="1" ht="14.25">
      <c r="A273" s="287"/>
      <c r="B273" s="287"/>
      <c r="C273" s="322"/>
      <c r="D273" s="136" t="s">
        <v>54</v>
      </c>
      <c r="E273" s="137">
        <v>200</v>
      </c>
      <c r="F273" s="137"/>
      <c r="G273" s="137"/>
      <c r="H273" s="137">
        <v>50</v>
      </c>
      <c r="I273" s="320"/>
    </row>
    <row r="274" spans="1:9" s="173" customFormat="1" ht="14.25">
      <c r="A274" s="288"/>
      <c r="B274" s="288"/>
      <c r="C274" s="323"/>
      <c r="D274" s="138" t="s">
        <v>56</v>
      </c>
      <c r="E274" s="139">
        <v>600</v>
      </c>
      <c r="F274" s="139"/>
      <c r="G274" s="139"/>
      <c r="H274" s="139">
        <v>50</v>
      </c>
      <c r="I274" s="299"/>
    </row>
    <row r="275" spans="1:9" s="173" customFormat="1" ht="14.25">
      <c r="A275" s="286" t="s">
        <v>168</v>
      </c>
      <c r="B275" s="286" t="s">
        <v>166</v>
      </c>
      <c r="C275" s="321" t="s">
        <v>729</v>
      </c>
      <c r="D275" s="134" t="s">
        <v>48</v>
      </c>
      <c r="E275" s="134" t="s">
        <v>7</v>
      </c>
      <c r="F275" s="134"/>
      <c r="G275" s="134"/>
      <c r="H275" s="134" t="s">
        <v>618</v>
      </c>
      <c r="I275" s="319">
        <f>SUM(E278:H278)</f>
        <v>650</v>
      </c>
    </row>
    <row r="276" spans="1:9" s="173" customFormat="1" ht="14.25">
      <c r="A276" s="287"/>
      <c r="B276" s="287"/>
      <c r="C276" s="322"/>
      <c r="D276" s="135" t="s">
        <v>45</v>
      </c>
      <c r="E276" s="135">
        <v>2</v>
      </c>
      <c r="F276" s="135"/>
      <c r="G276" s="140"/>
      <c r="H276" s="172">
        <v>1</v>
      </c>
      <c r="I276" s="320"/>
    </row>
    <row r="277" spans="1:9" s="173" customFormat="1" ht="14.25">
      <c r="A277" s="287"/>
      <c r="B277" s="287"/>
      <c r="C277" s="322"/>
      <c r="D277" s="136" t="s">
        <v>54</v>
      </c>
      <c r="E277" s="137">
        <v>200</v>
      </c>
      <c r="F277" s="137"/>
      <c r="G277" s="137"/>
      <c r="H277" s="137">
        <v>50</v>
      </c>
      <c r="I277" s="320"/>
    </row>
    <row r="278" spans="1:9" s="173" customFormat="1" ht="14.25">
      <c r="A278" s="288"/>
      <c r="B278" s="288"/>
      <c r="C278" s="323"/>
      <c r="D278" s="138" t="s">
        <v>56</v>
      </c>
      <c r="E278" s="139">
        <v>600</v>
      </c>
      <c r="F278" s="139"/>
      <c r="G278" s="139"/>
      <c r="H278" s="139">
        <v>50</v>
      </c>
      <c r="I278" s="299"/>
    </row>
    <row r="279" spans="1:9" s="173" customFormat="1" ht="14.25">
      <c r="A279" s="286" t="s">
        <v>168</v>
      </c>
      <c r="B279" s="286" t="s">
        <v>166</v>
      </c>
      <c r="C279" s="321" t="s">
        <v>710</v>
      </c>
      <c r="D279" s="134" t="s">
        <v>48</v>
      </c>
      <c r="E279" s="134" t="s">
        <v>7</v>
      </c>
      <c r="F279" s="134"/>
      <c r="G279" s="134"/>
      <c r="H279" s="134" t="s">
        <v>618</v>
      </c>
      <c r="I279" s="319">
        <f>SUM(E282:H282)</f>
        <v>450</v>
      </c>
    </row>
    <row r="280" spans="1:9" s="173" customFormat="1" ht="14.25">
      <c r="A280" s="287"/>
      <c r="B280" s="287"/>
      <c r="C280" s="322"/>
      <c r="D280" s="135" t="s">
        <v>45</v>
      </c>
      <c r="E280" s="135">
        <v>2</v>
      </c>
      <c r="F280" s="135"/>
      <c r="G280" s="140"/>
      <c r="H280" s="172">
        <v>1</v>
      </c>
      <c r="I280" s="320"/>
    </row>
    <row r="281" spans="1:9" s="173" customFormat="1" ht="14.25">
      <c r="A281" s="287"/>
      <c r="B281" s="287"/>
      <c r="C281" s="322"/>
      <c r="D281" s="136" t="s">
        <v>54</v>
      </c>
      <c r="E281" s="137">
        <v>200</v>
      </c>
      <c r="F281" s="137"/>
      <c r="G281" s="137"/>
      <c r="H281" s="137">
        <v>50</v>
      </c>
      <c r="I281" s="320"/>
    </row>
    <row r="282" spans="1:9" s="173" customFormat="1" ht="14.25">
      <c r="A282" s="288"/>
      <c r="B282" s="288"/>
      <c r="C282" s="323"/>
      <c r="D282" s="138" t="s">
        <v>56</v>
      </c>
      <c r="E282" s="139">
        <v>400</v>
      </c>
      <c r="F282" s="139"/>
      <c r="G282" s="139"/>
      <c r="H282" s="139">
        <v>50</v>
      </c>
      <c r="I282" s="299"/>
    </row>
    <row r="283" spans="1:9" s="173" customFormat="1" ht="14.25">
      <c r="A283" s="286" t="s">
        <v>168</v>
      </c>
      <c r="B283" s="286" t="s">
        <v>166</v>
      </c>
      <c r="C283" s="321" t="s">
        <v>711</v>
      </c>
      <c r="D283" s="134" t="s">
        <v>48</v>
      </c>
      <c r="E283" s="134" t="s">
        <v>7</v>
      </c>
      <c r="F283" s="134"/>
      <c r="G283" s="134"/>
      <c r="H283" s="134" t="s">
        <v>618</v>
      </c>
      <c r="I283" s="319">
        <f>SUM(E286:H286)</f>
        <v>450</v>
      </c>
    </row>
    <row r="284" spans="1:9" s="173" customFormat="1" ht="14.25">
      <c r="A284" s="287"/>
      <c r="B284" s="287"/>
      <c r="C284" s="322"/>
      <c r="D284" s="135" t="s">
        <v>45</v>
      </c>
      <c r="E284" s="135">
        <v>2</v>
      </c>
      <c r="F284" s="135"/>
      <c r="G284" s="140"/>
      <c r="H284" s="172">
        <v>1</v>
      </c>
      <c r="I284" s="320"/>
    </row>
    <row r="285" spans="1:9" s="173" customFormat="1" ht="14.25">
      <c r="A285" s="287"/>
      <c r="B285" s="287"/>
      <c r="C285" s="322"/>
      <c r="D285" s="136" t="s">
        <v>54</v>
      </c>
      <c r="E285" s="137">
        <v>200</v>
      </c>
      <c r="F285" s="137"/>
      <c r="G285" s="137"/>
      <c r="H285" s="137">
        <v>50</v>
      </c>
      <c r="I285" s="320"/>
    </row>
    <row r="286" spans="1:9" s="173" customFormat="1" ht="14.25">
      <c r="A286" s="288"/>
      <c r="B286" s="288"/>
      <c r="C286" s="323"/>
      <c r="D286" s="138" t="s">
        <v>56</v>
      </c>
      <c r="E286" s="139">
        <v>400</v>
      </c>
      <c r="F286" s="139"/>
      <c r="G286" s="139"/>
      <c r="H286" s="139">
        <v>50</v>
      </c>
      <c r="I286" s="299"/>
    </row>
    <row r="287" spans="1:9" s="173" customFormat="1" ht="14.25">
      <c r="A287" s="286" t="s">
        <v>168</v>
      </c>
      <c r="B287" s="286" t="s">
        <v>166</v>
      </c>
      <c r="C287" s="321" t="s">
        <v>712</v>
      </c>
      <c r="D287" s="134" t="s">
        <v>48</v>
      </c>
      <c r="E287" s="134" t="s">
        <v>7</v>
      </c>
      <c r="F287" s="134"/>
      <c r="G287" s="134"/>
      <c r="H287" s="134" t="s">
        <v>618</v>
      </c>
      <c r="I287" s="319">
        <f>SUM(E290:H290)</f>
        <v>650</v>
      </c>
    </row>
    <row r="288" spans="1:9" s="173" customFormat="1" ht="14.25">
      <c r="A288" s="287"/>
      <c r="B288" s="287"/>
      <c r="C288" s="322"/>
      <c r="D288" s="135" t="s">
        <v>45</v>
      </c>
      <c r="E288" s="135">
        <v>2</v>
      </c>
      <c r="F288" s="135"/>
      <c r="G288" s="140"/>
      <c r="H288" s="172">
        <v>1</v>
      </c>
      <c r="I288" s="320"/>
    </row>
    <row r="289" spans="1:9" s="173" customFormat="1" ht="14.25">
      <c r="A289" s="287"/>
      <c r="B289" s="287"/>
      <c r="C289" s="322"/>
      <c r="D289" s="136" t="s">
        <v>54</v>
      </c>
      <c r="E289" s="137">
        <v>200</v>
      </c>
      <c r="F289" s="137"/>
      <c r="G289" s="137"/>
      <c r="H289" s="137">
        <v>50</v>
      </c>
      <c r="I289" s="320"/>
    </row>
    <row r="290" spans="1:9" s="173" customFormat="1" ht="14.25">
      <c r="A290" s="288"/>
      <c r="B290" s="288"/>
      <c r="C290" s="323"/>
      <c r="D290" s="138" t="s">
        <v>56</v>
      </c>
      <c r="E290" s="139">
        <v>600</v>
      </c>
      <c r="F290" s="139"/>
      <c r="G290" s="139"/>
      <c r="H290" s="139">
        <v>50</v>
      </c>
      <c r="I290" s="299"/>
    </row>
    <row r="291" spans="1:9" s="173" customFormat="1" ht="14.25">
      <c r="A291" s="286" t="s">
        <v>168</v>
      </c>
      <c r="B291" s="286" t="s">
        <v>166</v>
      </c>
      <c r="C291" s="321" t="s">
        <v>713</v>
      </c>
      <c r="D291" s="134" t="s">
        <v>48</v>
      </c>
      <c r="E291" s="134" t="s">
        <v>7</v>
      </c>
      <c r="F291" s="134"/>
      <c r="G291" s="134"/>
      <c r="H291" s="134" t="s">
        <v>618</v>
      </c>
      <c r="I291" s="319">
        <f>SUM(E294:H294)</f>
        <v>450</v>
      </c>
    </row>
    <row r="292" spans="1:9" s="173" customFormat="1" ht="14.25">
      <c r="A292" s="287"/>
      <c r="B292" s="287"/>
      <c r="C292" s="322"/>
      <c r="D292" s="135" t="s">
        <v>45</v>
      </c>
      <c r="E292" s="135">
        <v>2</v>
      </c>
      <c r="F292" s="135"/>
      <c r="G292" s="140"/>
      <c r="H292" s="172">
        <v>1</v>
      </c>
      <c r="I292" s="320"/>
    </row>
    <row r="293" spans="1:9" s="173" customFormat="1" ht="14.25">
      <c r="A293" s="287"/>
      <c r="B293" s="287"/>
      <c r="C293" s="322"/>
      <c r="D293" s="136" t="s">
        <v>54</v>
      </c>
      <c r="E293" s="137">
        <v>200</v>
      </c>
      <c r="F293" s="137"/>
      <c r="G293" s="137"/>
      <c r="H293" s="137">
        <v>50</v>
      </c>
      <c r="I293" s="320"/>
    </row>
    <row r="294" spans="1:9" s="173" customFormat="1" ht="14.25">
      <c r="A294" s="288"/>
      <c r="B294" s="288"/>
      <c r="C294" s="323"/>
      <c r="D294" s="138" t="s">
        <v>56</v>
      </c>
      <c r="E294" s="139">
        <v>400</v>
      </c>
      <c r="F294" s="139"/>
      <c r="G294" s="139"/>
      <c r="H294" s="139">
        <v>50</v>
      </c>
      <c r="I294" s="299"/>
    </row>
    <row r="295" spans="1:9" s="173" customFormat="1" ht="14.25">
      <c r="A295" s="286" t="s">
        <v>168</v>
      </c>
      <c r="B295" s="286" t="s">
        <v>166</v>
      </c>
      <c r="C295" s="321" t="s">
        <v>714</v>
      </c>
      <c r="D295" s="134" t="s">
        <v>48</v>
      </c>
      <c r="E295" s="134" t="s">
        <v>7</v>
      </c>
      <c r="F295" s="134"/>
      <c r="G295" s="134"/>
      <c r="H295" s="134" t="s">
        <v>618</v>
      </c>
      <c r="I295" s="319">
        <f>SUM(E298:H298)</f>
        <v>450</v>
      </c>
    </row>
    <row r="296" spans="1:9" s="173" customFormat="1" ht="14.25">
      <c r="A296" s="287"/>
      <c r="B296" s="287"/>
      <c r="C296" s="322"/>
      <c r="D296" s="135" t="s">
        <v>45</v>
      </c>
      <c r="E296" s="135">
        <v>2</v>
      </c>
      <c r="F296" s="135"/>
      <c r="G296" s="140"/>
      <c r="H296" s="172">
        <v>1</v>
      </c>
      <c r="I296" s="320"/>
    </row>
    <row r="297" spans="1:9" s="173" customFormat="1" ht="14.25">
      <c r="A297" s="287"/>
      <c r="B297" s="287"/>
      <c r="C297" s="322"/>
      <c r="D297" s="136" t="s">
        <v>54</v>
      </c>
      <c r="E297" s="137">
        <v>200</v>
      </c>
      <c r="F297" s="137"/>
      <c r="G297" s="137"/>
      <c r="H297" s="137">
        <v>50</v>
      </c>
      <c r="I297" s="320"/>
    </row>
    <row r="298" spans="1:9" s="173" customFormat="1" ht="14.25">
      <c r="A298" s="288"/>
      <c r="B298" s="288"/>
      <c r="C298" s="323"/>
      <c r="D298" s="138" t="s">
        <v>56</v>
      </c>
      <c r="E298" s="139">
        <v>400</v>
      </c>
      <c r="F298" s="139"/>
      <c r="G298" s="139"/>
      <c r="H298" s="139">
        <v>50</v>
      </c>
      <c r="I298" s="299"/>
    </row>
    <row r="299" spans="1:9" s="173" customFormat="1" ht="14.25">
      <c r="A299" s="286" t="s">
        <v>168</v>
      </c>
      <c r="B299" s="286" t="s">
        <v>164</v>
      </c>
      <c r="C299" s="321" t="s">
        <v>164</v>
      </c>
      <c r="D299" s="134" t="s">
        <v>48</v>
      </c>
      <c r="E299" s="134" t="s">
        <v>7</v>
      </c>
      <c r="F299" s="134"/>
      <c r="G299" s="134"/>
      <c r="H299" s="134" t="s">
        <v>618</v>
      </c>
      <c r="I299" s="319">
        <f>SUM(E302:H302)</f>
        <v>1050</v>
      </c>
    </row>
    <row r="300" spans="1:9" s="173" customFormat="1" ht="14.25">
      <c r="A300" s="287"/>
      <c r="B300" s="287"/>
      <c r="C300" s="322"/>
      <c r="D300" s="135" t="s">
        <v>45</v>
      </c>
      <c r="E300" s="135">
        <v>5</v>
      </c>
      <c r="F300" s="135"/>
      <c r="G300" s="140"/>
      <c r="H300" s="172">
        <v>1</v>
      </c>
      <c r="I300" s="320"/>
    </row>
    <row r="301" spans="1:9" s="173" customFormat="1" ht="14.25">
      <c r="A301" s="287"/>
      <c r="B301" s="287"/>
      <c r="C301" s="322"/>
      <c r="D301" s="136" t="s">
        <v>54</v>
      </c>
      <c r="E301" s="137">
        <v>200</v>
      </c>
      <c r="F301" s="137"/>
      <c r="G301" s="137"/>
      <c r="H301" s="137">
        <v>50</v>
      </c>
      <c r="I301" s="320"/>
    </row>
    <row r="302" spans="1:9" s="173" customFormat="1" ht="14.25">
      <c r="A302" s="288"/>
      <c r="B302" s="288"/>
      <c r="C302" s="323"/>
      <c r="D302" s="138" t="s">
        <v>56</v>
      </c>
      <c r="E302" s="139">
        <v>1000</v>
      </c>
      <c r="F302" s="139"/>
      <c r="G302" s="139"/>
      <c r="H302" s="139">
        <v>50</v>
      </c>
      <c r="I302" s="299"/>
    </row>
    <row r="303" spans="1:9" s="173" customFormat="1" ht="14.25">
      <c r="A303" s="286" t="s">
        <v>168</v>
      </c>
      <c r="B303" s="286" t="s">
        <v>164</v>
      </c>
      <c r="C303" s="321" t="s">
        <v>730</v>
      </c>
      <c r="D303" s="134" t="s">
        <v>48</v>
      </c>
      <c r="E303" s="134" t="s">
        <v>7</v>
      </c>
      <c r="F303" s="134"/>
      <c r="G303" s="134"/>
      <c r="H303" s="134" t="s">
        <v>618</v>
      </c>
      <c r="I303" s="319">
        <f>SUM(E306:H306)</f>
        <v>450</v>
      </c>
    </row>
    <row r="304" spans="1:9" s="173" customFormat="1" ht="14.25">
      <c r="A304" s="287"/>
      <c r="B304" s="287"/>
      <c r="C304" s="322"/>
      <c r="D304" s="135" t="s">
        <v>45</v>
      </c>
      <c r="E304" s="135">
        <v>2</v>
      </c>
      <c r="F304" s="135"/>
      <c r="G304" s="140"/>
      <c r="H304" s="172">
        <v>1</v>
      </c>
      <c r="I304" s="320"/>
    </row>
    <row r="305" spans="1:9" s="173" customFormat="1" ht="14.25">
      <c r="A305" s="287"/>
      <c r="B305" s="287"/>
      <c r="C305" s="322"/>
      <c r="D305" s="136" t="s">
        <v>54</v>
      </c>
      <c r="E305" s="137">
        <v>200</v>
      </c>
      <c r="F305" s="137"/>
      <c r="G305" s="137"/>
      <c r="H305" s="137">
        <v>50</v>
      </c>
      <c r="I305" s="320"/>
    </row>
    <row r="306" spans="1:9" s="173" customFormat="1" ht="14.25">
      <c r="A306" s="288"/>
      <c r="B306" s="288"/>
      <c r="C306" s="323"/>
      <c r="D306" s="138" t="s">
        <v>56</v>
      </c>
      <c r="E306" s="139">
        <v>400</v>
      </c>
      <c r="F306" s="139"/>
      <c r="G306" s="139"/>
      <c r="H306" s="139">
        <v>50</v>
      </c>
      <c r="I306" s="299"/>
    </row>
    <row r="307" spans="1:9" s="173" customFormat="1" ht="14.25">
      <c r="A307" s="286" t="s">
        <v>168</v>
      </c>
      <c r="B307" s="286" t="s">
        <v>164</v>
      </c>
      <c r="C307" s="321" t="s">
        <v>731</v>
      </c>
      <c r="D307" s="134" t="s">
        <v>48</v>
      </c>
      <c r="E307" s="134" t="s">
        <v>7</v>
      </c>
      <c r="F307" s="134"/>
      <c r="G307" s="134"/>
      <c r="H307" s="134" t="s">
        <v>618</v>
      </c>
      <c r="I307" s="319">
        <f>SUM(E310:H310)</f>
        <v>450</v>
      </c>
    </row>
    <row r="308" spans="1:9" s="173" customFormat="1" ht="14.25">
      <c r="A308" s="287"/>
      <c r="B308" s="287"/>
      <c r="C308" s="322"/>
      <c r="D308" s="135" t="s">
        <v>45</v>
      </c>
      <c r="E308" s="135">
        <v>2</v>
      </c>
      <c r="F308" s="135"/>
      <c r="G308" s="140"/>
      <c r="H308" s="172">
        <v>1</v>
      </c>
      <c r="I308" s="320"/>
    </row>
    <row r="309" spans="1:9" s="173" customFormat="1" ht="14.25">
      <c r="A309" s="287"/>
      <c r="B309" s="287"/>
      <c r="C309" s="322"/>
      <c r="D309" s="136" t="s">
        <v>54</v>
      </c>
      <c r="E309" s="137">
        <v>200</v>
      </c>
      <c r="F309" s="137"/>
      <c r="G309" s="137"/>
      <c r="H309" s="137">
        <v>50</v>
      </c>
      <c r="I309" s="320"/>
    </row>
    <row r="310" spans="1:9" s="173" customFormat="1" ht="14.25">
      <c r="A310" s="288"/>
      <c r="B310" s="288"/>
      <c r="C310" s="323"/>
      <c r="D310" s="138" t="s">
        <v>56</v>
      </c>
      <c r="E310" s="139">
        <v>400</v>
      </c>
      <c r="F310" s="139"/>
      <c r="G310" s="139"/>
      <c r="H310" s="139">
        <v>50</v>
      </c>
      <c r="I310" s="299"/>
    </row>
    <row r="311" spans="1:9" s="173" customFormat="1" ht="14.25">
      <c r="A311" s="286" t="s">
        <v>168</v>
      </c>
      <c r="B311" s="286" t="s">
        <v>164</v>
      </c>
      <c r="C311" s="321" t="s">
        <v>715</v>
      </c>
      <c r="D311" s="134" t="s">
        <v>48</v>
      </c>
      <c r="E311" s="134" t="s">
        <v>7</v>
      </c>
      <c r="F311" s="134"/>
      <c r="G311" s="134"/>
      <c r="H311" s="134" t="s">
        <v>618</v>
      </c>
      <c r="I311" s="319">
        <f>SUM(E314:H314)</f>
        <v>450</v>
      </c>
    </row>
    <row r="312" spans="1:9" s="173" customFormat="1" ht="14.25">
      <c r="A312" s="287"/>
      <c r="B312" s="287"/>
      <c r="C312" s="322"/>
      <c r="D312" s="135" t="s">
        <v>45</v>
      </c>
      <c r="E312" s="135">
        <v>2</v>
      </c>
      <c r="F312" s="135"/>
      <c r="G312" s="140"/>
      <c r="H312" s="172">
        <v>1</v>
      </c>
      <c r="I312" s="320"/>
    </row>
    <row r="313" spans="1:9" s="173" customFormat="1" ht="14.25">
      <c r="A313" s="287"/>
      <c r="B313" s="287"/>
      <c r="C313" s="322"/>
      <c r="D313" s="136" t="s">
        <v>54</v>
      </c>
      <c r="E313" s="137">
        <v>200</v>
      </c>
      <c r="F313" s="137"/>
      <c r="G313" s="137"/>
      <c r="H313" s="137">
        <v>50</v>
      </c>
      <c r="I313" s="320"/>
    </row>
    <row r="314" spans="1:9" s="173" customFormat="1" ht="14.25">
      <c r="A314" s="288"/>
      <c r="B314" s="288"/>
      <c r="C314" s="323"/>
      <c r="D314" s="138" t="s">
        <v>56</v>
      </c>
      <c r="E314" s="139">
        <v>400</v>
      </c>
      <c r="F314" s="139"/>
      <c r="G314" s="139"/>
      <c r="H314" s="139">
        <v>50</v>
      </c>
      <c r="I314" s="299"/>
    </row>
    <row r="315" spans="1:9" s="173" customFormat="1" ht="14.25">
      <c r="A315" s="286" t="s">
        <v>168</v>
      </c>
      <c r="B315" s="286" t="s">
        <v>164</v>
      </c>
      <c r="C315" s="321" t="s">
        <v>716</v>
      </c>
      <c r="D315" s="134" t="s">
        <v>48</v>
      </c>
      <c r="E315" s="134" t="s">
        <v>7</v>
      </c>
      <c r="F315" s="134"/>
      <c r="G315" s="134"/>
      <c r="H315" s="134" t="s">
        <v>618</v>
      </c>
      <c r="I315" s="319">
        <f>SUM(E318:H318)</f>
        <v>450</v>
      </c>
    </row>
    <row r="316" spans="1:9" s="173" customFormat="1" ht="14.25">
      <c r="A316" s="287"/>
      <c r="B316" s="287"/>
      <c r="C316" s="322"/>
      <c r="D316" s="135" t="s">
        <v>45</v>
      </c>
      <c r="E316" s="135">
        <v>2</v>
      </c>
      <c r="F316" s="135"/>
      <c r="G316" s="140"/>
      <c r="H316" s="172">
        <v>1</v>
      </c>
      <c r="I316" s="320"/>
    </row>
    <row r="317" spans="1:9" s="173" customFormat="1" ht="14.25">
      <c r="A317" s="287"/>
      <c r="B317" s="287"/>
      <c r="C317" s="322"/>
      <c r="D317" s="136" t="s">
        <v>54</v>
      </c>
      <c r="E317" s="137">
        <v>200</v>
      </c>
      <c r="F317" s="137"/>
      <c r="G317" s="137"/>
      <c r="H317" s="137">
        <v>50</v>
      </c>
      <c r="I317" s="320"/>
    </row>
    <row r="318" spans="1:9" s="173" customFormat="1" ht="14.25">
      <c r="A318" s="288"/>
      <c r="B318" s="288"/>
      <c r="C318" s="323"/>
      <c r="D318" s="138" t="s">
        <v>56</v>
      </c>
      <c r="E318" s="139">
        <v>400</v>
      </c>
      <c r="F318" s="139"/>
      <c r="G318" s="139"/>
      <c r="H318" s="139">
        <v>50</v>
      </c>
      <c r="I318" s="299"/>
    </row>
    <row r="319" spans="1:9" s="173" customFormat="1" ht="14.25">
      <c r="A319" s="286" t="s">
        <v>168</v>
      </c>
      <c r="B319" s="286" t="s">
        <v>164</v>
      </c>
      <c r="C319" s="321" t="s">
        <v>717</v>
      </c>
      <c r="D319" s="134" t="s">
        <v>48</v>
      </c>
      <c r="E319" s="134" t="s">
        <v>7</v>
      </c>
      <c r="F319" s="134"/>
      <c r="G319" s="134"/>
      <c r="H319" s="134" t="s">
        <v>618</v>
      </c>
      <c r="I319" s="319">
        <f>SUM(E322:H322)</f>
        <v>450</v>
      </c>
    </row>
    <row r="320" spans="1:9" s="173" customFormat="1" ht="14.25">
      <c r="A320" s="287"/>
      <c r="B320" s="287"/>
      <c r="C320" s="322"/>
      <c r="D320" s="135" t="s">
        <v>45</v>
      </c>
      <c r="E320" s="135">
        <v>2</v>
      </c>
      <c r="F320" s="135"/>
      <c r="G320" s="140"/>
      <c r="H320" s="172">
        <v>1</v>
      </c>
      <c r="I320" s="320"/>
    </row>
    <row r="321" spans="1:10" s="173" customFormat="1" ht="14.25">
      <c r="A321" s="287"/>
      <c r="B321" s="287"/>
      <c r="C321" s="322"/>
      <c r="D321" s="136" t="s">
        <v>54</v>
      </c>
      <c r="E321" s="137">
        <v>200</v>
      </c>
      <c r="F321" s="137"/>
      <c r="G321" s="137"/>
      <c r="H321" s="137">
        <v>50</v>
      </c>
      <c r="I321" s="320"/>
    </row>
    <row r="322" spans="1:10" s="173" customFormat="1" ht="14.25">
      <c r="A322" s="288"/>
      <c r="B322" s="288"/>
      <c r="C322" s="323"/>
      <c r="D322" s="138" t="s">
        <v>56</v>
      </c>
      <c r="E322" s="139">
        <v>400</v>
      </c>
      <c r="F322" s="139"/>
      <c r="G322" s="139"/>
      <c r="H322" s="139">
        <v>50</v>
      </c>
      <c r="I322" s="299"/>
    </row>
    <row r="323" spans="1:10" s="173" customFormat="1" ht="14.25">
      <c r="A323" s="286" t="s">
        <v>168</v>
      </c>
      <c r="B323" s="286" t="s">
        <v>164</v>
      </c>
      <c r="C323" s="321" t="s">
        <v>115</v>
      </c>
      <c r="D323" s="134" t="s">
        <v>48</v>
      </c>
      <c r="E323" s="134" t="s">
        <v>7</v>
      </c>
      <c r="F323" s="134"/>
      <c r="G323" s="134"/>
      <c r="H323" s="134" t="s">
        <v>618</v>
      </c>
      <c r="I323" s="319">
        <f>SUM(E326:H326)</f>
        <v>650</v>
      </c>
    </row>
    <row r="324" spans="1:10" s="173" customFormat="1" ht="14.25">
      <c r="A324" s="287"/>
      <c r="B324" s="287"/>
      <c r="C324" s="322"/>
      <c r="D324" s="135" t="s">
        <v>45</v>
      </c>
      <c r="E324" s="135">
        <v>3</v>
      </c>
      <c r="F324" s="135"/>
      <c r="G324" s="140"/>
      <c r="H324" s="172">
        <v>1</v>
      </c>
      <c r="I324" s="320"/>
    </row>
    <row r="325" spans="1:10" s="173" customFormat="1" ht="14.25">
      <c r="A325" s="287"/>
      <c r="B325" s="287"/>
      <c r="C325" s="322"/>
      <c r="D325" s="136" t="s">
        <v>54</v>
      </c>
      <c r="E325" s="137">
        <v>200</v>
      </c>
      <c r="F325" s="137"/>
      <c r="G325" s="137"/>
      <c r="H325" s="137">
        <v>50</v>
      </c>
      <c r="I325" s="320"/>
    </row>
    <row r="326" spans="1:10" s="173" customFormat="1" ht="14.25">
      <c r="A326" s="288"/>
      <c r="B326" s="288"/>
      <c r="C326" s="323"/>
      <c r="D326" s="138" t="s">
        <v>56</v>
      </c>
      <c r="E326" s="139">
        <v>600</v>
      </c>
      <c r="F326" s="139"/>
      <c r="G326" s="139"/>
      <c r="H326" s="139">
        <v>50</v>
      </c>
      <c r="I326" s="299"/>
      <c r="J326" s="208">
        <f>SUM(I255:I326)</f>
        <v>9900</v>
      </c>
    </row>
    <row r="327" spans="1:10" s="173" customFormat="1">
      <c r="H327" s="174"/>
      <c r="I327" s="208">
        <f>SUM(I7:I326)</f>
        <v>86028</v>
      </c>
    </row>
    <row r="328" spans="1:10" s="173" customFormat="1">
      <c r="C328" s="173">
        <f>COUNTA(C7:C326)</f>
        <v>80</v>
      </c>
      <c r="H328" s="174"/>
    </row>
    <row r="329" spans="1:10" s="173" customFormat="1">
      <c r="H329" s="174"/>
    </row>
    <row r="330" spans="1:10" s="173" customFormat="1">
      <c r="H330" s="174"/>
    </row>
    <row r="331" spans="1:10" s="173" customFormat="1">
      <c r="H331" s="174"/>
    </row>
    <row r="332" spans="1:10" s="173" customFormat="1">
      <c r="H332" s="174"/>
    </row>
    <row r="333" spans="1:10" s="173" customFormat="1">
      <c r="H333" s="174"/>
    </row>
    <row r="334" spans="1:10" s="173" customFormat="1">
      <c r="H334" s="174"/>
    </row>
    <row r="335" spans="1:10" s="173" customFormat="1">
      <c r="H335" s="174"/>
    </row>
    <row r="336" spans="1:10" s="173" customFormat="1">
      <c r="H336" s="174"/>
    </row>
    <row r="337" spans="8:8" s="173" customFormat="1">
      <c r="H337" s="174"/>
    </row>
    <row r="338" spans="8:8" s="173" customFormat="1">
      <c r="H338" s="174"/>
    </row>
    <row r="339" spans="8:8" s="173" customFormat="1">
      <c r="H339" s="174"/>
    </row>
    <row r="340" spans="8:8" s="173" customFormat="1">
      <c r="H340" s="174"/>
    </row>
    <row r="341" spans="8:8" s="173" customFormat="1">
      <c r="H341" s="174"/>
    </row>
    <row r="342" spans="8:8" s="173" customFormat="1">
      <c r="H342" s="174"/>
    </row>
    <row r="343" spans="8:8" s="173" customFormat="1">
      <c r="H343" s="174"/>
    </row>
    <row r="344" spans="8:8" s="173" customFormat="1">
      <c r="H344" s="174"/>
    </row>
    <row r="345" spans="8:8" s="173" customFormat="1">
      <c r="H345" s="174"/>
    </row>
    <row r="346" spans="8:8" s="173" customFormat="1">
      <c r="H346" s="174"/>
    </row>
    <row r="347" spans="8:8" s="173" customFormat="1">
      <c r="H347" s="174"/>
    </row>
    <row r="348" spans="8:8" s="173" customFormat="1">
      <c r="H348" s="174"/>
    </row>
    <row r="349" spans="8:8" s="173" customFormat="1">
      <c r="H349" s="174"/>
    </row>
    <row r="350" spans="8:8" s="173" customFormat="1">
      <c r="H350" s="174"/>
    </row>
    <row r="351" spans="8:8" s="173" customFormat="1">
      <c r="H351" s="174"/>
    </row>
    <row r="352" spans="8:8" s="173" customFormat="1">
      <c r="H352" s="174"/>
    </row>
    <row r="353" spans="8:8" s="173" customFormat="1">
      <c r="H353" s="174"/>
    </row>
    <row r="354" spans="8:8" s="173" customFormat="1">
      <c r="H354" s="174"/>
    </row>
    <row r="355" spans="8:8" s="173" customFormat="1">
      <c r="H355" s="174"/>
    </row>
    <row r="356" spans="8:8" s="173" customFormat="1">
      <c r="H356" s="174"/>
    </row>
    <row r="357" spans="8:8" s="173" customFormat="1">
      <c r="H357" s="174"/>
    </row>
    <row r="358" spans="8:8" s="173" customFormat="1">
      <c r="H358" s="174"/>
    </row>
    <row r="359" spans="8:8" s="173" customFormat="1">
      <c r="H359" s="174"/>
    </row>
    <row r="360" spans="8:8" s="173" customFormat="1">
      <c r="H360" s="174"/>
    </row>
    <row r="361" spans="8:8" s="173" customFormat="1">
      <c r="H361" s="174"/>
    </row>
    <row r="362" spans="8:8" s="173" customFormat="1">
      <c r="H362" s="174"/>
    </row>
    <row r="363" spans="8:8" s="173" customFormat="1">
      <c r="H363" s="174"/>
    </row>
    <row r="364" spans="8:8" s="173" customFormat="1">
      <c r="H364" s="174"/>
    </row>
    <row r="365" spans="8:8" s="173" customFormat="1">
      <c r="H365" s="174"/>
    </row>
    <row r="366" spans="8:8" s="173" customFormat="1">
      <c r="H366" s="174"/>
    </row>
    <row r="367" spans="8:8" s="173" customFormat="1">
      <c r="H367" s="174"/>
    </row>
    <row r="368" spans="8:8" s="173" customFormat="1">
      <c r="H368" s="174"/>
    </row>
    <row r="369" spans="8:8" s="173" customFormat="1">
      <c r="H369" s="174"/>
    </row>
    <row r="370" spans="8:8" s="173" customFormat="1">
      <c r="H370" s="174"/>
    </row>
    <row r="371" spans="8:8" s="173" customFormat="1">
      <c r="H371" s="174"/>
    </row>
    <row r="372" spans="8:8" s="173" customFormat="1">
      <c r="H372" s="174"/>
    </row>
    <row r="373" spans="8:8" s="173" customFormat="1">
      <c r="H373" s="174"/>
    </row>
    <row r="374" spans="8:8" s="173" customFormat="1">
      <c r="H374" s="174"/>
    </row>
    <row r="375" spans="8:8" s="173" customFormat="1">
      <c r="H375" s="174"/>
    </row>
    <row r="376" spans="8:8" s="173" customFormat="1">
      <c r="H376" s="174"/>
    </row>
    <row r="377" spans="8:8" s="173" customFormat="1">
      <c r="H377" s="174"/>
    </row>
    <row r="378" spans="8:8" s="173" customFormat="1">
      <c r="H378" s="174"/>
    </row>
    <row r="379" spans="8:8" s="173" customFormat="1">
      <c r="H379" s="174"/>
    </row>
    <row r="380" spans="8:8" s="173" customFormat="1">
      <c r="H380" s="174"/>
    </row>
    <row r="381" spans="8:8" s="173" customFormat="1">
      <c r="H381" s="174"/>
    </row>
    <row r="382" spans="8:8" s="173" customFormat="1">
      <c r="H382" s="174"/>
    </row>
    <row r="383" spans="8:8" s="173" customFormat="1">
      <c r="H383" s="174"/>
    </row>
    <row r="384" spans="8:8" s="173" customFormat="1">
      <c r="H384" s="174"/>
    </row>
    <row r="385" spans="8:8" s="173" customFormat="1">
      <c r="H385" s="174"/>
    </row>
    <row r="386" spans="8:8" s="173" customFormat="1">
      <c r="H386" s="174"/>
    </row>
    <row r="387" spans="8:8" s="173" customFormat="1">
      <c r="H387" s="174"/>
    </row>
    <row r="388" spans="8:8" s="173" customFormat="1">
      <c r="H388" s="174"/>
    </row>
    <row r="389" spans="8:8" s="173" customFormat="1">
      <c r="H389" s="174"/>
    </row>
    <row r="390" spans="8:8" s="173" customFormat="1">
      <c r="H390" s="174"/>
    </row>
    <row r="391" spans="8:8" s="173" customFormat="1">
      <c r="H391" s="174"/>
    </row>
    <row r="392" spans="8:8" s="173" customFormat="1">
      <c r="H392" s="174"/>
    </row>
    <row r="393" spans="8:8" s="173" customFormat="1">
      <c r="H393" s="174"/>
    </row>
    <row r="394" spans="8:8" s="173" customFormat="1">
      <c r="H394" s="174"/>
    </row>
    <row r="395" spans="8:8" s="173" customFormat="1">
      <c r="H395" s="174"/>
    </row>
    <row r="396" spans="8:8" s="173" customFormat="1">
      <c r="H396" s="174"/>
    </row>
    <row r="397" spans="8:8" s="173" customFormat="1">
      <c r="H397" s="174"/>
    </row>
    <row r="398" spans="8:8" s="173" customFormat="1">
      <c r="H398" s="174"/>
    </row>
    <row r="399" spans="8:8" s="173" customFormat="1">
      <c r="H399" s="174"/>
    </row>
    <row r="400" spans="8:8" s="173" customFormat="1">
      <c r="H400" s="174"/>
    </row>
    <row r="401" spans="8:8" s="173" customFormat="1">
      <c r="H401" s="174"/>
    </row>
    <row r="402" spans="8:8" s="173" customFormat="1">
      <c r="H402" s="174"/>
    </row>
    <row r="403" spans="8:8" s="173" customFormat="1">
      <c r="H403" s="174"/>
    </row>
    <row r="404" spans="8:8" s="173" customFormat="1">
      <c r="H404" s="174"/>
    </row>
    <row r="405" spans="8:8" s="173" customFormat="1">
      <c r="H405" s="174"/>
    </row>
    <row r="406" spans="8:8" s="173" customFormat="1">
      <c r="H406" s="174"/>
    </row>
    <row r="407" spans="8:8" s="173" customFormat="1">
      <c r="H407" s="174"/>
    </row>
    <row r="408" spans="8:8" s="173" customFormat="1">
      <c r="H408" s="174"/>
    </row>
    <row r="409" spans="8:8" s="173" customFormat="1">
      <c r="H409" s="174"/>
    </row>
    <row r="410" spans="8:8" s="173" customFormat="1">
      <c r="H410" s="174"/>
    </row>
    <row r="411" spans="8:8" s="173" customFormat="1">
      <c r="H411" s="174"/>
    </row>
    <row r="412" spans="8:8" s="173" customFormat="1">
      <c r="H412" s="174"/>
    </row>
    <row r="413" spans="8:8" s="173" customFormat="1">
      <c r="H413" s="174"/>
    </row>
    <row r="414" spans="8:8" s="173" customFormat="1">
      <c r="H414" s="174"/>
    </row>
    <row r="415" spans="8:8" s="173" customFormat="1">
      <c r="H415" s="174"/>
    </row>
    <row r="416" spans="8:8" s="173" customFormat="1">
      <c r="H416" s="174"/>
    </row>
    <row r="417" spans="8:8" s="173" customFormat="1">
      <c r="H417" s="174"/>
    </row>
    <row r="418" spans="8:8" s="173" customFormat="1">
      <c r="H418" s="174"/>
    </row>
    <row r="419" spans="8:8" s="173" customFormat="1">
      <c r="H419" s="174"/>
    </row>
    <row r="420" spans="8:8" s="173" customFormat="1">
      <c r="H420" s="174"/>
    </row>
    <row r="421" spans="8:8" s="173" customFormat="1">
      <c r="H421" s="174"/>
    </row>
    <row r="422" spans="8:8" s="173" customFormat="1">
      <c r="H422" s="174"/>
    </row>
    <row r="423" spans="8:8" s="173" customFormat="1">
      <c r="H423" s="174"/>
    </row>
    <row r="424" spans="8:8" s="173" customFormat="1">
      <c r="H424" s="174"/>
    </row>
    <row r="425" spans="8:8" s="173" customFormat="1">
      <c r="H425" s="174"/>
    </row>
    <row r="426" spans="8:8" s="173" customFormat="1">
      <c r="H426" s="174"/>
    </row>
    <row r="427" spans="8:8" s="173" customFormat="1">
      <c r="H427" s="174"/>
    </row>
    <row r="428" spans="8:8" s="173" customFormat="1">
      <c r="H428" s="174"/>
    </row>
    <row r="429" spans="8:8" s="173" customFormat="1">
      <c r="H429" s="174"/>
    </row>
    <row r="430" spans="8:8" s="173" customFormat="1">
      <c r="H430" s="174"/>
    </row>
    <row r="431" spans="8:8" s="173" customFormat="1">
      <c r="H431" s="174"/>
    </row>
    <row r="432" spans="8:8" s="173" customFormat="1">
      <c r="H432" s="174"/>
    </row>
    <row r="433" spans="8:8" s="173" customFormat="1">
      <c r="H433" s="174"/>
    </row>
    <row r="434" spans="8:8" s="173" customFormat="1">
      <c r="H434" s="174"/>
    </row>
    <row r="435" spans="8:8" s="173" customFormat="1">
      <c r="H435" s="174"/>
    </row>
    <row r="436" spans="8:8" s="173" customFormat="1">
      <c r="H436" s="174"/>
    </row>
    <row r="437" spans="8:8" s="173" customFormat="1">
      <c r="H437" s="174"/>
    </row>
    <row r="438" spans="8:8" s="173" customFormat="1">
      <c r="H438" s="174"/>
    </row>
    <row r="439" spans="8:8" s="173" customFormat="1">
      <c r="H439" s="174"/>
    </row>
    <row r="440" spans="8:8" s="173" customFormat="1">
      <c r="H440" s="174"/>
    </row>
    <row r="441" spans="8:8" s="173" customFormat="1">
      <c r="H441" s="174"/>
    </row>
    <row r="442" spans="8:8" s="173" customFormat="1">
      <c r="H442" s="174"/>
    </row>
    <row r="443" spans="8:8" s="173" customFormat="1">
      <c r="H443" s="174"/>
    </row>
    <row r="444" spans="8:8" s="173" customFormat="1">
      <c r="H444" s="174"/>
    </row>
    <row r="445" spans="8:8" s="173" customFormat="1">
      <c r="H445" s="174"/>
    </row>
    <row r="446" spans="8:8" s="173" customFormat="1">
      <c r="H446" s="174"/>
    </row>
    <row r="447" spans="8:8" s="173" customFormat="1">
      <c r="H447" s="174"/>
    </row>
    <row r="448" spans="8:8" s="173" customFormat="1">
      <c r="H448" s="174"/>
    </row>
    <row r="449" spans="8:8" s="173" customFormat="1">
      <c r="H449" s="174"/>
    </row>
    <row r="450" spans="8:8" s="173" customFormat="1">
      <c r="H450" s="174"/>
    </row>
    <row r="451" spans="8:8" s="173" customFormat="1">
      <c r="H451" s="174"/>
    </row>
    <row r="452" spans="8:8" s="173" customFormat="1">
      <c r="H452" s="174"/>
    </row>
    <row r="453" spans="8:8" s="173" customFormat="1">
      <c r="H453" s="174"/>
    </row>
    <row r="454" spans="8:8" s="173" customFormat="1">
      <c r="H454" s="174"/>
    </row>
    <row r="455" spans="8:8" s="173" customFormat="1">
      <c r="H455" s="174"/>
    </row>
    <row r="456" spans="8:8" s="173" customFormat="1">
      <c r="H456" s="174"/>
    </row>
    <row r="457" spans="8:8" s="173" customFormat="1">
      <c r="H457" s="174"/>
    </row>
    <row r="458" spans="8:8" s="173" customFormat="1">
      <c r="H458" s="174"/>
    </row>
    <row r="459" spans="8:8" s="173" customFormat="1">
      <c r="H459" s="174"/>
    </row>
    <row r="460" spans="8:8" s="173" customFormat="1">
      <c r="H460" s="174"/>
    </row>
    <row r="461" spans="8:8" s="173" customFormat="1">
      <c r="H461" s="174"/>
    </row>
    <row r="462" spans="8:8" s="173" customFormat="1">
      <c r="H462" s="174"/>
    </row>
    <row r="463" spans="8:8" s="173" customFormat="1">
      <c r="H463" s="174"/>
    </row>
    <row r="464" spans="8:8" s="173" customFormat="1">
      <c r="H464" s="174"/>
    </row>
    <row r="465" spans="8:8" s="173" customFormat="1">
      <c r="H465" s="174"/>
    </row>
    <row r="466" spans="8:8" s="173" customFormat="1">
      <c r="H466" s="174"/>
    </row>
    <row r="467" spans="8:8" s="173" customFormat="1">
      <c r="H467" s="174"/>
    </row>
    <row r="468" spans="8:8" s="173" customFormat="1">
      <c r="H468" s="174"/>
    </row>
    <row r="469" spans="8:8" s="173" customFormat="1">
      <c r="H469" s="174"/>
    </row>
    <row r="470" spans="8:8" s="173" customFormat="1">
      <c r="H470" s="174"/>
    </row>
    <row r="471" spans="8:8" s="173" customFormat="1">
      <c r="H471" s="174"/>
    </row>
    <row r="472" spans="8:8" s="173" customFormat="1">
      <c r="H472" s="174"/>
    </row>
    <row r="473" spans="8:8" s="173" customFormat="1">
      <c r="H473" s="174"/>
    </row>
    <row r="474" spans="8:8" s="173" customFormat="1">
      <c r="H474" s="174"/>
    </row>
    <row r="475" spans="8:8" s="173" customFormat="1">
      <c r="H475" s="174"/>
    </row>
    <row r="476" spans="8:8" s="173" customFormat="1">
      <c r="H476" s="174"/>
    </row>
  </sheetData>
  <mergeCells count="327">
    <mergeCell ref="A195:A198"/>
    <mergeCell ref="B195:B198"/>
    <mergeCell ref="C195:C198"/>
    <mergeCell ref="A199:A202"/>
    <mergeCell ref="B199:B202"/>
    <mergeCell ref="C199:C202"/>
    <mergeCell ref="A187:A190"/>
    <mergeCell ref="B187:B190"/>
    <mergeCell ref="C187:C190"/>
    <mergeCell ref="A191:A194"/>
    <mergeCell ref="B191:B194"/>
    <mergeCell ref="C191:C194"/>
    <mergeCell ref="A179:A182"/>
    <mergeCell ref="B179:B182"/>
    <mergeCell ref="C179:C182"/>
    <mergeCell ref="A183:A186"/>
    <mergeCell ref="B183:B186"/>
    <mergeCell ref="C183:C186"/>
    <mergeCell ref="A171:A174"/>
    <mergeCell ref="B171:B174"/>
    <mergeCell ref="C171:C174"/>
    <mergeCell ref="A175:A178"/>
    <mergeCell ref="B175:B178"/>
    <mergeCell ref="C175:C178"/>
    <mergeCell ref="A163:A166"/>
    <mergeCell ref="B163:B166"/>
    <mergeCell ref="C163:C166"/>
    <mergeCell ref="A167:A170"/>
    <mergeCell ref="B167:B170"/>
    <mergeCell ref="C167:C170"/>
    <mergeCell ref="A155:A158"/>
    <mergeCell ref="B155:B158"/>
    <mergeCell ref="C155:C158"/>
    <mergeCell ref="A159:A162"/>
    <mergeCell ref="B159:B162"/>
    <mergeCell ref="C159:C162"/>
    <mergeCell ref="A147:A150"/>
    <mergeCell ref="B147:B150"/>
    <mergeCell ref="C147:C150"/>
    <mergeCell ref="A151:A154"/>
    <mergeCell ref="B151:B154"/>
    <mergeCell ref="C151:C154"/>
    <mergeCell ref="A139:A142"/>
    <mergeCell ref="B139:B142"/>
    <mergeCell ref="C139:C142"/>
    <mergeCell ref="A143:A146"/>
    <mergeCell ref="B143:B146"/>
    <mergeCell ref="C143:C146"/>
    <mergeCell ref="A131:A134"/>
    <mergeCell ref="B131:B134"/>
    <mergeCell ref="C131:C134"/>
    <mergeCell ref="A135:A138"/>
    <mergeCell ref="B135:B138"/>
    <mergeCell ref="C135:C138"/>
    <mergeCell ref="A123:A126"/>
    <mergeCell ref="B123:B126"/>
    <mergeCell ref="C123:C126"/>
    <mergeCell ref="A127:A130"/>
    <mergeCell ref="B127:B130"/>
    <mergeCell ref="C127:C130"/>
    <mergeCell ref="A115:A118"/>
    <mergeCell ref="B115:B118"/>
    <mergeCell ref="C115:C118"/>
    <mergeCell ref="A119:A122"/>
    <mergeCell ref="B119:B122"/>
    <mergeCell ref="C119:C122"/>
    <mergeCell ref="A107:A110"/>
    <mergeCell ref="B107:B110"/>
    <mergeCell ref="C107:C110"/>
    <mergeCell ref="A111:A114"/>
    <mergeCell ref="B111:B114"/>
    <mergeCell ref="C111:C114"/>
    <mergeCell ref="A99:A102"/>
    <mergeCell ref="B99:B102"/>
    <mergeCell ref="C99:C102"/>
    <mergeCell ref="A103:A106"/>
    <mergeCell ref="B103:B106"/>
    <mergeCell ref="C103:C106"/>
    <mergeCell ref="A91:A94"/>
    <mergeCell ref="B91:B94"/>
    <mergeCell ref="C91:C94"/>
    <mergeCell ref="A95:A98"/>
    <mergeCell ref="B95:B98"/>
    <mergeCell ref="C95:C98"/>
    <mergeCell ref="A83:A86"/>
    <mergeCell ref="B83:B86"/>
    <mergeCell ref="C83:C86"/>
    <mergeCell ref="A87:A90"/>
    <mergeCell ref="B87:B90"/>
    <mergeCell ref="C87:C90"/>
    <mergeCell ref="A75:A78"/>
    <mergeCell ref="B75:B78"/>
    <mergeCell ref="C75:C78"/>
    <mergeCell ref="A79:A82"/>
    <mergeCell ref="B79:B82"/>
    <mergeCell ref="C79:C82"/>
    <mergeCell ref="A67:A70"/>
    <mergeCell ref="B67:B70"/>
    <mergeCell ref="C67:C70"/>
    <mergeCell ref="A71:A74"/>
    <mergeCell ref="B71:B74"/>
    <mergeCell ref="C71:C74"/>
    <mergeCell ref="A59:A62"/>
    <mergeCell ref="B59:B62"/>
    <mergeCell ref="C59:C62"/>
    <mergeCell ref="A63:A66"/>
    <mergeCell ref="B63:B66"/>
    <mergeCell ref="C63:C66"/>
    <mergeCell ref="A51:A54"/>
    <mergeCell ref="B51:B54"/>
    <mergeCell ref="C51:C54"/>
    <mergeCell ref="A55:A58"/>
    <mergeCell ref="B55:B58"/>
    <mergeCell ref="C55:C58"/>
    <mergeCell ref="A43:A46"/>
    <mergeCell ref="B43:B46"/>
    <mergeCell ref="C43:C46"/>
    <mergeCell ref="A47:A50"/>
    <mergeCell ref="B47:B50"/>
    <mergeCell ref="C47:C50"/>
    <mergeCell ref="A35:A38"/>
    <mergeCell ref="B35:B38"/>
    <mergeCell ref="C35:C38"/>
    <mergeCell ref="A39:A42"/>
    <mergeCell ref="B39:B42"/>
    <mergeCell ref="C39:C42"/>
    <mergeCell ref="A27:A30"/>
    <mergeCell ref="B27:B30"/>
    <mergeCell ref="C27:C30"/>
    <mergeCell ref="A31:A34"/>
    <mergeCell ref="B31:B34"/>
    <mergeCell ref="C31:C34"/>
    <mergeCell ref="A2:H2"/>
    <mergeCell ref="A5:A6"/>
    <mergeCell ref="B5:B6"/>
    <mergeCell ref="C5:C6"/>
    <mergeCell ref="D5:G6"/>
    <mergeCell ref="H5:H6"/>
    <mergeCell ref="A23:A26"/>
    <mergeCell ref="B23:B26"/>
    <mergeCell ref="C23:C26"/>
    <mergeCell ref="C11:C14"/>
    <mergeCell ref="A19:A22"/>
    <mergeCell ref="B19:B22"/>
    <mergeCell ref="C19:C22"/>
    <mergeCell ref="A15:A18"/>
    <mergeCell ref="B15:B18"/>
    <mergeCell ref="C15:C18"/>
    <mergeCell ref="A11:A14"/>
    <mergeCell ref="B11:B14"/>
    <mergeCell ref="A7:A10"/>
    <mergeCell ref="B7:B10"/>
    <mergeCell ref="C7:C10"/>
    <mergeCell ref="I7:I10"/>
    <mergeCell ref="I11:I14"/>
    <mergeCell ref="I15:I18"/>
    <mergeCell ref="I19:I22"/>
    <mergeCell ref="I23:I26"/>
    <mergeCell ref="I27:I30"/>
    <mergeCell ref="I31:I34"/>
    <mergeCell ref="I35:I38"/>
    <mergeCell ref="I39:I42"/>
    <mergeCell ref="I43:I46"/>
    <mergeCell ref="I47:I50"/>
    <mergeCell ref="I51:I54"/>
    <mergeCell ref="I55:I58"/>
    <mergeCell ref="I59:I62"/>
    <mergeCell ref="I63:I66"/>
    <mergeCell ref="I67:I70"/>
    <mergeCell ref="I71:I74"/>
    <mergeCell ref="I75:I78"/>
    <mergeCell ref="I79:I82"/>
    <mergeCell ref="I83:I86"/>
    <mergeCell ref="I87:I90"/>
    <mergeCell ref="I91:I94"/>
    <mergeCell ref="I95:I98"/>
    <mergeCell ref="I99:I102"/>
    <mergeCell ref="I151:I154"/>
    <mergeCell ref="I155:I158"/>
    <mergeCell ref="I159:I162"/>
    <mergeCell ref="I163:I166"/>
    <mergeCell ref="I167:I170"/>
    <mergeCell ref="I171:I174"/>
    <mergeCell ref="I103:I106"/>
    <mergeCell ref="I107:I110"/>
    <mergeCell ref="I111:I114"/>
    <mergeCell ref="I115:I118"/>
    <mergeCell ref="I119:I122"/>
    <mergeCell ref="I123:I126"/>
    <mergeCell ref="I127:I130"/>
    <mergeCell ref="I131:I134"/>
    <mergeCell ref="I135:I138"/>
    <mergeCell ref="I5:I6"/>
    <mergeCell ref="A207:A210"/>
    <mergeCell ref="B207:B210"/>
    <mergeCell ref="C207:C210"/>
    <mergeCell ref="A211:A214"/>
    <mergeCell ref="B211:B214"/>
    <mergeCell ref="C211:C214"/>
    <mergeCell ref="A215:A218"/>
    <mergeCell ref="B215:B218"/>
    <mergeCell ref="C215:C218"/>
    <mergeCell ref="I175:I178"/>
    <mergeCell ref="I179:I182"/>
    <mergeCell ref="I183:I186"/>
    <mergeCell ref="I187:I190"/>
    <mergeCell ref="I191:I194"/>
    <mergeCell ref="I195:I198"/>
    <mergeCell ref="I199:I202"/>
    <mergeCell ref="A203:A206"/>
    <mergeCell ref="B203:B206"/>
    <mergeCell ref="C203:C206"/>
    <mergeCell ref="I203:I206"/>
    <mergeCell ref="I139:I142"/>
    <mergeCell ref="I143:I146"/>
    <mergeCell ref="I147:I150"/>
    <mergeCell ref="A231:A234"/>
    <mergeCell ref="B231:B234"/>
    <mergeCell ref="C231:C234"/>
    <mergeCell ref="A235:A238"/>
    <mergeCell ref="B235:B238"/>
    <mergeCell ref="C235:C238"/>
    <mergeCell ref="I207:I210"/>
    <mergeCell ref="I211:I214"/>
    <mergeCell ref="I215:I218"/>
    <mergeCell ref="I219:I222"/>
    <mergeCell ref="I223:I226"/>
    <mergeCell ref="I227:I230"/>
    <mergeCell ref="I231:I234"/>
    <mergeCell ref="I235:I238"/>
    <mergeCell ref="A219:A222"/>
    <mergeCell ref="B219:B222"/>
    <mergeCell ref="C219:C222"/>
    <mergeCell ref="A223:A226"/>
    <mergeCell ref="B223:B226"/>
    <mergeCell ref="C223:C226"/>
    <mergeCell ref="A227:A230"/>
    <mergeCell ref="B227:B230"/>
    <mergeCell ref="C227:C230"/>
    <mergeCell ref="C283:C286"/>
    <mergeCell ref="I283:I286"/>
    <mergeCell ref="C287:C290"/>
    <mergeCell ref="A239:A242"/>
    <mergeCell ref="B239:B242"/>
    <mergeCell ref="C239:C242"/>
    <mergeCell ref="I239:I242"/>
    <mergeCell ref="A243:A246"/>
    <mergeCell ref="B243:B246"/>
    <mergeCell ref="C243:C246"/>
    <mergeCell ref="I243:I246"/>
    <mergeCell ref="A247:A250"/>
    <mergeCell ref="B247:B250"/>
    <mergeCell ref="C247:C250"/>
    <mergeCell ref="C263:C266"/>
    <mergeCell ref="I263:I266"/>
    <mergeCell ref="C267:C270"/>
    <mergeCell ref="I267:I270"/>
    <mergeCell ref="C271:C274"/>
    <mergeCell ref="I271:I274"/>
    <mergeCell ref="C275:C278"/>
    <mergeCell ref="I275:I278"/>
    <mergeCell ref="C279:C282"/>
    <mergeCell ref="I279:I282"/>
    <mergeCell ref="A251:A254"/>
    <mergeCell ref="B251:B254"/>
    <mergeCell ref="C251:C254"/>
    <mergeCell ref="I247:I250"/>
    <mergeCell ref="I251:I254"/>
    <mergeCell ref="C255:C258"/>
    <mergeCell ref="I255:I258"/>
    <mergeCell ref="C259:C262"/>
    <mergeCell ref="I259:I262"/>
    <mergeCell ref="A255:A258"/>
    <mergeCell ref="B255:B258"/>
    <mergeCell ref="A259:A262"/>
    <mergeCell ref="B259:B262"/>
    <mergeCell ref="C307:C310"/>
    <mergeCell ref="I307:I310"/>
    <mergeCell ref="C311:C314"/>
    <mergeCell ref="I311:I314"/>
    <mergeCell ref="C315:C318"/>
    <mergeCell ref="I315:I318"/>
    <mergeCell ref="C319:C322"/>
    <mergeCell ref="I319:I322"/>
    <mergeCell ref="C323:C326"/>
    <mergeCell ref="I323:I326"/>
    <mergeCell ref="I287:I290"/>
    <mergeCell ref="C291:C294"/>
    <mergeCell ref="I291:I294"/>
    <mergeCell ref="C295:C298"/>
    <mergeCell ref="I295:I298"/>
    <mergeCell ref="C299:C302"/>
    <mergeCell ref="I299:I302"/>
    <mergeCell ref="C303:C306"/>
    <mergeCell ref="I303:I306"/>
    <mergeCell ref="A263:A266"/>
    <mergeCell ref="B263:B266"/>
    <mergeCell ref="A267:A270"/>
    <mergeCell ref="B267:B270"/>
    <mergeCell ref="A271:A274"/>
    <mergeCell ref="B271:B274"/>
    <mergeCell ref="A275:A278"/>
    <mergeCell ref="B275:B278"/>
    <mergeCell ref="A279:A282"/>
    <mergeCell ref="B279:B282"/>
    <mergeCell ref="A283:A286"/>
    <mergeCell ref="B283:B286"/>
    <mergeCell ref="A287:A290"/>
    <mergeCell ref="B287:B290"/>
    <mergeCell ref="A291:A294"/>
    <mergeCell ref="B291:B294"/>
    <mergeCell ref="A315:A318"/>
    <mergeCell ref="B315:B318"/>
    <mergeCell ref="A319:A322"/>
    <mergeCell ref="B319:B322"/>
    <mergeCell ref="A323:A326"/>
    <mergeCell ref="B323:B326"/>
    <mergeCell ref="A295:A298"/>
    <mergeCell ref="B295:B298"/>
    <mergeCell ref="A299:A302"/>
    <mergeCell ref="B299:B302"/>
    <mergeCell ref="A303:A306"/>
    <mergeCell ref="B303:B306"/>
    <mergeCell ref="A307:A310"/>
    <mergeCell ref="B307:B310"/>
    <mergeCell ref="A311:A314"/>
    <mergeCell ref="B311:B314"/>
  </mergeCells>
  <phoneticPr fontId="54" type="noConversion"/>
  <pageMargins left="0.7086111307144165" right="0.7086111307144165" top="0.74791663885116577" bottom="0.74791663885116577" header="0.31486111879348755" footer="0.31486111879348755"/>
  <pageSetup paperSize="9" scale="60" fitToHeight="10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2060"/>
    <pageSetUpPr fitToPage="1"/>
  </sheetPr>
  <dimension ref="A1:T160"/>
  <sheetViews>
    <sheetView zoomScale="80" zoomScaleNormal="80" workbookViewId="0">
      <pane xSplit="4" ySplit="6" topLeftCell="E7" activePane="bottomRight" state="frozen"/>
      <selection pane="topRight"/>
      <selection pane="bottomLeft"/>
      <selection pane="bottomRight" activeCell="I156" sqref="I156"/>
    </sheetView>
  </sheetViews>
  <sheetFormatPr defaultColWidth="8.88671875" defaultRowHeight="13.5" outlineLevelRow="2"/>
  <cols>
    <col min="1" max="1" width="5.109375" style="17" customWidth="1"/>
    <col min="2" max="2" width="8.109375" style="17" customWidth="1"/>
    <col min="3" max="3" width="9.33203125" style="17" customWidth="1"/>
    <col min="4" max="4" width="16.5546875" style="17" customWidth="1"/>
    <col min="5" max="9" width="8.33203125" style="17" customWidth="1"/>
    <col min="10" max="10" width="11.77734375" style="17" customWidth="1"/>
    <col min="11" max="11" width="11.21875" style="17" customWidth="1"/>
    <col min="12" max="13" width="13.33203125" style="17" customWidth="1"/>
    <col min="14" max="14" width="13.77734375" style="17" customWidth="1"/>
    <col min="15" max="15" width="5.21875" style="109" customWidth="1"/>
    <col min="16" max="19" width="6.21875" style="17" hidden="1" customWidth="1"/>
    <col min="20" max="20" width="9.88671875" style="17" bestFit="1" customWidth="1"/>
    <col min="21" max="16384" width="8.88671875" style="17"/>
  </cols>
  <sheetData>
    <row r="1" spans="1:19" s="20" customFormat="1" ht="21" customHeight="1">
      <c r="O1" s="107"/>
    </row>
    <row r="2" spans="1:19" s="20" customFormat="1" ht="28.5" customHeight="1">
      <c r="A2" s="34"/>
      <c r="B2" s="260" t="s">
        <v>3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</row>
    <row r="3" spans="1:19" s="20" customFormat="1" ht="16.5" customHeight="1">
      <c r="O3" s="107"/>
    </row>
    <row r="4" spans="1:19" s="34" customFormat="1" ht="21" customHeight="1">
      <c r="N4" s="261" t="s">
        <v>35</v>
      </c>
      <c r="O4" s="261"/>
    </row>
    <row r="5" spans="1:19" s="20" customFormat="1" ht="21.75" customHeight="1">
      <c r="A5" s="262" t="s">
        <v>59</v>
      </c>
      <c r="B5" s="262" t="s">
        <v>44</v>
      </c>
      <c r="C5" s="262" t="s">
        <v>362</v>
      </c>
      <c r="D5" s="262" t="s">
        <v>360</v>
      </c>
      <c r="E5" s="262" t="s">
        <v>51</v>
      </c>
      <c r="F5" s="262"/>
      <c r="G5" s="262"/>
      <c r="H5" s="262"/>
      <c r="I5" s="262"/>
      <c r="J5" s="262" t="s">
        <v>357</v>
      </c>
      <c r="K5" s="262"/>
      <c r="L5" s="262"/>
      <c r="M5" s="262"/>
      <c r="N5" s="262"/>
      <c r="O5" s="263" t="s">
        <v>353</v>
      </c>
      <c r="P5" s="259" t="s">
        <v>52</v>
      </c>
      <c r="Q5" s="259" t="s">
        <v>380</v>
      </c>
      <c r="R5" s="259" t="s">
        <v>542</v>
      </c>
      <c r="S5" s="259" t="s">
        <v>25</v>
      </c>
    </row>
    <row r="6" spans="1:19" s="20" customFormat="1" ht="24" customHeight="1" outlineLevel="1">
      <c r="A6" s="262"/>
      <c r="B6" s="262"/>
      <c r="C6" s="262"/>
      <c r="D6" s="262"/>
      <c r="E6" s="253" t="s">
        <v>356</v>
      </c>
      <c r="F6" s="253" t="s">
        <v>355</v>
      </c>
      <c r="G6" s="125" t="s">
        <v>543</v>
      </c>
      <c r="H6" s="253" t="s">
        <v>361</v>
      </c>
      <c r="I6" s="253" t="s">
        <v>365</v>
      </c>
      <c r="J6" s="253" t="s">
        <v>354</v>
      </c>
      <c r="K6" s="253" t="s">
        <v>363</v>
      </c>
      <c r="L6" s="253" t="s">
        <v>33</v>
      </c>
      <c r="M6" s="253" t="s">
        <v>24</v>
      </c>
      <c r="N6" s="253" t="s">
        <v>556</v>
      </c>
      <c r="O6" s="263"/>
      <c r="P6" s="259"/>
      <c r="Q6" s="259"/>
      <c r="R6" s="259"/>
      <c r="S6" s="259"/>
    </row>
    <row r="7" spans="1:19" s="20" customFormat="1" ht="24" hidden="1" customHeight="1" outlineLevel="2">
      <c r="A7" s="253">
        <f t="shared" ref="A7:A71" si="0">ROW()-6</f>
        <v>1</v>
      </c>
      <c r="B7" s="133" t="s">
        <v>57</v>
      </c>
      <c r="C7" s="133" t="s">
        <v>65</v>
      </c>
      <c r="D7" s="133" t="s">
        <v>65</v>
      </c>
      <c r="E7" s="253"/>
      <c r="F7" s="253"/>
      <c r="G7" s="132" t="s">
        <v>100</v>
      </c>
      <c r="H7" s="253"/>
      <c r="I7" s="253"/>
      <c r="J7" s="103"/>
      <c r="K7" s="103"/>
      <c r="L7" s="118">
        <v>1200</v>
      </c>
      <c r="M7" s="118"/>
      <c r="N7" s="118">
        <f t="shared" ref="N7:N71" si="1">SUM(J7:M7)</f>
        <v>1200</v>
      </c>
      <c r="O7" s="103"/>
      <c r="P7" s="117" t="str">
        <f>VLOOKUP(D7,고객상담실현황!$F$6:$M$322,2,FALSE)</f>
        <v>서기관</v>
      </c>
      <c r="Q7" s="253">
        <f>VLOOKUP(D7,고객상담실현황!$F$6:$M$322,3,FALSE)</f>
        <v>0</v>
      </c>
      <c r="R7" s="253">
        <f>VLOOKUP(D7,고객상담실현황!$F$6:$M$322,4,FALSE)</f>
        <v>2004</v>
      </c>
      <c r="S7" s="253">
        <f>VLOOKUP(D7,고객상담실현황!$F$6:$M$322,8,FALSE)</f>
        <v>0</v>
      </c>
    </row>
    <row r="8" spans="1:19" s="20" customFormat="1" ht="24" hidden="1" customHeight="1" outlineLevel="2">
      <c r="A8" s="253">
        <f t="shared" si="0"/>
        <v>2</v>
      </c>
      <c r="B8" s="253" t="s">
        <v>57</v>
      </c>
      <c r="C8" s="253" t="s">
        <v>335</v>
      </c>
      <c r="D8" s="253" t="s">
        <v>335</v>
      </c>
      <c r="E8" s="253"/>
      <c r="F8" s="253"/>
      <c r="G8" s="132" t="s">
        <v>100</v>
      </c>
      <c r="H8" s="253"/>
      <c r="I8" s="253"/>
      <c r="J8" s="103"/>
      <c r="K8" s="103"/>
      <c r="L8" s="103">
        <v>400</v>
      </c>
      <c r="M8" s="103"/>
      <c r="N8" s="103">
        <f t="shared" si="1"/>
        <v>400</v>
      </c>
      <c r="O8" s="103"/>
      <c r="P8" s="117" t="str">
        <f>VLOOKUP(D8,고객상담실현황!$F$6:$M$322,2,FALSE)</f>
        <v>서기관</v>
      </c>
      <c r="Q8" s="253">
        <f>VLOOKUP(D8,고객상담실현황!$F$6:$M$322,3,FALSE)</f>
        <v>0</v>
      </c>
      <c r="R8" s="253">
        <f>VLOOKUP(D8,고객상담실현황!$F$6:$M$322,4,FALSE)</f>
        <v>2005</v>
      </c>
      <c r="S8" s="253">
        <f>VLOOKUP(D8,고객상담실현황!$F$6:$M$322,8,FALSE)</f>
        <v>0</v>
      </c>
    </row>
    <row r="9" spans="1:19" s="20" customFormat="1" ht="24" hidden="1" customHeight="1" outlineLevel="2">
      <c r="A9" s="253">
        <f t="shared" si="0"/>
        <v>3</v>
      </c>
      <c r="B9" s="253" t="s">
        <v>57</v>
      </c>
      <c r="C9" s="253" t="s">
        <v>375</v>
      </c>
      <c r="D9" s="253" t="s">
        <v>375</v>
      </c>
      <c r="E9" s="253"/>
      <c r="F9" s="253"/>
      <c r="G9" s="132" t="s">
        <v>100</v>
      </c>
      <c r="H9" s="253"/>
      <c r="I9" s="253"/>
      <c r="J9" s="119"/>
      <c r="K9" s="119"/>
      <c r="L9" s="119">
        <v>910</v>
      </c>
      <c r="M9" s="119"/>
      <c r="N9" s="119">
        <f t="shared" si="1"/>
        <v>910</v>
      </c>
      <c r="O9" s="103"/>
      <c r="P9" s="117" t="str">
        <f>VLOOKUP(D9,고객상담실현황!$F$6:$M$322,2,FALSE)</f>
        <v>서기관</v>
      </c>
      <c r="Q9" s="253">
        <f>VLOOKUP(D9,고객상담실현황!$F$6:$M$322,3,FALSE)</f>
        <v>0</v>
      </c>
      <c r="R9" s="253">
        <f>VLOOKUP(D9,고객상담실현황!$F$6:$M$322,4,FALSE)</f>
        <v>2006</v>
      </c>
      <c r="S9" s="253">
        <f>VLOOKUP(D9,고객상담실현황!$F$6:$M$322,8,FALSE)</f>
        <v>5100</v>
      </c>
    </row>
    <row r="10" spans="1:19" s="20" customFormat="1" ht="24" hidden="1" customHeight="1" outlineLevel="2">
      <c r="A10" s="253">
        <f t="shared" si="0"/>
        <v>4</v>
      </c>
      <c r="B10" s="253" t="s">
        <v>57</v>
      </c>
      <c r="C10" s="253" t="s">
        <v>447</v>
      </c>
      <c r="D10" s="253" t="s">
        <v>447</v>
      </c>
      <c r="E10" s="253"/>
      <c r="F10" s="253"/>
      <c r="G10" s="132" t="s">
        <v>100</v>
      </c>
      <c r="H10" s="253"/>
      <c r="I10" s="253"/>
      <c r="J10" s="119"/>
      <c r="K10" s="119"/>
      <c r="L10" s="119">
        <v>2000</v>
      </c>
      <c r="M10" s="119"/>
      <c r="N10" s="119">
        <f t="shared" si="1"/>
        <v>2000</v>
      </c>
      <c r="O10" s="103"/>
      <c r="P10" s="117" t="str">
        <f>VLOOKUP(D10,고객상담실현황!$F$6:$M$322,2,FALSE)</f>
        <v>서기관</v>
      </c>
      <c r="Q10" s="253">
        <f>VLOOKUP(D10,고객상담실현황!$F$6:$M$322,3,FALSE)</f>
        <v>0</v>
      </c>
      <c r="R10" s="253">
        <f>VLOOKUP(D10,고객상담실현황!$F$6:$M$322,4,FALSE)</f>
        <v>2005</v>
      </c>
      <c r="S10" s="253">
        <f>VLOOKUP(D10,고객상담실현황!$F$6:$M$322,8,FALSE)</f>
        <v>0</v>
      </c>
    </row>
    <row r="11" spans="1:19" s="20" customFormat="1" ht="24" hidden="1" customHeight="1" outlineLevel="2">
      <c r="A11" s="253">
        <f t="shared" si="0"/>
        <v>5</v>
      </c>
      <c r="B11" s="253" t="s">
        <v>57</v>
      </c>
      <c r="C11" s="253" t="s">
        <v>397</v>
      </c>
      <c r="D11" s="253" t="s">
        <v>155</v>
      </c>
      <c r="E11" s="253"/>
      <c r="F11" s="253"/>
      <c r="G11" s="132" t="s">
        <v>100</v>
      </c>
      <c r="H11" s="253"/>
      <c r="I11" s="253"/>
      <c r="J11" s="119"/>
      <c r="K11" s="119"/>
      <c r="L11" s="119">
        <v>2900</v>
      </c>
      <c r="M11" s="119"/>
      <c r="N11" s="119">
        <f t="shared" si="1"/>
        <v>2900</v>
      </c>
      <c r="O11" s="103"/>
      <c r="P11" s="117" t="e">
        <f>VLOOKUP(D11,고객상담실현황!$F$6:$M$322,2,FALSE)</f>
        <v>#N/A</v>
      </c>
      <c r="Q11" s="253" t="e">
        <f>VLOOKUP(D11,고객상담실현황!$F$6:$M$322,3,FALSE)</f>
        <v>#N/A</v>
      </c>
      <c r="R11" s="253" t="e">
        <f>VLOOKUP(D11,고객상담실현황!$F$6:$M$322,4,FALSE)</f>
        <v>#N/A</v>
      </c>
      <c r="S11" s="253" t="e">
        <f>VLOOKUP(D11,고객상담실현황!$F$6:$M$322,8,FALSE)</f>
        <v>#N/A</v>
      </c>
    </row>
    <row r="12" spans="1:19" s="20" customFormat="1" ht="24" hidden="1" customHeight="1" outlineLevel="2">
      <c r="A12" s="253">
        <f t="shared" si="0"/>
        <v>6</v>
      </c>
      <c r="B12" s="253" t="s">
        <v>57</v>
      </c>
      <c r="C12" s="253" t="s">
        <v>397</v>
      </c>
      <c r="D12" s="253" t="s">
        <v>153</v>
      </c>
      <c r="E12" s="253"/>
      <c r="F12" s="253"/>
      <c r="G12" s="132" t="s">
        <v>100</v>
      </c>
      <c r="H12" s="253"/>
      <c r="I12" s="253"/>
      <c r="J12" s="119"/>
      <c r="K12" s="119"/>
      <c r="L12" s="119">
        <v>2000</v>
      </c>
      <c r="M12" s="119"/>
      <c r="N12" s="119">
        <f t="shared" si="1"/>
        <v>2000</v>
      </c>
      <c r="O12" s="103"/>
      <c r="P12" s="117" t="e">
        <f>VLOOKUP(D12,고객상담실현황!$F$6:$M$322,2,FALSE)</f>
        <v>#N/A</v>
      </c>
      <c r="Q12" s="253" t="e">
        <f>VLOOKUP(D12,고객상담실현황!$F$6:$M$322,3,FALSE)</f>
        <v>#N/A</v>
      </c>
      <c r="R12" s="253" t="e">
        <f>VLOOKUP(D12,고객상담실현황!$F$6:$M$322,4,FALSE)</f>
        <v>#N/A</v>
      </c>
      <c r="S12" s="253" t="e">
        <f>VLOOKUP(D12,고객상담실현황!$F$6:$M$322,8,FALSE)</f>
        <v>#N/A</v>
      </c>
    </row>
    <row r="13" spans="1:19" s="20" customFormat="1" ht="24" hidden="1" customHeight="1" outlineLevel="2">
      <c r="A13" s="253">
        <f t="shared" si="0"/>
        <v>7</v>
      </c>
      <c r="B13" s="253" t="s">
        <v>57</v>
      </c>
      <c r="C13" s="253" t="s">
        <v>389</v>
      </c>
      <c r="D13" s="253" t="s">
        <v>390</v>
      </c>
      <c r="E13" s="253"/>
      <c r="F13" s="253"/>
      <c r="G13" s="132" t="s">
        <v>100</v>
      </c>
      <c r="H13" s="253"/>
      <c r="I13" s="253"/>
      <c r="J13" s="103"/>
      <c r="K13" s="103"/>
      <c r="L13" s="119">
        <v>5802</v>
      </c>
      <c r="M13" s="119"/>
      <c r="N13" s="119">
        <f t="shared" si="1"/>
        <v>5802</v>
      </c>
      <c r="O13" s="103"/>
      <c r="P13" s="117" t="str">
        <f>VLOOKUP(D13,고객상담실현황!$F$6:$M$322,2,FALSE)</f>
        <v>사무관</v>
      </c>
      <c r="Q13" s="253" t="str">
        <f>VLOOKUP(D13,고객상담실현황!$F$6:$M$322,3,FALSE)</f>
        <v>관내</v>
      </c>
      <c r="R13" s="253">
        <f>VLOOKUP(D13,고객상담실현황!$F$6:$M$322,4,FALSE)</f>
        <v>2005</v>
      </c>
      <c r="S13" s="253">
        <f>VLOOKUP(D13,고객상담실현황!$F$6:$M$322,8,FALSE)</f>
        <v>0</v>
      </c>
    </row>
    <row r="14" spans="1:19" s="20" customFormat="1" ht="24" hidden="1" customHeight="1" outlineLevel="2">
      <c r="A14" s="253">
        <f t="shared" si="0"/>
        <v>8</v>
      </c>
      <c r="B14" s="253" t="s">
        <v>57</v>
      </c>
      <c r="C14" s="253" t="s">
        <v>389</v>
      </c>
      <c r="D14" s="253" t="s">
        <v>562</v>
      </c>
      <c r="E14" s="253"/>
      <c r="F14" s="253"/>
      <c r="G14" s="132" t="s">
        <v>100</v>
      </c>
      <c r="H14" s="253"/>
      <c r="I14" s="253"/>
      <c r="J14" s="119"/>
      <c r="K14" s="119"/>
      <c r="L14" s="119">
        <v>312</v>
      </c>
      <c r="M14" s="119"/>
      <c r="N14" s="119">
        <f t="shared" si="1"/>
        <v>312</v>
      </c>
      <c r="O14" s="103"/>
      <c r="P14" s="117" t="e">
        <f>VLOOKUP(D14,고객상담실현황!$F$6:$M$322,2,FALSE)</f>
        <v>#N/A</v>
      </c>
      <c r="Q14" s="253" t="e">
        <f>VLOOKUP(D14,고객상담실현황!$F$6:$M$322,3,FALSE)</f>
        <v>#N/A</v>
      </c>
      <c r="R14" s="253" t="e">
        <f>VLOOKUP(D14,고객상담실현황!$F$6:$M$322,4,FALSE)</f>
        <v>#N/A</v>
      </c>
      <c r="S14" s="253" t="e">
        <f>VLOOKUP(D14,고객상담실현황!$F$6:$M$322,8,FALSE)</f>
        <v>#N/A</v>
      </c>
    </row>
    <row r="15" spans="1:19" s="20" customFormat="1" ht="24" hidden="1" customHeight="1" outlineLevel="2">
      <c r="A15" s="253">
        <f t="shared" si="0"/>
        <v>9</v>
      </c>
      <c r="B15" s="253" t="s">
        <v>57</v>
      </c>
      <c r="C15" s="253" t="s">
        <v>389</v>
      </c>
      <c r="D15" s="253" t="s">
        <v>561</v>
      </c>
      <c r="E15" s="253"/>
      <c r="F15" s="253"/>
      <c r="G15" s="132" t="s">
        <v>100</v>
      </c>
      <c r="H15" s="253"/>
      <c r="I15" s="253"/>
      <c r="J15" s="103"/>
      <c r="K15" s="103"/>
      <c r="L15" s="119">
        <v>3381</v>
      </c>
      <c r="M15" s="119"/>
      <c r="N15" s="119">
        <f t="shared" si="1"/>
        <v>3381</v>
      </c>
      <c r="O15" s="103"/>
      <c r="P15" s="117" t="e">
        <f>VLOOKUP(D15,고객상담실현황!$F$6:$M$322,2,FALSE)</f>
        <v>#N/A</v>
      </c>
      <c r="Q15" s="253" t="e">
        <f>VLOOKUP(D15,고객상담실현황!$F$6:$M$322,3,FALSE)</f>
        <v>#N/A</v>
      </c>
      <c r="R15" s="253" t="e">
        <f>VLOOKUP(D15,고객상담실현황!$F$6:$M$322,4,FALSE)</f>
        <v>#N/A</v>
      </c>
      <c r="S15" s="253" t="e">
        <f>VLOOKUP(D15,고객상담실현황!$F$6:$M$322,8,FALSE)</f>
        <v>#N/A</v>
      </c>
    </row>
    <row r="16" spans="1:19" s="20" customFormat="1" ht="24" hidden="1" customHeight="1" outlineLevel="2">
      <c r="A16" s="253">
        <f t="shared" si="0"/>
        <v>10</v>
      </c>
      <c r="B16" s="253" t="s">
        <v>57</v>
      </c>
      <c r="C16" s="253" t="s">
        <v>364</v>
      </c>
      <c r="D16" s="253" t="s">
        <v>364</v>
      </c>
      <c r="E16" s="253"/>
      <c r="F16" s="253"/>
      <c r="G16" s="132" t="s">
        <v>100</v>
      </c>
      <c r="H16" s="253"/>
      <c r="I16" s="253"/>
      <c r="J16" s="103"/>
      <c r="K16" s="103"/>
      <c r="L16" s="103">
        <v>7938</v>
      </c>
      <c r="M16" s="103"/>
      <c r="N16" s="103">
        <f t="shared" si="1"/>
        <v>7938</v>
      </c>
      <c r="O16" s="103"/>
      <c r="P16" s="117" t="str">
        <f>VLOOKUP(D16,고객상담실현황!$F$6:$M$322,2,FALSE)</f>
        <v>서기관</v>
      </c>
      <c r="Q16" s="253">
        <f>VLOOKUP(D16,고객상담실현황!$F$6:$M$322,3,FALSE)</f>
        <v>0</v>
      </c>
      <c r="R16" s="253">
        <f>VLOOKUP(D16,고객상담실현황!$F$6:$M$322,4,FALSE)</f>
        <v>2006</v>
      </c>
      <c r="S16" s="253">
        <f>VLOOKUP(D16,고객상담실현황!$F$6:$M$322,8,FALSE)</f>
        <v>0</v>
      </c>
    </row>
    <row r="17" spans="1:20" s="20" customFormat="1" ht="24" hidden="1" customHeight="1" outlineLevel="2">
      <c r="A17" s="253">
        <f t="shared" si="0"/>
        <v>11</v>
      </c>
      <c r="B17" s="253" t="s">
        <v>57</v>
      </c>
      <c r="C17" s="253" t="s">
        <v>432</v>
      </c>
      <c r="D17" s="253" t="s">
        <v>432</v>
      </c>
      <c r="E17" s="253"/>
      <c r="F17" s="253"/>
      <c r="G17" s="132" t="s">
        <v>100</v>
      </c>
      <c r="H17" s="253"/>
      <c r="I17" s="253"/>
      <c r="J17" s="119"/>
      <c r="K17" s="119"/>
      <c r="L17" s="119">
        <v>2350</v>
      </c>
      <c r="M17" s="119"/>
      <c r="N17" s="119">
        <f t="shared" si="1"/>
        <v>2350</v>
      </c>
      <c r="O17" s="103"/>
      <c r="P17" s="117" t="str">
        <f>VLOOKUP(D17,고객상담실현황!$F$6:$M$322,2,FALSE)</f>
        <v>서기관</v>
      </c>
      <c r="Q17" s="253">
        <f>VLOOKUP(D17,고객상담실현황!$F$6:$M$322,3,FALSE)</f>
        <v>0</v>
      </c>
      <c r="R17" s="253">
        <f>VLOOKUP(D17,고객상담실현황!$F$6:$M$322,4,FALSE)</f>
        <v>2007</v>
      </c>
      <c r="S17" s="253">
        <f>VLOOKUP(D17,고객상담실현황!$F$6:$M$322,8,FALSE)</f>
        <v>0</v>
      </c>
    </row>
    <row r="18" spans="1:20" s="20" customFormat="1" ht="24" hidden="1" customHeight="1" outlineLevel="2">
      <c r="A18" s="253">
        <f t="shared" si="0"/>
        <v>12</v>
      </c>
      <c r="B18" s="253" t="s">
        <v>57</v>
      </c>
      <c r="C18" s="253" t="s">
        <v>378</v>
      </c>
      <c r="D18" s="253" t="s">
        <v>563</v>
      </c>
      <c r="E18" s="253"/>
      <c r="F18" s="253"/>
      <c r="G18" s="132" t="s">
        <v>100</v>
      </c>
      <c r="H18" s="253"/>
      <c r="I18" s="253"/>
      <c r="J18" s="119"/>
      <c r="K18" s="119"/>
      <c r="L18" s="119">
        <v>2035</v>
      </c>
      <c r="M18" s="119"/>
      <c r="N18" s="119">
        <f t="shared" si="1"/>
        <v>2035</v>
      </c>
      <c r="O18" s="103"/>
      <c r="P18" s="117" t="e">
        <f>VLOOKUP(D18,고객상담실현황!$F$6:$M$322,2,FALSE)</f>
        <v>#N/A</v>
      </c>
      <c r="Q18" s="253" t="e">
        <f>VLOOKUP(D18,고객상담실현황!$F$6:$M$322,3,FALSE)</f>
        <v>#N/A</v>
      </c>
      <c r="R18" s="253" t="e">
        <f>VLOOKUP(D18,고객상담실현황!$F$6:$M$322,4,FALSE)</f>
        <v>#N/A</v>
      </c>
      <c r="S18" s="253" t="e">
        <f>VLOOKUP(D18,고객상담실현황!$F$6:$M$322,8,FALSE)</f>
        <v>#N/A</v>
      </c>
    </row>
    <row r="19" spans="1:20" s="20" customFormat="1" ht="24" hidden="1" customHeight="1" outlineLevel="2">
      <c r="A19" s="253">
        <f t="shared" si="0"/>
        <v>13</v>
      </c>
      <c r="B19" s="253" t="s">
        <v>57</v>
      </c>
      <c r="C19" s="253" t="s">
        <v>405</v>
      </c>
      <c r="D19" s="253" t="s">
        <v>156</v>
      </c>
      <c r="E19" s="253"/>
      <c r="F19" s="253"/>
      <c r="G19" s="132" t="s">
        <v>100</v>
      </c>
      <c r="H19" s="253"/>
      <c r="I19" s="253"/>
      <c r="J19" s="119"/>
      <c r="K19" s="119"/>
      <c r="L19" s="119">
        <v>1716</v>
      </c>
      <c r="M19" s="119"/>
      <c r="N19" s="119">
        <f t="shared" si="1"/>
        <v>1716</v>
      </c>
      <c r="O19" s="103"/>
      <c r="P19" s="117" t="e">
        <f>VLOOKUP(D19,고객상담실현황!$F$6:$M$322,2,FALSE)</f>
        <v>#N/A</v>
      </c>
      <c r="Q19" s="253" t="e">
        <f>VLOOKUP(D19,고객상담실현황!$F$6:$M$322,3,FALSE)</f>
        <v>#N/A</v>
      </c>
      <c r="R19" s="253" t="e">
        <f>VLOOKUP(D19,고객상담실현황!$F$6:$M$322,4,FALSE)</f>
        <v>#N/A</v>
      </c>
      <c r="S19" s="253" t="e">
        <f>VLOOKUP(D19,고객상담실현황!$F$6:$M$322,8,FALSE)</f>
        <v>#N/A</v>
      </c>
    </row>
    <row r="20" spans="1:20" s="20" customFormat="1" ht="24" hidden="1" customHeight="1" outlineLevel="2">
      <c r="A20" s="253">
        <f t="shared" si="0"/>
        <v>14</v>
      </c>
      <c r="B20" s="253" t="s">
        <v>57</v>
      </c>
      <c r="C20" s="253" t="s">
        <v>421</v>
      </c>
      <c r="D20" s="253" t="s">
        <v>421</v>
      </c>
      <c r="E20" s="253"/>
      <c r="F20" s="253"/>
      <c r="G20" s="132" t="s">
        <v>100</v>
      </c>
      <c r="H20" s="253"/>
      <c r="I20" s="253"/>
      <c r="J20" s="119"/>
      <c r="K20" s="119"/>
      <c r="L20" s="119">
        <v>500</v>
      </c>
      <c r="M20" s="119"/>
      <c r="N20" s="119">
        <f t="shared" si="1"/>
        <v>500</v>
      </c>
      <c r="O20" s="103"/>
      <c r="P20" s="117" t="str">
        <f>VLOOKUP(D20,고객상담실현황!$F$6:$M$322,2,FALSE)</f>
        <v>서기관</v>
      </c>
      <c r="Q20" s="253">
        <f>VLOOKUP(D20,고객상담실현황!$F$6:$M$322,3,FALSE)</f>
        <v>0</v>
      </c>
      <c r="R20" s="253">
        <f>VLOOKUP(D20,고객상담실현황!$F$6:$M$322,4,FALSE)</f>
        <v>2005</v>
      </c>
      <c r="S20" s="253">
        <f>VLOOKUP(D20,고객상담실현황!$F$6:$M$322,8,FALSE)</f>
        <v>0</v>
      </c>
    </row>
    <row r="21" spans="1:20" s="20" customFormat="1" ht="24" hidden="1" customHeight="1" outlineLevel="2">
      <c r="A21" s="253">
        <f t="shared" si="0"/>
        <v>15</v>
      </c>
      <c r="B21" s="253" t="s">
        <v>57</v>
      </c>
      <c r="C21" s="253" t="s">
        <v>421</v>
      </c>
      <c r="D21" s="253" t="s">
        <v>749</v>
      </c>
      <c r="E21" s="253" t="s">
        <v>100</v>
      </c>
      <c r="F21" s="253"/>
      <c r="G21" s="132"/>
      <c r="H21" s="253"/>
      <c r="I21" s="253"/>
      <c r="J21" s="119"/>
      <c r="K21" s="119">
        <v>8000</v>
      </c>
      <c r="L21" s="119"/>
      <c r="M21" s="119"/>
      <c r="N21" s="119">
        <f t="shared" si="1"/>
        <v>8000</v>
      </c>
      <c r="O21" s="103"/>
      <c r="P21" s="117" t="e">
        <f>VLOOKUP(D21,고객상담실현황!$F$6:$M$322,2,FALSE)</f>
        <v>#N/A</v>
      </c>
      <c r="Q21" s="253" t="e">
        <f>VLOOKUP(D21,고객상담실현황!$F$6:$M$322,3,FALSE)</f>
        <v>#N/A</v>
      </c>
      <c r="R21" s="253" t="e">
        <f>VLOOKUP(D21,고객상담실현황!$F$6:$M$322,4,FALSE)</f>
        <v>#N/A</v>
      </c>
      <c r="S21" s="253" t="e">
        <f>VLOOKUP(D21,고객상담실현황!$F$6:$M$322,8,FALSE)</f>
        <v>#N/A</v>
      </c>
    </row>
    <row r="22" spans="1:20" s="20" customFormat="1" ht="24" hidden="1" customHeight="1" outlineLevel="2">
      <c r="A22" s="253">
        <f t="shared" si="0"/>
        <v>16</v>
      </c>
      <c r="B22" s="253" t="s">
        <v>57</v>
      </c>
      <c r="C22" s="253" t="s">
        <v>440</v>
      </c>
      <c r="D22" s="253" t="s">
        <v>440</v>
      </c>
      <c r="E22" s="253"/>
      <c r="F22" s="253"/>
      <c r="G22" s="132" t="s">
        <v>100</v>
      </c>
      <c r="H22" s="253"/>
      <c r="I22" s="253"/>
      <c r="J22" s="119"/>
      <c r="K22" s="119"/>
      <c r="L22" s="119">
        <v>3348</v>
      </c>
      <c r="M22" s="119"/>
      <c r="N22" s="119">
        <f t="shared" si="1"/>
        <v>3348</v>
      </c>
      <c r="O22" s="103"/>
      <c r="P22" s="117" t="str">
        <f>VLOOKUP(D22,고객상담실현황!$F$6:$M$322,2,FALSE)</f>
        <v>서기관</v>
      </c>
      <c r="Q22" s="253">
        <f>VLOOKUP(D22,고객상담실현황!$F$6:$M$322,3,FALSE)</f>
        <v>0</v>
      </c>
      <c r="R22" s="253">
        <f>VLOOKUP(D22,고객상담실현황!$F$6:$M$322,4,FALSE)</f>
        <v>2000</v>
      </c>
      <c r="S22" s="253">
        <f>VLOOKUP(D22,고객상담실현황!$F$6:$M$322,8,FALSE)</f>
        <v>0</v>
      </c>
    </row>
    <row r="23" spans="1:20" s="20" customFormat="1" ht="24" hidden="1" customHeight="1" outlineLevel="2">
      <c r="A23" s="253">
        <f t="shared" si="0"/>
        <v>17</v>
      </c>
      <c r="B23" s="253" t="s">
        <v>57</v>
      </c>
      <c r="C23" s="253" t="s">
        <v>381</v>
      </c>
      <c r="D23" s="253" t="s">
        <v>381</v>
      </c>
      <c r="E23" s="253"/>
      <c r="F23" s="253"/>
      <c r="G23" s="132" t="s">
        <v>100</v>
      </c>
      <c r="H23" s="253"/>
      <c r="I23" s="253"/>
      <c r="J23" s="103"/>
      <c r="K23" s="103"/>
      <c r="L23" s="103">
        <v>7100</v>
      </c>
      <c r="M23" s="103"/>
      <c r="N23" s="119">
        <f t="shared" si="1"/>
        <v>7100</v>
      </c>
      <c r="O23" s="103"/>
      <c r="P23" s="117" t="str">
        <f>VLOOKUP(D23,고객상담실현황!$F$6:$M$322,2,FALSE)</f>
        <v>서기관</v>
      </c>
      <c r="Q23" s="253">
        <f>VLOOKUP(D23,고객상담실현황!$F$6:$M$322,3,FALSE)</f>
        <v>0</v>
      </c>
      <c r="R23" s="253">
        <f>VLOOKUP(D23,고객상담실현황!$F$6:$M$322,4,FALSE)</f>
        <v>2007</v>
      </c>
      <c r="S23" s="253">
        <f>VLOOKUP(D23,고객상담실현황!$F$6:$M$322,8,FALSE)</f>
        <v>0</v>
      </c>
    </row>
    <row r="24" spans="1:20" s="20" customFormat="1" ht="24" hidden="1" customHeight="1" outlineLevel="2">
      <c r="A24" s="253">
        <f t="shared" si="0"/>
        <v>18</v>
      </c>
      <c r="B24" s="253" t="s">
        <v>57</v>
      </c>
      <c r="C24" s="253" t="s">
        <v>381</v>
      </c>
      <c r="D24" s="253" t="s">
        <v>157</v>
      </c>
      <c r="E24" s="253"/>
      <c r="F24" s="253"/>
      <c r="G24" s="132" t="s">
        <v>100</v>
      </c>
      <c r="H24" s="253"/>
      <c r="I24" s="253"/>
      <c r="J24" s="103"/>
      <c r="K24" s="103"/>
      <c r="L24" s="103">
        <v>3000</v>
      </c>
      <c r="M24" s="103"/>
      <c r="N24" s="103">
        <f t="shared" si="1"/>
        <v>3000</v>
      </c>
      <c r="O24" s="103"/>
      <c r="P24" s="117" t="e">
        <f>VLOOKUP(D24,고객상담실현황!$F$6:$M$322,2,FALSE)</f>
        <v>#N/A</v>
      </c>
      <c r="Q24" s="253" t="e">
        <f>VLOOKUP(D24,고객상담실현황!$F$6:$M$322,3,FALSE)</f>
        <v>#N/A</v>
      </c>
      <c r="R24" s="253" t="e">
        <f>VLOOKUP(D24,고객상담실현황!$F$6:$M$322,4,FALSE)</f>
        <v>#N/A</v>
      </c>
      <c r="S24" s="253" t="e">
        <f>VLOOKUP(D24,고객상담실현황!$F$6:$M$322,8,FALSE)</f>
        <v>#N/A</v>
      </c>
      <c r="T24" s="176">
        <f>SUM(N7:N24)</f>
        <v>54892</v>
      </c>
    </row>
    <row r="25" spans="1:20" s="20" customFormat="1" ht="24" customHeight="1" outlineLevel="1" collapsed="1">
      <c r="A25" s="253"/>
      <c r="B25" s="237" t="s">
        <v>740</v>
      </c>
      <c r="C25" s="253"/>
      <c r="D25" s="253"/>
      <c r="E25" s="253"/>
      <c r="F25" s="253"/>
      <c r="G25" s="132"/>
      <c r="H25" s="253"/>
      <c r="I25" s="253"/>
      <c r="J25" s="103">
        <f>SUBTOTAL(9,J7:J24)</f>
        <v>0</v>
      </c>
      <c r="K25" s="103">
        <f>SUBTOTAL(9,K7:K24)</f>
        <v>8000</v>
      </c>
      <c r="L25" s="103">
        <f>SUBTOTAL(9,L7:L24)</f>
        <v>46892</v>
      </c>
      <c r="M25" s="103">
        <f>SUBTOTAL(9,M7:M24)</f>
        <v>0</v>
      </c>
      <c r="N25" s="103">
        <f>SUBTOTAL(9,N7:N24)</f>
        <v>54892</v>
      </c>
      <c r="O25" s="103"/>
      <c r="P25" s="117"/>
      <c r="Q25" s="253"/>
      <c r="R25" s="253"/>
      <c r="S25" s="253"/>
      <c r="T25" s="176"/>
    </row>
    <row r="26" spans="1:20" s="20" customFormat="1" ht="24" hidden="1" customHeight="1" outlineLevel="2">
      <c r="A26" s="129">
        <f t="shared" si="0"/>
        <v>20</v>
      </c>
      <c r="B26" s="129" t="s">
        <v>73</v>
      </c>
      <c r="C26" s="129" t="s">
        <v>325</v>
      </c>
      <c r="D26" s="129" t="s">
        <v>325</v>
      </c>
      <c r="E26" s="129"/>
      <c r="F26" s="129"/>
      <c r="G26" s="129"/>
      <c r="H26" s="129"/>
      <c r="I26" s="129" t="s">
        <v>100</v>
      </c>
      <c r="J26" s="184"/>
      <c r="K26" s="184"/>
      <c r="L26" s="184"/>
      <c r="M26" s="184">
        <v>600</v>
      </c>
      <c r="N26" s="184">
        <f t="shared" si="1"/>
        <v>600</v>
      </c>
      <c r="O26" s="191"/>
      <c r="P26" s="117" t="str">
        <f>VLOOKUP(D26,고객상담실현황!$F$6:$M$322,2,FALSE)</f>
        <v>사무관</v>
      </c>
      <c r="Q26" s="253">
        <f>VLOOKUP(D26,고객상담실현황!$F$6:$M$322,3,FALSE)</f>
        <v>0</v>
      </c>
      <c r="R26" s="253">
        <f>VLOOKUP(D26,고객상담실현황!$F$6:$M$322,4,FALSE)</f>
        <v>2007</v>
      </c>
      <c r="S26" s="253">
        <f>VLOOKUP(D26,고객상담실현황!$F$6:$M$322,8,FALSE)</f>
        <v>0</v>
      </c>
    </row>
    <row r="27" spans="1:20" s="20" customFormat="1" ht="24" hidden="1" customHeight="1" outlineLevel="2">
      <c r="A27" s="129">
        <f t="shared" si="0"/>
        <v>21</v>
      </c>
      <c r="B27" s="129" t="s">
        <v>73</v>
      </c>
      <c r="C27" s="129" t="s">
        <v>462</v>
      </c>
      <c r="D27" s="129" t="s">
        <v>462</v>
      </c>
      <c r="E27" s="129" t="s">
        <v>100</v>
      </c>
      <c r="F27" s="129"/>
      <c r="G27" s="129" t="s">
        <v>140</v>
      </c>
      <c r="H27" s="129"/>
      <c r="I27" s="129" t="s">
        <v>100</v>
      </c>
      <c r="J27" s="184"/>
      <c r="K27" s="184">
        <v>10000</v>
      </c>
      <c r="L27" s="184">
        <v>2000</v>
      </c>
      <c r="M27" s="184">
        <v>600</v>
      </c>
      <c r="N27" s="184">
        <f t="shared" si="1"/>
        <v>12600</v>
      </c>
      <c r="O27" s="191">
        <v>2</v>
      </c>
      <c r="P27" s="117" t="str">
        <f>VLOOKUP(D27,고객상담실현황!$F$6:$M$322,2,FALSE)</f>
        <v>서기관</v>
      </c>
      <c r="Q27" s="253">
        <f>VLOOKUP(D27,고객상담실현황!$F$6:$M$322,3,FALSE)</f>
        <v>0</v>
      </c>
      <c r="R27" s="253">
        <f>VLOOKUP(D27,고객상담실현황!$F$6:$M$322,4,FALSE)</f>
        <v>2006</v>
      </c>
      <c r="S27" s="253">
        <f>VLOOKUP(D27,고객상담실현황!$F$6:$M$322,8,FALSE)</f>
        <v>0</v>
      </c>
    </row>
    <row r="28" spans="1:20" s="20" customFormat="1" ht="24" hidden="1" customHeight="1" outlineLevel="2">
      <c r="A28" s="129">
        <f t="shared" si="0"/>
        <v>22</v>
      </c>
      <c r="B28" s="129" t="s">
        <v>73</v>
      </c>
      <c r="C28" s="129" t="s">
        <v>312</v>
      </c>
      <c r="D28" s="129" t="s">
        <v>312</v>
      </c>
      <c r="E28" s="129"/>
      <c r="F28" s="129"/>
      <c r="G28" s="129" t="s">
        <v>140</v>
      </c>
      <c r="H28" s="129"/>
      <c r="I28" s="129" t="s">
        <v>100</v>
      </c>
      <c r="J28" s="184"/>
      <c r="K28" s="184"/>
      <c r="L28" s="184">
        <v>130</v>
      </c>
      <c r="M28" s="184">
        <v>300</v>
      </c>
      <c r="N28" s="184">
        <f t="shared" si="1"/>
        <v>430</v>
      </c>
      <c r="O28" s="191"/>
      <c r="P28" s="117" t="str">
        <f>VLOOKUP(D28,고객상담실현황!$F$6:$M$322,2,FALSE)</f>
        <v>사무관</v>
      </c>
      <c r="Q28" s="253">
        <f>VLOOKUP(D28,고객상담실현황!$F$6:$M$322,3,FALSE)</f>
        <v>0</v>
      </c>
      <c r="R28" s="253">
        <f>VLOOKUP(D28,고객상담실현황!$F$6:$M$322,4,FALSE)</f>
        <v>2007</v>
      </c>
      <c r="S28" s="253">
        <f>VLOOKUP(D28,고객상담실현황!$F$6:$M$322,8,FALSE)</f>
        <v>0</v>
      </c>
    </row>
    <row r="29" spans="1:20" s="20" customFormat="1" ht="24" hidden="1" customHeight="1" outlineLevel="2">
      <c r="A29" s="129">
        <f t="shared" si="0"/>
        <v>23</v>
      </c>
      <c r="B29" s="129" t="s">
        <v>73</v>
      </c>
      <c r="C29" s="129" t="s">
        <v>312</v>
      </c>
      <c r="D29" s="129" t="s">
        <v>601</v>
      </c>
      <c r="E29" s="129"/>
      <c r="F29" s="129"/>
      <c r="G29" s="129" t="s">
        <v>140</v>
      </c>
      <c r="H29" s="129"/>
      <c r="I29" s="129"/>
      <c r="J29" s="184"/>
      <c r="K29" s="184"/>
      <c r="L29" s="184">
        <v>260</v>
      </c>
      <c r="M29" s="184"/>
      <c r="N29" s="184">
        <f t="shared" si="1"/>
        <v>260</v>
      </c>
      <c r="O29" s="191"/>
      <c r="P29" s="117" t="e">
        <f>VLOOKUP(D29,고객상담실현황!$F$6:$M$322,2,FALSE)</f>
        <v>#N/A</v>
      </c>
      <c r="Q29" s="253" t="e">
        <f>VLOOKUP(D29,고객상담실현황!$F$6:$M$322,3,FALSE)</f>
        <v>#N/A</v>
      </c>
      <c r="R29" s="253" t="e">
        <f>VLOOKUP(D29,고객상담실현황!$F$6:$M$322,4,FALSE)</f>
        <v>#N/A</v>
      </c>
      <c r="S29" s="253" t="e">
        <f>VLOOKUP(D29,고객상담실현황!$F$6:$M$322,8,FALSE)</f>
        <v>#N/A</v>
      </c>
    </row>
    <row r="30" spans="1:20" s="20" customFormat="1" ht="24" hidden="1" customHeight="1" outlineLevel="2">
      <c r="A30" s="129">
        <f t="shared" si="0"/>
        <v>24</v>
      </c>
      <c r="B30" s="129" t="s">
        <v>73</v>
      </c>
      <c r="C30" s="129" t="s">
        <v>302</v>
      </c>
      <c r="D30" s="129" t="s">
        <v>302</v>
      </c>
      <c r="E30" s="129"/>
      <c r="F30" s="129"/>
      <c r="G30" s="129" t="s">
        <v>140</v>
      </c>
      <c r="H30" s="129"/>
      <c r="I30" s="129" t="s">
        <v>100</v>
      </c>
      <c r="J30" s="184"/>
      <c r="K30" s="184"/>
      <c r="L30" s="184">
        <v>1230</v>
      </c>
      <c r="M30" s="184">
        <v>1600</v>
      </c>
      <c r="N30" s="184">
        <f t="shared" si="1"/>
        <v>2830</v>
      </c>
      <c r="O30" s="191"/>
      <c r="P30" s="117" t="str">
        <f>VLOOKUP(D30,고객상담실현황!$F$6:$M$322,2,FALSE)</f>
        <v>서기관</v>
      </c>
      <c r="Q30" s="253">
        <f>VLOOKUP(D30,고객상담실현황!$F$6:$M$322,3,FALSE)</f>
        <v>0</v>
      </c>
      <c r="R30" s="253">
        <f>VLOOKUP(D30,고객상담실현황!$F$6:$M$322,4,FALSE)</f>
        <v>2008</v>
      </c>
      <c r="S30" s="253">
        <f>VLOOKUP(D30,고객상담실현황!$F$6:$M$322,8,FALSE)</f>
        <v>6200</v>
      </c>
    </row>
    <row r="31" spans="1:20" s="20" customFormat="1" ht="24" hidden="1" customHeight="1" outlineLevel="2">
      <c r="A31" s="129">
        <f t="shared" si="0"/>
        <v>25</v>
      </c>
      <c r="B31" s="129" t="s">
        <v>73</v>
      </c>
      <c r="C31" s="129" t="s">
        <v>308</v>
      </c>
      <c r="D31" s="129" t="s">
        <v>308</v>
      </c>
      <c r="E31" s="129"/>
      <c r="F31" s="129"/>
      <c r="G31" s="129" t="s">
        <v>140</v>
      </c>
      <c r="H31" s="129"/>
      <c r="I31" s="129" t="s">
        <v>100</v>
      </c>
      <c r="J31" s="184"/>
      <c r="K31" s="184"/>
      <c r="L31" s="184">
        <v>2320</v>
      </c>
      <c r="M31" s="184">
        <v>750</v>
      </c>
      <c r="N31" s="184">
        <f t="shared" si="1"/>
        <v>3070</v>
      </c>
      <c r="O31" s="191"/>
      <c r="P31" s="117" t="str">
        <f>VLOOKUP(D31,고객상담실현황!$F$6:$M$322,2,FALSE)</f>
        <v>서기관</v>
      </c>
      <c r="Q31" s="253">
        <f>VLOOKUP(D31,고객상담실현황!$F$6:$M$322,3,FALSE)</f>
        <v>0</v>
      </c>
      <c r="R31" s="253">
        <f>VLOOKUP(D31,고객상담실현황!$F$6:$M$322,4,FALSE)</f>
        <v>2005</v>
      </c>
      <c r="S31" s="253">
        <f>VLOOKUP(D31,고객상담실현황!$F$6:$M$322,8,FALSE)</f>
        <v>0</v>
      </c>
    </row>
    <row r="32" spans="1:20" s="20" customFormat="1" ht="24" hidden="1" customHeight="1" outlineLevel="2">
      <c r="A32" s="129">
        <f t="shared" si="0"/>
        <v>26</v>
      </c>
      <c r="B32" s="129" t="s">
        <v>73</v>
      </c>
      <c r="C32" s="129" t="s">
        <v>308</v>
      </c>
      <c r="D32" s="129" t="s">
        <v>593</v>
      </c>
      <c r="E32" s="129"/>
      <c r="F32" s="129"/>
      <c r="G32" s="129" t="s">
        <v>140</v>
      </c>
      <c r="H32" s="129"/>
      <c r="I32" s="129"/>
      <c r="J32" s="184"/>
      <c r="K32" s="184"/>
      <c r="L32" s="184">
        <v>840</v>
      </c>
      <c r="M32" s="184"/>
      <c r="N32" s="184">
        <f t="shared" si="1"/>
        <v>840</v>
      </c>
      <c r="O32" s="191"/>
      <c r="P32" s="117" t="e">
        <f>VLOOKUP(D32,고객상담실현황!$F$6:$M$322,2,FALSE)</f>
        <v>#N/A</v>
      </c>
      <c r="Q32" s="253" t="e">
        <f>VLOOKUP(D32,고객상담실현황!$F$6:$M$322,3,FALSE)</f>
        <v>#N/A</v>
      </c>
      <c r="R32" s="253" t="e">
        <f>VLOOKUP(D32,고객상담실현황!$F$6:$M$322,4,FALSE)</f>
        <v>#N/A</v>
      </c>
      <c r="S32" s="253" t="e">
        <f>VLOOKUP(D32,고객상담실현황!$F$6:$M$322,8,FALSE)</f>
        <v>#N/A</v>
      </c>
    </row>
    <row r="33" spans="1:19" s="20" customFormat="1" ht="24" hidden="1" customHeight="1" outlineLevel="2">
      <c r="A33" s="129">
        <f t="shared" si="0"/>
        <v>27</v>
      </c>
      <c r="B33" s="129" t="s">
        <v>73</v>
      </c>
      <c r="C33" s="129" t="s">
        <v>308</v>
      </c>
      <c r="D33" s="129" t="s">
        <v>591</v>
      </c>
      <c r="E33" s="129"/>
      <c r="F33" s="129"/>
      <c r="G33" s="129" t="s">
        <v>140</v>
      </c>
      <c r="H33" s="129"/>
      <c r="I33" s="129"/>
      <c r="J33" s="184"/>
      <c r="K33" s="184"/>
      <c r="L33" s="184">
        <v>2150</v>
      </c>
      <c r="M33" s="184"/>
      <c r="N33" s="184">
        <f t="shared" si="1"/>
        <v>2150</v>
      </c>
      <c r="O33" s="191"/>
      <c r="P33" s="117" t="e">
        <f>VLOOKUP(D33,고객상담실현황!$F$6:$M$322,2,FALSE)</f>
        <v>#N/A</v>
      </c>
      <c r="Q33" s="253" t="e">
        <f>VLOOKUP(D33,고객상담실현황!$F$6:$M$322,3,FALSE)</f>
        <v>#N/A</v>
      </c>
      <c r="R33" s="253" t="e">
        <f>VLOOKUP(D33,고객상담실현황!$F$6:$M$322,4,FALSE)</f>
        <v>#N/A</v>
      </c>
      <c r="S33" s="253" t="e">
        <f>VLOOKUP(D33,고객상담실현황!$F$6:$M$322,8,FALSE)</f>
        <v>#N/A</v>
      </c>
    </row>
    <row r="34" spans="1:19" s="20" customFormat="1" ht="24" hidden="1" customHeight="1" outlineLevel="2">
      <c r="A34" s="129">
        <f t="shared" si="0"/>
        <v>28</v>
      </c>
      <c r="B34" s="129" t="s">
        <v>73</v>
      </c>
      <c r="C34" s="129" t="s">
        <v>71</v>
      </c>
      <c r="D34" s="129" t="s">
        <v>71</v>
      </c>
      <c r="E34" s="129"/>
      <c r="F34" s="129"/>
      <c r="G34" s="129" t="s">
        <v>140</v>
      </c>
      <c r="H34" s="129"/>
      <c r="I34" s="129" t="s">
        <v>100</v>
      </c>
      <c r="J34" s="184"/>
      <c r="K34" s="184"/>
      <c r="L34" s="184">
        <v>1060</v>
      </c>
      <c r="M34" s="184">
        <v>280</v>
      </c>
      <c r="N34" s="184">
        <f t="shared" si="1"/>
        <v>1340</v>
      </c>
      <c r="O34" s="191"/>
      <c r="P34" s="117" t="str">
        <f>VLOOKUP(D34,고객상담실현황!$F$6:$M$322,2,FALSE)</f>
        <v>서기관</v>
      </c>
      <c r="Q34" s="253">
        <f>VLOOKUP(D34,고객상담실현황!$F$6:$M$322,3,FALSE)</f>
        <v>0</v>
      </c>
      <c r="R34" s="253">
        <f>VLOOKUP(D34,고객상담실현황!$F$6:$M$322,4,FALSE)</f>
        <v>2007</v>
      </c>
      <c r="S34" s="253">
        <f>VLOOKUP(D34,고객상담실현황!$F$6:$M$322,8,FALSE)</f>
        <v>0</v>
      </c>
    </row>
    <row r="35" spans="1:19" s="20" customFormat="1" ht="24" hidden="1" customHeight="1" outlineLevel="2">
      <c r="A35" s="129">
        <f t="shared" si="0"/>
        <v>29</v>
      </c>
      <c r="B35" s="129" t="s">
        <v>73</v>
      </c>
      <c r="C35" s="129" t="s">
        <v>71</v>
      </c>
      <c r="D35" s="129" t="s">
        <v>641</v>
      </c>
      <c r="E35" s="129"/>
      <c r="F35" s="129"/>
      <c r="G35" s="129"/>
      <c r="H35" s="129"/>
      <c r="I35" s="129" t="s">
        <v>100</v>
      </c>
      <c r="J35" s="184"/>
      <c r="K35" s="184"/>
      <c r="L35" s="184"/>
      <c r="M35" s="184">
        <v>280</v>
      </c>
      <c r="N35" s="184">
        <f t="shared" si="1"/>
        <v>280</v>
      </c>
      <c r="O35" s="191"/>
      <c r="P35" s="117" t="e">
        <f>VLOOKUP(D35,고객상담실현황!$F$6:$M$322,2,FALSE)</f>
        <v>#N/A</v>
      </c>
      <c r="Q35" s="253" t="e">
        <f>VLOOKUP(D35,고객상담실현황!$F$6:$M$322,3,FALSE)</f>
        <v>#N/A</v>
      </c>
      <c r="R35" s="253" t="e">
        <f>VLOOKUP(D35,고객상담실현황!$F$6:$M$322,4,FALSE)</f>
        <v>#N/A</v>
      </c>
      <c r="S35" s="253" t="e">
        <f>VLOOKUP(D35,고객상담실현황!$F$6:$M$322,8,FALSE)</f>
        <v>#N/A</v>
      </c>
    </row>
    <row r="36" spans="1:19" s="20" customFormat="1" ht="24" hidden="1" customHeight="1" outlineLevel="2">
      <c r="A36" s="129">
        <f t="shared" si="0"/>
        <v>30</v>
      </c>
      <c r="B36" s="129" t="s">
        <v>73</v>
      </c>
      <c r="C36" s="129" t="s">
        <v>71</v>
      </c>
      <c r="D36" s="129" t="s">
        <v>648</v>
      </c>
      <c r="E36" s="129"/>
      <c r="F36" s="129"/>
      <c r="G36" s="129"/>
      <c r="H36" s="129"/>
      <c r="I36" s="129" t="s">
        <v>100</v>
      </c>
      <c r="J36" s="184"/>
      <c r="K36" s="184"/>
      <c r="L36" s="184"/>
      <c r="M36" s="184">
        <v>460</v>
      </c>
      <c r="N36" s="184">
        <f t="shared" si="1"/>
        <v>460</v>
      </c>
      <c r="O36" s="191"/>
      <c r="P36" s="117" t="e">
        <f>VLOOKUP(D36,고객상담실현황!$F$6:$M$322,2,FALSE)</f>
        <v>#N/A</v>
      </c>
      <c r="Q36" s="253" t="e">
        <f>VLOOKUP(D36,고객상담실현황!$F$6:$M$322,3,FALSE)</f>
        <v>#N/A</v>
      </c>
      <c r="R36" s="253" t="e">
        <f>VLOOKUP(D36,고객상담실현황!$F$6:$M$322,4,FALSE)</f>
        <v>#N/A</v>
      </c>
      <c r="S36" s="253" t="e">
        <f>VLOOKUP(D36,고객상담실현황!$F$6:$M$322,8,FALSE)</f>
        <v>#N/A</v>
      </c>
    </row>
    <row r="37" spans="1:19" s="20" customFormat="1" ht="24" hidden="1" customHeight="1" outlineLevel="2">
      <c r="A37" s="129">
        <f t="shared" si="0"/>
        <v>31</v>
      </c>
      <c r="B37" s="129" t="s">
        <v>73</v>
      </c>
      <c r="C37" s="129" t="s">
        <v>71</v>
      </c>
      <c r="D37" s="129" t="s">
        <v>642</v>
      </c>
      <c r="E37" s="129"/>
      <c r="F37" s="129"/>
      <c r="G37" s="129"/>
      <c r="H37" s="129"/>
      <c r="I37" s="129" t="s">
        <v>100</v>
      </c>
      <c r="J37" s="184"/>
      <c r="K37" s="184"/>
      <c r="L37" s="184"/>
      <c r="M37" s="184">
        <v>100</v>
      </c>
      <c r="N37" s="184">
        <f t="shared" si="1"/>
        <v>100</v>
      </c>
      <c r="O37" s="191"/>
      <c r="P37" s="117" t="e">
        <f>VLOOKUP(D37,고객상담실현황!$F$6:$M$322,2,FALSE)</f>
        <v>#N/A</v>
      </c>
      <c r="Q37" s="253" t="e">
        <f>VLOOKUP(D37,고객상담실현황!$F$6:$M$322,3,FALSE)</f>
        <v>#N/A</v>
      </c>
      <c r="R37" s="253" t="e">
        <f>VLOOKUP(D37,고객상담실현황!$F$6:$M$322,4,FALSE)</f>
        <v>#N/A</v>
      </c>
      <c r="S37" s="253" t="e">
        <f>VLOOKUP(D37,고객상담실현황!$F$6:$M$322,8,FALSE)</f>
        <v>#N/A</v>
      </c>
    </row>
    <row r="38" spans="1:19" s="20" customFormat="1" ht="24" hidden="1" customHeight="1" outlineLevel="2">
      <c r="A38" s="129">
        <f t="shared" si="0"/>
        <v>32</v>
      </c>
      <c r="B38" s="129" t="s">
        <v>73</v>
      </c>
      <c r="C38" s="129" t="s">
        <v>313</v>
      </c>
      <c r="D38" s="129" t="s">
        <v>313</v>
      </c>
      <c r="E38" s="129"/>
      <c r="F38" s="129"/>
      <c r="G38" s="129"/>
      <c r="H38" s="129"/>
      <c r="I38" s="129" t="s">
        <v>100</v>
      </c>
      <c r="J38" s="184"/>
      <c r="K38" s="184"/>
      <c r="L38" s="184"/>
      <c r="M38" s="184">
        <v>3200</v>
      </c>
      <c r="N38" s="184">
        <f t="shared" si="1"/>
        <v>3200</v>
      </c>
      <c r="O38" s="191"/>
      <c r="P38" s="117" t="str">
        <f>VLOOKUP(D38,고객상담실현황!$F$6:$M$322,2,FALSE)</f>
        <v>사무관</v>
      </c>
      <c r="Q38" s="253">
        <f>VLOOKUP(D38,고객상담실현황!$F$6:$M$322,3,FALSE)</f>
        <v>0</v>
      </c>
      <c r="R38" s="253">
        <f>VLOOKUP(D38,고객상담실현황!$F$6:$M$322,4,FALSE)</f>
        <v>2008</v>
      </c>
      <c r="S38" s="253">
        <f>VLOOKUP(D38,고객상담실현황!$F$6:$M$322,8,FALSE)</f>
        <v>0</v>
      </c>
    </row>
    <row r="39" spans="1:19" s="20" customFormat="1" ht="24" hidden="1" customHeight="1" outlineLevel="2">
      <c r="A39" s="129">
        <f t="shared" si="0"/>
        <v>33</v>
      </c>
      <c r="B39" s="129" t="s">
        <v>73</v>
      </c>
      <c r="C39" s="129" t="s">
        <v>84</v>
      </c>
      <c r="D39" s="129" t="s">
        <v>84</v>
      </c>
      <c r="E39" s="129"/>
      <c r="F39" s="129"/>
      <c r="G39" s="129"/>
      <c r="H39" s="129"/>
      <c r="I39" s="129" t="s">
        <v>100</v>
      </c>
      <c r="J39" s="184"/>
      <c r="K39" s="184"/>
      <c r="L39" s="184"/>
      <c r="M39" s="184">
        <v>1900</v>
      </c>
      <c r="N39" s="184">
        <f t="shared" si="1"/>
        <v>1900</v>
      </c>
      <c r="O39" s="191"/>
      <c r="P39" s="117" t="str">
        <f>VLOOKUP(D39,고객상담실현황!$F$6:$M$322,2,FALSE)</f>
        <v>서기관</v>
      </c>
      <c r="Q39" s="253">
        <f>VLOOKUP(D39,고객상담실현황!$F$6:$M$322,3,FALSE)</f>
        <v>0</v>
      </c>
      <c r="R39" s="253">
        <f>VLOOKUP(D39,고객상담실현황!$F$6:$M$322,4,FALSE)</f>
        <v>2006</v>
      </c>
      <c r="S39" s="253">
        <f>VLOOKUP(D39,고객상담실현황!$F$6:$M$322,8,FALSE)</f>
        <v>0</v>
      </c>
    </row>
    <row r="40" spans="1:19" s="20" customFormat="1" ht="24" hidden="1" customHeight="1" outlineLevel="2">
      <c r="A40" s="129">
        <f t="shared" si="0"/>
        <v>34</v>
      </c>
      <c r="B40" s="129" t="s">
        <v>73</v>
      </c>
      <c r="C40" s="129" t="s">
        <v>328</v>
      </c>
      <c r="D40" s="129" t="s">
        <v>643</v>
      </c>
      <c r="E40" s="129"/>
      <c r="F40" s="129"/>
      <c r="G40" s="129"/>
      <c r="H40" s="129"/>
      <c r="I40" s="129" t="s">
        <v>100</v>
      </c>
      <c r="J40" s="184"/>
      <c r="K40" s="184"/>
      <c r="L40" s="184"/>
      <c r="M40" s="184">
        <v>350</v>
      </c>
      <c r="N40" s="184">
        <f t="shared" si="1"/>
        <v>350</v>
      </c>
      <c r="O40" s="191"/>
      <c r="P40" s="117" t="e">
        <f>VLOOKUP(D40,고객상담실현황!$F$6:$M$322,2,FALSE)</f>
        <v>#N/A</v>
      </c>
      <c r="Q40" s="253" t="e">
        <f>VLOOKUP(D40,고객상담실현황!$F$6:$M$322,3,FALSE)</f>
        <v>#N/A</v>
      </c>
      <c r="R40" s="253" t="e">
        <f>VLOOKUP(D40,고객상담실현황!$F$6:$M$322,4,FALSE)</f>
        <v>#N/A</v>
      </c>
      <c r="S40" s="253" t="e">
        <f>VLOOKUP(D40,고객상담실현황!$F$6:$M$322,8,FALSE)</f>
        <v>#N/A</v>
      </c>
    </row>
    <row r="41" spans="1:19" s="20" customFormat="1" ht="24" hidden="1" customHeight="1" outlineLevel="2">
      <c r="A41" s="129">
        <f t="shared" si="0"/>
        <v>35</v>
      </c>
      <c r="B41" s="129" t="s">
        <v>73</v>
      </c>
      <c r="C41" s="129" t="s">
        <v>328</v>
      </c>
      <c r="D41" s="129" t="s">
        <v>736</v>
      </c>
      <c r="E41" s="129"/>
      <c r="F41" s="129"/>
      <c r="G41" s="129"/>
      <c r="H41" s="129"/>
      <c r="I41" s="129" t="s">
        <v>100</v>
      </c>
      <c r="J41" s="184"/>
      <c r="K41" s="184"/>
      <c r="L41" s="184"/>
      <c r="M41" s="184">
        <v>200</v>
      </c>
      <c r="N41" s="184">
        <f t="shared" si="1"/>
        <v>200</v>
      </c>
      <c r="O41" s="191"/>
      <c r="P41" s="117" t="e">
        <f>VLOOKUP(D41,고객상담실현황!$F$6:$M$322,2,FALSE)</f>
        <v>#N/A</v>
      </c>
      <c r="Q41" s="253" t="e">
        <f>VLOOKUP(D41,고객상담실현황!$F$6:$M$322,3,FALSE)</f>
        <v>#N/A</v>
      </c>
      <c r="R41" s="253" t="e">
        <f>VLOOKUP(D41,고객상담실현황!$F$6:$M$322,4,FALSE)</f>
        <v>#N/A</v>
      </c>
      <c r="S41" s="253" t="e">
        <f>VLOOKUP(D41,고객상담실현황!$F$6:$M$322,8,FALSE)</f>
        <v>#N/A</v>
      </c>
    </row>
    <row r="42" spans="1:19" s="20" customFormat="1" ht="24" hidden="1" customHeight="1" outlineLevel="2">
      <c r="A42" s="129">
        <f t="shared" si="0"/>
        <v>36</v>
      </c>
      <c r="B42" s="129" t="s">
        <v>73</v>
      </c>
      <c r="C42" s="129" t="s">
        <v>328</v>
      </c>
      <c r="D42" s="129" t="s">
        <v>142</v>
      </c>
      <c r="E42" s="129"/>
      <c r="F42" s="129"/>
      <c r="G42" s="129" t="s">
        <v>140</v>
      </c>
      <c r="H42" s="129"/>
      <c r="I42" s="129"/>
      <c r="J42" s="184"/>
      <c r="K42" s="184"/>
      <c r="L42" s="184">
        <v>200</v>
      </c>
      <c r="M42" s="184"/>
      <c r="N42" s="184">
        <f t="shared" si="1"/>
        <v>200</v>
      </c>
      <c r="O42" s="191"/>
      <c r="P42" s="117" t="e">
        <f>VLOOKUP(D42,고객상담실현황!$F$6:$M$322,2,FALSE)</f>
        <v>#N/A</v>
      </c>
      <c r="Q42" s="253" t="e">
        <f>VLOOKUP(D42,고객상담실현황!$F$6:$M$322,3,FALSE)</f>
        <v>#N/A</v>
      </c>
      <c r="R42" s="253" t="e">
        <f>VLOOKUP(D42,고객상담실현황!$F$6:$M$322,4,FALSE)</f>
        <v>#N/A</v>
      </c>
      <c r="S42" s="253" t="e">
        <f>VLOOKUP(D42,고객상담실현황!$F$6:$M$322,8,FALSE)</f>
        <v>#N/A</v>
      </c>
    </row>
    <row r="43" spans="1:19" s="20" customFormat="1" ht="24" hidden="1" customHeight="1" outlineLevel="2">
      <c r="A43" s="129">
        <f t="shared" si="0"/>
        <v>37</v>
      </c>
      <c r="B43" s="129" t="s">
        <v>73</v>
      </c>
      <c r="C43" s="129" t="s">
        <v>328</v>
      </c>
      <c r="D43" s="129" t="s">
        <v>598</v>
      </c>
      <c r="E43" s="129"/>
      <c r="F43" s="129"/>
      <c r="G43" s="129" t="s">
        <v>140</v>
      </c>
      <c r="H43" s="129"/>
      <c r="I43" s="129"/>
      <c r="J43" s="184"/>
      <c r="K43" s="184"/>
      <c r="L43" s="184">
        <v>410</v>
      </c>
      <c r="M43" s="184"/>
      <c r="N43" s="184">
        <f t="shared" si="1"/>
        <v>410</v>
      </c>
      <c r="O43" s="191"/>
      <c r="P43" s="117" t="e">
        <f>VLOOKUP(D43,고객상담실현황!$F$6:$M$322,2,FALSE)</f>
        <v>#N/A</v>
      </c>
      <c r="Q43" s="253" t="e">
        <f>VLOOKUP(D43,고객상담실현황!$F$6:$M$322,3,FALSE)</f>
        <v>#N/A</v>
      </c>
      <c r="R43" s="253" t="e">
        <f>VLOOKUP(D43,고객상담실현황!$F$6:$M$322,4,FALSE)</f>
        <v>#N/A</v>
      </c>
      <c r="S43" s="253" t="e">
        <f>VLOOKUP(D43,고객상담실현황!$F$6:$M$322,8,FALSE)</f>
        <v>#N/A</v>
      </c>
    </row>
    <row r="44" spans="1:19" s="20" customFormat="1" ht="24" hidden="1" customHeight="1" outlineLevel="2">
      <c r="A44" s="129">
        <f t="shared" si="0"/>
        <v>38</v>
      </c>
      <c r="B44" s="129" t="s">
        <v>73</v>
      </c>
      <c r="C44" s="129" t="s">
        <v>328</v>
      </c>
      <c r="D44" s="129" t="s">
        <v>639</v>
      </c>
      <c r="E44" s="129"/>
      <c r="F44" s="129"/>
      <c r="G44" s="129"/>
      <c r="H44" s="129"/>
      <c r="I44" s="129" t="s">
        <v>100</v>
      </c>
      <c r="J44" s="184"/>
      <c r="K44" s="184"/>
      <c r="L44" s="184"/>
      <c r="M44" s="184">
        <v>250</v>
      </c>
      <c r="N44" s="184">
        <f t="shared" si="1"/>
        <v>250</v>
      </c>
      <c r="O44" s="191"/>
      <c r="P44" s="117" t="e">
        <f>VLOOKUP(D44,고객상담실현황!$F$6:$M$322,2,FALSE)</f>
        <v>#N/A</v>
      </c>
      <c r="Q44" s="253" t="e">
        <f>VLOOKUP(D44,고객상담실현황!$F$6:$M$322,3,FALSE)</f>
        <v>#N/A</v>
      </c>
      <c r="R44" s="253" t="e">
        <f>VLOOKUP(D44,고객상담실현황!$F$6:$M$322,4,FALSE)</f>
        <v>#N/A</v>
      </c>
      <c r="S44" s="253" t="e">
        <f>VLOOKUP(D44,고객상담실현황!$F$6:$M$322,8,FALSE)</f>
        <v>#N/A</v>
      </c>
    </row>
    <row r="45" spans="1:19" s="20" customFormat="1" ht="24" hidden="1" customHeight="1" outlineLevel="2">
      <c r="A45" s="129">
        <f t="shared" si="0"/>
        <v>39</v>
      </c>
      <c r="B45" s="129" t="s">
        <v>73</v>
      </c>
      <c r="C45" s="129" t="s">
        <v>328</v>
      </c>
      <c r="D45" s="129" t="s">
        <v>594</v>
      </c>
      <c r="E45" s="129"/>
      <c r="F45" s="129"/>
      <c r="G45" s="129" t="s">
        <v>140</v>
      </c>
      <c r="H45" s="129"/>
      <c r="I45" s="129" t="s">
        <v>100</v>
      </c>
      <c r="J45" s="184"/>
      <c r="K45" s="184"/>
      <c r="L45" s="184">
        <v>680</v>
      </c>
      <c r="M45" s="184">
        <v>200</v>
      </c>
      <c r="N45" s="184">
        <f t="shared" si="1"/>
        <v>880</v>
      </c>
      <c r="O45" s="191"/>
      <c r="P45" s="117" t="e">
        <f>VLOOKUP(D45,고객상담실현황!$F$6:$M$322,2,FALSE)</f>
        <v>#N/A</v>
      </c>
      <c r="Q45" s="253" t="e">
        <f>VLOOKUP(D45,고객상담실현황!$F$6:$M$322,3,FALSE)</f>
        <v>#N/A</v>
      </c>
      <c r="R45" s="253" t="e">
        <f>VLOOKUP(D45,고객상담실현황!$F$6:$M$322,4,FALSE)</f>
        <v>#N/A</v>
      </c>
      <c r="S45" s="253" t="e">
        <f>VLOOKUP(D45,고객상담실현황!$F$6:$M$322,8,FALSE)</f>
        <v>#N/A</v>
      </c>
    </row>
    <row r="46" spans="1:19" s="20" customFormat="1" ht="24" hidden="1" customHeight="1" outlineLevel="2">
      <c r="A46" s="129">
        <f t="shared" si="0"/>
        <v>40</v>
      </c>
      <c r="B46" s="129" t="s">
        <v>73</v>
      </c>
      <c r="C46" s="129" t="s">
        <v>328</v>
      </c>
      <c r="D46" s="129" t="s">
        <v>640</v>
      </c>
      <c r="E46" s="129"/>
      <c r="F46" s="129"/>
      <c r="G46" s="129"/>
      <c r="H46" s="129"/>
      <c r="I46" s="129" t="s">
        <v>100</v>
      </c>
      <c r="J46" s="184"/>
      <c r="K46" s="184"/>
      <c r="L46" s="184"/>
      <c r="M46" s="184">
        <v>700</v>
      </c>
      <c r="N46" s="184">
        <f t="shared" si="1"/>
        <v>700</v>
      </c>
      <c r="O46" s="191"/>
      <c r="P46" s="117" t="e">
        <f>VLOOKUP(D46,고객상담실현황!$F$6:$M$322,2,FALSE)</f>
        <v>#N/A</v>
      </c>
      <c r="Q46" s="253" t="e">
        <f>VLOOKUP(D46,고객상담실현황!$F$6:$M$322,3,FALSE)</f>
        <v>#N/A</v>
      </c>
      <c r="R46" s="253" t="e">
        <f>VLOOKUP(D46,고객상담실현황!$F$6:$M$322,4,FALSE)</f>
        <v>#N/A</v>
      </c>
      <c r="S46" s="253" t="e">
        <f>VLOOKUP(D46,고객상담실현황!$F$6:$M$322,8,FALSE)</f>
        <v>#N/A</v>
      </c>
    </row>
    <row r="47" spans="1:19" s="20" customFormat="1" ht="24" hidden="1" customHeight="1" outlineLevel="2">
      <c r="A47" s="129">
        <f t="shared" si="0"/>
        <v>41</v>
      </c>
      <c r="B47" s="129" t="s">
        <v>73</v>
      </c>
      <c r="C47" s="129" t="s">
        <v>304</v>
      </c>
      <c r="D47" s="129" t="s">
        <v>304</v>
      </c>
      <c r="E47" s="129"/>
      <c r="F47" s="129"/>
      <c r="G47" s="129"/>
      <c r="H47" s="129"/>
      <c r="I47" s="129" t="s">
        <v>100</v>
      </c>
      <c r="J47" s="184"/>
      <c r="K47" s="184"/>
      <c r="L47" s="184"/>
      <c r="M47" s="184">
        <v>700</v>
      </c>
      <c r="N47" s="184">
        <f t="shared" si="1"/>
        <v>700</v>
      </c>
      <c r="O47" s="191"/>
      <c r="P47" s="117" t="str">
        <f>VLOOKUP(D47,고객상담실현황!$F$6:$M$322,2,FALSE)</f>
        <v>서기관</v>
      </c>
      <c r="Q47" s="253">
        <f>VLOOKUP(D47,고객상담실현황!$F$6:$M$322,3,FALSE)</f>
        <v>0</v>
      </c>
      <c r="R47" s="253">
        <f>VLOOKUP(D47,고객상담실현황!$F$6:$M$322,4,FALSE)</f>
        <v>2005</v>
      </c>
      <c r="S47" s="253">
        <f>VLOOKUP(D47,고객상담실현황!$F$6:$M$322,8,FALSE)</f>
        <v>0</v>
      </c>
    </row>
    <row r="48" spans="1:19" s="20" customFormat="1" ht="24" hidden="1" customHeight="1" outlineLevel="2">
      <c r="A48" s="129">
        <f t="shared" si="0"/>
        <v>42</v>
      </c>
      <c r="B48" s="129" t="s">
        <v>73</v>
      </c>
      <c r="C48" s="129" t="s">
        <v>304</v>
      </c>
      <c r="D48" s="129" t="s">
        <v>626</v>
      </c>
      <c r="E48" s="129"/>
      <c r="F48" s="129"/>
      <c r="G48" s="129"/>
      <c r="H48" s="129"/>
      <c r="I48" s="129" t="s">
        <v>100</v>
      </c>
      <c r="J48" s="184"/>
      <c r="K48" s="184"/>
      <c r="L48" s="184"/>
      <c r="M48" s="184">
        <v>300</v>
      </c>
      <c r="N48" s="184">
        <f t="shared" si="1"/>
        <v>300</v>
      </c>
      <c r="O48" s="191"/>
      <c r="P48" s="117" t="e">
        <f>VLOOKUP(D48,고객상담실현황!$F$6:$M$322,2,FALSE)</f>
        <v>#N/A</v>
      </c>
      <c r="Q48" s="253" t="e">
        <f>VLOOKUP(D48,고객상담실현황!$F$6:$M$322,3,FALSE)</f>
        <v>#N/A</v>
      </c>
      <c r="R48" s="253" t="e">
        <f>VLOOKUP(D48,고객상담실현황!$F$6:$M$322,4,FALSE)</f>
        <v>#N/A</v>
      </c>
      <c r="S48" s="253" t="e">
        <f>VLOOKUP(D48,고객상담실현황!$F$6:$M$322,8,FALSE)</f>
        <v>#N/A</v>
      </c>
    </row>
    <row r="49" spans="1:19" s="20" customFormat="1" ht="24" hidden="1" customHeight="1" outlineLevel="2">
      <c r="A49" s="129">
        <f t="shared" si="0"/>
        <v>43</v>
      </c>
      <c r="B49" s="129" t="s">
        <v>73</v>
      </c>
      <c r="C49" s="129" t="s">
        <v>304</v>
      </c>
      <c r="D49" s="129" t="s">
        <v>633</v>
      </c>
      <c r="E49" s="129"/>
      <c r="F49" s="129"/>
      <c r="G49" s="129"/>
      <c r="H49" s="129"/>
      <c r="I49" s="129" t="s">
        <v>100</v>
      </c>
      <c r="J49" s="184"/>
      <c r="K49" s="184"/>
      <c r="L49" s="184"/>
      <c r="M49" s="184">
        <v>300</v>
      </c>
      <c r="N49" s="184">
        <f t="shared" si="1"/>
        <v>300</v>
      </c>
      <c r="O49" s="191"/>
      <c r="P49" s="117" t="e">
        <f>VLOOKUP(D49,고객상담실현황!$F$6:$M$322,2,FALSE)</f>
        <v>#N/A</v>
      </c>
      <c r="Q49" s="253" t="e">
        <f>VLOOKUP(D49,고객상담실현황!$F$6:$M$322,3,FALSE)</f>
        <v>#N/A</v>
      </c>
      <c r="R49" s="253" t="e">
        <f>VLOOKUP(D49,고객상담실현황!$F$6:$M$322,4,FALSE)</f>
        <v>#N/A</v>
      </c>
      <c r="S49" s="253" t="e">
        <f>VLOOKUP(D49,고객상담실현황!$F$6:$M$322,8,FALSE)</f>
        <v>#N/A</v>
      </c>
    </row>
    <row r="50" spans="1:19" s="20" customFormat="1" ht="24" hidden="1" customHeight="1" outlineLevel="2">
      <c r="A50" s="129">
        <f t="shared" si="0"/>
        <v>44</v>
      </c>
      <c r="B50" s="129" t="s">
        <v>73</v>
      </c>
      <c r="C50" s="129" t="s">
        <v>304</v>
      </c>
      <c r="D50" s="129" t="s">
        <v>627</v>
      </c>
      <c r="E50" s="129"/>
      <c r="F50" s="129"/>
      <c r="G50" s="129"/>
      <c r="H50" s="129"/>
      <c r="I50" s="129" t="s">
        <v>100</v>
      </c>
      <c r="J50" s="184"/>
      <c r="K50" s="184"/>
      <c r="L50" s="184"/>
      <c r="M50" s="184">
        <v>300</v>
      </c>
      <c r="N50" s="184">
        <f t="shared" si="1"/>
        <v>300</v>
      </c>
      <c r="O50" s="191"/>
      <c r="P50" s="117" t="e">
        <f>VLOOKUP(D50,고객상담실현황!$F$6:$M$322,2,FALSE)</f>
        <v>#N/A</v>
      </c>
      <c r="Q50" s="253" t="e">
        <f>VLOOKUP(D50,고객상담실현황!$F$6:$M$322,3,FALSE)</f>
        <v>#N/A</v>
      </c>
      <c r="R50" s="253" t="e">
        <f>VLOOKUP(D50,고객상담실현황!$F$6:$M$322,4,FALSE)</f>
        <v>#N/A</v>
      </c>
      <c r="S50" s="253" t="e">
        <f>VLOOKUP(D50,고객상담실현황!$F$6:$M$322,8,FALSE)</f>
        <v>#N/A</v>
      </c>
    </row>
    <row r="51" spans="1:19" s="20" customFormat="1" ht="24" hidden="1" customHeight="1" outlineLevel="2">
      <c r="A51" s="129">
        <f t="shared" si="0"/>
        <v>45</v>
      </c>
      <c r="B51" s="129" t="s">
        <v>73</v>
      </c>
      <c r="C51" s="129" t="s">
        <v>304</v>
      </c>
      <c r="D51" s="129" t="s">
        <v>625</v>
      </c>
      <c r="E51" s="129"/>
      <c r="F51" s="129"/>
      <c r="G51" s="129"/>
      <c r="H51" s="129"/>
      <c r="I51" s="129" t="s">
        <v>100</v>
      </c>
      <c r="J51" s="184"/>
      <c r="K51" s="184"/>
      <c r="L51" s="184"/>
      <c r="M51" s="184">
        <v>300</v>
      </c>
      <c r="N51" s="184">
        <f t="shared" si="1"/>
        <v>300</v>
      </c>
      <c r="O51" s="191"/>
      <c r="P51" s="117" t="e">
        <f>VLOOKUP(D51,고객상담실현황!$F$6:$M$322,2,FALSE)</f>
        <v>#N/A</v>
      </c>
      <c r="Q51" s="253" t="e">
        <f>VLOOKUP(D51,고객상담실현황!$F$6:$M$322,3,FALSE)</f>
        <v>#N/A</v>
      </c>
      <c r="R51" s="253" t="e">
        <f>VLOOKUP(D51,고객상담실현황!$F$6:$M$322,4,FALSE)</f>
        <v>#N/A</v>
      </c>
      <c r="S51" s="253" t="e">
        <f>VLOOKUP(D51,고객상담실현황!$F$6:$M$322,8,FALSE)</f>
        <v>#N/A</v>
      </c>
    </row>
    <row r="52" spans="1:19" s="20" customFormat="1" ht="24" hidden="1" customHeight="1" outlineLevel="2">
      <c r="A52" s="129">
        <f t="shared" si="0"/>
        <v>46</v>
      </c>
      <c r="B52" s="129" t="s">
        <v>73</v>
      </c>
      <c r="C52" s="129" t="s">
        <v>304</v>
      </c>
      <c r="D52" s="129" t="s">
        <v>628</v>
      </c>
      <c r="E52" s="129"/>
      <c r="F52" s="129"/>
      <c r="G52" s="129"/>
      <c r="H52" s="129"/>
      <c r="I52" s="129" t="s">
        <v>100</v>
      </c>
      <c r="J52" s="184"/>
      <c r="K52" s="184"/>
      <c r="L52" s="184"/>
      <c r="M52" s="184">
        <v>300</v>
      </c>
      <c r="N52" s="184">
        <f t="shared" si="1"/>
        <v>300</v>
      </c>
      <c r="O52" s="191"/>
      <c r="P52" s="117" t="e">
        <f>VLOOKUP(D52,고객상담실현황!$F$6:$M$322,2,FALSE)</f>
        <v>#N/A</v>
      </c>
      <c r="Q52" s="253" t="e">
        <f>VLOOKUP(D52,고객상담실현황!$F$6:$M$322,3,FALSE)</f>
        <v>#N/A</v>
      </c>
      <c r="R52" s="253" t="e">
        <f>VLOOKUP(D52,고객상담실현황!$F$6:$M$322,4,FALSE)</f>
        <v>#N/A</v>
      </c>
      <c r="S52" s="253" t="e">
        <f>VLOOKUP(D52,고객상담실현황!$F$6:$M$322,8,FALSE)</f>
        <v>#N/A</v>
      </c>
    </row>
    <row r="53" spans="1:19" s="20" customFormat="1" ht="24" hidden="1" customHeight="1" outlineLevel="2">
      <c r="A53" s="129">
        <f t="shared" si="0"/>
        <v>47</v>
      </c>
      <c r="B53" s="129" t="s">
        <v>73</v>
      </c>
      <c r="C53" s="129" t="s">
        <v>304</v>
      </c>
      <c r="D53" s="129" t="s">
        <v>630</v>
      </c>
      <c r="E53" s="129"/>
      <c r="F53" s="129"/>
      <c r="G53" s="129"/>
      <c r="H53" s="129"/>
      <c r="I53" s="129" t="s">
        <v>100</v>
      </c>
      <c r="J53" s="184"/>
      <c r="K53" s="184"/>
      <c r="L53" s="184"/>
      <c r="M53" s="184">
        <v>300</v>
      </c>
      <c r="N53" s="184">
        <f t="shared" si="1"/>
        <v>300</v>
      </c>
      <c r="O53" s="191"/>
      <c r="P53" s="117" t="e">
        <f>VLOOKUP(D53,고객상담실현황!$F$6:$M$322,2,FALSE)</f>
        <v>#N/A</v>
      </c>
      <c r="Q53" s="253" t="e">
        <f>VLOOKUP(D53,고객상담실현황!$F$6:$M$322,3,FALSE)</f>
        <v>#N/A</v>
      </c>
      <c r="R53" s="253" t="e">
        <f>VLOOKUP(D53,고객상담실현황!$F$6:$M$322,4,FALSE)</f>
        <v>#N/A</v>
      </c>
      <c r="S53" s="253" t="e">
        <f>VLOOKUP(D53,고객상담실현황!$F$6:$M$322,8,FALSE)</f>
        <v>#N/A</v>
      </c>
    </row>
    <row r="54" spans="1:19" s="20" customFormat="1" ht="24" hidden="1" customHeight="1" outlineLevel="2">
      <c r="A54" s="129">
        <f t="shared" si="0"/>
        <v>48</v>
      </c>
      <c r="B54" s="129" t="s">
        <v>73</v>
      </c>
      <c r="C54" s="129" t="s">
        <v>310</v>
      </c>
      <c r="D54" s="129" t="s">
        <v>310</v>
      </c>
      <c r="E54" s="129"/>
      <c r="F54" s="129"/>
      <c r="G54" s="129" t="s">
        <v>140</v>
      </c>
      <c r="H54" s="129"/>
      <c r="I54" s="129"/>
      <c r="J54" s="184"/>
      <c r="K54" s="184"/>
      <c r="L54" s="184">
        <v>1520</v>
      </c>
      <c r="M54" s="184">
        <v>110</v>
      </c>
      <c r="N54" s="184">
        <f t="shared" si="1"/>
        <v>1630</v>
      </c>
      <c r="O54" s="191"/>
      <c r="P54" s="117" t="str">
        <f>VLOOKUP(D54,고객상담실현황!$F$6:$M$322,2,FALSE)</f>
        <v>서기관</v>
      </c>
      <c r="Q54" s="253">
        <f>VLOOKUP(D54,고객상담실현황!$F$6:$M$322,3,FALSE)</f>
        <v>0</v>
      </c>
      <c r="R54" s="253">
        <f>VLOOKUP(D54,고객상담실현황!$F$6:$M$322,4,FALSE)</f>
        <v>2005</v>
      </c>
      <c r="S54" s="253">
        <f>VLOOKUP(D54,고객상담실현황!$F$6:$M$322,8,FALSE)</f>
        <v>0</v>
      </c>
    </row>
    <row r="55" spans="1:19" s="20" customFormat="1" ht="24" hidden="1" customHeight="1" outlineLevel="2">
      <c r="A55" s="129">
        <f t="shared" si="0"/>
        <v>49</v>
      </c>
      <c r="B55" s="129" t="s">
        <v>73</v>
      </c>
      <c r="C55" s="129" t="s">
        <v>457</v>
      </c>
      <c r="D55" s="129" t="s">
        <v>460</v>
      </c>
      <c r="E55" s="129"/>
      <c r="F55" s="129"/>
      <c r="G55" s="129"/>
      <c r="H55" s="129"/>
      <c r="I55" s="129" t="s">
        <v>100</v>
      </c>
      <c r="J55" s="184"/>
      <c r="K55" s="184"/>
      <c r="L55" s="184"/>
      <c r="M55" s="184">
        <v>440</v>
      </c>
      <c r="N55" s="184">
        <f t="shared" si="1"/>
        <v>440</v>
      </c>
      <c r="O55" s="191"/>
      <c r="P55" s="117" t="str">
        <f>VLOOKUP(D55,고객상담실현황!$F$6:$M$322,2,FALSE)</f>
        <v>사무관</v>
      </c>
      <c r="Q55" s="253" t="str">
        <f>VLOOKUP(D55,고객상담실현황!$F$6:$M$322,3,FALSE)</f>
        <v>관내</v>
      </c>
      <c r="R55" s="253" t="str">
        <f>VLOOKUP(D55,고객상담실현황!$F$6:$M$322,4,FALSE)</f>
        <v>2011</v>
      </c>
      <c r="S55" s="253">
        <f>VLOOKUP(D55,고객상담실현황!$F$6:$M$322,8,FALSE)</f>
        <v>0</v>
      </c>
    </row>
    <row r="56" spans="1:19" s="20" customFormat="1" ht="24" hidden="1" customHeight="1" outlineLevel="2">
      <c r="A56" s="129">
        <f t="shared" si="0"/>
        <v>50</v>
      </c>
      <c r="B56" s="129" t="s">
        <v>73</v>
      </c>
      <c r="C56" s="129" t="s">
        <v>457</v>
      </c>
      <c r="D56" s="129" t="s">
        <v>457</v>
      </c>
      <c r="E56" s="129"/>
      <c r="F56" s="129"/>
      <c r="G56" s="129"/>
      <c r="H56" s="129"/>
      <c r="I56" s="129" t="s">
        <v>100</v>
      </c>
      <c r="J56" s="184"/>
      <c r="K56" s="184"/>
      <c r="L56" s="184"/>
      <c r="M56" s="184">
        <v>1210</v>
      </c>
      <c r="N56" s="184">
        <f t="shared" si="1"/>
        <v>1210</v>
      </c>
      <c r="O56" s="191"/>
      <c r="P56" s="117" t="str">
        <f>VLOOKUP(D56,고객상담실현황!$F$6:$M$322,2,FALSE)</f>
        <v>서기관</v>
      </c>
      <c r="Q56" s="253">
        <f>VLOOKUP(D56,고객상담실현황!$F$6:$M$322,3,FALSE)</f>
        <v>0</v>
      </c>
      <c r="R56" s="253">
        <f>VLOOKUP(D56,고객상담실현황!$F$6:$M$322,4,FALSE)</f>
        <v>2006</v>
      </c>
      <c r="S56" s="253">
        <f>VLOOKUP(D56,고객상담실현황!$F$6:$M$322,8,FALSE)</f>
        <v>0</v>
      </c>
    </row>
    <row r="57" spans="1:19" s="20" customFormat="1" ht="24" hidden="1" customHeight="1" outlineLevel="2">
      <c r="A57" s="129">
        <f t="shared" si="0"/>
        <v>51</v>
      </c>
      <c r="B57" s="129" t="s">
        <v>73</v>
      </c>
      <c r="C57" s="129" t="s">
        <v>457</v>
      </c>
      <c r="D57" s="129" t="s">
        <v>650</v>
      </c>
      <c r="E57" s="129"/>
      <c r="F57" s="129"/>
      <c r="G57" s="129"/>
      <c r="H57" s="129"/>
      <c r="I57" s="129" t="s">
        <v>100</v>
      </c>
      <c r="J57" s="184"/>
      <c r="K57" s="184"/>
      <c r="L57" s="184"/>
      <c r="M57" s="184">
        <v>660</v>
      </c>
      <c r="N57" s="184">
        <f t="shared" si="1"/>
        <v>660</v>
      </c>
      <c r="O57" s="191"/>
      <c r="P57" s="117" t="e">
        <f>VLOOKUP(D57,고객상담실현황!$F$6:$M$322,2,FALSE)</f>
        <v>#N/A</v>
      </c>
      <c r="Q57" s="253" t="e">
        <f>VLOOKUP(D57,고객상담실현황!$F$6:$M$322,3,FALSE)</f>
        <v>#N/A</v>
      </c>
      <c r="R57" s="253" t="e">
        <f>VLOOKUP(D57,고객상담실현황!$F$6:$M$322,4,FALSE)</f>
        <v>#N/A</v>
      </c>
      <c r="S57" s="253" t="e">
        <f>VLOOKUP(D57,고객상담실현황!$F$6:$M$322,8,FALSE)</f>
        <v>#N/A</v>
      </c>
    </row>
    <row r="58" spans="1:19" s="20" customFormat="1" ht="24" hidden="1" customHeight="1" outlineLevel="2">
      <c r="A58" s="129">
        <f t="shared" si="0"/>
        <v>52</v>
      </c>
      <c r="B58" s="129" t="s">
        <v>73</v>
      </c>
      <c r="C58" s="129" t="s">
        <v>457</v>
      </c>
      <c r="D58" s="129" t="s">
        <v>458</v>
      </c>
      <c r="E58" s="129"/>
      <c r="F58" s="129"/>
      <c r="G58" s="129"/>
      <c r="H58" s="129"/>
      <c r="I58" s="129" t="s">
        <v>100</v>
      </c>
      <c r="J58" s="184"/>
      <c r="K58" s="184"/>
      <c r="L58" s="184"/>
      <c r="M58" s="184">
        <v>440</v>
      </c>
      <c r="N58" s="184">
        <f t="shared" si="1"/>
        <v>440</v>
      </c>
      <c r="O58" s="191"/>
      <c r="P58" s="117" t="str">
        <f>VLOOKUP(D58,고객상담실현황!$F$6:$M$322,2,FALSE)</f>
        <v>주사</v>
      </c>
      <c r="Q58" s="253" t="str">
        <f>VLOOKUP(D58,고객상담실현황!$F$6:$M$322,3,FALSE)</f>
        <v>관내</v>
      </c>
      <c r="R58" s="253" t="str">
        <f>VLOOKUP(D58,고객상담실현황!$F$6:$M$322,4,FALSE)</f>
        <v>2010</v>
      </c>
      <c r="S58" s="253">
        <f>VLOOKUP(D58,고객상담실현황!$F$6:$M$322,8,FALSE)</f>
        <v>0</v>
      </c>
    </row>
    <row r="59" spans="1:19" s="20" customFormat="1" ht="24" hidden="1" customHeight="1" outlineLevel="2">
      <c r="A59" s="129">
        <f t="shared" si="0"/>
        <v>53</v>
      </c>
      <c r="B59" s="129" t="s">
        <v>73</v>
      </c>
      <c r="C59" s="129" t="s">
        <v>457</v>
      </c>
      <c r="D59" s="129" t="s">
        <v>649</v>
      </c>
      <c r="E59" s="129"/>
      <c r="F59" s="129"/>
      <c r="G59" s="129"/>
      <c r="H59" s="129"/>
      <c r="I59" s="129" t="s">
        <v>100</v>
      </c>
      <c r="J59" s="184"/>
      <c r="K59" s="184"/>
      <c r="L59" s="184"/>
      <c r="M59" s="184">
        <v>550</v>
      </c>
      <c r="N59" s="184">
        <f t="shared" si="1"/>
        <v>550</v>
      </c>
      <c r="O59" s="191"/>
      <c r="P59" s="117" t="e">
        <f>VLOOKUP(D59,고객상담실현황!$F$6:$M$322,2,FALSE)</f>
        <v>#N/A</v>
      </c>
      <c r="Q59" s="253" t="e">
        <f>VLOOKUP(D59,고객상담실현황!$F$6:$M$322,3,FALSE)</f>
        <v>#N/A</v>
      </c>
      <c r="R59" s="253" t="e">
        <f>VLOOKUP(D59,고객상담실현황!$F$6:$M$322,4,FALSE)</f>
        <v>#N/A</v>
      </c>
      <c r="S59" s="253" t="e">
        <f>VLOOKUP(D59,고객상담실현황!$F$6:$M$322,8,FALSE)</f>
        <v>#N/A</v>
      </c>
    </row>
    <row r="60" spans="1:19" s="20" customFormat="1" ht="24" hidden="1" customHeight="1" outlineLevel="2">
      <c r="A60" s="129">
        <f t="shared" si="0"/>
        <v>54</v>
      </c>
      <c r="B60" s="129" t="s">
        <v>73</v>
      </c>
      <c r="C60" s="129" t="s">
        <v>457</v>
      </c>
      <c r="D60" s="129" t="s">
        <v>461</v>
      </c>
      <c r="E60" s="129"/>
      <c r="F60" s="129"/>
      <c r="G60" s="129"/>
      <c r="H60" s="129"/>
      <c r="I60" s="129" t="s">
        <v>100</v>
      </c>
      <c r="J60" s="184"/>
      <c r="K60" s="184"/>
      <c r="L60" s="184"/>
      <c r="M60" s="184">
        <v>440</v>
      </c>
      <c r="N60" s="184">
        <f t="shared" si="1"/>
        <v>440</v>
      </c>
      <c r="O60" s="191"/>
      <c r="P60" s="117" t="str">
        <f>VLOOKUP(D60,고객상담실현황!$F$6:$M$322,2,FALSE)</f>
        <v>주사</v>
      </c>
      <c r="Q60" s="253" t="str">
        <f>VLOOKUP(D60,고객상담실현황!$F$6:$M$322,3,FALSE)</f>
        <v>관내</v>
      </c>
      <c r="R60" s="253" t="str">
        <f>VLOOKUP(D60,고객상담실현황!$F$6:$M$322,4,FALSE)</f>
        <v>2011</v>
      </c>
      <c r="S60" s="253">
        <f>VLOOKUP(D60,고객상담실현황!$F$6:$M$322,8,FALSE)</f>
        <v>0</v>
      </c>
    </row>
    <row r="61" spans="1:19" s="20" customFormat="1" ht="24" hidden="1" customHeight="1" outlineLevel="2">
      <c r="A61" s="129">
        <f t="shared" si="0"/>
        <v>55</v>
      </c>
      <c r="B61" s="129" t="s">
        <v>73</v>
      </c>
      <c r="C61" s="129" t="s">
        <v>457</v>
      </c>
      <c r="D61" s="129" t="s">
        <v>459</v>
      </c>
      <c r="E61" s="129"/>
      <c r="F61" s="129"/>
      <c r="G61" s="129"/>
      <c r="H61" s="129"/>
      <c r="I61" s="129" t="s">
        <v>100</v>
      </c>
      <c r="J61" s="184"/>
      <c r="K61" s="184"/>
      <c r="L61" s="184"/>
      <c r="M61" s="184">
        <v>440</v>
      </c>
      <c r="N61" s="184">
        <f t="shared" si="1"/>
        <v>440</v>
      </c>
      <c r="O61" s="191"/>
      <c r="P61" s="117" t="str">
        <f>VLOOKUP(D61,고객상담실현황!$F$6:$M$322,2,FALSE)</f>
        <v>주사</v>
      </c>
      <c r="Q61" s="253" t="str">
        <f>VLOOKUP(D61,고객상담실현황!$F$6:$M$322,3,FALSE)</f>
        <v>관내</v>
      </c>
      <c r="R61" s="253" t="str">
        <f>VLOOKUP(D61,고객상담실현황!$F$6:$M$322,4,FALSE)</f>
        <v>2011</v>
      </c>
      <c r="S61" s="253">
        <f>VLOOKUP(D61,고객상담실현황!$F$6:$M$322,8,FALSE)</f>
        <v>0</v>
      </c>
    </row>
    <row r="62" spans="1:19" s="20" customFormat="1" ht="24" hidden="1" customHeight="1" outlineLevel="2">
      <c r="A62" s="129">
        <f t="shared" si="0"/>
        <v>56</v>
      </c>
      <c r="B62" s="129" t="s">
        <v>73</v>
      </c>
      <c r="C62" s="129" t="s">
        <v>457</v>
      </c>
      <c r="D62" s="129" t="s">
        <v>651</v>
      </c>
      <c r="E62" s="129"/>
      <c r="F62" s="129"/>
      <c r="G62" s="129"/>
      <c r="H62" s="129"/>
      <c r="I62" s="129" t="s">
        <v>100</v>
      </c>
      <c r="J62" s="184"/>
      <c r="K62" s="184"/>
      <c r="L62" s="184"/>
      <c r="M62" s="184">
        <v>660</v>
      </c>
      <c r="N62" s="184">
        <f t="shared" si="1"/>
        <v>660</v>
      </c>
      <c r="O62" s="191"/>
      <c r="P62" s="117" t="e">
        <f>VLOOKUP(D62,고객상담실현황!$F$6:$M$322,2,FALSE)</f>
        <v>#N/A</v>
      </c>
      <c r="Q62" s="253" t="e">
        <f>VLOOKUP(D62,고객상담실현황!$F$6:$M$322,3,FALSE)</f>
        <v>#N/A</v>
      </c>
      <c r="R62" s="253" t="e">
        <f>VLOOKUP(D62,고객상담실현황!$F$6:$M$322,4,FALSE)</f>
        <v>#N/A</v>
      </c>
      <c r="S62" s="253" t="e">
        <f>VLOOKUP(D62,고객상담실현황!$F$6:$M$322,8,FALSE)</f>
        <v>#N/A</v>
      </c>
    </row>
    <row r="63" spans="1:19" s="20" customFormat="1" ht="24" hidden="1" customHeight="1" outlineLevel="2">
      <c r="A63" s="129">
        <f t="shared" si="0"/>
        <v>57</v>
      </c>
      <c r="B63" s="129" t="s">
        <v>73</v>
      </c>
      <c r="C63" s="129" t="s">
        <v>457</v>
      </c>
      <c r="D63" s="129" t="s">
        <v>652</v>
      </c>
      <c r="E63" s="129"/>
      <c r="F63" s="129"/>
      <c r="G63" s="129"/>
      <c r="H63" s="129"/>
      <c r="I63" s="129" t="s">
        <v>100</v>
      </c>
      <c r="J63" s="184"/>
      <c r="K63" s="184"/>
      <c r="L63" s="184"/>
      <c r="M63" s="184">
        <v>440</v>
      </c>
      <c r="N63" s="184">
        <f t="shared" si="1"/>
        <v>440</v>
      </c>
      <c r="O63" s="191"/>
      <c r="P63" s="117" t="e">
        <f>VLOOKUP(D63,고객상담실현황!$F$6:$M$322,2,FALSE)</f>
        <v>#N/A</v>
      </c>
      <c r="Q63" s="253" t="e">
        <f>VLOOKUP(D63,고객상담실현황!$F$6:$M$322,3,FALSE)</f>
        <v>#N/A</v>
      </c>
      <c r="R63" s="253" t="e">
        <f>VLOOKUP(D63,고객상담실현황!$F$6:$M$322,4,FALSE)</f>
        <v>#N/A</v>
      </c>
      <c r="S63" s="253" t="e">
        <f>VLOOKUP(D63,고객상담실현황!$F$6:$M$322,8,FALSE)</f>
        <v>#N/A</v>
      </c>
    </row>
    <row r="64" spans="1:19" s="20" customFormat="1" ht="24" hidden="1" customHeight="1" outlineLevel="2">
      <c r="A64" s="129">
        <f t="shared" si="0"/>
        <v>58</v>
      </c>
      <c r="B64" s="129" t="s">
        <v>73</v>
      </c>
      <c r="C64" s="129" t="s">
        <v>311</v>
      </c>
      <c r="D64" s="129" t="s">
        <v>311</v>
      </c>
      <c r="E64" s="129"/>
      <c r="F64" s="129"/>
      <c r="G64" s="129"/>
      <c r="H64" s="129"/>
      <c r="I64" s="129" t="s">
        <v>100</v>
      </c>
      <c r="J64" s="184"/>
      <c r="K64" s="184"/>
      <c r="L64" s="184"/>
      <c r="M64" s="184">
        <v>500</v>
      </c>
      <c r="N64" s="184">
        <f t="shared" si="1"/>
        <v>500</v>
      </c>
      <c r="O64" s="191"/>
      <c r="P64" s="117" t="str">
        <f>VLOOKUP(D64,고객상담실현황!$F$6:$M$322,2,FALSE)</f>
        <v>서기관</v>
      </c>
      <c r="Q64" s="253">
        <f>VLOOKUP(D64,고객상담실현황!$F$6:$M$322,3,FALSE)</f>
        <v>0</v>
      </c>
      <c r="R64" s="253">
        <f>VLOOKUP(D64,고객상담실현황!$F$6:$M$322,4,FALSE)</f>
        <v>2005</v>
      </c>
      <c r="S64" s="253">
        <f>VLOOKUP(D64,고객상담실현황!$F$6:$M$322,8,FALSE)</f>
        <v>0</v>
      </c>
    </row>
    <row r="65" spans="1:19" s="20" customFormat="1" ht="24" hidden="1" customHeight="1" outlineLevel="2">
      <c r="A65" s="129">
        <f t="shared" si="0"/>
        <v>59</v>
      </c>
      <c r="B65" s="129" t="s">
        <v>73</v>
      </c>
      <c r="C65" s="129" t="s">
        <v>311</v>
      </c>
      <c r="D65" s="129" t="s">
        <v>584</v>
      </c>
      <c r="E65" s="129"/>
      <c r="F65" s="129"/>
      <c r="G65" s="129" t="s">
        <v>140</v>
      </c>
      <c r="H65" s="129" t="s">
        <v>100</v>
      </c>
      <c r="I65" s="129"/>
      <c r="J65" s="184"/>
      <c r="K65" s="184">
        <v>10000</v>
      </c>
      <c r="L65" s="184">
        <v>3510</v>
      </c>
      <c r="M65" s="184"/>
      <c r="N65" s="184">
        <f t="shared" si="1"/>
        <v>13510</v>
      </c>
      <c r="O65" s="191">
        <v>1</v>
      </c>
      <c r="P65" s="117" t="e">
        <f>VLOOKUP(D65,고객상담실현황!$F$6:$M$322,2,FALSE)</f>
        <v>#N/A</v>
      </c>
      <c r="Q65" s="253" t="e">
        <f>VLOOKUP(D65,고객상담실현황!$F$6:$M$322,3,FALSE)</f>
        <v>#N/A</v>
      </c>
      <c r="R65" s="253" t="e">
        <f>VLOOKUP(D65,고객상담실현황!$F$6:$M$322,4,FALSE)</f>
        <v>#N/A</v>
      </c>
      <c r="S65" s="253" t="e">
        <f>VLOOKUP(D65,고객상담실현황!$F$6:$M$322,8,FALSE)</f>
        <v>#N/A</v>
      </c>
    </row>
    <row r="66" spans="1:19" s="20" customFormat="1" ht="24" hidden="1" customHeight="1" outlineLevel="2">
      <c r="A66" s="129">
        <f t="shared" si="0"/>
        <v>60</v>
      </c>
      <c r="B66" s="129" t="s">
        <v>73</v>
      </c>
      <c r="C66" s="129" t="s">
        <v>307</v>
      </c>
      <c r="D66" s="129" t="s">
        <v>306</v>
      </c>
      <c r="E66" s="129"/>
      <c r="F66" s="129"/>
      <c r="G66" s="129"/>
      <c r="H66" s="129"/>
      <c r="I66" s="129"/>
      <c r="J66" s="184"/>
      <c r="K66" s="184"/>
      <c r="L66" s="184"/>
      <c r="M66" s="184">
        <v>200</v>
      </c>
      <c r="N66" s="184">
        <f t="shared" si="1"/>
        <v>200</v>
      </c>
      <c r="O66" s="191"/>
      <c r="P66" s="117" t="str">
        <f>VLOOKUP(D66,고객상담실현황!$F$6:$M$322,2,FALSE)</f>
        <v>주사</v>
      </c>
      <c r="Q66" s="253" t="str">
        <f>VLOOKUP(D66,고객상담실현황!$F$6:$M$322,3,FALSE)</f>
        <v>관내</v>
      </c>
      <c r="R66" s="253" t="str">
        <f>VLOOKUP(D66,고객상담실현황!$F$6:$M$322,4,FALSE)</f>
        <v>2009</v>
      </c>
      <c r="S66" s="253">
        <f>VLOOKUP(D66,고객상담실현황!$F$6:$M$322,8,FALSE)</f>
        <v>0</v>
      </c>
    </row>
    <row r="67" spans="1:19" s="20" customFormat="1" ht="24" hidden="1" customHeight="1" outlineLevel="2">
      <c r="A67" s="129">
        <f t="shared" si="0"/>
        <v>61</v>
      </c>
      <c r="B67" s="129" t="s">
        <v>73</v>
      </c>
      <c r="C67" s="129" t="s">
        <v>307</v>
      </c>
      <c r="D67" s="129" t="s">
        <v>307</v>
      </c>
      <c r="E67" s="129"/>
      <c r="F67" s="129"/>
      <c r="G67" s="129"/>
      <c r="H67" s="129"/>
      <c r="I67" s="129" t="s">
        <v>100</v>
      </c>
      <c r="J67" s="184"/>
      <c r="K67" s="184"/>
      <c r="L67" s="184"/>
      <c r="M67" s="184">
        <v>700</v>
      </c>
      <c r="N67" s="184">
        <f t="shared" si="1"/>
        <v>700</v>
      </c>
      <c r="O67" s="191"/>
      <c r="P67" s="117" t="str">
        <f>VLOOKUP(D67,고객상담실현황!$F$6:$M$322,2,FALSE)</f>
        <v>서기관</v>
      </c>
      <c r="Q67" s="253">
        <f>VLOOKUP(D67,고객상담실현황!$F$6:$M$322,3,FALSE)</f>
        <v>0</v>
      </c>
      <c r="R67" s="253">
        <f>VLOOKUP(D67,고객상담실현황!$F$6:$M$322,4,FALSE)</f>
        <v>2005</v>
      </c>
      <c r="S67" s="253">
        <f>VLOOKUP(D67,고객상담실현황!$F$6:$M$322,8,FALSE)</f>
        <v>0</v>
      </c>
    </row>
    <row r="68" spans="1:19" s="20" customFormat="1" ht="24" hidden="1" customHeight="1" outlineLevel="2">
      <c r="A68" s="129">
        <f t="shared" si="0"/>
        <v>62</v>
      </c>
      <c r="B68" s="129" t="s">
        <v>73</v>
      </c>
      <c r="C68" s="129" t="s">
        <v>307</v>
      </c>
      <c r="D68" s="129" t="s">
        <v>600</v>
      </c>
      <c r="E68" s="129"/>
      <c r="F68" s="129"/>
      <c r="G68" s="129" t="s">
        <v>140</v>
      </c>
      <c r="H68" s="129"/>
      <c r="I68" s="129"/>
      <c r="J68" s="184"/>
      <c r="K68" s="184"/>
      <c r="L68" s="184">
        <v>800</v>
      </c>
      <c r="M68" s="184"/>
      <c r="N68" s="184">
        <f t="shared" si="1"/>
        <v>800</v>
      </c>
      <c r="O68" s="191"/>
      <c r="P68" s="117" t="e">
        <f>VLOOKUP(D68,고객상담실현황!$F$6:$M$322,2,FALSE)</f>
        <v>#N/A</v>
      </c>
      <c r="Q68" s="253" t="e">
        <f>VLOOKUP(D68,고객상담실현황!$F$6:$M$322,3,FALSE)</f>
        <v>#N/A</v>
      </c>
      <c r="R68" s="253" t="e">
        <f>VLOOKUP(D68,고객상담실현황!$F$6:$M$322,4,FALSE)</f>
        <v>#N/A</v>
      </c>
      <c r="S68" s="253" t="e">
        <f>VLOOKUP(D68,고객상담실현황!$F$6:$M$322,8,FALSE)</f>
        <v>#N/A</v>
      </c>
    </row>
    <row r="69" spans="1:19" s="20" customFormat="1" ht="24" hidden="1" customHeight="1" outlineLevel="2">
      <c r="A69" s="129">
        <f t="shared" si="0"/>
        <v>63</v>
      </c>
      <c r="B69" s="129" t="s">
        <v>73</v>
      </c>
      <c r="C69" s="129" t="s">
        <v>307</v>
      </c>
      <c r="D69" s="129" t="s">
        <v>645</v>
      </c>
      <c r="E69" s="129"/>
      <c r="F69" s="129"/>
      <c r="G69" s="129"/>
      <c r="H69" s="129"/>
      <c r="I69" s="129"/>
      <c r="J69" s="184"/>
      <c r="K69" s="184"/>
      <c r="L69" s="184"/>
      <c r="M69" s="184">
        <v>1480</v>
      </c>
      <c r="N69" s="184">
        <f t="shared" si="1"/>
        <v>1480</v>
      </c>
      <c r="O69" s="191"/>
      <c r="P69" s="117" t="e">
        <f>VLOOKUP(D69,고객상담실현황!$F$6:$M$322,2,FALSE)</f>
        <v>#N/A</v>
      </c>
      <c r="Q69" s="253" t="e">
        <f>VLOOKUP(D69,고객상담실현황!$F$6:$M$322,3,FALSE)</f>
        <v>#N/A</v>
      </c>
      <c r="R69" s="253" t="e">
        <f>VLOOKUP(D69,고객상담실현황!$F$6:$M$322,4,FALSE)</f>
        <v>#N/A</v>
      </c>
      <c r="S69" s="253" t="e">
        <f>VLOOKUP(D69,고객상담실현황!$F$6:$M$322,8,FALSE)</f>
        <v>#N/A</v>
      </c>
    </row>
    <row r="70" spans="1:19" s="20" customFormat="1" ht="24" hidden="1" customHeight="1" outlineLevel="2">
      <c r="A70" s="129">
        <f t="shared" si="0"/>
        <v>64</v>
      </c>
      <c r="B70" s="129" t="s">
        <v>73</v>
      </c>
      <c r="C70" s="129" t="s">
        <v>307</v>
      </c>
      <c r="D70" s="129" t="s">
        <v>592</v>
      </c>
      <c r="E70" s="129"/>
      <c r="F70" s="129"/>
      <c r="G70" s="129" t="s">
        <v>140</v>
      </c>
      <c r="H70" s="129"/>
      <c r="I70" s="129"/>
      <c r="J70" s="184"/>
      <c r="K70" s="184"/>
      <c r="L70" s="184">
        <v>1330</v>
      </c>
      <c r="M70" s="184"/>
      <c r="N70" s="184">
        <f t="shared" si="1"/>
        <v>1330</v>
      </c>
      <c r="O70" s="191"/>
      <c r="P70" s="117" t="e">
        <f>VLOOKUP(D70,고객상담실현황!$F$6:$M$322,2,FALSE)</f>
        <v>#N/A</v>
      </c>
      <c r="Q70" s="253" t="e">
        <f>VLOOKUP(D70,고객상담실현황!$F$6:$M$322,3,FALSE)</f>
        <v>#N/A</v>
      </c>
      <c r="R70" s="253" t="e">
        <f>VLOOKUP(D70,고객상담실현황!$F$6:$M$322,4,FALSE)</f>
        <v>#N/A</v>
      </c>
      <c r="S70" s="253" t="e">
        <f>VLOOKUP(D70,고객상담실현황!$F$6:$M$322,8,FALSE)</f>
        <v>#N/A</v>
      </c>
    </row>
    <row r="71" spans="1:19" s="20" customFormat="1" ht="24" hidden="1" customHeight="1" outlineLevel="2">
      <c r="A71" s="129">
        <f t="shared" si="0"/>
        <v>65</v>
      </c>
      <c r="B71" s="129" t="s">
        <v>73</v>
      </c>
      <c r="C71" s="129" t="s">
        <v>307</v>
      </c>
      <c r="D71" s="129" t="s">
        <v>644</v>
      </c>
      <c r="E71" s="129"/>
      <c r="F71" s="129"/>
      <c r="G71" s="129"/>
      <c r="H71" s="129"/>
      <c r="I71" s="129"/>
      <c r="J71" s="184"/>
      <c r="K71" s="184"/>
      <c r="L71" s="184"/>
      <c r="M71" s="184">
        <v>300</v>
      </c>
      <c r="N71" s="184">
        <f t="shared" si="1"/>
        <v>300</v>
      </c>
      <c r="O71" s="191"/>
      <c r="P71" s="117" t="e">
        <f>VLOOKUP(D71,고객상담실현황!$F$6:$M$322,2,FALSE)</f>
        <v>#N/A</v>
      </c>
      <c r="Q71" s="253" t="e">
        <f>VLOOKUP(D71,고객상담실현황!$F$6:$M$322,3,FALSE)</f>
        <v>#N/A</v>
      </c>
      <c r="R71" s="253" t="e">
        <f>VLOOKUP(D71,고객상담실현황!$F$6:$M$322,4,FALSE)</f>
        <v>#N/A</v>
      </c>
      <c r="S71" s="253" t="e">
        <f>VLOOKUP(D71,고객상담실현황!$F$6:$M$322,8,FALSE)</f>
        <v>#N/A</v>
      </c>
    </row>
    <row r="72" spans="1:19" s="20" customFormat="1" ht="24" hidden="1" customHeight="1" outlineLevel="2">
      <c r="A72" s="129">
        <f t="shared" ref="A72:A142" si="2">ROW()-6</f>
        <v>66</v>
      </c>
      <c r="B72" s="129" t="s">
        <v>73</v>
      </c>
      <c r="C72" s="129" t="s">
        <v>77</v>
      </c>
      <c r="D72" s="129" t="s">
        <v>77</v>
      </c>
      <c r="E72" s="129"/>
      <c r="F72" s="129"/>
      <c r="G72" s="129"/>
      <c r="H72" s="129"/>
      <c r="I72" s="129" t="s">
        <v>100</v>
      </c>
      <c r="J72" s="184"/>
      <c r="K72" s="184"/>
      <c r="L72" s="184"/>
      <c r="M72" s="184">
        <v>500</v>
      </c>
      <c r="N72" s="184">
        <f t="shared" ref="N72:N122" si="3">SUM(J72:M72)</f>
        <v>500</v>
      </c>
      <c r="O72" s="191"/>
      <c r="P72" s="117" t="str">
        <f>VLOOKUP(D72,고객상담실현황!$F$6:$M$322,2,FALSE)</f>
        <v>서기관</v>
      </c>
      <c r="Q72" s="253">
        <f>VLOOKUP(D72,고객상담실현황!$F$6:$M$322,3,FALSE)</f>
        <v>0</v>
      </c>
      <c r="R72" s="253">
        <f>VLOOKUP(D72,고객상담실현황!$F$6:$M$322,4,FALSE)</f>
        <v>2007</v>
      </c>
      <c r="S72" s="253">
        <f>VLOOKUP(D72,고객상담실현황!$F$6:$M$322,8,FALSE)</f>
        <v>0</v>
      </c>
    </row>
    <row r="73" spans="1:19" s="20" customFormat="1" ht="24" hidden="1" customHeight="1" outlineLevel="2">
      <c r="A73" s="129">
        <f t="shared" si="2"/>
        <v>67</v>
      </c>
      <c r="B73" s="129" t="s">
        <v>73</v>
      </c>
      <c r="C73" s="129" t="s">
        <v>318</v>
      </c>
      <c r="D73" s="129" t="s">
        <v>318</v>
      </c>
      <c r="E73" s="129"/>
      <c r="F73" s="129"/>
      <c r="G73" s="129"/>
      <c r="H73" s="129"/>
      <c r="I73" s="129" t="s">
        <v>100</v>
      </c>
      <c r="J73" s="184"/>
      <c r="K73" s="184"/>
      <c r="L73" s="184"/>
      <c r="M73" s="184">
        <v>3150</v>
      </c>
      <c r="N73" s="184">
        <f t="shared" si="3"/>
        <v>3150</v>
      </c>
      <c r="O73" s="191"/>
      <c r="P73" s="117" t="str">
        <f>VLOOKUP(D73,고객상담실현황!$F$6:$M$322,2,FALSE)</f>
        <v>서기관</v>
      </c>
      <c r="Q73" s="253">
        <f>VLOOKUP(D73,고객상담실현황!$F$6:$M$322,3,FALSE)</f>
        <v>0</v>
      </c>
      <c r="R73" s="253">
        <f>VLOOKUP(D73,고객상담실현황!$F$6:$M$322,4,FALSE)</f>
        <v>2010</v>
      </c>
      <c r="S73" s="253">
        <f>VLOOKUP(D73,고객상담실현황!$F$6:$M$322,8,FALSE)</f>
        <v>7900</v>
      </c>
    </row>
    <row r="74" spans="1:19" s="20" customFormat="1" ht="24" hidden="1" customHeight="1" outlineLevel="2">
      <c r="A74" s="129">
        <f t="shared" si="2"/>
        <v>68</v>
      </c>
      <c r="B74" s="129" t="s">
        <v>73</v>
      </c>
      <c r="C74" s="129" t="s">
        <v>463</v>
      </c>
      <c r="D74" s="129" t="s">
        <v>631</v>
      </c>
      <c r="E74" s="129"/>
      <c r="F74" s="129"/>
      <c r="G74" s="129"/>
      <c r="H74" s="129"/>
      <c r="I74" s="129" t="s">
        <v>100</v>
      </c>
      <c r="J74" s="184"/>
      <c r="K74" s="184"/>
      <c r="L74" s="184"/>
      <c r="M74" s="184">
        <v>150</v>
      </c>
      <c r="N74" s="184">
        <f t="shared" si="3"/>
        <v>150</v>
      </c>
      <c r="O74" s="191"/>
      <c r="P74" s="117" t="e">
        <f>VLOOKUP(D74,고객상담실현황!$F$6:$M$322,2,FALSE)</f>
        <v>#N/A</v>
      </c>
      <c r="Q74" s="253" t="e">
        <f>VLOOKUP(D74,고객상담실현황!$F$6:$M$322,3,FALSE)</f>
        <v>#N/A</v>
      </c>
      <c r="R74" s="253" t="e">
        <f>VLOOKUP(D74,고객상담실현황!$F$6:$M$322,4,FALSE)</f>
        <v>#N/A</v>
      </c>
      <c r="S74" s="253" t="e">
        <f>VLOOKUP(D74,고객상담실현황!$F$6:$M$322,8,FALSE)</f>
        <v>#N/A</v>
      </c>
    </row>
    <row r="75" spans="1:19" s="20" customFormat="1" ht="24" hidden="1" customHeight="1" outlineLevel="2">
      <c r="A75" s="129">
        <f t="shared" si="2"/>
        <v>69</v>
      </c>
      <c r="B75" s="129" t="s">
        <v>73</v>
      </c>
      <c r="C75" s="129" t="s">
        <v>590</v>
      </c>
      <c r="D75" s="129" t="s">
        <v>597</v>
      </c>
      <c r="E75" s="129"/>
      <c r="F75" s="129"/>
      <c r="G75" s="129" t="s">
        <v>140</v>
      </c>
      <c r="H75" s="129"/>
      <c r="I75" s="129" t="s">
        <v>100</v>
      </c>
      <c r="J75" s="184"/>
      <c r="K75" s="184"/>
      <c r="L75" s="184">
        <v>750</v>
      </c>
      <c r="M75" s="184">
        <v>150</v>
      </c>
      <c r="N75" s="184">
        <f t="shared" si="3"/>
        <v>900</v>
      </c>
      <c r="O75" s="191"/>
      <c r="P75" s="117" t="e">
        <f>VLOOKUP(D75,고객상담실현황!$F$6:$M$322,2,FALSE)</f>
        <v>#N/A</v>
      </c>
      <c r="Q75" s="253" t="e">
        <f>VLOOKUP(D75,고객상담실현황!$F$6:$M$322,3,FALSE)</f>
        <v>#N/A</v>
      </c>
      <c r="R75" s="253" t="e">
        <f>VLOOKUP(D75,고객상담실현황!$F$6:$M$322,4,FALSE)</f>
        <v>#N/A</v>
      </c>
      <c r="S75" s="253" t="e">
        <f>VLOOKUP(D75,고객상담실현황!$F$6:$M$322,8,FALSE)</f>
        <v>#N/A</v>
      </c>
    </row>
    <row r="76" spans="1:19" s="20" customFormat="1" ht="24" hidden="1" customHeight="1" outlineLevel="2">
      <c r="A76" s="129">
        <f t="shared" si="2"/>
        <v>70</v>
      </c>
      <c r="B76" s="129" t="s">
        <v>73</v>
      </c>
      <c r="C76" s="129" t="s">
        <v>590</v>
      </c>
      <c r="D76" s="129" t="s">
        <v>596</v>
      </c>
      <c r="E76" s="129"/>
      <c r="F76" s="129"/>
      <c r="G76" s="129" t="s">
        <v>140</v>
      </c>
      <c r="H76" s="129"/>
      <c r="I76" s="129" t="s">
        <v>100</v>
      </c>
      <c r="J76" s="184"/>
      <c r="K76" s="184"/>
      <c r="L76" s="184">
        <v>760</v>
      </c>
      <c r="M76" s="184">
        <v>150</v>
      </c>
      <c r="N76" s="184">
        <f t="shared" si="3"/>
        <v>910</v>
      </c>
      <c r="O76" s="191"/>
      <c r="P76" s="117" t="e">
        <f>VLOOKUP(D76,고객상담실현황!$F$6:$M$322,2,FALSE)</f>
        <v>#N/A</v>
      </c>
      <c r="Q76" s="253" t="e">
        <f>VLOOKUP(D76,고객상담실현황!$F$6:$M$322,3,FALSE)</f>
        <v>#N/A</v>
      </c>
      <c r="R76" s="253" t="e">
        <f>VLOOKUP(D76,고객상담실현황!$F$6:$M$322,4,FALSE)</f>
        <v>#N/A</v>
      </c>
      <c r="S76" s="253" t="e">
        <f>VLOOKUP(D76,고객상담실현황!$F$6:$M$322,8,FALSE)</f>
        <v>#N/A</v>
      </c>
    </row>
    <row r="77" spans="1:19" s="20" customFormat="1" ht="24" hidden="1" customHeight="1" outlineLevel="2">
      <c r="A77" s="129">
        <f t="shared" si="2"/>
        <v>71</v>
      </c>
      <c r="B77" s="129" t="s">
        <v>73</v>
      </c>
      <c r="C77" s="129" t="s">
        <v>590</v>
      </c>
      <c r="D77" s="129" t="s">
        <v>590</v>
      </c>
      <c r="E77" s="129"/>
      <c r="F77" s="129"/>
      <c r="G77" s="129" t="s">
        <v>140</v>
      </c>
      <c r="H77" s="129"/>
      <c r="I77" s="129"/>
      <c r="J77" s="184"/>
      <c r="K77" s="184"/>
      <c r="L77" s="184">
        <v>1470</v>
      </c>
      <c r="M77" s="184"/>
      <c r="N77" s="184">
        <f t="shared" si="3"/>
        <v>1470</v>
      </c>
      <c r="O77" s="191">
        <v>3</v>
      </c>
      <c r="P77" s="117" t="e">
        <f>VLOOKUP(D77,고객상담실현황!$F$6:$M$322,2,FALSE)</f>
        <v>#N/A</v>
      </c>
      <c r="Q77" s="253" t="e">
        <f>VLOOKUP(D77,고객상담실현황!$F$6:$M$322,3,FALSE)</f>
        <v>#N/A</v>
      </c>
      <c r="R77" s="253" t="e">
        <f>VLOOKUP(D77,고객상담실현황!$F$6:$M$322,4,FALSE)</f>
        <v>#N/A</v>
      </c>
      <c r="S77" s="253" t="e">
        <f>VLOOKUP(D77,고객상담실현황!$F$6:$M$322,8,FALSE)</f>
        <v>#N/A</v>
      </c>
    </row>
    <row r="78" spans="1:19" s="20" customFormat="1" ht="24" hidden="1" customHeight="1" outlineLevel="2">
      <c r="A78" s="129">
        <f t="shared" si="2"/>
        <v>72</v>
      </c>
      <c r="B78" s="129" t="s">
        <v>73</v>
      </c>
      <c r="C78" s="129" t="s">
        <v>590</v>
      </c>
      <c r="D78" s="129" t="s">
        <v>632</v>
      </c>
      <c r="E78" s="129"/>
      <c r="F78" s="129"/>
      <c r="G78" s="129"/>
      <c r="H78" s="129"/>
      <c r="I78" s="129" t="s">
        <v>100</v>
      </c>
      <c r="J78" s="184"/>
      <c r="K78" s="184"/>
      <c r="L78" s="184"/>
      <c r="M78" s="184">
        <v>250</v>
      </c>
      <c r="N78" s="184">
        <f t="shared" si="3"/>
        <v>250</v>
      </c>
      <c r="O78" s="191"/>
      <c r="P78" s="117" t="e">
        <f>VLOOKUP(D78,고객상담실현황!$F$6:$M$322,2,FALSE)</f>
        <v>#N/A</v>
      </c>
      <c r="Q78" s="253" t="e">
        <f>VLOOKUP(D78,고객상담실현황!$F$6:$M$322,3,FALSE)</f>
        <v>#N/A</v>
      </c>
      <c r="R78" s="253" t="e">
        <f>VLOOKUP(D78,고객상담실현황!$F$6:$M$322,4,FALSE)</f>
        <v>#N/A</v>
      </c>
      <c r="S78" s="253" t="e">
        <f>VLOOKUP(D78,고객상담실현황!$F$6:$M$322,8,FALSE)</f>
        <v>#N/A</v>
      </c>
    </row>
    <row r="79" spans="1:19" s="20" customFormat="1" ht="24" hidden="1" customHeight="1" outlineLevel="2">
      <c r="A79" s="129">
        <f t="shared" si="2"/>
        <v>73</v>
      </c>
      <c r="B79" s="129" t="s">
        <v>73</v>
      </c>
      <c r="C79" s="129" t="s">
        <v>590</v>
      </c>
      <c r="D79" s="129" t="s">
        <v>636</v>
      </c>
      <c r="E79" s="129"/>
      <c r="F79" s="129"/>
      <c r="G79" s="129"/>
      <c r="H79" s="129"/>
      <c r="I79" s="129" t="s">
        <v>100</v>
      </c>
      <c r="J79" s="184"/>
      <c r="K79" s="184"/>
      <c r="L79" s="184"/>
      <c r="M79" s="184">
        <v>150</v>
      </c>
      <c r="N79" s="184">
        <f t="shared" si="3"/>
        <v>150</v>
      </c>
      <c r="O79" s="191"/>
      <c r="P79" s="117" t="e">
        <f>VLOOKUP(D79,고객상담실현황!$F$6:$M$322,2,FALSE)</f>
        <v>#N/A</v>
      </c>
      <c r="Q79" s="253" t="e">
        <f>VLOOKUP(D79,고객상담실현황!$F$6:$M$322,3,FALSE)</f>
        <v>#N/A</v>
      </c>
      <c r="R79" s="253" t="e">
        <f>VLOOKUP(D79,고객상담실현황!$F$6:$M$322,4,FALSE)</f>
        <v>#N/A</v>
      </c>
      <c r="S79" s="253" t="e">
        <f>VLOOKUP(D79,고객상담실현황!$F$6:$M$322,8,FALSE)</f>
        <v>#N/A</v>
      </c>
    </row>
    <row r="80" spans="1:19" s="20" customFormat="1" ht="24" hidden="1" customHeight="1" outlineLevel="2">
      <c r="A80" s="129">
        <f t="shared" si="2"/>
        <v>74</v>
      </c>
      <c r="B80" s="129" t="s">
        <v>73</v>
      </c>
      <c r="C80" s="129" t="s">
        <v>590</v>
      </c>
      <c r="D80" s="129" t="s">
        <v>638</v>
      </c>
      <c r="E80" s="129"/>
      <c r="F80" s="129"/>
      <c r="G80" s="129"/>
      <c r="H80" s="129"/>
      <c r="I80" s="129" t="s">
        <v>100</v>
      </c>
      <c r="J80" s="184"/>
      <c r="K80" s="184"/>
      <c r="L80" s="184"/>
      <c r="M80" s="184">
        <v>150</v>
      </c>
      <c r="N80" s="184">
        <f t="shared" si="3"/>
        <v>150</v>
      </c>
      <c r="O80" s="191"/>
      <c r="P80" s="117" t="e">
        <f>VLOOKUP(D80,고객상담실현황!$F$6:$M$322,2,FALSE)</f>
        <v>#N/A</v>
      </c>
      <c r="Q80" s="253" t="e">
        <f>VLOOKUP(D80,고객상담실현황!$F$6:$M$322,3,FALSE)</f>
        <v>#N/A</v>
      </c>
      <c r="R80" s="253" t="e">
        <f>VLOOKUP(D80,고객상담실현황!$F$6:$M$322,4,FALSE)</f>
        <v>#N/A</v>
      </c>
      <c r="S80" s="253" t="e">
        <f>VLOOKUP(D80,고객상담실현황!$F$6:$M$322,8,FALSE)</f>
        <v>#N/A</v>
      </c>
    </row>
    <row r="81" spans="1:20" s="20" customFormat="1" ht="24" hidden="1" customHeight="1" outlineLevel="2">
      <c r="A81" s="129">
        <f t="shared" si="2"/>
        <v>75</v>
      </c>
      <c r="B81" s="129" t="s">
        <v>73</v>
      </c>
      <c r="C81" s="129" t="s">
        <v>590</v>
      </c>
      <c r="D81" s="129" t="s">
        <v>634</v>
      </c>
      <c r="E81" s="129"/>
      <c r="F81" s="129"/>
      <c r="G81" s="129"/>
      <c r="H81" s="129"/>
      <c r="I81" s="129" t="s">
        <v>100</v>
      </c>
      <c r="J81" s="184"/>
      <c r="K81" s="184"/>
      <c r="L81" s="184"/>
      <c r="M81" s="184">
        <v>150</v>
      </c>
      <c r="N81" s="184">
        <f t="shared" si="3"/>
        <v>150</v>
      </c>
      <c r="O81" s="191"/>
      <c r="P81" s="117" t="e">
        <f>VLOOKUP(D81,고객상담실현황!$F$6:$M$322,2,FALSE)</f>
        <v>#N/A</v>
      </c>
      <c r="Q81" s="253" t="e">
        <f>VLOOKUP(D81,고객상담실현황!$F$6:$M$322,3,FALSE)</f>
        <v>#N/A</v>
      </c>
      <c r="R81" s="253" t="e">
        <f>VLOOKUP(D81,고객상담실현황!$F$6:$M$322,4,FALSE)</f>
        <v>#N/A</v>
      </c>
      <c r="S81" s="253" t="e">
        <f>VLOOKUP(D81,고객상담실현황!$F$6:$M$322,8,FALSE)</f>
        <v>#N/A</v>
      </c>
    </row>
    <row r="82" spans="1:20" s="20" customFormat="1" ht="24" hidden="1" customHeight="1" outlineLevel="2">
      <c r="A82" s="129">
        <f t="shared" si="2"/>
        <v>76</v>
      </c>
      <c r="B82" s="129" t="s">
        <v>73</v>
      </c>
      <c r="C82" s="129" t="s">
        <v>590</v>
      </c>
      <c r="D82" s="129" t="s">
        <v>589</v>
      </c>
      <c r="E82" s="129"/>
      <c r="F82" s="129"/>
      <c r="G82" s="129" t="s">
        <v>140</v>
      </c>
      <c r="H82" s="129"/>
      <c r="I82" s="129" t="s">
        <v>100</v>
      </c>
      <c r="J82" s="184"/>
      <c r="K82" s="184"/>
      <c r="L82" s="184">
        <v>450</v>
      </c>
      <c r="M82" s="184">
        <v>150</v>
      </c>
      <c r="N82" s="184">
        <f t="shared" si="3"/>
        <v>600</v>
      </c>
      <c r="O82" s="191"/>
      <c r="P82" s="117" t="e">
        <f>VLOOKUP(D82,고객상담실현황!$F$6:$M$322,2,FALSE)</f>
        <v>#N/A</v>
      </c>
      <c r="Q82" s="253" t="e">
        <f>VLOOKUP(D82,고객상담실현황!$F$6:$M$322,3,FALSE)</f>
        <v>#N/A</v>
      </c>
      <c r="R82" s="253" t="e">
        <f>VLOOKUP(D82,고객상담실현황!$F$6:$M$322,4,FALSE)</f>
        <v>#N/A</v>
      </c>
      <c r="S82" s="253" t="e">
        <f>VLOOKUP(D82,고객상담실현황!$F$6:$M$322,8,FALSE)</f>
        <v>#N/A</v>
      </c>
    </row>
    <row r="83" spans="1:20" s="20" customFormat="1" ht="24" hidden="1" customHeight="1" outlineLevel="2">
      <c r="A83" s="129">
        <f t="shared" si="2"/>
        <v>77</v>
      </c>
      <c r="B83" s="129" t="s">
        <v>73</v>
      </c>
      <c r="C83" s="129" t="s">
        <v>590</v>
      </c>
      <c r="D83" s="129" t="s">
        <v>637</v>
      </c>
      <c r="E83" s="129"/>
      <c r="F83" s="129"/>
      <c r="G83" s="129"/>
      <c r="H83" s="129"/>
      <c r="I83" s="129" t="s">
        <v>100</v>
      </c>
      <c r="J83" s="184"/>
      <c r="K83" s="184"/>
      <c r="L83" s="184"/>
      <c r="M83" s="184">
        <v>150</v>
      </c>
      <c r="N83" s="184">
        <f t="shared" si="3"/>
        <v>150</v>
      </c>
      <c r="O83" s="191"/>
      <c r="P83" s="117" t="e">
        <f>VLOOKUP(D83,고객상담실현황!$F$6:$M$322,2,FALSE)</f>
        <v>#N/A</v>
      </c>
      <c r="Q83" s="253" t="e">
        <f>VLOOKUP(D83,고객상담실현황!$F$6:$M$322,3,FALSE)</f>
        <v>#N/A</v>
      </c>
      <c r="R83" s="253" t="e">
        <f>VLOOKUP(D83,고객상담실현황!$F$6:$M$322,4,FALSE)</f>
        <v>#N/A</v>
      </c>
      <c r="S83" s="253" t="e">
        <f>VLOOKUP(D83,고객상담실현황!$F$6:$M$322,8,FALSE)</f>
        <v>#N/A</v>
      </c>
    </row>
    <row r="84" spans="1:20" s="20" customFormat="1" ht="24" hidden="1" customHeight="1" outlineLevel="2">
      <c r="A84" s="129">
        <f t="shared" si="2"/>
        <v>78</v>
      </c>
      <c r="B84" s="129" t="s">
        <v>73</v>
      </c>
      <c r="C84" s="129" t="s">
        <v>326</v>
      </c>
      <c r="D84" s="129" t="s">
        <v>326</v>
      </c>
      <c r="E84" s="129"/>
      <c r="F84" s="129"/>
      <c r="G84" s="129"/>
      <c r="H84" s="129"/>
      <c r="I84" s="129" t="s">
        <v>100</v>
      </c>
      <c r="J84" s="184"/>
      <c r="K84" s="184"/>
      <c r="L84" s="184"/>
      <c r="M84" s="184">
        <v>240</v>
      </c>
      <c r="N84" s="184">
        <f t="shared" si="3"/>
        <v>240</v>
      </c>
      <c r="O84" s="191"/>
      <c r="P84" s="117" t="str">
        <f>VLOOKUP(D84,고객상담실현황!$F$6:$M$322,2,FALSE)</f>
        <v>서기관</v>
      </c>
      <c r="Q84" s="253">
        <f>VLOOKUP(D84,고객상담실현황!$F$6:$M$322,3,FALSE)</f>
        <v>0</v>
      </c>
      <c r="R84" s="253">
        <f>VLOOKUP(D84,고객상담실현황!$F$6:$M$322,4,FALSE)</f>
        <v>2008</v>
      </c>
      <c r="S84" s="253">
        <f>VLOOKUP(D84,고객상담실현황!$F$6:$M$322,8,FALSE)</f>
        <v>6800</v>
      </c>
    </row>
    <row r="85" spans="1:20" s="20" customFormat="1" ht="24" hidden="1" customHeight="1" outlineLevel="2">
      <c r="A85" s="129">
        <f t="shared" si="2"/>
        <v>79</v>
      </c>
      <c r="B85" s="129" t="s">
        <v>73</v>
      </c>
      <c r="C85" s="129" t="s">
        <v>303</v>
      </c>
      <c r="D85" s="129" t="s">
        <v>303</v>
      </c>
      <c r="E85" s="129"/>
      <c r="F85" s="129"/>
      <c r="G85" s="129"/>
      <c r="H85" s="129"/>
      <c r="I85" s="129" t="s">
        <v>100</v>
      </c>
      <c r="J85" s="184"/>
      <c r="K85" s="184"/>
      <c r="L85" s="184"/>
      <c r="M85" s="184">
        <v>1650</v>
      </c>
      <c r="N85" s="184">
        <f t="shared" si="3"/>
        <v>1650</v>
      </c>
      <c r="O85" s="191"/>
      <c r="P85" s="117" t="str">
        <f>VLOOKUP(D85,고객상담실현황!$F$6:$M$322,2,FALSE)</f>
        <v>서기관</v>
      </c>
      <c r="Q85" s="253">
        <f>VLOOKUP(D85,고객상담실현황!$F$6:$M$322,3,FALSE)</f>
        <v>0</v>
      </c>
      <c r="R85" s="253">
        <f>VLOOKUP(D85,고객상담실현황!$F$6:$M$322,4,FALSE)</f>
        <v>2009</v>
      </c>
      <c r="S85" s="253">
        <f>VLOOKUP(D85,고객상담실현황!$F$6:$M$322,8,FALSE)</f>
        <v>0</v>
      </c>
      <c r="T85" s="176">
        <f>SUM(N26:N85)</f>
        <v>71700</v>
      </c>
    </row>
    <row r="86" spans="1:20" s="20" customFormat="1" ht="24" customHeight="1" outlineLevel="1" collapsed="1">
      <c r="A86" s="129"/>
      <c r="B86" s="238" t="s">
        <v>741</v>
      </c>
      <c r="C86" s="129"/>
      <c r="D86" s="129"/>
      <c r="E86" s="129"/>
      <c r="F86" s="129"/>
      <c r="G86" s="129"/>
      <c r="H86" s="129"/>
      <c r="I86" s="129"/>
      <c r="J86" s="184">
        <f>SUBTOTAL(9,J26:J85)</f>
        <v>0</v>
      </c>
      <c r="K86" s="184">
        <f>SUBTOTAL(9,K26:K85)</f>
        <v>20000</v>
      </c>
      <c r="L86" s="184">
        <f>SUBTOTAL(9,L26:L85)</f>
        <v>21870</v>
      </c>
      <c r="M86" s="184">
        <f>SUBTOTAL(9,M26:M85)</f>
        <v>29830</v>
      </c>
      <c r="N86" s="184">
        <f>SUBTOTAL(9,N26:N85)</f>
        <v>71700</v>
      </c>
      <c r="O86" s="191"/>
      <c r="P86" s="117"/>
      <c r="Q86" s="253"/>
      <c r="R86" s="253"/>
      <c r="S86" s="253"/>
      <c r="T86" s="176"/>
    </row>
    <row r="87" spans="1:20" s="20" customFormat="1" ht="24" hidden="1" customHeight="1" outlineLevel="2">
      <c r="A87" s="32">
        <f t="shared" si="2"/>
        <v>81</v>
      </c>
      <c r="B87" s="28" t="s">
        <v>95</v>
      </c>
      <c r="C87" s="28" t="s">
        <v>70</v>
      </c>
      <c r="D87" s="28" t="s">
        <v>70</v>
      </c>
      <c r="E87" s="28"/>
      <c r="F87" s="28"/>
      <c r="G87" s="132" t="s">
        <v>100</v>
      </c>
      <c r="H87" s="28"/>
      <c r="I87" s="28"/>
      <c r="J87" s="142"/>
      <c r="K87" s="142"/>
      <c r="L87" s="142">
        <v>1000</v>
      </c>
      <c r="M87" s="142"/>
      <c r="N87" s="142">
        <f t="shared" si="3"/>
        <v>1000</v>
      </c>
      <c r="O87" s="142">
        <v>10</v>
      </c>
      <c r="P87" s="117" t="str">
        <f>VLOOKUP(D87,고객상담실현황!$F$6:$M$322,2,FALSE)</f>
        <v>서기관</v>
      </c>
      <c r="Q87" s="253">
        <f>VLOOKUP(D87,고객상담실현황!$F$6:$M$322,3,FALSE)</f>
        <v>0</v>
      </c>
      <c r="R87" s="253">
        <f>VLOOKUP(D87,고객상담실현황!$F$6:$M$322,4,FALSE)</f>
        <v>2007</v>
      </c>
      <c r="S87" s="253">
        <f>VLOOKUP(D87,고객상담실현황!$F$6:$M$322,8,FALSE)</f>
        <v>0</v>
      </c>
    </row>
    <row r="88" spans="1:20" s="20" customFormat="1" ht="24" hidden="1" customHeight="1" outlineLevel="2">
      <c r="A88" s="32">
        <f t="shared" si="2"/>
        <v>82</v>
      </c>
      <c r="B88" s="28" t="s">
        <v>95</v>
      </c>
      <c r="C88" s="28" t="s">
        <v>290</v>
      </c>
      <c r="D88" s="28" t="s">
        <v>660</v>
      </c>
      <c r="E88" s="28"/>
      <c r="F88" s="28"/>
      <c r="G88" s="132" t="s">
        <v>100</v>
      </c>
      <c r="H88" s="28"/>
      <c r="I88" s="28"/>
      <c r="J88" s="142"/>
      <c r="K88" s="142"/>
      <c r="L88" s="142">
        <v>500</v>
      </c>
      <c r="M88" s="142"/>
      <c r="N88" s="142">
        <f t="shared" si="3"/>
        <v>500</v>
      </c>
      <c r="O88" s="142">
        <v>9</v>
      </c>
      <c r="P88" s="117" t="e">
        <f>VLOOKUP(D88,고객상담실현황!$F$6:$M$322,2,FALSE)</f>
        <v>#N/A</v>
      </c>
      <c r="Q88" s="253" t="e">
        <f>VLOOKUP(D88,고객상담실현황!$F$6:$M$322,3,FALSE)</f>
        <v>#N/A</v>
      </c>
      <c r="R88" s="253" t="e">
        <f>VLOOKUP(D88,고객상담실현황!$F$6:$M$322,4,FALSE)</f>
        <v>#N/A</v>
      </c>
      <c r="S88" s="253" t="e">
        <f>VLOOKUP(D88,고객상담실현황!$F$6:$M$322,8,FALSE)</f>
        <v>#N/A</v>
      </c>
    </row>
    <row r="89" spans="1:20" s="20" customFormat="1" ht="24" hidden="1" customHeight="1" outlineLevel="2">
      <c r="A89" s="32">
        <f t="shared" si="2"/>
        <v>83</v>
      </c>
      <c r="B89" s="28" t="s">
        <v>95</v>
      </c>
      <c r="C89" s="28" t="s">
        <v>290</v>
      </c>
      <c r="D89" s="28" t="s">
        <v>663</v>
      </c>
      <c r="E89" s="132" t="s">
        <v>100</v>
      </c>
      <c r="F89" s="28"/>
      <c r="G89" s="28"/>
      <c r="H89" s="28"/>
      <c r="I89" s="28"/>
      <c r="J89" s="142"/>
      <c r="K89" s="142">
        <v>5000</v>
      </c>
      <c r="L89" s="142"/>
      <c r="M89" s="142"/>
      <c r="N89" s="142">
        <f t="shared" si="3"/>
        <v>5000</v>
      </c>
      <c r="O89" s="142">
        <v>5</v>
      </c>
      <c r="P89" s="117" t="e">
        <f>VLOOKUP(D89,고객상담실현황!$F$6:$M$322,2,FALSE)</f>
        <v>#N/A</v>
      </c>
      <c r="Q89" s="253" t="e">
        <f>VLOOKUP(D89,고객상담실현황!$F$6:$M$322,3,FALSE)</f>
        <v>#N/A</v>
      </c>
      <c r="R89" s="253" t="e">
        <f>VLOOKUP(D89,고객상담실현황!$F$6:$M$322,4,FALSE)</f>
        <v>#N/A</v>
      </c>
      <c r="S89" s="253" t="e">
        <f>VLOOKUP(D89,고객상담실현황!$F$6:$M$322,8,FALSE)</f>
        <v>#N/A</v>
      </c>
    </row>
    <row r="90" spans="1:20" s="20" customFormat="1" ht="24" hidden="1" customHeight="1" outlineLevel="2">
      <c r="A90" s="32">
        <f t="shared" si="2"/>
        <v>84</v>
      </c>
      <c r="B90" s="28" t="s">
        <v>95</v>
      </c>
      <c r="C90" s="28" t="s">
        <v>290</v>
      </c>
      <c r="D90" s="28" t="s">
        <v>658</v>
      </c>
      <c r="E90" s="132" t="s">
        <v>100</v>
      </c>
      <c r="F90" s="28"/>
      <c r="G90" s="28"/>
      <c r="H90" s="28"/>
      <c r="I90" s="28"/>
      <c r="J90" s="142"/>
      <c r="K90" s="142">
        <v>11000</v>
      </c>
      <c r="L90" s="142"/>
      <c r="M90" s="142"/>
      <c r="N90" s="142">
        <f t="shared" si="3"/>
        <v>11000</v>
      </c>
      <c r="O90" s="142">
        <v>3</v>
      </c>
      <c r="P90" s="117" t="e">
        <f>VLOOKUP(D90,고객상담실현황!$F$6:$M$322,2,FALSE)</f>
        <v>#N/A</v>
      </c>
      <c r="Q90" s="253" t="e">
        <f>VLOOKUP(D90,고객상담실현황!$F$6:$M$322,3,FALSE)</f>
        <v>#N/A</v>
      </c>
      <c r="R90" s="253" t="e">
        <f>VLOOKUP(D90,고객상담실현황!$F$6:$M$322,4,FALSE)</f>
        <v>#N/A</v>
      </c>
      <c r="S90" s="253" t="e">
        <f>VLOOKUP(D90,고객상담실현황!$F$6:$M$322,8,FALSE)</f>
        <v>#N/A</v>
      </c>
    </row>
    <row r="91" spans="1:20" s="20" customFormat="1" ht="24" hidden="1" customHeight="1" outlineLevel="2">
      <c r="A91" s="32">
        <f t="shared" si="2"/>
        <v>85</v>
      </c>
      <c r="B91" s="28" t="s">
        <v>95</v>
      </c>
      <c r="C91" s="28" t="s">
        <v>301</v>
      </c>
      <c r="D91" s="28" t="s">
        <v>301</v>
      </c>
      <c r="E91" s="28"/>
      <c r="F91" s="28"/>
      <c r="G91" s="132" t="s">
        <v>100</v>
      </c>
      <c r="H91" s="28"/>
      <c r="I91" s="28"/>
      <c r="J91" s="142"/>
      <c r="K91" s="142"/>
      <c r="L91" s="142">
        <v>600</v>
      </c>
      <c r="M91" s="142"/>
      <c r="N91" s="142">
        <f t="shared" si="3"/>
        <v>600</v>
      </c>
      <c r="O91" s="142">
        <v>6</v>
      </c>
      <c r="P91" s="117" t="str">
        <f>VLOOKUP(D91,고객상담실현황!$F$6:$M$322,2,FALSE)</f>
        <v>서기관</v>
      </c>
      <c r="Q91" s="253">
        <f>VLOOKUP(D91,고객상담실현황!$F$6:$M$322,3,FALSE)</f>
        <v>0</v>
      </c>
      <c r="R91" s="253">
        <f>VLOOKUP(D91,고객상담실현황!$F$6:$M$322,4,FALSE)</f>
        <v>2006</v>
      </c>
      <c r="S91" s="253">
        <f>VLOOKUP(D91,고객상담실현황!$F$6:$M$322,8,FALSE)</f>
        <v>0</v>
      </c>
    </row>
    <row r="92" spans="1:20" s="20" customFormat="1" ht="24" hidden="1" customHeight="1" outlineLevel="2">
      <c r="A92" s="32">
        <f t="shared" si="2"/>
        <v>86</v>
      </c>
      <c r="B92" s="28" t="s">
        <v>95</v>
      </c>
      <c r="C92" s="28" t="s">
        <v>480</v>
      </c>
      <c r="D92" s="28" t="s">
        <v>480</v>
      </c>
      <c r="E92" s="28"/>
      <c r="F92" s="28"/>
      <c r="G92" s="132" t="s">
        <v>100</v>
      </c>
      <c r="H92" s="28"/>
      <c r="I92" s="28"/>
      <c r="J92" s="142"/>
      <c r="K92" s="142"/>
      <c r="L92" s="142">
        <v>1000</v>
      </c>
      <c r="M92" s="142"/>
      <c r="N92" s="142">
        <f t="shared" si="3"/>
        <v>1000</v>
      </c>
      <c r="O92" s="142">
        <v>7</v>
      </c>
      <c r="P92" s="117" t="str">
        <f>VLOOKUP(D92,고객상담실현황!$F$6:$M$322,2,FALSE)</f>
        <v>서기관</v>
      </c>
      <c r="Q92" s="253">
        <f>VLOOKUP(D92,고객상담실현황!$F$6:$M$322,3,FALSE)</f>
        <v>0</v>
      </c>
      <c r="R92" s="253">
        <f>VLOOKUP(D92,고객상담실현황!$F$6:$M$322,4,FALSE)</f>
        <v>2007</v>
      </c>
      <c r="S92" s="253">
        <f>VLOOKUP(D92,고객상담실현황!$F$6:$M$322,8,FALSE)</f>
        <v>10000</v>
      </c>
    </row>
    <row r="93" spans="1:20" s="20" customFormat="1" ht="24" hidden="1" customHeight="1" outlineLevel="2">
      <c r="A93" s="32">
        <f t="shared" si="2"/>
        <v>87</v>
      </c>
      <c r="B93" s="28" t="s">
        <v>95</v>
      </c>
      <c r="C93" s="28" t="s">
        <v>480</v>
      </c>
      <c r="D93" s="28" t="s">
        <v>482</v>
      </c>
      <c r="E93" s="132" t="s">
        <v>100</v>
      </c>
      <c r="F93" s="28"/>
      <c r="G93" s="28"/>
      <c r="H93" s="28"/>
      <c r="I93" s="28"/>
      <c r="J93" s="142"/>
      <c r="K93" s="142">
        <v>12000</v>
      </c>
      <c r="L93" s="142"/>
      <c r="M93" s="142"/>
      <c r="N93" s="142">
        <f t="shared" si="3"/>
        <v>12000</v>
      </c>
      <c r="O93" s="142">
        <v>4</v>
      </c>
      <c r="P93" s="117" t="str">
        <f>VLOOKUP(D93,고객상담실현황!$F$6:$M$322,2,FALSE)</f>
        <v>주사</v>
      </c>
      <c r="Q93" s="253" t="str">
        <f>VLOOKUP(D93,고객상담실현황!$F$6:$M$322,3,FALSE)</f>
        <v>관내</v>
      </c>
      <c r="R93" s="253" t="str">
        <f>VLOOKUP(D93,고객상담실현황!$F$6:$M$322,4,FALSE)</f>
        <v>2011</v>
      </c>
      <c r="S93" s="253">
        <f>VLOOKUP(D93,고객상담실현황!$F$6:$M$322,8,FALSE)</f>
        <v>0</v>
      </c>
    </row>
    <row r="94" spans="1:20" s="20" customFormat="1" ht="24" hidden="1" customHeight="1" outlineLevel="2">
      <c r="A94" s="32">
        <f t="shared" si="2"/>
        <v>88</v>
      </c>
      <c r="B94" s="28" t="s">
        <v>95</v>
      </c>
      <c r="C94" s="28" t="s">
        <v>480</v>
      </c>
      <c r="D94" s="28" t="s">
        <v>657</v>
      </c>
      <c r="E94" s="132" t="s">
        <v>100</v>
      </c>
      <c r="F94" s="28"/>
      <c r="G94" s="28"/>
      <c r="H94" s="28"/>
      <c r="I94" s="28"/>
      <c r="J94" s="142"/>
      <c r="K94" s="142">
        <v>45000</v>
      </c>
      <c r="L94" s="142"/>
      <c r="M94" s="142"/>
      <c r="N94" s="142">
        <f t="shared" si="3"/>
        <v>45000</v>
      </c>
      <c r="O94" s="142">
        <v>2</v>
      </c>
      <c r="P94" s="117" t="e">
        <f>VLOOKUP(D94,고객상담실현황!$F$6:$M$322,2,FALSE)</f>
        <v>#N/A</v>
      </c>
      <c r="Q94" s="253" t="e">
        <f>VLOOKUP(D94,고객상담실현황!$F$6:$M$322,3,FALSE)</f>
        <v>#N/A</v>
      </c>
      <c r="R94" s="253" t="e">
        <f>VLOOKUP(D94,고객상담실현황!$F$6:$M$322,4,FALSE)</f>
        <v>#N/A</v>
      </c>
      <c r="S94" s="253" t="e">
        <f>VLOOKUP(D94,고객상담실현황!$F$6:$M$322,8,FALSE)</f>
        <v>#N/A</v>
      </c>
    </row>
    <row r="95" spans="1:20" s="20" customFormat="1" ht="24" hidden="1" customHeight="1" outlineLevel="2">
      <c r="A95" s="32">
        <f t="shared" si="2"/>
        <v>89</v>
      </c>
      <c r="B95" s="28" t="s">
        <v>95</v>
      </c>
      <c r="C95" s="28" t="s">
        <v>83</v>
      </c>
      <c r="D95" s="28" t="s">
        <v>83</v>
      </c>
      <c r="E95" s="28"/>
      <c r="F95" s="28"/>
      <c r="G95" s="132" t="s">
        <v>100</v>
      </c>
      <c r="H95" s="28"/>
      <c r="I95" s="28"/>
      <c r="J95" s="142"/>
      <c r="K95" s="142"/>
      <c r="L95" s="142">
        <v>1500</v>
      </c>
      <c r="M95" s="142"/>
      <c r="N95" s="142">
        <f t="shared" si="3"/>
        <v>1500</v>
      </c>
      <c r="O95" s="142">
        <v>8</v>
      </c>
      <c r="P95" s="117" t="str">
        <f>VLOOKUP(D95,고객상담실현황!$F$6:$M$322,2,FALSE)</f>
        <v>서기관</v>
      </c>
      <c r="Q95" s="253">
        <f>VLOOKUP(D95,고객상담실현황!$F$6:$M$322,3,FALSE)</f>
        <v>0</v>
      </c>
      <c r="R95" s="253">
        <f>VLOOKUP(D95,고객상담실현황!$F$6:$M$322,4,FALSE)</f>
        <v>2003</v>
      </c>
      <c r="S95" s="253">
        <f>VLOOKUP(D95,고객상담실현황!$F$6:$M$322,8,FALSE)</f>
        <v>0</v>
      </c>
    </row>
    <row r="96" spans="1:20" s="20" customFormat="1" ht="24" hidden="1" customHeight="1" outlineLevel="2">
      <c r="A96" s="32">
        <f t="shared" si="2"/>
        <v>90</v>
      </c>
      <c r="B96" s="28" t="s">
        <v>95</v>
      </c>
      <c r="C96" s="28" t="s">
        <v>285</v>
      </c>
      <c r="D96" s="28" t="s">
        <v>490</v>
      </c>
      <c r="E96" s="132" t="s">
        <v>100</v>
      </c>
      <c r="F96" s="28"/>
      <c r="G96" s="28"/>
      <c r="H96" s="28"/>
      <c r="I96" s="28"/>
      <c r="J96" s="142"/>
      <c r="K96" s="142">
        <v>600</v>
      </c>
      <c r="L96" s="142"/>
      <c r="M96" s="142"/>
      <c r="N96" s="142">
        <f t="shared" si="3"/>
        <v>600</v>
      </c>
      <c r="O96" s="142">
        <v>1</v>
      </c>
      <c r="P96" s="117" t="str">
        <f>VLOOKUP(D96,고객상담실현황!$F$6:$M$322,2,FALSE)</f>
        <v>주사</v>
      </c>
      <c r="Q96" s="253" t="str">
        <f>VLOOKUP(D96,고객상담실현황!$F$6:$M$322,3,FALSE)</f>
        <v>관내</v>
      </c>
      <c r="R96" s="253" t="str">
        <f>VLOOKUP(D96,고객상담실현황!$F$6:$M$322,4,FALSE)</f>
        <v>2010</v>
      </c>
      <c r="S96" s="253">
        <f>VLOOKUP(D96,고객상담실현황!$F$6:$M$322,8,FALSE)</f>
        <v>0</v>
      </c>
      <c r="T96" s="176">
        <f>SUM(N87:N96)</f>
        <v>78200</v>
      </c>
    </row>
    <row r="97" spans="1:20" s="20" customFormat="1" ht="24" customHeight="1" outlineLevel="1" collapsed="1">
      <c r="A97" s="32"/>
      <c r="B97" s="236" t="s">
        <v>742</v>
      </c>
      <c r="C97" s="28"/>
      <c r="D97" s="28"/>
      <c r="E97" s="132"/>
      <c r="F97" s="28"/>
      <c r="G97" s="28"/>
      <c r="H97" s="28"/>
      <c r="I97" s="28"/>
      <c r="J97" s="142">
        <f>SUBTOTAL(9,J87:J96)</f>
        <v>0</v>
      </c>
      <c r="K97" s="142">
        <f>SUBTOTAL(9,K87:K96)</f>
        <v>73600</v>
      </c>
      <c r="L97" s="142">
        <f>SUBTOTAL(9,L87:L96)</f>
        <v>4600</v>
      </c>
      <c r="M97" s="142">
        <f>SUBTOTAL(9,M87:M96)</f>
        <v>0</v>
      </c>
      <c r="N97" s="142">
        <f>SUBTOTAL(9,N87:N96)</f>
        <v>78200</v>
      </c>
      <c r="O97" s="142"/>
      <c r="P97" s="117"/>
      <c r="Q97" s="253"/>
      <c r="R97" s="253"/>
      <c r="S97" s="253"/>
      <c r="T97" s="176"/>
    </row>
    <row r="98" spans="1:20" s="20" customFormat="1" ht="24" hidden="1" customHeight="1" outlineLevel="2">
      <c r="A98" s="129">
        <f t="shared" si="2"/>
        <v>92</v>
      </c>
      <c r="B98" s="129" t="s">
        <v>90</v>
      </c>
      <c r="C98" s="129" t="s">
        <v>97</v>
      </c>
      <c r="D98" s="129" t="s">
        <v>664</v>
      </c>
      <c r="E98" s="129"/>
      <c r="F98" s="129"/>
      <c r="G98" s="129"/>
      <c r="H98" s="129"/>
      <c r="I98" s="129" t="s">
        <v>100</v>
      </c>
      <c r="J98" s="184"/>
      <c r="K98" s="184"/>
      <c r="L98" s="184"/>
      <c r="M98" s="184">
        <v>3500</v>
      </c>
      <c r="N98" s="184">
        <f t="shared" si="3"/>
        <v>3500</v>
      </c>
      <c r="O98" s="191">
        <v>11</v>
      </c>
      <c r="P98" s="117" t="e">
        <f>VLOOKUP(D98,고객상담실현황!$F$6:$M$322,2,FALSE)</f>
        <v>#N/A</v>
      </c>
      <c r="Q98" s="253" t="e">
        <f>VLOOKUP(D98,고객상담실현황!$F$6:$M$322,3,FALSE)</f>
        <v>#N/A</v>
      </c>
      <c r="R98" s="253" t="e">
        <f>VLOOKUP(D98,고객상담실현황!$F$6:$M$322,4,FALSE)</f>
        <v>#N/A</v>
      </c>
      <c r="S98" s="253" t="e">
        <f>VLOOKUP(D98,고객상담실현황!$F$6:$M$322,8,FALSE)</f>
        <v>#N/A</v>
      </c>
    </row>
    <row r="99" spans="1:20" s="20" customFormat="1" ht="24" hidden="1" customHeight="1" outlineLevel="2">
      <c r="A99" s="129">
        <f t="shared" si="2"/>
        <v>93</v>
      </c>
      <c r="B99" s="129" t="s">
        <v>90</v>
      </c>
      <c r="C99" s="129" t="s">
        <v>273</v>
      </c>
      <c r="D99" s="129" t="s">
        <v>133</v>
      </c>
      <c r="E99" s="129"/>
      <c r="F99" s="129"/>
      <c r="G99" s="129" t="s">
        <v>100</v>
      </c>
      <c r="H99" s="129"/>
      <c r="I99" s="129"/>
      <c r="J99" s="184"/>
      <c r="K99" s="184"/>
      <c r="L99" s="184">
        <v>2000</v>
      </c>
      <c r="M99" s="184">
        <v>0</v>
      </c>
      <c r="N99" s="184">
        <f t="shared" si="3"/>
        <v>2000</v>
      </c>
      <c r="O99" s="191">
        <v>14</v>
      </c>
      <c r="P99" s="117" t="e">
        <f>VLOOKUP(D99,고객상담실현황!$F$6:$M$322,2,FALSE)</f>
        <v>#N/A</v>
      </c>
      <c r="Q99" s="253" t="e">
        <f>VLOOKUP(D99,고객상담실현황!$F$6:$M$322,3,FALSE)</f>
        <v>#N/A</v>
      </c>
      <c r="R99" s="253" t="e">
        <f>VLOOKUP(D99,고객상담실현황!$F$6:$M$322,4,FALSE)</f>
        <v>#N/A</v>
      </c>
      <c r="S99" s="253" t="e">
        <f>VLOOKUP(D99,고객상담실현황!$F$6:$M$322,8,FALSE)</f>
        <v>#N/A</v>
      </c>
    </row>
    <row r="100" spans="1:20" s="20" customFormat="1" ht="24" hidden="1" customHeight="1" outlineLevel="2">
      <c r="A100" s="129">
        <f t="shared" si="2"/>
        <v>94</v>
      </c>
      <c r="B100" s="129" t="s">
        <v>90</v>
      </c>
      <c r="C100" s="129" t="s">
        <v>253</v>
      </c>
      <c r="D100" s="129" t="s">
        <v>253</v>
      </c>
      <c r="E100" s="187"/>
      <c r="F100" s="129"/>
      <c r="G100" s="129"/>
      <c r="H100" s="129"/>
      <c r="I100" s="129" t="s">
        <v>100</v>
      </c>
      <c r="J100" s="186"/>
      <c r="K100" s="191"/>
      <c r="L100" s="186"/>
      <c r="M100" s="186">
        <v>500</v>
      </c>
      <c r="N100" s="186">
        <f t="shared" si="3"/>
        <v>500</v>
      </c>
      <c r="O100" s="191">
        <v>16</v>
      </c>
      <c r="P100" s="117" t="str">
        <f>VLOOKUP(D100,고객상담실현황!$F$6:$M$322,2,FALSE)</f>
        <v>사무관</v>
      </c>
      <c r="Q100" s="253">
        <f>VLOOKUP(D100,고객상담실현황!$F$6:$M$322,3,FALSE)</f>
        <v>0</v>
      </c>
      <c r="R100" s="253">
        <f>VLOOKUP(D100,고객상담실현황!$F$6:$M$322,4,FALSE)</f>
        <v>2007</v>
      </c>
      <c r="S100" s="253">
        <f>VLOOKUP(D100,고객상담실현황!$F$6:$M$322,8,FALSE)</f>
        <v>0</v>
      </c>
    </row>
    <row r="101" spans="1:20" s="20" customFormat="1" ht="24" hidden="1" customHeight="1" outlineLevel="2">
      <c r="A101" s="129">
        <f t="shared" si="2"/>
        <v>95</v>
      </c>
      <c r="B101" s="129" t="s">
        <v>90</v>
      </c>
      <c r="C101" s="129" t="s">
        <v>263</v>
      </c>
      <c r="D101" s="129" t="s">
        <v>653</v>
      </c>
      <c r="E101" s="129"/>
      <c r="F101" s="129"/>
      <c r="G101" s="129"/>
      <c r="H101" s="129" t="s">
        <v>100</v>
      </c>
      <c r="I101" s="129" t="s">
        <v>100</v>
      </c>
      <c r="J101" s="184"/>
      <c r="K101" s="184">
        <v>12000</v>
      </c>
      <c r="L101" s="184">
        <v>4600</v>
      </c>
      <c r="M101" s="184">
        <v>500</v>
      </c>
      <c r="N101" s="184">
        <f t="shared" si="3"/>
        <v>17100</v>
      </c>
      <c r="O101" s="191">
        <v>1</v>
      </c>
      <c r="P101" s="117" t="e">
        <f>VLOOKUP(D101,고객상담실현황!$F$6:$M$322,2,FALSE)</f>
        <v>#N/A</v>
      </c>
      <c r="Q101" s="253" t="e">
        <f>VLOOKUP(D101,고객상담실현황!$F$6:$M$322,3,FALSE)</f>
        <v>#N/A</v>
      </c>
      <c r="R101" s="253" t="e">
        <f>VLOOKUP(D101,고객상담실현황!$F$6:$M$322,4,FALSE)</f>
        <v>#N/A</v>
      </c>
      <c r="S101" s="253" t="e">
        <f>VLOOKUP(D101,고객상담실현황!$F$6:$M$322,8,FALSE)</f>
        <v>#N/A</v>
      </c>
    </row>
    <row r="102" spans="1:20" s="20" customFormat="1" ht="24" hidden="1" customHeight="1" outlineLevel="2">
      <c r="A102" s="129">
        <f t="shared" si="2"/>
        <v>96</v>
      </c>
      <c r="B102" s="129" t="s">
        <v>90</v>
      </c>
      <c r="C102" s="129" t="s">
        <v>260</v>
      </c>
      <c r="D102" s="187" t="s">
        <v>260</v>
      </c>
      <c r="E102" s="129"/>
      <c r="F102" s="187"/>
      <c r="G102" s="129" t="s">
        <v>100</v>
      </c>
      <c r="H102" s="187"/>
      <c r="I102" s="129"/>
      <c r="J102" s="181"/>
      <c r="K102" s="182"/>
      <c r="L102" s="181">
        <v>1300</v>
      </c>
      <c r="M102" s="181">
        <v>0</v>
      </c>
      <c r="N102" s="181">
        <f t="shared" si="3"/>
        <v>1300</v>
      </c>
      <c r="O102" s="191">
        <v>15</v>
      </c>
      <c r="P102" s="117" t="str">
        <f>VLOOKUP(D102,고객상담실현황!$F$6:$M$322,2,FALSE)</f>
        <v>사무관</v>
      </c>
      <c r="Q102" s="253">
        <f>VLOOKUP(D102,고객상담실현황!$F$6:$M$322,3,FALSE)</f>
        <v>0</v>
      </c>
      <c r="R102" s="253">
        <f>VLOOKUP(D102,고객상담실현황!$F$6:$M$322,4,FALSE)</f>
        <v>2007</v>
      </c>
      <c r="S102" s="253">
        <f>VLOOKUP(D102,고객상담실현황!$F$6:$M$322,8,FALSE)</f>
        <v>0</v>
      </c>
    </row>
    <row r="103" spans="1:20" s="20" customFormat="1" ht="24" hidden="1" customHeight="1" outlineLevel="2">
      <c r="A103" s="129">
        <f t="shared" si="2"/>
        <v>97</v>
      </c>
      <c r="B103" s="129" t="s">
        <v>90</v>
      </c>
      <c r="C103" s="129" t="s">
        <v>265</v>
      </c>
      <c r="D103" s="129" t="s">
        <v>265</v>
      </c>
      <c r="E103" s="129"/>
      <c r="F103" s="129"/>
      <c r="G103" s="129" t="s">
        <v>100</v>
      </c>
      <c r="H103" s="129"/>
      <c r="I103" s="129"/>
      <c r="J103" s="191"/>
      <c r="K103" s="184"/>
      <c r="L103" s="184">
        <v>3000</v>
      </c>
      <c r="M103" s="184">
        <v>0</v>
      </c>
      <c r="N103" s="184">
        <f t="shared" si="3"/>
        <v>3000</v>
      </c>
      <c r="O103" s="191">
        <v>12</v>
      </c>
      <c r="P103" s="117" t="str">
        <f>VLOOKUP(D103,고객상담실현황!$F$6:$M$322,2,FALSE)</f>
        <v>서기관</v>
      </c>
      <c r="Q103" s="253">
        <f>VLOOKUP(D103,고객상담실현황!$F$6:$M$322,3,FALSE)</f>
        <v>0</v>
      </c>
      <c r="R103" s="253">
        <f>VLOOKUP(D103,고객상담실현황!$F$6:$M$322,4,FALSE)</f>
        <v>2005</v>
      </c>
      <c r="S103" s="253">
        <f>VLOOKUP(D103,고객상담실현황!$F$6:$M$322,8,FALSE)</f>
        <v>0</v>
      </c>
    </row>
    <row r="104" spans="1:20" s="20" customFormat="1" ht="24" hidden="1" customHeight="1" outlineLevel="2">
      <c r="A104" s="129">
        <f t="shared" si="2"/>
        <v>98</v>
      </c>
      <c r="B104" s="129" t="s">
        <v>90</v>
      </c>
      <c r="C104" s="129" t="s">
        <v>500</v>
      </c>
      <c r="D104" s="129" t="s">
        <v>500</v>
      </c>
      <c r="E104" s="129" t="s">
        <v>100</v>
      </c>
      <c r="F104" s="129"/>
      <c r="G104" s="129"/>
      <c r="H104" s="129"/>
      <c r="I104" s="129"/>
      <c r="J104" s="184"/>
      <c r="K104" s="184">
        <v>8000</v>
      </c>
      <c r="L104" s="184"/>
      <c r="M104" s="184">
        <v>0</v>
      </c>
      <c r="N104" s="184">
        <f t="shared" si="3"/>
        <v>8000</v>
      </c>
      <c r="O104" s="191">
        <v>5</v>
      </c>
      <c r="P104" s="117" t="str">
        <f>VLOOKUP(D104,고객상담실현황!$F$6:$M$322,2,FALSE)</f>
        <v>서기관</v>
      </c>
      <c r="Q104" s="253">
        <f>VLOOKUP(D104,고객상담실현황!$F$6:$M$322,3,FALSE)</f>
        <v>0</v>
      </c>
      <c r="R104" s="253">
        <f>VLOOKUP(D104,고객상담실현황!$F$6:$M$322,4,FALSE)</f>
        <v>2006</v>
      </c>
      <c r="S104" s="253">
        <f>VLOOKUP(D104,고객상담실현황!$F$6:$M$322,8,FALSE)</f>
        <v>0</v>
      </c>
    </row>
    <row r="105" spans="1:20" s="20" customFormat="1" ht="24" hidden="1" customHeight="1" outlineLevel="2">
      <c r="A105" s="129">
        <f t="shared" si="2"/>
        <v>99</v>
      </c>
      <c r="B105" s="129" t="s">
        <v>90</v>
      </c>
      <c r="C105" s="129" t="s">
        <v>497</v>
      </c>
      <c r="D105" s="129" t="s">
        <v>20</v>
      </c>
      <c r="E105" s="129" t="s">
        <v>100</v>
      </c>
      <c r="F105" s="129"/>
      <c r="G105" s="129"/>
      <c r="H105" s="129"/>
      <c r="I105" s="129"/>
      <c r="J105" s="184"/>
      <c r="K105" s="184">
        <v>14000</v>
      </c>
      <c r="L105" s="184"/>
      <c r="M105" s="184">
        <v>0</v>
      </c>
      <c r="N105" s="184">
        <f t="shared" si="3"/>
        <v>14000</v>
      </c>
      <c r="O105" s="191">
        <v>4</v>
      </c>
      <c r="P105" s="117" t="e">
        <f>VLOOKUP(D105,고객상담실현황!$F$6:$M$322,2,FALSE)</f>
        <v>#N/A</v>
      </c>
      <c r="Q105" s="253" t="e">
        <f>VLOOKUP(D105,고객상담실현황!$F$6:$M$322,3,FALSE)</f>
        <v>#N/A</v>
      </c>
      <c r="R105" s="253" t="e">
        <f>VLOOKUP(D105,고객상담실현황!$F$6:$M$322,4,FALSE)</f>
        <v>#N/A</v>
      </c>
      <c r="S105" s="253" t="e">
        <f>VLOOKUP(D105,고객상담실현황!$F$6:$M$322,8,FALSE)</f>
        <v>#N/A</v>
      </c>
    </row>
    <row r="106" spans="1:20" s="20" customFormat="1" ht="24" hidden="1" customHeight="1" outlineLevel="2">
      <c r="A106" s="129">
        <f t="shared" si="2"/>
        <v>100</v>
      </c>
      <c r="B106" s="129" t="s">
        <v>90</v>
      </c>
      <c r="C106" s="129" t="s">
        <v>268</v>
      </c>
      <c r="D106" s="129" t="s">
        <v>19</v>
      </c>
      <c r="E106" s="129"/>
      <c r="F106" s="129"/>
      <c r="G106" s="129" t="s">
        <v>100</v>
      </c>
      <c r="H106" s="129"/>
      <c r="I106" s="129"/>
      <c r="J106" s="184"/>
      <c r="K106" s="184"/>
      <c r="L106" s="184">
        <v>6000</v>
      </c>
      <c r="M106" s="184">
        <v>1000</v>
      </c>
      <c r="N106" s="184">
        <f t="shared" si="3"/>
        <v>7000</v>
      </c>
      <c r="O106" s="191">
        <v>6</v>
      </c>
      <c r="P106" s="117" t="e">
        <f>VLOOKUP(D106,고객상담실현황!$F$6:$M$322,2,FALSE)</f>
        <v>#N/A</v>
      </c>
      <c r="Q106" s="253" t="e">
        <f>VLOOKUP(D106,고객상담실현황!$F$6:$M$322,3,FALSE)</f>
        <v>#N/A</v>
      </c>
      <c r="R106" s="253" t="e">
        <f>VLOOKUP(D106,고객상담실현황!$F$6:$M$322,4,FALSE)</f>
        <v>#N/A</v>
      </c>
      <c r="S106" s="253" t="e">
        <f>VLOOKUP(D106,고객상담실현황!$F$6:$M$322,8,FALSE)</f>
        <v>#N/A</v>
      </c>
    </row>
    <row r="107" spans="1:20" s="20" customFormat="1" ht="24" hidden="1" customHeight="1" outlineLevel="2">
      <c r="A107" s="129">
        <f t="shared" si="2"/>
        <v>101</v>
      </c>
      <c r="B107" s="129" t="s">
        <v>90</v>
      </c>
      <c r="C107" s="129" t="s">
        <v>256</v>
      </c>
      <c r="D107" s="129" t="s">
        <v>256</v>
      </c>
      <c r="E107" s="129" t="s">
        <v>100</v>
      </c>
      <c r="F107" s="129"/>
      <c r="G107" s="129" t="s">
        <v>100</v>
      </c>
      <c r="H107" s="129"/>
      <c r="I107" s="129"/>
      <c r="J107" s="184"/>
      <c r="K107" s="184">
        <v>3000</v>
      </c>
      <c r="L107" s="184">
        <v>1500</v>
      </c>
      <c r="M107" s="184">
        <v>1000</v>
      </c>
      <c r="N107" s="184">
        <f t="shared" si="3"/>
        <v>5500</v>
      </c>
      <c r="O107" s="191">
        <v>8</v>
      </c>
      <c r="P107" s="117" t="str">
        <f>VLOOKUP(D107,고객상담실현황!$F$6:$M$322,2,FALSE)</f>
        <v>사무관</v>
      </c>
      <c r="Q107" s="253">
        <f>VLOOKUP(D107,고객상담실현황!$F$6:$M$322,3,FALSE)</f>
        <v>0</v>
      </c>
      <c r="R107" s="253">
        <f>VLOOKUP(D107,고객상담실현황!$F$6:$M$322,4,FALSE)</f>
        <v>2008</v>
      </c>
      <c r="S107" s="253">
        <f>VLOOKUP(D107,고객상담실현황!$F$6:$M$322,8,FALSE)</f>
        <v>0</v>
      </c>
    </row>
    <row r="108" spans="1:20" s="20" customFormat="1" ht="24" hidden="1" customHeight="1" outlineLevel="2">
      <c r="A108" s="129">
        <f t="shared" si="2"/>
        <v>102</v>
      </c>
      <c r="B108" s="129" t="s">
        <v>90</v>
      </c>
      <c r="C108" s="129" t="s">
        <v>98</v>
      </c>
      <c r="D108" s="129" t="s">
        <v>18</v>
      </c>
      <c r="E108" s="129"/>
      <c r="F108" s="129"/>
      <c r="G108" s="129" t="s">
        <v>100</v>
      </c>
      <c r="H108" s="129"/>
      <c r="I108" s="129"/>
      <c r="J108" s="184"/>
      <c r="K108" s="184"/>
      <c r="L108" s="184">
        <v>2000</v>
      </c>
      <c r="M108" s="184">
        <v>0</v>
      </c>
      <c r="N108" s="184">
        <f t="shared" si="3"/>
        <v>2000</v>
      </c>
      <c r="O108" s="191">
        <v>13</v>
      </c>
      <c r="P108" s="117" t="e">
        <f>VLOOKUP(D108,고객상담실현황!$F$6:$M$322,2,FALSE)</f>
        <v>#N/A</v>
      </c>
      <c r="Q108" s="253" t="e">
        <f>VLOOKUP(D108,고객상담실현황!$F$6:$M$322,3,FALSE)</f>
        <v>#N/A</v>
      </c>
      <c r="R108" s="253" t="e">
        <f>VLOOKUP(D108,고객상담실현황!$F$6:$M$322,4,FALSE)</f>
        <v>#N/A</v>
      </c>
      <c r="S108" s="253" t="e">
        <f>VLOOKUP(D108,고객상담실현황!$F$6:$M$322,8,FALSE)</f>
        <v>#N/A</v>
      </c>
    </row>
    <row r="109" spans="1:20" s="20" customFormat="1" ht="24" hidden="1" customHeight="1" outlineLevel="2">
      <c r="A109" s="129">
        <f t="shared" si="2"/>
        <v>103</v>
      </c>
      <c r="B109" s="129" t="s">
        <v>90</v>
      </c>
      <c r="C109" s="129" t="s">
        <v>274</v>
      </c>
      <c r="D109" s="129" t="s">
        <v>274</v>
      </c>
      <c r="E109" s="129" t="s">
        <v>100</v>
      </c>
      <c r="F109" s="129"/>
      <c r="G109" s="129" t="s">
        <v>100</v>
      </c>
      <c r="H109" s="129"/>
      <c r="I109" s="129" t="s">
        <v>100</v>
      </c>
      <c r="J109" s="184"/>
      <c r="K109" s="184">
        <v>1000</v>
      </c>
      <c r="L109" s="184">
        <v>3500</v>
      </c>
      <c r="M109" s="184">
        <v>300</v>
      </c>
      <c r="N109" s="184">
        <f t="shared" si="3"/>
        <v>4800</v>
      </c>
      <c r="O109" s="191">
        <v>9</v>
      </c>
      <c r="P109" s="117" t="str">
        <f>VLOOKUP(D109,고객상담실현황!$F$6:$M$322,2,FALSE)</f>
        <v>사무관</v>
      </c>
      <c r="Q109" s="253">
        <f>VLOOKUP(D109,고객상담실현황!$F$6:$M$322,3,FALSE)</f>
        <v>0</v>
      </c>
      <c r="R109" s="253">
        <f>VLOOKUP(D109,고객상담실현황!$F$6:$M$322,4,FALSE)</f>
        <v>2008</v>
      </c>
      <c r="S109" s="253">
        <f>VLOOKUP(D109,고객상담실현황!$F$6:$M$322,8,FALSE)</f>
        <v>0</v>
      </c>
    </row>
    <row r="110" spans="1:20" s="20" customFormat="1" ht="24" hidden="1" customHeight="1" outlineLevel="2">
      <c r="A110" s="129">
        <f t="shared" si="2"/>
        <v>104</v>
      </c>
      <c r="B110" s="129" t="s">
        <v>90</v>
      </c>
      <c r="C110" s="129" t="s">
        <v>38</v>
      </c>
      <c r="D110" s="129" t="s">
        <v>38</v>
      </c>
      <c r="E110" s="129"/>
      <c r="F110" s="129"/>
      <c r="G110" s="129" t="s">
        <v>100</v>
      </c>
      <c r="H110" s="129"/>
      <c r="I110" s="129"/>
      <c r="J110" s="184"/>
      <c r="K110" s="184"/>
      <c r="L110" s="184">
        <v>4000</v>
      </c>
      <c r="M110" s="184">
        <v>0</v>
      </c>
      <c r="N110" s="184">
        <f t="shared" si="3"/>
        <v>4000</v>
      </c>
      <c r="O110" s="191">
        <v>10</v>
      </c>
      <c r="P110" s="117" t="str">
        <f>VLOOKUP(D110,고객상담실현황!$F$6:$M$322,2,FALSE)</f>
        <v>서기관</v>
      </c>
      <c r="Q110" s="253">
        <f>VLOOKUP(D110,고객상담실현황!$F$6:$M$322,3,FALSE)</f>
        <v>0</v>
      </c>
      <c r="R110" s="253">
        <f>VLOOKUP(D110,고객상담실현황!$F$6:$M$322,4,FALSE)</f>
        <v>2002</v>
      </c>
      <c r="S110" s="253">
        <f>VLOOKUP(D110,고객상담실현황!$F$6:$M$322,8,FALSE)</f>
        <v>0</v>
      </c>
    </row>
    <row r="111" spans="1:20" s="20" customFormat="1" ht="24" hidden="1" customHeight="1" outlineLevel="2">
      <c r="A111" s="129">
        <f t="shared" si="2"/>
        <v>105</v>
      </c>
      <c r="B111" s="129" t="s">
        <v>90</v>
      </c>
      <c r="C111" s="129" t="s">
        <v>271</v>
      </c>
      <c r="D111" s="129" t="s">
        <v>661</v>
      </c>
      <c r="E111" s="129"/>
      <c r="F111" s="129"/>
      <c r="G111" s="129" t="s">
        <v>100</v>
      </c>
      <c r="H111" s="129" t="s">
        <v>100</v>
      </c>
      <c r="I111" s="129"/>
      <c r="J111" s="184"/>
      <c r="K111" s="184">
        <v>10000</v>
      </c>
      <c r="L111" s="184">
        <v>3700</v>
      </c>
      <c r="M111" s="184">
        <v>0</v>
      </c>
      <c r="N111" s="184">
        <f t="shared" si="3"/>
        <v>13700</v>
      </c>
      <c r="O111" s="191">
        <v>3</v>
      </c>
      <c r="P111" s="117" t="e">
        <f>VLOOKUP(D111,고객상담실현황!$F$6:$M$322,2,FALSE)</f>
        <v>#N/A</v>
      </c>
      <c r="Q111" s="253" t="e">
        <f>VLOOKUP(D111,고객상담실현황!$F$6:$M$322,3,FALSE)</f>
        <v>#N/A</v>
      </c>
      <c r="R111" s="253" t="e">
        <f>VLOOKUP(D111,고객상담실현황!$F$6:$M$322,4,FALSE)</f>
        <v>#N/A</v>
      </c>
      <c r="S111" s="253" t="e">
        <f>VLOOKUP(D111,고객상담실현황!$F$6:$M$322,8,FALSE)</f>
        <v>#N/A</v>
      </c>
    </row>
    <row r="112" spans="1:20" s="20" customFormat="1" ht="24" hidden="1" customHeight="1" outlineLevel="2">
      <c r="A112" s="129">
        <f t="shared" si="2"/>
        <v>106</v>
      </c>
      <c r="B112" s="129" t="s">
        <v>90</v>
      </c>
      <c r="C112" s="129" t="s">
        <v>257</v>
      </c>
      <c r="D112" s="129" t="s">
        <v>662</v>
      </c>
      <c r="E112" s="129"/>
      <c r="F112" s="129"/>
      <c r="G112" s="129"/>
      <c r="H112" s="129"/>
      <c r="I112" s="129" t="s">
        <v>100</v>
      </c>
      <c r="J112" s="184"/>
      <c r="K112" s="184"/>
      <c r="L112" s="184"/>
      <c r="M112" s="184">
        <v>3100</v>
      </c>
      <c r="N112" s="184">
        <f t="shared" si="3"/>
        <v>3100</v>
      </c>
      <c r="O112" s="191">
        <v>7</v>
      </c>
      <c r="P112" s="117" t="e">
        <f>VLOOKUP(D112,고객상담실현황!$F$6:$M$322,2,FALSE)</f>
        <v>#N/A</v>
      </c>
      <c r="Q112" s="253" t="e">
        <f>VLOOKUP(D112,고객상담실현황!$F$6:$M$322,3,FALSE)</f>
        <v>#N/A</v>
      </c>
      <c r="R112" s="253" t="e">
        <f>VLOOKUP(D112,고객상담실현황!$F$6:$M$322,4,FALSE)</f>
        <v>#N/A</v>
      </c>
      <c r="S112" s="253" t="e">
        <f>VLOOKUP(D112,고객상담실현황!$F$6:$M$322,8,FALSE)</f>
        <v>#N/A</v>
      </c>
    </row>
    <row r="113" spans="1:20" s="20" customFormat="1" ht="24" hidden="1" customHeight="1" outlineLevel="2">
      <c r="A113" s="129">
        <f t="shared" si="2"/>
        <v>107</v>
      </c>
      <c r="B113" s="129" t="s">
        <v>90</v>
      </c>
      <c r="C113" s="129" t="s">
        <v>275</v>
      </c>
      <c r="D113" s="129" t="s">
        <v>21</v>
      </c>
      <c r="E113" s="129"/>
      <c r="F113" s="129"/>
      <c r="G113" s="129" t="s">
        <v>100</v>
      </c>
      <c r="H113" s="129" t="s">
        <v>100</v>
      </c>
      <c r="I113" s="129" t="s">
        <v>100</v>
      </c>
      <c r="J113" s="184"/>
      <c r="K113" s="184">
        <v>12000</v>
      </c>
      <c r="L113" s="184">
        <v>2300</v>
      </c>
      <c r="M113" s="184">
        <v>1000</v>
      </c>
      <c r="N113" s="184">
        <f t="shared" si="3"/>
        <v>15300</v>
      </c>
      <c r="O113" s="191">
        <v>2</v>
      </c>
      <c r="P113" s="117" t="e">
        <f>VLOOKUP(D113,고객상담실현황!$F$6:$M$322,2,FALSE)</f>
        <v>#N/A</v>
      </c>
      <c r="Q113" s="253" t="e">
        <f>VLOOKUP(D113,고객상담실현황!$F$6:$M$322,3,FALSE)</f>
        <v>#N/A</v>
      </c>
      <c r="R113" s="253" t="e">
        <f>VLOOKUP(D113,고객상담실현황!$F$6:$M$322,4,FALSE)</f>
        <v>#N/A</v>
      </c>
      <c r="S113" s="253" t="e">
        <f>VLOOKUP(D113,고객상담실현황!$F$6:$M$322,8,FALSE)</f>
        <v>#N/A</v>
      </c>
      <c r="T113" s="176">
        <f>SUM(N98:N113)</f>
        <v>104800</v>
      </c>
    </row>
    <row r="114" spans="1:20" s="20" customFormat="1" ht="24" customHeight="1" outlineLevel="1" collapsed="1">
      <c r="A114" s="129"/>
      <c r="B114" s="238" t="s">
        <v>743</v>
      </c>
      <c r="C114" s="129"/>
      <c r="D114" s="129"/>
      <c r="E114" s="129"/>
      <c r="F114" s="129"/>
      <c r="G114" s="129"/>
      <c r="H114" s="129"/>
      <c r="I114" s="129"/>
      <c r="J114" s="184">
        <f>SUBTOTAL(9,J98:J113)</f>
        <v>0</v>
      </c>
      <c r="K114" s="184">
        <f>SUBTOTAL(9,K98:K113)</f>
        <v>60000</v>
      </c>
      <c r="L114" s="184">
        <f>SUBTOTAL(9,L98:L113)</f>
        <v>33900</v>
      </c>
      <c r="M114" s="184">
        <f>SUBTOTAL(9,M98:M113)</f>
        <v>10900</v>
      </c>
      <c r="N114" s="184">
        <f>SUBTOTAL(9,N98:N113)</f>
        <v>104800</v>
      </c>
      <c r="O114" s="191"/>
      <c r="P114" s="117"/>
      <c r="Q114" s="253"/>
      <c r="R114" s="253"/>
      <c r="S114" s="253"/>
      <c r="T114" s="176"/>
    </row>
    <row r="115" spans="1:20" s="20" customFormat="1" ht="24" hidden="1" customHeight="1" outlineLevel="2">
      <c r="A115" s="32">
        <f t="shared" si="2"/>
        <v>109</v>
      </c>
      <c r="B115" s="253" t="s">
        <v>50</v>
      </c>
      <c r="C115" s="32" t="s">
        <v>99</v>
      </c>
      <c r="D115" s="32" t="s">
        <v>99</v>
      </c>
      <c r="E115" s="28"/>
      <c r="F115" s="252"/>
      <c r="G115" s="32" t="s">
        <v>100</v>
      </c>
      <c r="H115" s="252"/>
      <c r="I115" s="32"/>
      <c r="J115" s="30"/>
      <c r="K115" s="189"/>
      <c r="L115" s="30">
        <v>3000</v>
      </c>
      <c r="M115" s="30"/>
      <c r="N115" s="30">
        <f t="shared" si="3"/>
        <v>3000</v>
      </c>
      <c r="O115" s="30">
        <v>1</v>
      </c>
      <c r="P115" s="117" t="str">
        <f>VLOOKUP(D115,고객상담실현황!$F$6:$M$322,2,FALSE)</f>
        <v>사무관</v>
      </c>
      <c r="Q115" s="253">
        <f>VLOOKUP(D115,고객상담실현황!$F$6:$M$322,3,FALSE)</f>
        <v>0</v>
      </c>
      <c r="R115" s="253">
        <f>VLOOKUP(D115,고객상담실현황!$F$6:$M$322,4,FALSE)</f>
        <v>2007</v>
      </c>
      <c r="S115" s="253">
        <f>VLOOKUP(D115,고객상담실현황!$F$6:$M$322,8,FALSE)</f>
        <v>0</v>
      </c>
    </row>
    <row r="116" spans="1:20" s="20" customFormat="1" ht="24" hidden="1" customHeight="1" outlineLevel="2">
      <c r="A116" s="32">
        <f t="shared" si="2"/>
        <v>110</v>
      </c>
      <c r="B116" s="253" t="s">
        <v>50</v>
      </c>
      <c r="C116" s="32" t="s">
        <v>246</v>
      </c>
      <c r="D116" s="32" t="s">
        <v>246</v>
      </c>
      <c r="E116" s="32"/>
      <c r="F116" s="32"/>
      <c r="G116" s="28" t="s">
        <v>100</v>
      </c>
      <c r="H116" s="32"/>
      <c r="I116" s="32"/>
      <c r="J116" s="189"/>
      <c r="K116" s="189"/>
      <c r="L116" s="30">
        <v>1840</v>
      </c>
      <c r="M116" s="30"/>
      <c r="N116" s="30">
        <f t="shared" si="3"/>
        <v>1840</v>
      </c>
      <c r="O116" s="30">
        <v>2</v>
      </c>
      <c r="P116" s="117" t="str">
        <f>VLOOKUP(D116,고객상담실현황!$F$6:$M$322,2,FALSE)</f>
        <v>사무관</v>
      </c>
      <c r="Q116" s="253">
        <f>VLOOKUP(D116,고객상담실현황!$F$6:$M$322,3,FALSE)</f>
        <v>0</v>
      </c>
      <c r="R116" s="253">
        <f>VLOOKUP(D116,고객상담실현황!$F$6:$M$322,4,FALSE)</f>
        <v>2006</v>
      </c>
      <c r="S116" s="253">
        <f>VLOOKUP(D116,고객상담실현황!$F$6:$M$322,8,FALSE)</f>
        <v>0</v>
      </c>
    </row>
    <row r="117" spans="1:20" s="20" customFormat="1" ht="24" hidden="1" customHeight="1" outlineLevel="2">
      <c r="A117" s="32">
        <f t="shared" si="2"/>
        <v>111</v>
      </c>
      <c r="B117" s="253" t="s">
        <v>50</v>
      </c>
      <c r="C117" s="32" t="s">
        <v>232</v>
      </c>
      <c r="D117" s="32" t="s">
        <v>232</v>
      </c>
      <c r="E117" s="252"/>
      <c r="F117" s="32"/>
      <c r="G117" s="32" t="s">
        <v>100</v>
      </c>
      <c r="H117" s="252"/>
      <c r="I117" s="28"/>
      <c r="J117" s="189"/>
      <c r="K117" s="189"/>
      <c r="L117" s="30">
        <v>300</v>
      </c>
      <c r="M117" s="30"/>
      <c r="N117" s="30">
        <f t="shared" si="3"/>
        <v>300</v>
      </c>
      <c r="O117" s="30">
        <v>4</v>
      </c>
      <c r="P117" s="117" t="str">
        <f>VLOOKUP(D117,고객상담실현황!$F$6:$M$322,2,FALSE)</f>
        <v>서기관</v>
      </c>
      <c r="Q117" s="253">
        <f>VLOOKUP(D117,고객상담실현황!$F$6:$M$322,3,FALSE)</f>
        <v>0</v>
      </c>
      <c r="R117" s="253">
        <f>VLOOKUP(D117,고객상담실현황!$F$6:$M$322,4,FALSE)</f>
        <v>2007</v>
      </c>
      <c r="S117" s="253">
        <f>VLOOKUP(D117,고객상담실현황!$F$6:$M$322,8,FALSE)</f>
        <v>28700</v>
      </c>
    </row>
    <row r="118" spans="1:20" s="20" customFormat="1" ht="24" hidden="1" customHeight="1" outlineLevel="2">
      <c r="A118" s="32">
        <f t="shared" si="2"/>
        <v>112</v>
      </c>
      <c r="B118" s="253" t="s">
        <v>50</v>
      </c>
      <c r="C118" s="32" t="s">
        <v>87</v>
      </c>
      <c r="D118" s="32" t="s">
        <v>87</v>
      </c>
      <c r="E118" s="252"/>
      <c r="F118" s="32"/>
      <c r="G118" s="28" t="s">
        <v>100</v>
      </c>
      <c r="H118" s="252"/>
      <c r="I118" s="252"/>
      <c r="J118" s="190"/>
      <c r="K118" s="189"/>
      <c r="L118" s="30">
        <v>500</v>
      </c>
      <c r="M118" s="30"/>
      <c r="N118" s="30">
        <f t="shared" si="3"/>
        <v>500</v>
      </c>
      <c r="O118" s="30">
        <v>3</v>
      </c>
      <c r="P118" s="117" t="str">
        <f>VLOOKUP(D118,고객상담실현황!$F$6:$M$322,2,FALSE)</f>
        <v>서기관</v>
      </c>
      <c r="Q118" s="253">
        <f>VLOOKUP(D118,고객상담실현황!$F$6:$M$322,3,FALSE)</f>
        <v>0</v>
      </c>
      <c r="R118" s="253">
        <f>VLOOKUP(D118,고객상담실현황!$F$6:$M$322,4,FALSE)</f>
        <v>2005</v>
      </c>
      <c r="S118" s="253">
        <f>VLOOKUP(D118,고객상담실현황!$F$6:$M$322,8,FALSE)</f>
        <v>0</v>
      </c>
      <c r="T118" s="176">
        <f>SUM(N115:N118)</f>
        <v>5640</v>
      </c>
    </row>
    <row r="119" spans="1:20" s="20" customFormat="1" ht="24" customHeight="1" outlineLevel="1" collapsed="1">
      <c r="A119" s="32"/>
      <c r="B119" s="237" t="s">
        <v>744</v>
      </c>
      <c r="C119" s="32"/>
      <c r="D119" s="32"/>
      <c r="E119" s="252"/>
      <c r="F119" s="32"/>
      <c r="G119" s="28"/>
      <c r="H119" s="252"/>
      <c r="I119" s="252"/>
      <c r="J119" s="190">
        <f>SUBTOTAL(9,J115:J118)</f>
        <v>0</v>
      </c>
      <c r="K119" s="189">
        <f>SUBTOTAL(9,K115:K118)</f>
        <v>0</v>
      </c>
      <c r="L119" s="30">
        <f>SUBTOTAL(9,L115:L118)</f>
        <v>5640</v>
      </c>
      <c r="M119" s="30">
        <f>SUBTOTAL(9,M115:M118)</f>
        <v>0</v>
      </c>
      <c r="N119" s="30">
        <f>SUBTOTAL(9,N115:N118)</f>
        <v>5640</v>
      </c>
      <c r="O119" s="30"/>
      <c r="P119" s="117"/>
      <c r="Q119" s="253"/>
      <c r="R119" s="253"/>
      <c r="S119" s="253"/>
      <c r="T119" s="176"/>
    </row>
    <row r="120" spans="1:20" s="20" customFormat="1" ht="24" hidden="1" customHeight="1" outlineLevel="2">
      <c r="A120" s="129">
        <f t="shared" si="2"/>
        <v>114</v>
      </c>
      <c r="B120" s="129" t="s">
        <v>78</v>
      </c>
      <c r="C120" s="129" t="s">
        <v>211</v>
      </c>
      <c r="D120" s="129" t="s">
        <v>211</v>
      </c>
      <c r="E120" s="187"/>
      <c r="F120" s="187"/>
      <c r="G120" s="129"/>
      <c r="H120" s="187"/>
      <c r="I120" s="187" t="s">
        <v>100</v>
      </c>
      <c r="J120" s="184"/>
      <c r="K120" s="191"/>
      <c r="L120" s="186">
        <v>500</v>
      </c>
      <c r="M120" s="186"/>
      <c r="N120" s="186">
        <f t="shared" si="3"/>
        <v>500</v>
      </c>
      <c r="O120" s="186">
        <v>1</v>
      </c>
      <c r="P120" s="117" t="str">
        <f>VLOOKUP(D120,고객상담실현황!$F$6:$M$322,2,FALSE)</f>
        <v>사무관</v>
      </c>
      <c r="Q120" s="253">
        <f>VLOOKUP(D120,고객상담실현황!$F$6:$M$322,3,FALSE)</f>
        <v>0</v>
      </c>
      <c r="R120" s="253">
        <f>VLOOKUP(D120,고객상담실현황!$F$6:$M$322,4,FALSE)</f>
        <v>2007</v>
      </c>
      <c r="S120" s="253">
        <f>VLOOKUP(D120,고객상담실현황!$F$6:$M$322,8,FALSE)</f>
        <v>0</v>
      </c>
    </row>
    <row r="121" spans="1:20" s="20" customFormat="1" ht="24" hidden="1" customHeight="1" outlineLevel="2">
      <c r="A121" s="129">
        <f t="shared" si="2"/>
        <v>115</v>
      </c>
      <c r="B121" s="129" t="s">
        <v>78</v>
      </c>
      <c r="C121" s="187" t="s">
        <v>223</v>
      </c>
      <c r="D121" s="129" t="s">
        <v>223</v>
      </c>
      <c r="E121" s="187"/>
      <c r="F121" s="129"/>
      <c r="G121" s="129" t="s">
        <v>100</v>
      </c>
      <c r="H121" s="187"/>
      <c r="I121" s="129"/>
      <c r="J121" s="184"/>
      <c r="K121" s="191"/>
      <c r="L121" s="186">
        <v>3000</v>
      </c>
      <c r="M121" s="186"/>
      <c r="N121" s="186">
        <f t="shared" si="3"/>
        <v>3000</v>
      </c>
      <c r="O121" s="186">
        <v>4</v>
      </c>
      <c r="P121" s="117" t="str">
        <f>VLOOKUP(D121,고객상담실현황!$F$6:$M$322,2,FALSE)</f>
        <v>사무관</v>
      </c>
      <c r="Q121" s="253">
        <f>VLOOKUP(D121,고객상담실현황!$F$6:$M$322,3,FALSE)</f>
        <v>0</v>
      </c>
      <c r="R121" s="253">
        <f>VLOOKUP(D121,고객상담실현황!$F$6:$M$322,4,FALSE)</f>
        <v>2004</v>
      </c>
      <c r="S121" s="253">
        <f>VLOOKUP(D121,고객상담실현황!$F$6:$M$322,8,FALSE)</f>
        <v>0</v>
      </c>
    </row>
    <row r="122" spans="1:20" s="20" customFormat="1" ht="24" hidden="1" customHeight="1" outlineLevel="2">
      <c r="A122" s="129">
        <f t="shared" si="2"/>
        <v>116</v>
      </c>
      <c r="B122" s="129" t="s">
        <v>78</v>
      </c>
      <c r="C122" s="129" t="s">
        <v>519</v>
      </c>
      <c r="D122" s="129" t="s">
        <v>687</v>
      </c>
      <c r="E122" s="129"/>
      <c r="F122" s="129"/>
      <c r="G122" s="129" t="s">
        <v>100</v>
      </c>
      <c r="H122" s="129"/>
      <c r="I122" s="129"/>
      <c r="J122" s="184"/>
      <c r="K122" s="191"/>
      <c r="L122" s="186">
        <v>2100</v>
      </c>
      <c r="M122" s="186"/>
      <c r="N122" s="186">
        <f t="shared" si="3"/>
        <v>2100</v>
      </c>
      <c r="O122" s="186">
        <v>5</v>
      </c>
      <c r="P122" s="117" t="e">
        <f>VLOOKUP(D122,고객상담실현황!$F$6:$M$322,2,FALSE)</f>
        <v>#N/A</v>
      </c>
      <c r="Q122" s="253" t="e">
        <f>VLOOKUP(D122,고객상담실현황!$F$6:$M$322,3,FALSE)</f>
        <v>#N/A</v>
      </c>
      <c r="R122" s="253" t="e">
        <f>VLOOKUP(D122,고객상담실현황!$F$6:$M$322,4,FALSE)</f>
        <v>#N/A</v>
      </c>
      <c r="S122" s="253" t="e">
        <f>VLOOKUP(D122,고객상담실현황!$F$6:$M$322,8,FALSE)</f>
        <v>#N/A</v>
      </c>
    </row>
    <row r="123" spans="1:20" s="20" customFormat="1" ht="24" hidden="1" customHeight="1" outlineLevel="2">
      <c r="A123" s="129">
        <f t="shared" si="2"/>
        <v>117</v>
      </c>
      <c r="B123" s="129" t="s">
        <v>78</v>
      </c>
      <c r="C123" s="129" t="s">
        <v>519</v>
      </c>
      <c r="D123" s="129" t="s">
        <v>521</v>
      </c>
      <c r="E123" s="129"/>
      <c r="F123" s="129"/>
      <c r="G123" s="129" t="s">
        <v>100</v>
      </c>
      <c r="H123" s="129"/>
      <c r="I123" s="129"/>
      <c r="J123" s="191"/>
      <c r="K123" s="191"/>
      <c r="L123" s="191">
        <v>516</v>
      </c>
      <c r="M123" s="191"/>
      <c r="N123" s="191">
        <v>516</v>
      </c>
      <c r="O123" s="191">
        <v>7</v>
      </c>
      <c r="P123" s="117" t="str">
        <f>VLOOKUP(D123,고객상담실현황!$F$6:$M$322,2,FALSE)</f>
        <v>주사</v>
      </c>
      <c r="Q123" s="253" t="str">
        <f>VLOOKUP(D123,고객상담실현황!$F$6:$M$322,3,FALSE)</f>
        <v>관내</v>
      </c>
      <c r="R123" s="253" t="str">
        <f>VLOOKUP(D123,고객상담실현황!$F$6:$M$322,4,FALSE)</f>
        <v>2009</v>
      </c>
      <c r="S123" s="253">
        <f>VLOOKUP(D123,고객상담실현황!$F$6:$M$322,8,FALSE)</f>
        <v>0</v>
      </c>
    </row>
    <row r="124" spans="1:20" s="20" customFormat="1" ht="24" hidden="1" customHeight="1" outlineLevel="2">
      <c r="A124" s="129">
        <f t="shared" si="2"/>
        <v>118</v>
      </c>
      <c r="B124" s="129" t="s">
        <v>78</v>
      </c>
      <c r="C124" s="129" t="s">
        <v>519</v>
      </c>
      <c r="D124" s="129" t="s">
        <v>524</v>
      </c>
      <c r="E124" s="129"/>
      <c r="F124" s="129"/>
      <c r="G124" s="129" t="s">
        <v>100</v>
      </c>
      <c r="H124" s="129"/>
      <c r="I124" s="129"/>
      <c r="J124" s="184"/>
      <c r="K124" s="191"/>
      <c r="L124" s="186">
        <v>400</v>
      </c>
      <c r="M124" s="186"/>
      <c r="N124" s="186">
        <f t="shared" ref="N124:N130" si="4">SUM(J124:M124)</f>
        <v>400</v>
      </c>
      <c r="O124" s="186">
        <v>6</v>
      </c>
      <c r="P124" s="117" t="str">
        <f>VLOOKUP(D124,고객상담실현황!$F$6:$M$322,2,FALSE)</f>
        <v>주사</v>
      </c>
      <c r="Q124" s="253" t="str">
        <f>VLOOKUP(D124,고객상담실현황!$F$6:$M$322,3,FALSE)</f>
        <v>관내</v>
      </c>
      <c r="R124" s="253" t="str">
        <f>VLOOKUP(D124,고객상담실현황!$F$6:$M$322,4,FALSE)</f>
        <v>2009</v>
      </c>
      <c r="S124" s="253">
        <f>VLOOKUP(D124,고객상담실현황!$F$6:$M$322,8,FALSE)</f>
        <v>0</v>
      </c>
    </row>
    <row r="125" spans="1:20" s="20" customFormat="1" ht="24" hidden="1" customHeight="1" outlineLevel="2">
      <c r="A125" s="129">
        <f t="shared" si="2"/>
        <v>119</v>
      </c>
      <c r="B125" s="129" t="s">
        <v>78</v>
      </c>
      <c r="C125" s="129" t="s">
        <v>220</v>
      </c>
      <c r="D125" s="129" t="s">
        <v>685</v>
      </c>
      <c r="E125" s="187"/>
      <c r="F125" s="187"/>
      <c r="G125" s="129" t="s">
        <v>100</v>
      </c>
      <c r="H125" s="187"/>
      <c r="I125" s="129"/>
      <c r="J125" s="184"/>
      <c r="K125" s="191"/>
      <c r="L125" s="186">
        <v>600</v>
      </c>
      <c r="M125" s="186"/>
      <c r="N125" s="186">
        <f t="shared" si="4"/>
        <v>600</v>
      </c>
      <c r="O125" s="186">
        <v>3</v>
      </c>
      <c r="P125" s="117" t="e">
        <f>VLOOKUP(D125,고객상담실현황!$F$6:$M$322,2,FALSE)</f>
        <v>#N/A</v>
      </c>
      <c r="Q125" s="253" t="e">
        <f>VLOOKUP(D125,고객상담실현황!$F$6:$M$322,3,FALSE)</f>
        <v>#N/A</v>
      </c>
      <c r="R125" s="253" t="e">
        <f>VLOOKUP(D125,고객상담실현황!$F$6:$M$322,4,FALSE)</f>
        <v>#N/A</v>
      </c>
      <c r="S125" s="253" t="e">
        <f>VLOOKUP(D125,고객상담실현황!$F$6:$M$322,8,FALSE)</f>
        <v>#N/A</v>
      </c>
    </row>
    <row r="126" spans="1:20" s="20" customFormat="1" ht="24" hidden="1" customHeight="1" outlineLevel="2">
      <c r="A126" s="129">
        <f t="shared" si="2"/>
        <v>120</v>
      </c>
      <c r="B126" s="129" t="s">
        <v>78</v>
      </c>
      <c r="C126" s="129" t="s">
        <v>220</v>
      </c>
      <c r="D126" s="129" t="s">
        <v>684</v>
      </c>
      <c r="E126" s="187"/>
      <c r="F126" s="187"/>
      <c r="G126" s="129" t="s">
        <v>100</v>
      </c>
      <c r="H126" s="187"/>
      <c r="I126" s="187"/>
      <c r="J126" s="184"/>
      <c r="K126" s="191"/>
      <c r="L126" s="186">
        <v>370</v>
      </c>
      <c r="M126" s="186"/>
      <c r="N126" s="186">
        <f t="shared" si="4"/>
        <v>370</v>
      </c>
      <c r="O126" s="186">
        <v>2</v>
      </c>
      <c r="P126" s="117" t="e">
        <f>VLOOKUP(D126,고객상담실현황!$F$6:$M$322,2,FALSE)</f>
        <v>#N/A</v>
      </c>
      <c r="Q126" s="253" t="e">
        <f>VLOOKUP(D126,고객상담실현황!$F$6:$M$322,3,FALSE)</f>
        <v>#N/A</v>
      </c>
      <c r="R126" s="253" t="e">
        <f>VLOOKUP(D126,고객상담실현황!$F$6:$M$322,4,FALSE)</f>
        <v>#N/A</v>
      </c>
      <c r="S126" s="253" t="e">
        <f>VLOOKUP(D126,고객상담실현황!$F$6:$M$322,8,FALSE)</f>
        <v>#N/A</v>
      </c>
      <c r="T126" s="176">
        <f>SUM(N120:N126)</f>
        <v>7486</v>
      </c>
    </row>
    <row r="127" spans="1:20" s="20" customFormat="1" ht="24" customHeight="1" outlineLevel="1" collapsed="1">
      <c r="A127" s="129"/>
      <c r="B127" s="238" t="s">
        <v>745</v>
      </c>
      <c r="C127" s="129"/>
      <c r="D127" s="129"/>
      <c r="E127" s="187"/>
      <c r="F127" s="187"/>
      <c r="G127" s="129"/>
      <c r="H127" s="187"/>
      <c r="I127" s="187"/>
      <c r="J127" s="184">
        <f>SUBTOTAL(9,J120:J126)</f>
        <v>0</v>
      </c>
      <c r="K127" s="191">
        <f>SUBTOTAL(9,K120:K126)</f>
        <v>0</v>
      </c>
      <c r="L127" s="186">
        <f>SUBTOTAL(9,L120:L126)</f>
        <v>7486</v>
      </c>
      <c r="M127" s="186">
        <f>SUBTOTAL(9,M120:M126)</f>
        <v>0</v>
      </c>
      <c r="N127" s="186">
        <f>SUBTOTAL(9,N120:N126)</f>
        <v>7486</v>
      </c>
      <c r="O127" s="186"/>
      <c r="P127" s="117"/>
      <c r="Q127" s="253"/>
      <c r="R127" s="253"/>
      <c r="S127" s="253"/>
      <c r="T127" s="176"/>
    </row>
    <row r="128" spans="1:20" s="20" customFormat="1" ht="24" hidden="1" customHeight="1" outlineLevel="2">
      <c r="A128" s="232">
        <f t="shared" si="2"/>
        <v>122</v>
      </c>
      <c r="B128" s="232" t="s">
        <v>80</v>
      </c>
      <c r="C128" s="232" t="s">
        <v>193</v>
      </c>
      <c r="D128" s="232" t="s">
        <v>193</v>
      </c>
      <c r="E128" s="232"/>
      <c r="F128" s="232" t="s">
        <v>100</v>
      </c>
      <c r="G128" s="232" t="s">
        <v>100</v>
      </c>
      <c r="H128" s="232"/>
      <c r="I128" s="232"/>
      <c r="J128" s="111"/>
      <c r="K128" s="111">
        <v>20000</v>
      </c>
      <c r="L128" s="111">
        <v>2000</v>
      </c>
      <c r="M128" s="111"/>
      <c r="N128" s="233">
        <f t="shared" si="4"/>
        <v>22000</v>
      </c>
      <c r="O128" s="111">
        <v>1</v>
      </c>
      <c r="P128" s="117" t="str">
        <f>VLOOKUP(D128,고객상담실현황!$F$6:$M$322,2,FALSE)</f>
        <v>서기관</v>
      </c>
      <c r="Q128" s="253">
        <f>VLOOKUP(D128,고객상담실현황!$F$6:$M$322,3,FALSE)</f>
        <v>0</v>
      </c>
      <c r="R128" s="253">
        <f>VLOOKUP(D128,고객상담실현황!$F$6:$M$322,4,FALSE)</f>
        <v>2005</v>
      </c>
      <c r="S128" s="253">
        <f>VLOOKUP(D128,고객상담실현황!$F$6:$M$322,8,FALSE)</f>
        <v>0</v>
      </c>
    </row>
    <row r="129" spans="1:20" s="20" customFormat="1" ht="24" hidden="1" customHeight="1" outlineLevel="2">
      <c r="A129" s="232">
        <f t="shared" si="2"/>
        <v>123</v>
      </c>
      <c r="B129" s="232" t="s">
        <v>80</v>
      </c>
      <c r="C129" s="232" t="s">
        <v>6</v>
      </c>
      <c r="D129" s="232" t="s">
        <v>5</v>
      </c>
      <c r="E129" s="232"/>
      <c r="F129" s="232"/>
      <c r="G129" s="232"/>
      <c r="H129" s="232"/>
      <c r="I129" s="232" t="s">
        <v>100</v>
      </c>
      <c r="J129" s="111"/>
      <c r="K129" s="111"/>
      <c r="L129" s="111"/>
      <c r="M129" s="111">
        <v>30000</v>
      </c>
      <c r="N129" s="233">
        <f t="shared" si="4"/>
        <v>30000</v>
      </c>
      <c r="O129" s="111"/>
      <c r="P129" s="117" t="e">
        <f>VLOOKUP(D129,고객상담실현황!$F$6:$M$322,2,FALSE)</f>
        <v>#N/A</v>
      </c>
      <c r="Q129" s="253" t="e">
        <f>VLOOKUP(D129,고객상담실현황!$F$6:$M$322,3,FALSE)</f>
        <v>#N/A</v>
      </c>
      <c r="R129" s="253" t="e">
        <f>VLOOKUP(D129,고객상담실현황!$F$6:$M$322,4,FALSE)</f>
        <v>#N/A</v>
      </c>
      <c r="S129" s="253" t="e">
        <f>VLOOKUP(D129,고객상담실현황!$F$6:$M$322,8,FALSE)</f>
        <v>#N/A</v>
      </c>
    </row>
    <row r="130" spans="1:20" s="20" customFormat="1" ht="24" hidden="1" customHeight="1" outlineLevel="2">
      <c r="A130" s="232">
        <f t="shared" si="2"/>
        <v>124</v>
      </c>
      <c r="B130" s="232" t="s">
        <v>80</v>
      </c>
      <c r="C130" s="232" t="s">
        <v>195</v>
      </c>
      <c r="D130" s="232" t="s">
        <v>195</v>
      </c>
      <c r="E130" s="232"/>
      <c r="F130" s="232" t="s">
        <v>100</v>
      </c>
      <c r="G130" s="232" t="s">
        <v>100</v>
      </c>
      <c r="H130" s="232"/>
      <c r="I130" s="232"/>
      <c r="J130" s="111">
        <v>0</v>
      </c>
      <c r="K130" s="111">
        <v>10000</v>
      </c>
      <c r="L130" s="111">
        <v>2800</v>
      </c>
      <c r="M130" s="111"/>
      <c r="N130" s="233">
        <f t="shared" si="4"/>
        <v>12800</v>
      </c>
      <c r="O130" s="233">
        <v>2</v>
      </c>
      <c r="P130" s="117" t="str">
        <f>VLOOKUP(D130,고객상담실현황!$F$6:$M$322,2,FALSE)</f>
        <v>사무관</v>
      </c>
      <c r="Q130" s="253">
        <f>VLOOKUP(D130,고객상담실현황!$F$6:$M$322,3,FALSE)</f>
        <v>0</v>
      </c>
      <c r="R130" s="253">
        <f>VLOOKUP(D130,고객상담실현황!$F$6:$M$322,4,FALSE)</f>
        <v>2006</v>
      </c>
      <c r="S130" s="253">
        <f>VLOOKUP(D130,고객상담실현황!$F$6:$M$322,8,FALSE)</f>
        <v>0</v>
      </c>
      <c r="T130" s="176">
        <f>SUM(N128:N130)</f>
        <v>64800</v>
      </c>
    </row>
    <row r="131" spans="1:20" s="20" customFormat="1" ht="24" customHeight="1" outlineLevel="1" collapsed="1">
      <c r="A131" s="232"/>
      <c r="B131" s="239" t="s">
        <v>746</v>
      </c>
      <c r="C131" s="232"/>
      <c r="D131" s="232"/>
      <c r="E131" s="232"/>
      <c r="F131" s="232"/>
      <c r="G131" s="232"/>
      <c r="H131" s="232"/>
      <c r="I131" s="232"/>
      <c r="J131" s="111">
        <f>SUBTOTAL(9,J128:J130)</f>
        <v>0</v>
      </c>
      <c r="K131" s="111">
        <f>SUBTOTAL(9,K128:K130)</f>
        <v>30000</v>
      </c>
      <c r="L131" s="111">
        <f>SUBTOTAL(9,L128:L130)</f>
        <v>4800</v>
      </c>
      <c r="M131" s="111">
        <f>SUBTOTAL(9,M128:M130)</f>
        <v>30000</v>
      </c>
      <c r="N131" s="233">
        <f>SUBTOTAL(9,N128:N130)</f>
        <v>64800</v>
      </c>
      <c r="O131" s="233"/>
      <c r="P131" s="117"/>
      <c r="Q131" s="253"/>
      <c r="R131" s="253"/>
      <c r="S131" s="253"/>
      <c r="T131" s="176"/>
    </row>
    <row r="132" spans="1:20" s="20" customFormat="1" ht="24" hidden="1" customHeight="1" outlineLevel="2">
      <c r="A132" s="253">
        <f t="shared" si="2"/>
        <v>126</v>
      </c>
      <c r="B132" s="253" t="s">
        <v>182</v>
      </c>
      <c r="C132" s="32" t="s">
        <v>188</v>
      </c>
      <c r="D132" s="32" t="s">
        <v>188</v>
      </c>
      <c r="E132" s="28"/>
      <c r="F132" s="252"/>
      <c r="G132" s="32" t="s">
        <v>100</v>
      </c>
      <c r="H132" s="252"/>
      <c r="I132" s="32"/>
      <c r="J132" s="30"/>
      <c r="K132" s="189"/>
      <c r="L132" s="30">
        <v>4500</v>
      </c>
      <c r="M132" s="30"/>
      <c r="N132" s="30">
        <f t="shared" ref="N132:N138" si="5">SUM(K132:M132)</f>
        <v>4500</v>
      </c>
      <c r="O132" s="30">
        <v>3</v>
      </c>
      <c r="P132" s="117" t="str">
        <f>VLOOKUP(D132,고객상담실현황!$F$6:$M$322,2,FALSE)</f>
        <v>서기관</v>
      </c>
      <c r="Q132" s="253">
        <f>VLOOKUP(D132,고객상담실현황!$F$6:$M$322,3,FALSE)</f>
        <v>0</v>
      </c>
      <c r="R132" s="253">
        <f>VLOOKUP(D132,고객상담실현황!$F$6:$M$322,4,FALSE)</f>
        <v>2007</v>
      </c>
      <c r="S132" s="253">
        <f>VLOOKUP(D132,고객상담실현황!$F$6:$M$322,8,FALSE)</f>
        <v>0</v>
      </c>
    </row>
    <row r="133" spans="1:20" s="20" customFormat="1" ht="24" hidden="1" customHeight="1" outlineLevel="2">
      <c r="A133" s="253">
        <f t="shared" si="2"/>
        <v>127</v>
      </c>
      <c r="B133" s="253" t="s">
        <v>182</v>
      </c>
      <c r="C133" s="32" t="s">
        <v>176</v>
      </c>
      <c r="D133" s="32" t="s">
        <v>121</v>
      </c>
      <c r="E133" s="28" t="s">
        <v>100</v>
      </c>
      <c r="F133" s="252"/>
      <c r="G133" s="32" t="s">
        <v>100</v>
      </c>
      <c r="H133" s="252"/>
      <c r="I133" s="32" t="s">
        <v>100</v>
      </c>
      <c r="J133" s="30"/>
      <c r="K133" s="189">
        <v>5000</v>
      </c>
      <c r="L133" s="30">
        <v>1430</v>
      </c>
      <c r="M133" s="30">
        <v>2500</v>
      </c>
      <c r="N133" s="30">
        <f t="shared" si="5"/>
        <v>8930</v>
      </c>
      <c r="O133" s="30">
        <v>2</v>
      </c>
      <c r="P133" s="117" t="e">
        <f>VLOOKUP(D133,고객상담실현황!$F$6:$M$322,2,FALSE)</f>
        <v>#N/A</v>
      </c>
      <c r="Q133" s="253" t="e">
        <f>VLOOKUP(D133,고객상담실현황!$F$6:$M$322,3,FALSE)</f>
        <v>#N/A</v>
      </c>
      <c r="R133" s="253" t="e">
        <f>VLOOKUP(D133,고객상담실현황!$F$6:$M$322,4,FALSE)</f>
        <v>#N/A</v>
      </c>
      <c r="S133" s="253" t="e">
        <f>VLOOKUP(D133,고객상담실현황!$F$6:$M$322,8,FALSE)</f>
        <v>#N/A</v>
      </c>
    </row>
    <row r="134" spans="1:20" s="20" customFormat="1" ht="24" hidden="1" customHeight="1" outlineLevel="2">
      <c r="A134" s="253">
        <f t="shared" si="2"/>
        <v>128</v>
      </c>
      <c r="B134" s="253" t="s">
        <v>182</v>
      </c>
      <c r="C134" s="32" t="s">
        <v>176</v>
      </c>
      <c r="D134" s="32" t="s">
        <v>122</v>
      </c>
      <c r="E134" s="28"/>
      <c r="F134" s="252"/>
      <c r="G134" s="32"/>
      <c r="H134" s="252"/>
      <c r="I134" s="32" t="s">
        <v>100</v>
      </c>
      <c r="J134" s="30"/>
      <c r="K134" s="189"/>
      <c r="L134" s="30"/>
      <c r="M134" s="30">
        <v>3000</v>
      </c>
      <c r="N134" s="30">
        <f t="shared" si="5"/>
        <v>3000</v>
      </c>
      <c r="O134" s="30">
        <v>1</v>
      </c>
      <c r="P134" s="117" t="e">
        <f>VLOOKUP(D134,고객상담실현황!$F$6:$M$322,2,FALSE)</f>
        <v>#N/A</v>
      </c>
      <c r="Q134" s="253" t="e">
        <f>VLOOKUP(D134,고객상담실현황!$F$6:$M$322,3,FALSE)</f>
        <v>#N/A</v>
      </c>
      <c r="R134" s="253" t="e">
        <f>VLOOKUP(D134,고객상담실현황!$F$6:$M$322,4,FALSE)</f>
        <v>#N/A</v>
      </c>
      <c r="S134" s="253" t="e">
        <f>VLOOKUP(D134,고객상담실현황!$F$6:$M$322,8,FALSE)</f>
        <v>#N/A</v>
      </c>
    </row>
    <row r="135" spans="1:20" ht="24" hidden="1" customHeight="1" outlineLevel="2">
      <c r="A135" s="253">
        <f t="shared" si="2"/>
        <v>129</v>
      </c>
      <c r="B135" s="253" t="s">
        <v>182</v>
      </c>
      <c r="C135" s="32" t="s">
        <v>179</v>
      </c>
      <c r="D135" s="32" t="s">
        <v>118</v>
      </c>
      <c r="E135" s="28" t="s">
        <v>100</v>
      </c>
      <c r="F135" s="252"/>
      <c r="G135" s="32"/>
      <c r="H135" s="252"/>
      <c r="I135" s="32"/>
      <c r="J135" s="30"/>
      <c r="K135" s="189">
        <v>2800</v>
      </c>
      <c r="L135" s="30"/>
      <c r="M135" s="30"/>
      <c r="N135" s="30">
        <f t="shared" si="5"/>
        <v>2800</v>
      </c>
      <c r="O135" s="30">
        <v>5</v>
      </c>
      <c r="P135" s="117" t="e">
        <f>VLOOKUP(D135,고객상담실현황!$F$6:$M$322,2,FALSE)</f>
        <v>#N/A</v>
      </c>
      <c r="Q135" s="253" t="e">
        <f>VLOOKUP(D135,고객상담실현황!$F$6:$M$322,3,FALSE)</f>
        <v>#N/A</v>
      </c>
      <c r="R135" s="253" t="e">
        <f>VLOOKUP(D135,고객상담실현황!$F$6:$M$322,4,FALSE)</f>
        <v>#N/A</v>
      </c>
      <c r="S135" s="253" t="e">
        <f>VLOOKUP(D135,고객상담실현황!$F$6:$M$322,8,FALSE)</f>
        <v>#N/A</v>
      </c>
    </row>
    <row r="136" spans="1:20" ht="24" hidden="1" customHeight="1" outlineLevel="2">
      <c r="A136" s="253">
        <f t="shared" si="2"/>
        <v>130</v>
      </c>
      <c r="B136" s="253" t="s">
        <v>182</v>
      </c>
      <c r="C136" s="32" t="s">
        <v>179</v>
      </c>
      <c r="D136" s="32" t="s">
        <v>179</v>
      </c>
      <c r="E136" s="28"/>
      <c r="F136" s="252"/>
      <c r="G136" s="32" t="s">
        <v>100</v>
      </c>
      <c r="H136" s="252"/>
      <c r="I136" s="32"/>
      <c r="J136" s="30"/>
      <c r="K136" s="189"/>
      <c r="L136" s="30">
        <v>1050</v>
      </c>
      <c r="M136" s="30"/>
      <c r="N136" s="30">
        <f t="shared" si="5"/>
        <v>1050</v>
      </c>
      <c r="O136" s="30">
        <v>4</v>
      </c>
      <c r="P136" s="117" t="str">
        <f>VLOOKUP(D136,고객상담실현황!$F$6:$M$322,2,FALSE)</f>
        <v>사무관</v>
      </c>
      <c r="Q136" s="253">
        <f>VLOOKUP(D136,고객상담실현황!$F$6:$M$322,3,FALSE)</f>
        <v>0</v>
      </c>
      <c r="R136" s="253">
        <f>VLOOKUP(D136,고객상담실현황!$F$6:$M$322,4,FALSE)</f>
        <v>2008</v>
      </c>
      <c r="S136" s="253">
        <f>VLOOKUP(D136,고객상담실현황!$F$6:$M$322,8,FALSE)</f>
        <v>0</v>
      </c>
      <c r="T136" s="145">
        <f>SUM(N132:N136)</f>
        <v>20280</v>
      </c>
    </row>
    <row r="137" spans="1:20" ht="24" customHeight="1" outlineLevel="1" collapsed="1">
      <c r="A137" s="253"/>
      <c r="B137" s="237" t="s">
        <v>747</v>
      </c>
      <c r="C137" s="32"/>
      <c r="D137" s="32"/>
      <c r="E137" s="28"/>
      <c r="F137" s="252"/>
      <c r="G137" s="32"/>
      <c r="H137" s="252"/>
      <c r="I137" s="32"/>
      <c r="J137" s="30">
        <f>SUBTOTAL(9,J132:J136)</f>
        <v>0</v>
      </c>
      <c r="K137" s="189">
        <f>SUBTOTAL(9,K132:K136)</f>
        <v>7800</v>
      </c>
      <c r="L137" s="30">
        <f>SUBTOTAL(9,L132:L136)</f>
        <v>6980</v>
      </c>
      <c r="M137" s="30">
        <f>SUBTOTAL(9,M132:M136)</f>
        <v>5500</v>
      </c>
      <c r="N137" s="30">
        <f>SUBTOTAL(9,N132:N136)</f>
        <v>20280</v>
      </c>
      <c r="O137" s="30"/>
      <c r="P137" s="117"/>
      <c r="Q137" s="253"/>
      <c r="R137" s="253"/>
      <c r="S137" s="253"/>
      <c r="T137" s="145"/>
    </row>
    <row r="138" spans="1:20" ht="24" hidden="1" customHeight="1" outlineLevel="2">
      <c r="A138" s="129">
        <f t="shared" si="2"/>
        <v>132</v>
      </c>
      <c r="B138" s="129" t="s">
        <v>168</v>
      </c>
      <c r="C138" s="129" t="s">
        <v>164</v>
      </c>
      <c r="D138" s="129" t="s">
        <v>115</v>
      </c>
      <c r="E138" s="129"/>
      <c r="F138" s="187"/>
      <c r="G138" s="129"/>
      <c r="H138" s="187"/>
      <c r="I138" s="129" t="s">
        <v>100</v>
      </c>
      <c r="J138" s="186"/>
      <c r="K138" s="191"/>
      <c r="L138" s="186"/>
      <c r="M138" s="191">
        <v>650</v>
      </c>
      <c r="N138" s="186">
        <f t="shared" si="5"/>
        <v>650</v>
      </c>
      <c r="O138" s="186">
        <v>12</v>
      </c>
      <c r="P138" s="117" t="e">
        <f>VLOOKUP(D138,고객상담실현황!$F$6:$M$322,2,FALSE)</f>
        <v>#N/A</v>
      </c>
      <c r="Q138" s="253" t="e">
        <f>VLOOKUP(D138,고객상담실현황!$F$6:$M$322,3,FALSE)</f>
        <v>#N/A</v>
      </c>
      <c r="R138" s="253" t="e">
        <f>VLOOKUP(D138,고객상담실현황!$F$6:$M$322,4,FALSE)</f>
        <v>#N/A</v>
      </c>
      <c r="S138" s="253" t="e">
        <f>VLOOKUP(D138,고객상담실현황!$F$6:$M$322,8,FALSE)</f>
        <v>#N/A</v>
      </c>
    </row>
    <row r="139" spans="1:20" ht="24" hidden="1" customHeight="1" outlineLevel="2">
      <c r="A139" s="129">
        <f t="shared" si="2"/>
        <v>133</v>
      </c>
      <c r="B139" s="129" t="s">
        <v>168</v>
      </c>
      <c r="C139" s="129" t="s">
        <v>164</v>
      </c>
      <c r="D139" s="129" t="s">
        <v>164</v>
      </c>
      <c r="E139" s="129"/>
      <c r="F139" s="187"/>
      <c r="G139" s="129"/>
      <c r="H139" s="187"/>
      <c r="I139" s="129" t="s">
        <v>100</v>
      </c>
      <c r="J139" s="186"/>
      <c r="K139" s="191"/>
      <c r="L139" s="186"/>
      <c r="M139" s="191">
        <v>1050</v>
      </c>
      <c r="N139" s="186">
        <v>1050</v>
      </c>
      <c r="O139" s="186">
        <v>2</v>
      </c>
      <c r="P139" s="117" t="str">
        <f>VLOOKUP(D139,고객상담실현황!$F$6:$M$322,2,FALSE)</f>
        <v>사무관</v>
      </c>
      <c r="Q139" s="253">
        <f>VLOOKUP(D139,고객상담실현황!$F$6:$M$322,3,FALSE)</f>
        <v>0</v>
      </c>
      <c r="R139" s="253">
        <f>VLOOKUP(D139,고객상담실현황!$F$6:$M$322,4,FALSE)</f>
        <v>2007</v>
      </c>
      <c r="S139" s="253">
        <f>VLOOKUP(D139,고객상담실현황!$F$6:$M$322,8,FALSE)</f>
        <v>0</v>
      </c>
    </row>
    <row r="140" spans="1:20" ht="24" hidden="1" customHeight="1" outlineLevel="2">
      <c r="A140" s="129">
        <f t="shared" si="2"/>
        <v>134</v>
      </c>
      <c r="B140" s="129" t="s">
        <v>168</v>
      </c>
      <c r="C140" s="129" t="s">
        <v>164</v>
      </c>
      <c r="D140" s="129" t="s">
        <v>716</v>
      </c>
      <c r="E140" s="129"/>
      <c r="F140" s="187"/>
      <c r="G140" s="129"/>
      <c r="H140" s="187"/>
      <c r="I140" s="129" t="s">
        <v>100</v>
      </c>
      <c r="J140" s="186"/>
      <c r="K140" s="191"/>
      <c r="L140" s="186"/>
      <c r="M140" s="191">
        <v>450</v>
      </c>
      <c r="N140" s="186">
        <f t="shared" ref="N140:N155" si="6">SUM(K140:M140)</f>
        <v>450</v>
      </c>
      <c r="O140" s="186">
        <v>13</v>
      </c>
      <c r="P140" s="117" t="e">
        <f>VLOOKUP(D140,고객상담실현황!$F$6:$M$322,2,FALSE)</f>
        <v>#N/A</v>
      </c>
      <c r="Q140" s="253" t="e">
        <f>VLOOKUP(D140,고객상담실현황!$F$6:$M$322,3,FALSE)</f>
        <v>#N/A</v>
      </c>
      <c r="R140" s="253" t="e">
        <f>VLOOKUP(D140,고객상담실현황!$F$6:$M$322,4,FALSE)</f>
        <v>#N/A</v>
      </c>
      <c r="S140" s="253" t="e">
        <f>VLOOKUP(D140,고객상담실현황!$F$6:$M$322,8,FALSE)</f>
        <v>#N/A</v>
      </c>
    </row>
    <row r="141" spans="1:20" ht="24" hidden="1" customHeight="1" outlineLevel="2">
      <c r="A141" s="129">
        <f t="shared" si="2"/>
        <v>135</v>
      </c>
      <c r="B141" s="129" t="s">
        <v>168</v>
      </c>
      <c r="C141" s="129" t="s">
        <v>164</v>
      </c>
      <c r="D141" s="129" t="s">
        <v>715</v>
      </c>
      <c r="E141" s="129"/>
      <c r="F141" s="187"/>
      <c r="G141" s="129"/>
      <c r="H141" s="187"/>
      <c r="I141" s="129" t="s">
        <v>100</v>
      </c>
      <c r="J141" s="186"/>
      <c r="K141" s="191"/>
      <c r="L141" s="186"/>
      <c r="M141" s="191">
        <v>450</v>
      </c>
      <c r="N141" s="186">
        <f t="shared" si="6"/>
        <v>450</v>
      </c>
      <c r="O141" s="186">
        <v>10</v>
      </c>
      <c r="P141" s="117" t="e">
        <f>VLOOKUP(D141,고객상담실현황!$F$6:$M$322,2,FALSE)</f>
        <v>#N/A</v>
      </c>
      <c r="Q141" s="253" t="e">
        <f>VLOOKUP(D141,고객상담실현황!$F$6:$M$322,3,FALSE)</f>
        <v>#N/A</v>
      </c>
      <c r="R141" s="253" t="e">
        <f>VLOOKUP(D141,고객상담실현황!$F$6:$M$322,4,FALSE)</f>
        <v>#N/A</v>
      </c>
      <c r="S141" s="253" t="e">
        <f>VLOOKUP(D141,고객상담실현황!$F$6:$M$322,8,FALSE)</f>
        <v>#N/A</v>
      </c>
    </row>
    <row r="142" spans="1:20" ht="24" hidden="1" customHeight="1" outlineLevel="2">
      <c r="A142" s="129">
        <f t="shared" si="2"/>
        <v>136</v>
      </c>
      <c r="B142" s="129" t="s">
        <v>168</v>
      </c>
      <c r="C142" s="129" t="s">
        <v>164</v>
      </c>
      <c r="D142" s="129" t="s">
        <v>717</v>
      </c>
      <c r="E142" s="129"/>
      <c r="F142" s="187"/>
      <c r="G142" s="129"/>
      <c r="H142" s="187"/>
      <c r="I142" s="129" t="s">
        <v>100</v>
      </c>
      <c r="J142" s="186"/>
      <c r="K142" s="191"/>
      <c r="L142" s="186"/>
      <c r="M142" s="191">
        <v>450</v>
      </c>
      <c r="N142" s="186">
        <f t="shared" si="6"/>
        <v>450</v>
      </c>
      <c r="O142" s="186">
        <v>5</v>
      </c>
      <c r="P142" s="117" t="e">
        <f>VLOOKUP(D142,고객상담실현황!$F$6:$M$322,2,FALSE)</f>
        <v>#N/A</v>
      </c>
      <c r="Q142" s="253" t="e">
        <f>VLOOKUP(D142,고객상담실현황!$F$6:$M$322,3,FALSE)</f>
        <v>#N/A</v>
      </c>
      <c r="R142" s="253" t="e">
        <f>VLOOKUP(D142,고객상담실현황!$F$6:$M$322,4,FALSE)</f>
        <v>#N/A</v>
      </c>
      <c r="S142" s="253" t="e">
        <f>VLOOKUP(D142,고객상담실현황!$F$6:$M$322,8,FALSE)</f>
        <v>#N/A</v>
      </c>
    </row>
    <row r="143" spans="1:20" ht="24" hidden="1" customHeight="1" outlineLevel="2">
      <c r="A143" s="129">
        <f t="shared" ref="A143:A155" si="7">ROW()-6</f>
        <v>137</v>
      </c>
      <c r="B143" s="129" t="s">
        <v>168</v>
      </c>
      <c r="C143" s="129" t="s">
        <v>164</v>
      </c>
      <c r="D143" s="129" t="s">
        <v>107</v>
      </c>
      <c r="E143" s="129"/>
      <c r="F143" s="187"/>
      <c r="G143" s="129"/>
      <c r="H143" s="187"/>
      <c r="I143" s="129" t="s">
        <v>100</v>
      </c>
      <c r="J143" s="186"/>
      <c r="K143" s="191"/>
      <c r="L143" s="186"/>
      <c r="M143" s="191">
        <v>450</v>
      </c>
      <c r="N143" s="186">
        <f t="shared" si="6"/>
        <v>450</v>
      </c>
      <c r="O143" s="186">
        <v>18</v>
      </c>
      <c r="P143" s="117" t="e">
        <f>VLOOKUP(D143,고객상담실현황!$F$6:$M$322,2,FALSE)</f>
        <v>#N/A</v>
      </c>
      <c r="Q143" s="253" t="e">
        <f>VLOOKUP(D143,고객상담실현황!$F$6:$M$322,3,FALSE)</f>
        <v>#N/A</v>
      </c>
      <c r="R143" s="253" t="e">
        <f>VLOOKUP(D143,고객상담실현황!$F$6:$M$322,4,FALSE)</f>
        <v>#N/A</v>
      </c>
      <c r="S143" s="253" t="e">
        <f>VLOOKUP(D143,고객상담실현황!$F$6:$M$322,8,FALSE)</f>
        <v>#N/A</v>
      </c>
    </row>
    <row r="144" spans="1:20" ht="24" hidden="1" customHeight="1" outlineLevel="2">
      <c r="A144" s="129">
        <f t="shared" si="7"/>
        <v>138</v>
      </c>
      <c r="B144" s="129" t="s">
        <v>168</v>
      </c>
      <c r="C144" s="129" t="s">
        <v>164</v>
      </c>
      <c r="D144" s="129" t="s">
        <v>109</v>
      </c>
      <c r="E144" s="129"/>
      <c r="F144" s="187"/>
      <c r="G144" s="129"/>
      <c r="H144" s="187"/>
      <c r="I144" s="129" t="s">
        <v>100</v>
      </c>
      <c r="J144" s="186"/>
      <c r="K144" s="191"/>
      <c r="L144" s="186"/>
      <c r="M144" s="191">
        <v>450</v>
      </c>
      <c r="N144" s="186">
        <f t="shared" si="6"/>
        <v>450</v>
      </c>
      <c r="O144" s="186">
        <v>14</v>
      </c>
      <c r="P144" s="117" t="e">
        <f>VLOOKUP(D144,고객상담실현황!$F$6:$M$322,2,FALSE)</f>
        <v>#N/A</v>
      </c>
      <c r="Q144" s="253" t="e">
        <f>VLOOKUP(D144,고객상담실현황!$F$6:$M$322,3,FALSE)</f>
        <v>#N/A</v>
      </c>
      <c r="R144" s="253" t="e">
        <f>VLOOKUP(D144,고객상담실현황!$F$6:$M$322,4,FALSE)</f>
        <v>#N/A</v>
      </c>
      <c r="S144" s="253" t="e">
        <f>VLOOKUP(D144,고객상담실현황!$F$6:$M$322,8,FALSE)</f>
        <v>#N/A</v>
      </c>
    </row>
    <row r="145" spans="1:20" ht="24" hidden="1" customHeight="1" outlineLevel="2">
      <c r="A145" s="129">
        <f t="shared" si="7"/>
        <v>139</v>
      </c>
      <c r="B145" s="129" t="s">
        <v>168</v>
      </c>
      <c r="C145" s="129" t="s">
        <v>166</v>
      </c>
      <c r="D145" s="129" t="s">
        <v>108</v>
      </c>
      <c r="E145" s="129"/>
      <c r="F145" s="187"/>
      <c r="G145" s="129"/>
      <c r="H145" s="187"/>
      <c r="I145" s="129" t="s">
        <v>100</v>
      </c>
      <c r="J145" s="186"/>
      <c r="K145" s="191"/>
      <c r="L145" s="186"/>
      <c r="M145" s="191">
        <v>450</v>
      </c>
      <c r="N145" s="186">
        <f t="shared" si="6"/>
        <v>450</v>
      </c>
      <c r="O145" s="186">
        <v>16</v>
      </c>
      <c r="P145" s="117" t="e">
        <f>VLOOKUP(D145,고객상담실현황!$F$6:$M$322,2,FALSE)</f>
        <v>#N/A</v>
      </c>
      <c r="Q145" s="253" t="e">
        <f>VLOOKUP(D145,고객상담실현황!$F$6:$M$322,3,FALSE)</f>
        <v>#N/A</v>
      </c>
      <c r="R145" s="253" t="e">
        <f>VLOOKUP(D145,고객상담실현황!$F$6:$M$322,4,FALSE)</f>
        <v>#N/A</v>
      </c>
      <c r="S145" s="253" t="e">
        <f>VLOOKUP(D145,고객상담실현황!$F$6:$M$322,8,FALSE)</f>
        <v>#N/A</v>
      </c>
    </row>
    <row r="146" spans="1:20" ht="24" hidden="1" customHeight="1" outlineLevel="2">
      <c r="A146" s="129">
        <f t="shared" si="7"/>
        <v>140</v>
      </c>
      <c r="B146" s="129" t="s">
        <v>168</v>
      </c>
      <c r="C146" s="129" t="s">
        <v>166</v>
      </c>
      <c r="D146" s="129" t="s">
        <v>166</v>
      </c>
      <c r="E146" s="129"/>
      <c r="F146" s="187"/>
      <c r="G146" s="129"/>
      <c r="H146" s="187"/>
      <c r="I146" s="129" t="s">
        <v>100</v>
      </c>
      <c r="J146" s="186"/>
      <c r="K146" s="191"/>
      <c r="L146" s="186"/>
      <c r="M146" s="191">
        <v>650</v>
      </c>
      <c r="N146" s="186">
        <f t="shared" si="6"/>
        <v>650</v>
      </c>
      <c r="O146" s="186">
        <v>1</v>
      </c>
      <c r="P146" s="117" t="str">
        <f>VLOOKUP(D146,고객상담실현황!$F$6:$M$322,2,FALSE)</f>
        <v>서기관</v>
      </c>
      <c r="Q146" s="253">
        <f>VLOOKUP(D146,고객상담실현황!$F$6:$M$322,3,FALSE)</f>
        <v>0</v>
      </c>
      <c r="R146" s="253">
        <f>VLOOKUP(D146,고객상담실현황!$F$6:$M$322,4,FALSE)</f>
        <v>2005</v>
      </c>
      <c r="S146" s="253">
        <f>VLOOKUP(D146,고객상담실현황!$F$6:$M$322,8,FALSE)</f>
        <v>0</v>
      </c>
    </row>
    <row r="147" spans="1:20" ht="24" hidden="1" customHeight="1" outlineLevel="2">
      <c r="A147" s="129">
        <f t="shared" si="7"/>
        <v>141</v>
      </c>
      <c r="B147" s="129" t="s">
        <v>168</v>
      </c>
      <c r="C147" s="129" t="s">
        <v>166</v>
      </c>
      <c r="D147" s="129" t="s">
        <v>714</v>
      </c>
      <c r="E147" s="129"/>
      <c r="F147" s="187"/>
      <c r="G147" s="129"/>
      <c r="H147" s="187"/>
      <c r="I147" s="129" t="s">
        <v>100</v>
      </c>
      <c r="J147" s="186"/>
      <c r="K147" s="191"/>
      <c r="L147" s="186"/>
      <c r="M147" s="191">
        <v>450</v>
      </c>
      <c r="N147" s="186">
        <f t="shared" si="6"/>
        <v>450</v>
      </c>
      <c r="O147" s="186">
        <v>6</v>
      </c>
      <c r="P147" s="117" t="e">
        <f>VLOOKUP(D147,고객상담실현황!$F$6:$M$322,2,FALSE)</f>
        <v>#N/A</v>
      </c>
      <c r="Q147" s="253" t="e">
        <f>VLOOKUP(D147,고객상담실현황!$F$6:$M$322,3,FALSE)</f>
        <v>#N/A</v>
      </c>
      <c r="R147" s="253" t="e">
        <f>VLOOKUP(D147,고객상담실현황!$F$6:$M$322,4,FALSE)</f>
        <v>#N/A</v>
      </c>
      <c r="S147" s="253" t="e">
        <f>VLOOKUP(D147,고객상담실현황!$F$6:$M$322,8,FALSE)</f>
        <v>#N/A</v>
      </c>
    </row>
    <row r="148" spans="1:20" ht="24" hidden="1" customHeight="1" outlineLevel="2">
      <c r="A148" s="129">
        <f t="shared" si="7"/>
        <v>142</v>
      </c>
      <c r="B148" s="129" t="s">
        <v>168</v>
      </c>
      <c r="C148" s="129" t="s">
        <v>166</v>
      </c>
      <c r="D148" s="129" t="s">
        <v>713</v>
      </c>
      <c r="E148" s="129"/>
      <c r="F148" s="187"/>
      <c r="G148" s="129"/>
      <c r="H148" s="187"/>
      <c r="I148" s="129" t="s">
        <v>100</v>
      </c>
      <c r="J148" s="186"/>
      <c r="K148" s="191"/>
      <c r="L148" s="186"/>
      <c r="M148" s="191">
        <v>450</v>
      </c>
      <c r="N148" s="186">
        <f t="shared" si="6"/>
        <v>450</v>
      </c>
      <c r="O148" s="186">
        <v>8</v>
      </c>
      <c r="P148" s="117" t="e">
        <f>VLOOKUP(D148,고객상담실현황!$F$6:$M$322,2,FALSE)</f>
        <v>#N/A</v>
      </c>
      <c r="Q148" s="253" t="e">
        <f>VLOOKUP(D148,고객상담실현황!$F$6:$M$322,3,FALSE)</f>
        <v>#N/A</v>
      </c>
      <c r="R148" s="253" t="e">
        <f>VLOOKUP(D148,고객상담실현황!$F$6:$M$322,4,FALSE)</f>
        <v>#N/A</v>
      </c>
      <c r="S148" s="253" t="e">
        <f>VLOOKUP(D148,고객상담실현황!$F$6:$M$322,8,FALSE)</f>
        <v>#N/A</v>
      </c>
    </row>
    <row r="149" spans="1:20" ht="24" hidden="1" customHeight="1" outlineLevel="2">
      <c r="A149" s="129">
        <f t="shared" si="7"/>
        <v>143</v>
      </c>
      <c r="B149" s="129" t="s">
        <v>168</v>
      </c>
      <c r="C149" s="129" t="s">
        <v>166</v>
      </c>
      <c r="D149" s="129" t="s">
        <v>710</v>
      </c>
      <c r="E149" s="129"/>
      <c r="F149" s="187"/>
      <c r="G149" s="129"/>
      <c r="H149" s="187"/>
      <c r="I149" s="129" t="s">
        <v>100</v>
      </c>
      <c r="J149" s="186"/>
      <c r="K149" s="191"/>
      <c r="L149" s="186"/>
      <c r="M149" s="191">
        <v>450</v>
      </c>
      <c r="N149" s="186">
        <f t="shared" si="6"/>
        <v>450</v>
      </c>
      <c r="O149" s="186">
        <v>7</v>
      </c>
      <c r="P149" s="117" t="e">
        <f>VLOOKUP(D149,고객상담실현황!$F$6:$M$322,2,FALSE)</f>
        <v>#N/A</v>
      </c>
      <c r="Q149" s="253" t="e">
        <f>VLOOKUP(D149,고객상담실현황!$F$6:$M$322,3,FALSE)</f>
        <v>#N/A</v>
      </c>
      <c r="R149" s="253" t="e">
        <f>VLOOKUP(D149,고객상담실현황!$F$6:$M$322,4,FALSE)</f>
        <v>#N/A</v>
      </c>
      <c r="S149" s="253" t="e">
        <f>VLOOKUP(D149,고객상담실현황!$F$6:$M$322,8,FALSE)</f>
        <v>#N/A</v>
      </c>
    </row>
    <row r="150" spans="1:20" ht="24" hidden="1" customHeight="1" outlineLevel="2">
      <c r="A150" s="129">
        <f t="shared" si="7"/>
        <v>144</v>
      </c>
      <c r="B150" s="129" t="s">
        <v>168</v>
      </c>
      <c r="C150" s="129" t="s">
        <v>166</v>
      </c>
      <c r="D150" s="129" t="s">
        <v>711</v>
      </c>
      <c r="E150" s="129"/>
      <c r="F150" s="187"/>
      <c r="G150" s="129"/>
      <c r="H150" s="187"/>
      <c r="I150" s="129" t="s">
        <v>100</v>
      </c>
      <c r="J150" s="186"/>
      <c r="K150" s="191"/>
      <c r="L150" s="186"/>
      <c r="M150" s="191">
        <v>450</v>
      </c>
      <c r="N150" s="186">
        <f t="shared" si="6"/>
        <v>450</v>
      </c>
      <c r="O150" s="186">
        <v>17</v>
      </c>
      <c r="P150" s="117" t="e">
        <f>VLOOKUP(D150,고객상담실현황!$F$6:$M$322,2,FALSE)</f>
        <v>#N/A</v>
      </c>
      <c r="Q150" s="253" t="e">
        <f>VLOOKUP(D150,고객상담실현황!$F$6:$M$322,3,FALSE)</f>
        <v>#N/A</v>
      </c>
      <c r="R150" s="253" t="e">
        <f>VLOOKUP(D150,고객상담실현황!$F$6:$M$322,4,FALSE)</f>
        <v>#N/A</v>
      </c>
      <c r="S150" s="253" t="e">
        <f>VLOOKUP(D150,고객상담실현황!$F$6:$M$322,8,FALSE)</f>
        <v>#N/A</v>
      </c>
    </row>
    <row r="151" spans="1:20" ht="24" hidden="1" customHeight="1" outlineLevel="2">
      <c r="A151" s="129">
        <f t="shared" si="7"/>
        <v>145</v>
      </c>
      <c r="B151" s="129" t="s">
        <v>168</v>
      </c>
      <c r="C151" s="129" t="s">
        <v>166</v>
      </c>
      <c r="D151" s="129" t="s">
        <v>709</v>
      </c>
      <c r="E151" s="129"/>
      <c r="F151" s="187"/>
      <c r="G151" s="129"/>
      <c r="H151" s="187"/>
      <c r="I151" s="129" t="s">
        <v>100</v>
      </c>
      <c r="J151" s="186"/>
      <c r="K151" s="191"/>
      <c r="L151" s="186"/>
      <c r="M151" s="191">
        <v>650</v>
      </c>
      <c r="N151" s="186">
        <f t="shared" si="6"/>
        <v>650</v>
      </c>
      <c r="O151" s="186">
        <v>9</v>
      </c>
      <c r="P151" s="117" t="e">
        <f>VLOOKUP(D151,고객상담실현황!$F$6:$M$322,2,FALSE)</f>
        <v>#N/A</v>
      </c>
      <c r="Q151" s="253" t="e">
        <f>VLOOKUP(D151,고객상담실현황!$F$6:$M$322,3,FALSE)</f>
        <v>#N/A</v>
      </c>
      <c r="R151" s="253" t="e">
        <f>VLOOKUP(D151,고객상담실현황!$F$6:$M$322,4,FALSE)</f>
        <v>#N/A</v>
      </c>
      <c r="S151" s="253" t="e">
        <f>VLOOKUP(D151,고객상담실현황!$F$6:$M$322,8,FALSE)</f>
        <v>#N/A</v>
      </c>
    </row>
    <row r="152" spans="1:20" ht="24" hidden="1" customHeight="1" outlineLevel="2">
      <c r="A152" s="129">
        <f t="shared" si="7"/>
        <v>146</v>
      </c>
      <c r="B152" s="129" t="s">
        <v>168</v>
      </c>
      <c r="C152" s="129" t="s">
        <v>166</v>
      </c>
      <c r="D152" s="129" t="s">
        <v>712</v>
      </c>
      <c r="E152" s="129"/>
      <c r="F152" s="187"/>
      <c r="G152" s="129"/>
      <c r="H152" s="187"/>
      <c r="I152" s="129" t="s">
        <v>100</v>
      </c>
      <c r="J152" s="186"/>
      <c r="K152" s="191"/>
      <c r="L152" s="186"/>
      <c r="M152" s="191">
        <v>650</v>
      </c>
      <c r="N152" s="186">
        <f t="shared" si="6"/>
        <v>650</v>
      </c>
      <c r="O152" s="186">
        <v>4</v>
      </c>
      <c r="P152" s="117" t="e">
        <f>VLOOKUP(D152,고객상담실현황!$F$6:$M$322,2,FALSE)</f>
        <v>#N/A</v>
      </c>
      <c r="Q152" s="253" t="e">
        <f>VLOOKUP(D152,고객상담실현황!$F$6:$M$322,3,FALSE)</f>
        <v>#N/A</v>
      </c>
      <c r="R152" s="253" t="e">
        <f>VLOOKUP(D152,고객상담실현황!$F$6:$M$322,4,FALSE)</f>
        <v>#N/A</v>
      </c>
      <c r="S152" s="253" t="e">
        <f>VLOOKUP(D152,고객상담실현황!$F$6:$M$322,8,FALSE)</f>
        <v>#N/A</v>
      </c>
    </row>
    <row r="153" spans="1:20" ht="24" hidden="1" customHeight="1" outlineLevel="2">
      <c r="A153" s="129">
        <f t="shared" si="7"/>
        <v>147</v>
      </c>
      <c r="B153" s="129" t="s">
        <v>168</v>
      </c>
      <c r="C153" s="129" t="s">
        <v>166</v>
      </c>
      <c r="D153" s="129" t="s">
        <v>104</v>
      </c>
      <c r="E153" s="129"/>
      <c r="F153" s="187"/>
      <c r="G153" s="129"/>
      <c r="H153" s="187"/>
      <c r="I153" s="129" t="s">
        <v>100</v>
      </c>
      <c r="J153" s="186"/>
      <c r="K153" s="191"/>
      <c r="L153" s="186"/>
      <c r="M153" s="191">
        <v>450</v>
      </c>
      <c r="N153" s="186">
        <f t="shared" si="6"/>
        <v>450</v>
      </c>
      <c r="O153" s="186">
        <v>15</v>
      </c>
      <c r="P153" s="117" t="e">
        <f>VLOOKUP(D153,고객상담실현황!$F$6:$M$322,2,FALSE)</f>
        <v>#N/A</v>
      </c>
      <c r="Q153" s="253" t="e">
        <f>VLOOKUP(D153,고객상담실현황!$F$6:$M$322,3,FALSE)</f>
        <v>#N/A</v>
      </c>
      <c r="R153" s="253" t="e">
        <f>VLOOKUP(D153,고객상담실현황!$F$6:$M$322,4,FALSE)</f>
        <v>#N/A</v>
      </c>
      <c r="S153" s="253" t="e">
        <f>VLOOKUP(D153,고객상담실현황!$F$6:$M$322,8,FALSE)</f>
        <v>#N/A</v>
      </c>
    </row>
    <row r="154" spans="1:20" ht="24" hidden="1" customHeight="1" outlineLevel="2">
      <c r="A154" s="129">
        <f t="shared" si="7"/>
        <v>148</v>
      </c>
      <c r="B154" s="129" t="s">
        <v>168</v>
      </c>
      <c r="C154" s="129" t="s">
        <v>166</v>
      </c>
      <c r="D154" s="129" t="s">
        <v>106</v>
      </c>
      <c r="E154" s="129"/>
      <c r="F154" s="187"/>
      <c r="G154" s="129"/>
      <c r="H154" s="187"/>
      <c r="I154" s="129" t="s">
        <v>100</v>
      </c>
      <c r="J154" s="186"/>
      <c r="K154" s="191"/>
      <c r="L154" s="186"/>
      <c r="M154" s="191">
        <v>650</v>
      </c>
      <c r="N154" s="186">
        <f t="shared" si="6"/>
        <v>650</v>
      </c>
      <c r="O154" s="186">
        <v>11</v>
      </c>
      <c r="P154" s="117" t="e">
        <f>VLOOKUP(D154,고객상담실현황!$F$6:$M$322,2,FALSE)</f>
        <v>#N/A</v>
      </c>
      <c r="Q154" s="253" t="e">
        <f>VLOOKUP(D154,고객상담실현황!$F$6:$M$322,3,FALSE)</f>
        <v>#N/A</v>
      </c>
      <c r="R154" s="253" t="e">
        <f>VLOOKUP(D154,고객상담실현황!$F$6:$M$322,4,FALSE)</f>
        <v>#N/A</v>
      </c>
      <c r="S154" s="253" t="e">
        <f>VLOOKUP(D154,고객상담실현황!$F$6:$M$322,8,FALSE)</f>
        <v>#N/A</v>
      </c>
    </row>
    <row r="155" spans="1:20" ht="24" hidden="1" customHeight="1" outlineLevel="2">
      <c r="A155" s="129">
        <f t="shared" si="7"/>
        <v>149</v>
      </c>
      <c r="B155" s="129" t="s">
        <v>168</v>
      </c>
      <c r="C155" s="129" t="s">
        <v>166</v>
      </c>
      <c r="D155" s="129" t="s">
        <v>105</v>
      </c>
      <c r="E155" s="129"/>
      <c r="F155" s="187"/>
      <c r="G155" s="129"/>
      <c r="H155" s="187"/>
      <c r="I155" s="129" t="s">
        <v>100</v>
      </c>
      <c r="J155" s="186"/>
      <c r="K155" s="191"/>
      <c r="L155" s="186"/>
      <c r="M155" s="191">
        <v>650</v>
      </c>
      <c r="N155" s="186">
        <f t="shared" si="6"/>
        <v>650</v>
      </c>
      <c r="O155" s="186">
        <v>3</v>
      </c>
      <c r="P155" s="117" t="e">
        <f>VLOOKUP(D155,고객상담실현황!$F$6:$M$322,2,FALSE)</f>
        <v>#N/A</v>
      </c>
      <c r="Q155" s="253" t="e">
        <f>VLOOKUP(D155,고객상담실현황!$F$6:$M$322,3,FALSE)</f>
        <v>#N/A</v>
      </c>
      <c r="R155" s="253" t="e">
        <f>VLOOKUP(D155,고객상담실현황!$F$6:$M$322,4,FALSE)</f>
        <v>#N/A</v>
      </c>
      <c r="S155" s="253" t="e">
        <f>VLOOKUP(D155,고객상담실현황!$F$6:$M$322,8,FALSE)</f>
        <v>#N/A</v>
      </c>
      <c r="T155" s="145">
        <f>SUM(N138:N155)</f>
        <v>9900</v>
      </c>
    </row>
    <row r="156" spans="1:20" ht="24" customHeight="1" outlineLevel="1" collapsed="1">
      <c r="A156" s="254"/>
      <c r="B156" s="257" t="s">
        <v>748</v>
      </c>
      <c r="C156" s="254"/>
      <c r="D156" s="254"/>
      <c r="E156" s="241"/>
      <c r="F156" s="240"/>
      <c r="G156" s="241"/>
      <c r="H156" s="240"/>
      <c r="I156" s="241"/>
      <c r="J156" s="243">
        <f>SUBTOTAL(9,J138:J155)</f>
        <v>0</v>
      </c>
      <c r="K156" s="242">
        <f>SUBTOTAL(9,K138:K155)</f>
        <v>0</v>
      </c>
      <c r="L156" s="243">
        <f>SUBTOTAL(9,L138:L155)</f>
        <v>0</v>
      </c>
      <c r="M156" s="242">
        <f>SUBTOTAL(9,M138:M155)</f>
        <v>9900</v>
      </c>
      <c r="N156" s="243">
        <f>SUBTOTAL(9,N138:N155)</f>
        <v>9900</v>
      </c>
      <c r="O156" s="243"/>
      <c r="P156" s="255"/>
      <c r="Q156" s="256"/>
      <c r="R156" s="256"/>
      <c r="S156" s="256"/>
      <c r="T156" s="145"/>
    </row>
    <row r="157" spans="1:20" ht="24" customHeight="1">
      <c r="A157" s="254"/>
      <c r="B157" s="257" t="s">
        <v>103</v>
      </c>
      <c r="C157" s="254"/>
      <c r="D157" s="254"/>
      <c r="E157" s="241"/>
      <c r="F157" s="240"/>
      <c r="G157" s="241"/>
      <c r="H157" s="240"/>
      <c r="I157" s="241"/>
      <c r="J157" s="243">
        <f>SUBTOTAL(9,J6:J155)</f>
        <v>0</v>
      </c>
      <c r="K157" s="242">
        <f>SUBTOTAL(9,K6:K155)</f>
        <v>199400</v>
      </c>
      <c r="L157" s="243">
        <f>SUBTOTAL(9,L6:L155)</f>
        <v>132168</v>
      </c>
      <c r="M157" s="242">
        <f>SUBTOTAL(9,M6:M155)</f>
        <v>86130</v>
      </c>
      <c r="N157" s="243">
        <f>SUBTOTAL(9,N6:N155)</f>
        <v>417698</v>
      </c>
      <c r="O157" s="243"/>
      <c r="P157" s="255"/>
      <c r="Q157" s="256"/>
      <c r="R157" s="256"/>
      <c r="S157" s="256"/>
      <c r="T157" s="145"/>
    </row>
    <row r="158" spans="1:20" ht="28.5" customHeight="1">
      <c r="A158" s="258" t="s">
        <v>724</v>
      </c>
      <c r="B158" s="258"/>
      <c r="C158" s="258"/>
      <c r="D158" s="258"/>
      <c r="J158" s="145">
        <f>SUM(J7:J155)</f>
        <v>0</v>
      </c>
      <c r="K158" s="145">
        <f>SUM(K7:K155)</f>
        <v>398800</v>
      </c>
      <c r="L158" s="145">
        <f>SUM(L7:L155)</f>
        <v>264336</v>
      </c>
      <c r="M158" s="145">
        <f>SUM(M7:M155)</f>
        <v>162360</v>
      </c>
      <c r="N158" s="145">
        <f>SUM(N7:N155)</f>
        <v>825496</v>
      </c>
      <c r="T158" s="145">
        <f>SUM(T7:T155)</f>
        <v>417698</v>
      </c>
    </row>
    <row r="159" spans="1:20" ht="23.25" customHeight="1">
      <c r="A159" s="258" t="s">
        <v>724</v>
      </c>
      <c r="B159" s="258"/>
      <c r="C159" s="258"/>
      <c r="D159" s="258"/>
      <c r="J159" s="145">
        <f>SUM(J7:J158)</f>
        <v>0</v>
      </c>
      <c r="K159" s="145">
        <f>SUM(K7:K158)</f>
        <v>997000</v>
      </c>
      <c r="L159" s="145">
        <f>SUM(L7:L158)</f>
        <v>660840</v>
      </c>
      <c r="M159" s="145">
        <f>SUM(M7:M158)</f>
        <v>420750</v>
      </c>
      <c r="N159" s="145">
        <f>SUM(N7:N158)</f>
        <v>2078590</v>
      </c>
      <c r="T159" s="145">
        <f>SUM(T7:T158)</f>
        <v>835396</v>
      </c>
    </row>
    <row r="160" spans="1:20">
      <c r="N160" s="145">
        <f>SUM(K159:M159)</f>
        <v>2078590</v>
      </c>
    </row>
  </sheetData>
  <autoFilter ref="A6:S160"/>
  <mergeCells count="15">
    <mergeCell ref="P5:P6"/>
    <mergeCell ref="Q5:Q6"/>
    <mergeCell ref="R5:R6"/>
    <mergeCell ref="S5:S6"/>
    <mergeCell ref="A158:D158"/>
    <mergeCell ref="A159:D159"/>
    <mergeCell ref="B2:O2"/>
    <mergeCell ref="N4:O4"/>
    <mergeCell ref="A5:A6"/>
    <mergeCell ref="B5:B6"/>
    <mergeCell ref="C5:C6"/>
    <mergeCell ref="D5:D6"/>
    <mergeCell ref="E5:I5"/>
    <mergeCell ref="J5:N5"/>
    <mergeCell ref="O5:O6"/>
  </mergeCells>
  <phoneticPr fontId="54" type="noConversion"/>
  <pageMargins left="0.7086111307144165" right="0.7086111307144165" top="0.74791663885116577" bottom="0.74791663885116577" header="0.31486111879348755" footer="0.31486111879348755"/>
  <pageSetup paperSize="9" scale="71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수식관련</vt:lpstr>
      <vt:lpstr>고객상담실현황</vt:lpstr>
      <vt:lpstr>총괄</vt:lpstr>
      <vt:lpstr>환경개선</vt:lpstr>
      <vt:lpstr>이전설치</vt:lpstr>
      <vt:lpstr>비품구입 및 교체</vt:lpstr>
      <vt:lpstr>신규설치</vt:lpstr>
      <vt:lpstr>BI관련 변경</vt:lpstr>
      <vt:lpstr>예산계산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kpost2009</dc:creator>
  <cp:lastModifiedBy>KPOST2013</cp:lastModifiedBy>
  <cp:revision>1</cp:revision>
  <cp:lastPrinted>2015-10-01T00:32:48Z</cp:lastPrinted>
  <dcterms:created xsi:type="dcterms:W3CDTF">2009-01-06T06:59:58Z</dcterms:created>
  <dcterms:modified xsi:type="dcterms:W3CDTF">2015-10-06T01:56:11Z</dcterms:modified>
</cp:coreProperties>
</file>