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255" windowHeight="12270"/>
  </bookViews>
  <sheets>
    <sheet name="해외출장여비" sheetId="1" r:id="rId1"/>
    <sheet name="기타비용" sheetId="2" r:id="rId2"/>
  </sheets>
  <definedNames>
    <definedName name="_xlnm.Print_Area" localSheetId="0">해외출장여비!$A$1:$Z$34</definedName>
  </definedNames>
  <calcPr calcId="124519"/>
</workbook>
</file>

<file path=xl/calcChain.xml><?xml version="1.0" encoding="utf-8"?>
<calcChain xmlns="http://schemas.openxmlformats.org/spreadsheetml/2006/main">
  <c r="D16" i="2"/>
  <c r="P21" i="1" l="1"/>
  <c r="R21" s="1"/>
  <c r="X21" s="1"/>
  <c r="J21"/>
  <c r="L21"/>
  <c r="O21" s="1"/>
  <c r="N21"/>
  <c r="L17"/>
  <c r="N17"/>
  <c r="J17"/>
  <c r="O17" l="1"/>
  <c r="P17" s="1"/>
  <c r="R17" s="1"/>
  <c r="X17" s="1"/>
  <c r="T24"/>
  <c r="W23"/>
  <c r="Y23"/>
  <c r="V23"/>
  <c r="S23"/>
  <c r="Q23"/>
  <c r="Y19"/>
  <c r="Y24" s="1"/>
  <c r="V19"/>
  <c r="V24" s="1"/>
  <c r="S19"/>
  <c r="Q19"/>
  <c r="W18"/>
  <c r="Z22"/>
  <c r="W22"/>
  <c r="N22"/>
  <c r="L22"/>
  <c r="J22"/>
  <c r="Z20"/>
  <c r="W20"/>
  <c r="N20"/>
  <c r="L20"/>
  <c r="L23" s="1"/>
  <c r="J20"/>
  <c r="Z18"/>
  <c r="N18"/>
  <c r="L18"/>
  <c r="J18"/>
  <c r="Q24" l="1"/>
  <c r="N23"/>
  <c r="J23"/>
  <c r="Z23"/>
  <c r="S24"/>
  <c r="O22"/>
  <c r="P22" s="1"/>
  <c r="R22" s="1"/>
  <c r="X22" s="1"/>
  <c r="O20"/>
  <c r="O18"/>
  <c r="P18" s="1"/>
  <c r="P20" l="1"/>
  <c r="R20" s="1"/>
  <c r="O23"/>
  <c r="R18"/>
  <c r="X18" s="1"/>
  <c r="P23" l="1"/>
  <c r="X20"/>
  <c r="X23" s="1"/>
  <c r="R23"/>
  <c r="Z16"/>
  <c r="Z19" s="1"/>
  <c r="Z24" s="1"/>
  <c r="W16"/>
  <c r="W19" s="1"/>
  <c r="W24" s="1"/>
  <c r="U24"/>
  <c r="N16"/>
  <c r="N19" s="1"/>
  <c r="N24" s="1"/>
  <c r="L16"/>
  <c r="L19" s="1"/>
  <c r="L24" s="1"/>
  <c r="J16"/>
  <c r="J19" s="1"/>
  <c r="J24" s="1"/>
  <c r="O16" l="1"/>
  <c r="P16" l="1"/>
  <c r="R16" s="1"/>
  <c r="R19" s="1"/>
  <c r="R24" s="1"/>
  <c r="O19"/>
  <c r="O24" s="1"/>
  <c r="P19" l="1"/>
  <c r="P24" s="1"/>
  <c r="X16"/>
  <c r="X19" s="1"/>
  <c r="X24" s="1"/>
  <c r="N27"/>
  <c r="Z29" l="1"/>
</calcChain>
</file>

<file path=xl/comments1.xml><?xml version="1.0" encoding="utf-8"?>
<comments xmlns="http://schemas.openxmlformats.org/spreadsheetml/2006/main">
  <authors>
    <author>KPOST2013</author>
  </authors>
  <commentList>
    <comment ref="Q13" authorId="0">
      <text>
        <r>
          <rPr>
            <b/>
            <sz val="9"/>
            <color indexed="81"/>
            <rFont val="돋움"/>
            <family val="3"/>
            <charset val="129"/>
          </rPr>
          <t>비자발급비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비자면제프로그램의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수수료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예방접종비
여행자보험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가입비
풍토병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구입비</t>
        </r>
      </text>
    </comment>
    <comment ref="S13" authorId="0">
      <text>
        <r>
          <rPr>
            <b/>
            <sz val="9"/>
            <color indexed="81"/>
            <rFont val="돋움"/>
            <family val="3"/>
            <charset val="129"/>
          </rPr>
          <t>국내항공사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아시아나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T14" authorId="0">
      <text>
        <r>
          <rPr>
            <b/>
            <sz val="9"/>
            <color indexed="81"/>
            <rFont val="돋움"/>
            <family val="3"/>
            <charset val="129"/>
          </rPr>
          <t>해외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현지에서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항공사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사이트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비행기를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발권한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
현지통화를</t>
        </r>
        <r>
          <rPr>
            <b/>
            <sz val="9"/>
            <color indexed="81"/>
            <rFont val="Tahoma"/>
            <family val="2"/>
          </rPr>
          <t xml:space="preserve"> $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환산하여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</text>
    </comment>
    <comment ref="V14" authorId="0">
      <text>
        <r>
          <rPr>
            <b/>
            <sz val="9"/>
            <color indexed="81"/>
            <rFont val="돋움"/>
            <family val="3"/>
            <charset val="129"/>
          </rPr>
          <t>현지통화를</t>
        </r>
        <r>
          <rPr>
            <b/>
            <sz val="9"/>
            <color indexed="81"/>
            <rFont val="Tahoma"/>
            <family val="2"/>
          </rPr>
          <t xml:space="preserve"> $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환산하여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원화일경우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양식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수정사용</t>
        </r>
      </text>
    </comment>
    <comment ref="P15" authorId="0">
      <text>
        <r>
          <rPr>
            <b/>
            <sz val="9"/>
            <color indexed="81"/>
            <rFont val="돋움"/>
            <family val="3"/>
            <charset val="129"/>
          </rPr>
          <t>환율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소수점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절사하고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하면
자동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계산됨
</t>
        </r>
      </text>
    </comment>
  </commentList>
</comments>
</file>

<file path=xl/sharedStrings.xml><?xml version="1.0" encoding="utf-8"?>
<sst xmlns="http://schemas.openxmlformats.org/spreadsheetml/2006/main" count="128" uniqueCount="104">
  <si>
    <t xml:space="preserve">  여 비 지 급 내 역 서  </t>
    <phoneticPr fontId="3" type="noConversion"/>
  </si>
  <si>
    <t>o 여행지 등급구분</t>
    <phoneticPr fontId="3" type="noConversion"/>
  </si>
  <si>
    <t>여행지(국가 및 도시)</t>
    <phoneticPr fontId="3" type="noConversion"/>
  </si>
  <si>
    <t>등급</t>
    <phoneticPr fontId="3" type="noConversion"/>
  </si>
  <si>
    <t>가</t>
    <phoneticPr fontId="3" type="noConversion"/>
  </si>
  <si>
    <t>1. 참가자 국외여비 내역</t>
    <phoneticPr fontId="3" type="noConversion"/>
  </si>
  <si>
    <t>예산과목</t>
    <phoneticPr fontId="3" type="noConversion"/>
  </si>
  <si>
    <r>
      <t>5</t>
    </r>
    <r>
      <rPr>
        <sz val="11"/>
        <rFont val="돋움"/>
        <family val="3"/>
        <charset val="129"/>
      </rPr>
      <t>231-361-240-01</t>
    </r>
    <phoneticPr fontId="3" type="noConversion"/>
  </si>
  <si>
    <t>참 가 자</t>
    <phoneticPr fontId="3" type="noConversion"/>
  </si>
  <si>
    <t>국외여행기간</t>
    <phoneticPr fontId="3" type="noConversion"/>
  </si>
  <si>
    <t>해외출장 지원경비</t>
    <phoneticPr fontId="3" type="noConversion"/>
  </si>
  <si>
    <t>일 자</t>
    <phoneticPr fontId="3" type="noConversion"/>
  </si>
  <si>
    <t>여행일수</t>
    <phoneticPr fontId="3" type="noConversion"/>
  </si>
  <si>
    <t>기준환율(1$)</t>
    <phoneticPr fontId="3" type="noConversion"/>
  </si>
  <si>
    <t>(단위 : \)</t>
    <phoneticPr fontId="3" type="noConversion"/>
  </si>
  <si>
    <r>
      <t>(단위 :</t>
    </r>
    <r>
      <rPr>
        <sz val="11"/>
        <rFont val="돋움"/>
        <family val="3"/>
        <charset val="129"/>
      </rPr>
      <t xml:space="preserve"> $</t>
    </r>
    <r>
      <rPr>
        <sz val="11"/>
        <rFont val="돋움"/>
        <family val="3"/>
        <charset val="129"/>
      </rPr>
      <t>)</t>
    </r>
    <phoneticPr fontId="3" type="noConversion"/>
  </si>
  <si>
    <t>(단위 : \)</t>
  </si>
  <si>
    <t>소속</t>
    <phoneticPr fontId="3" type="noConversion"/>
  </si>
  <si>
    <t>직급</t>
    <phoneticPr fontId="3" type="noConversion"/>
  </si>
  <si>
    <t>성명</t>
    <phoneticPr fontId="3" type="noConversion"/>
  </si>
  <si>
    <t>박</t>
    <phoneticPr fontId="3" type="noConversion"/>
  </si>
  <si>
    <t>일</t>
    <phoneticPr fontId="3" type="noConversion"/>
  </si>
  <si>
    <t>1일비용</t>
    <phoneticPr fontId="3" type="noConversion"/>
  </si>
  <si>
    <t>소계(A)</t>
    <phoneticPr fontId="3" type="noConversion"/>
  </si>
  <si>
    <t>소계(B)</t>
    <phoneticPr fontId="3" type="noConversion"/>
  </si>
  <si>
    <t>소계(C)</t>
    <phoneticPr fontId="3" type="noConversion"/>
  </si>
  <si>
    <t>GTR</t>
    <phoneticPr fontId="3" type="noConversion"/>
  </si>
  <si>
    <t>결제금액</t>
    <phoneticPr fontId="3" type="noConversion"/>
  </si>
  <si>
    <t>원화환산금액</t>
    <phoneticPr fontId="3" type="noConversion"/>
  </si>
  <si>
    <t>원화환산금액</t>
  </si>
  <si>
    <t>합 계</t>
    <phoneticPr fontId="3" type="noConversion"/>
  </si>
  <si>
    <t>환율</t>
    <phoneticPr fontId="3" type="noConversion"/>
  </si>
  <si>
    <t>국가
(도시)</t>
    <phoneticPr fontId="3" type="noConversion"/>
  </si>
  <si>
    <t>체 재 비</t>
    <phoneticPr fontId="3" type="noConversion"/>
  </si>
  <si>
    <t>일비(단위:US$)</t>
    <phoneticPr fontId="3" type="noConversion"/>
  </si>
  <si>
    <t>숙박비(단위:US$)</t>
    <phoneticPr fontId="3" type="noConversion"/>
  </si>
  <si>
    <t>식비(단위:US$)</t>
    <phoneticPr fontId="3" type="noConversion"/>
  </si>
  <si>
    <t>합계(단위:US$)
(D=A+B+C)</t>
    <phoneticPr fontId="3" type="noConversion"/>
  </si>
  <si>
    <t>체재비 
원화환산금액</t>
    <phoneticPr fontId="3" type="noConversion"/>
  </si>
  <si>
    <t>체재비 및 준비금
합계(F=D+E)</t>
    <phoneticPr fontId="3" type="noConversion"/>
  </si>
  <si>
    <t>기타 운임(I)
(철도 등)</t>
    <phoneticPr fontId="3" type="noConversion"/>
  </si>
  <si>
    <t>여비 합계
(J=F+G+H+I)</t>
    <phoneticPr fontId="3" type="noConversion"/>
  </si>
  <si>
    <t xml:space="preserve">준비금(E)
(단위 : 원화) </t>
    <phoneticPr fontId="3" type="noConversion"/>
  </si>
  <si>
    <t>: 작성항목</t>
    <phoneticPr fontId="3" type="noConversion"/>
  </si>
  <si>
    <t>국내항공사 
항공 운임(G)
- 여비카드 결제 -</t>
    <phoneticPr fontId="3" type="noConversion"/>
  </si>
  <si>
    <t>해외항공사 항공운임(H)
- 여비카드 결제 -</t>
    <phoneticPr fontId="3" type="noConversion"/>
  </si>
  <si>
    <t>가</t>
    <phoneticPr fontId="3" type="noConversion"/>
  </si>
  <si>
    <t>1. 업무협의회 경비</t>
    <phoneticPr fontId="3" type="noConversion"/>
  </si>
  <si>
    <t>일 자</t>
    <phoneticPr fontId="3" type="noConversion"/>
  </si>
  <si>
    <t>업무협의 안건</t>
    <phoneticPr fontId="3" type="noConversion"/>
  </si>
  <si>
    <t>소요예산</t>
    <phoneticPr fontId="3" type="noConversion"/>
  </si>
  <si>
    <t>예산과목</t>
  </si>
  <si>
    <t xml:space="preserve">500 USD </t>
  </si>
  <si>
    <t>5231-361-240-01</t>
    <phoneticPr fontId="3" type="noConversion"/>
  </si>
  <si>
    <t>(단위 : \)</t>
    <phoneticPr fontId="3" type="noConversion"/>
  </si>
  <si>
    <r>
      <t>(단위 :</t>
    </r>
    <r>
      <rPr>
        <sz val="11"/>
        <rFont val="돋움"/>
        <family val="3"/>
        <charset val="129"/>
      </rPr>
      <t xml:space="preserve"> $</t>
    </r>
    <r>
      <rPr>
        <sz val="11"/>
        <rFont val="돋움"/>
        <family val="3"/>
        <charset val="129"/>
      </rPr>
      <t>)</t>
    </r>
    <phoneticPr fontId="3" type="noConversion"/>
  </si>
  <si>
    <t>(단위 :$ )</t>
    <phoneticPr fontId="3" type="noConversion"/>
  </si>
  <si>
    <t>소요예산</t>
    <phoneticPr fontId="3" type="noConversion"/>
  </si>
  <si>
    <t>5231-361-210-01</t>
    <phoneticPr fontId="3" type="noConversion"/>
  </si>
  <si>
    <t>여행자보험 가입</t>
    <phoneticPr fontId="3" type="noConversion"/>
  </si>
  <si>
    <t>구 분</t>
    <phoneticPr fontId="3" type="noConversion"/>
  </si>
  <si>
    <t>내 용</t>
    <phoneticPr fontId="3" type="noConversion"/>
  </si>
  <si>
    <t>정진용</t>
    <phoneticPr fontId="3" type="noConversion"/>
  </si>
  <si>
    <t>뉴욕</t>
    <phoneticPr fontId="3" type="noConversion"/>
  </si>
  <si>
    <t>워싱턴</t>
    <phoneticPr fontId="3" type="noConversion"/>
  </si>
  <si>
    <t>소 계</t>
    <phoneticPr fontId="3" type="noConversion"/>
  </si>
  <si>
    <t>예금
사업
단장</t>
    <phoneticPr fontId="3" type="noConversion"/>
  </si>
  <si>
    <t>뉴욕, 워싱턴 D.C</t>
    <phoneticPr fontId="3" type="noConversion"/>
  </si>
  <si>
    <t>보스턴</t>
    <phoneticPr fontId="3" type="noConversion"/>
  </si>
  <si>
    <t>나</t>
    <phoneticPr fontId="3" type="noConversion"/>
  </si>
  <si>
    <t xml:space="preserve">금융총괄과
예금자금과
</t>
    <phoneticPr fontId="3" type="noConversion"/>
  </si>
  <si>
    <t>예금사업단</t>
    <phoneticPr fontId="3" type="noConversion"/>
  </si>
  <si>
    <t>6급</t>
    <phoneticPr fontId="3" type="noConversion"/>
  </si>
  <si>
    <t>윤경준
엄윤찬</t>
    <phoneticPr fontId="3" type="noConversion"/>
  </si>
  <si>
    <t>2015.9.22(화)</t>
    <phoneticPr fontId="3" type="noConversion"/>
  </si>
  <si>
    <t>2015.9.21(월)</t>
    <phoneticPr fontId="3" type="noConversion"/>
  </si>
  <si>
    <t>예특 5231-361-220-02</t>
    <phoneticPr fontId="3" type="noConversion"/>
  </si>
  <si>
    <t>EAST가입비</t>
    <phoneticPr fontId="3" type="noConversion"/>
  </si>
  <si>
    <t>해외 출장시 여행자 보험 가입에 대한 비용(출장자 3명)</t>
    <phoneticPr fontId="3" type="noConversion"/>
  </si>
  <si>
    <t>지급대상</t>
    <phoneticPr fontId="3" type="noConversion"/>
  </si>
  <si>
    <t>지급사유</t>
    <phoneticPr fontId="3" type="noConversion"/>
  </si>
  <si>
    <t>소요예산</t>
    <phoneticPr fontId="3" type="noConversion"/>
  </si>
  <si>
    <t>예금사업단장 정진용</t>
    <phoneticPr fontId="3" type="noConversion"/>
  </si>
  <si>
    <t>WSBI총회 참석 및 해외 운용사 점검</t>
    <phoneticPr fontId="3" type="noConversion"/>
  </si>
  <si>
    <t>5231-361-240-01</t>
    <phoneticPr fontId="3" type="noConversion"/>
  </si>
  <si>
    <t>3. 정액 경비</t>
    <phoneticPr fontId="3" type="noConversion"/>
  </si>
  <si>
    <t>3. 여행자보험 경비</t>
    <phoneticPr fontId="3" type="noConversion"/>
  </si>
  <si>
    <t xml:space="preserve">미국 출장시 미국 입국 허가에 필요한 가입 비용(출장자 2명, 각 $14) </t>
    <phoneticPr fontId="3" type="noConversion"/>
  </si>
  <si>
    <t>2015. 09. 24(목)</t>
    <phoneticPr fontId="3" type="noConversion"/>
  </si>
  <si>
    <t>합  계</t>
    <phoneticPr fontId="3" type="noConversion"/>
  </si>
  <si>
    <t>O 상기 기준환율 적용은 결제일자에 의하여 일부 변경될 수 있음</t>
    <phoneticPr fontId="3" type="noConversion"/>
  </si>
  <si>
    <t>o WSBI 이사회 및 아시아 지역 주요인사와의 면담
o 글로벌 시장에서 소매금융의 각 종 규제 및 정책 방향 참여를 위한 논의
  아시아 국가들과 서민금융지원 방안 정보 공유</t>
    <phoneticPr fontId="3" type="noConversion"/>
  </si>
  <si>
    <t>업무협의회 개최 경비 및 정액경비 등 내역</t>
    <phoneticPr fontId="3" type="noConversion"/>
  </si>
  <si>
    <t>□ WSBI총회참석 및 글로벌 자산운용 점검</t>
    <phoneticPr fontId="3" type="noConversion"/>
  </si>
  <si>
    <t>2015.9.23(수)
2015.9.26(토)</t>
    <phoneticPr fontId="3" type="noConversion"/>
  </si>
  <si>
    <t>5231-361-240-01</t>
    <phoneticPr fontId="3" type="noConversion"/>
  </si>
  <si>
    <t>2015. 09. 21(월)</t>
    <phoneticPr fontId="3" type="noConversion"/>
  </si>
  <si>
    <t>2015. 09. 22(화)</t>
    <phoneticPr fontId="3" type="noConversion"/>
  </si>
  <si>
    <t>o 우체국 금융개발원 뉴욕 사무소 방문</t>
    <phoneticPr fontId="3" type="noConversion"/>
  </si>
  <si>
    <t xml:space="preserve">o 운용사 방문 및 관계자 미팅
o 글로벌 금융시장 현황 점검 및 투자 전략 논의 
</t>
    <phoneticPr fontId="3" type="noConversion"/>
  </si>
  <si>
    <t>3명</t>
    <phoneticPr fontId="3" type="noConversion"/>
  </si>
  <si>
    <r>
      <t>내역확인</t>
    </r>
    <r>
      <rPr>
        <b/>
        <sz val="20"/>
        <rFont val="Arial Rounded MT Bold"/>
        <family val="2"/>
      </rPr>
      <t xml:space="preserve">   :   </t>
    </r>
    <r>
      <rPr>
        <b/>
        <sz val="20"/>
        <rFont val="돋움"/>
        <family val="3"/>
        <charset val="129"/>
      </rPr>
      <t>행정사무관</t>
    </r>
    <r>
      <rPr>
        <b/>
        <sz val="20"/>
        <rFont val="Arial Rounded MT Bold"/>
        <family val="2"/>
      </rPr>
      <t xml:space="preserve">   </t>
    </r>
    <r>
      <rPr>
        <b/>
        <sz val="20"/>
        <rFont val="돋움"/>
        <family val="3"/>
        <charset val="129"/>
      </rPr>
      <t>안</t>
    </r>
    <r>
      <rPr>
        <b/>
        <sz val="20"/>
        <rFont val="Arial Rounded MT Bold"/>
        <family val="2"/>
      </rPr>
      <t xml:space="preserve"> </t>
    </r>
    <r>
      <rPr>
        <b/>
        <sz val="20"/>
        <rFont val="돋움"/>
        <family val="3"/>
        <charset val="129"/>
      </rPr>
      <t>승</t>
    </r>
    <r>
      <rPr>
        <b/>
        <sz val="20"/>
        <rFont val="Arial Rounded MT Bold"/>
        <family val="2"/>
      </rPr>
      <t xml:space="preserve"> </t>
    </r>
    <r>
      <rPr>
        <b/>
        <sz val="20"/>
        <rFont val="돋움"/>
        <family val="3"/>
        <charset val="129"/>
      </rPr>
      <t>도</t>
    </r>
    <r>
      <rPr>
        <b/>
        <sz val="20"/>
        <rFont val="Arial Rounded MT Bold"/>
        <family val="2"/>
      </rPr>
      <t>(</t>
    </r>
    <r>
      <rPr>
        <b/>
        <sz val="20"/>
        <rFont val="돋움"/>
        <family val="3"/>
        <charset val="129"/>
      </rPr>
      <t>인</t>
    </r>
    <r>
      <rPr>
        <b/>
        <sz val="20"/>
        <rFont val="Arial Rounded MT Bold"/>
        <family val="2"/>
      </rPr>
      <t>)</t>
    </r>
    <phoneticPr fontId="18" type="noConversion"/>
  </si>
  <si>
    <t>]</t>
    <phoneticPr fontId="3" type="noConversion"/>
  </si>
  <si>
    <t>O 입금계좌 : (엄윤찬) 010041-02-535188</t>
    <phoneticPr fontId="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</si>
</sst>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;[Red]\-#,##0\ "/>
    <numFmt numFmtId="177" formatCode="&quot;₩&quot;#,##0"/>
    <numFmt numFmtId="178" formatCode="#,##0_);[Red]\(#,##0\)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2"/>
      <name val="굴림체"/>
      <family val="3"/>
      <charset val="129"/>
    </font>
    <font>
      <sz val="8"/>
      <name val="돋움"/>
      <family val="3"/>
      <charset val="129"/>
    </font>
    <font>
      <b/>
      <u/>
      <sz val="20"/>
      <name val="굴림체"/>
      <family val="3"/>
      <charset val="129"/>
    </font>
    <font>
      <b/>
      <sz val="18"/>
      <name val="돋움"/>
      <family val="3"/>
      <charset val="129"/>
    </font>
    <font>
      <sz val="12"/>
      <name val="돋움"/>
      <family val="3"/>
      <charset val="129"/>
    </font>
    <font>
      <b/>
      <sz val="13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2"/>
      <name val="Arial Rounded MT Bold"/>
      <family val="2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b/>
      <sz val="20"/>
      <name val="Arial Rounded MT Bold"/>
      <family val="2"/>
    </font>
    <font>
      <sz val="12"/>
      <name val="휴먼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26"/>
      <color indexed="8"/>
      <name val="굴림체"/>
      <family val="3"/>
      <charset val="129"/>
    </font>
    <font>
      <sz val="20"/>
      <name val="돋움"/>
      <family val="3"/>
      <charset val="129"/>
    </font>
    <font>
      <b/>
      <sz val="20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  <font>
      <sz val="16"/>
      <name val="돋움"/>
      <family val="3"/>
      <charset val="129"/>
    </font>
    <font>
      <sz val="16"/>
      <name val="굴림체"/>
      <family val="3"/>
      <charset val="129"/>
    </font>
    <font>
      <sz val="14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4" fillId="0" borderId="0"/>
    <xf numFmtId="0" fontId="1" fillId="0" borderId="0"/>
  </cellStyleXfs>
  <cellXfs count="223">
    <xf numFmtId="0" fontId="0" fillId="0" borderId="0" xfId="0">
      <alignment vertical="center"/>
    </xf>
    <xf numFmtId="0" fontId="4" fillId="0" borderId="0" xfId="0" applyFont="1" applyAlignment="1">
      <alignment horizont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6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1" fillId="0" borderId="0" xfId="2" applyFont="1" applyAlignment="1">
      <alignment horizontal="center"/>
    </xf>
    <xf numFmtId="0" fontId="0" fillId="0" borderId="5" xfId="2" applyFont="1" applyBorder="1" applyAlignment="1">
      <alignment horizontal="center" vertical="center"/>
    </xf>
    <xf numFmtId="0" fontId="0" fillId="4" borderId="19" xfId="2" applyFont="1" applyFill="1" applyBorder="1" applyAlignment="1">
      <alignment horizontal="center" vertical="center"/>
    </xf>
    <xf numFmtId="0" fontId="0" fillId="3" borderId="22" xfId="2" applyFont="1" applyFill="1" applyBorder="1" applyAlignment="1">
      <alignment horizontal="center" vertical="center"/>
    </xf>
    <xf numFmtId="0" fontId="0" fillId="3" borderId="3" xfId="2" applyFont="1" applyFill="1" applyBorder="1" applyAlignment="1">
      <alignment horizontal="center" vertical="center"/>
    </xf>
    <xf numFmtId="0" fontId="1" fillId="3" borderId="23" xfId="2" applyFont="1" applyFill="1" applyBorder="1" applyAlignment="1">
      <alignment horizontal="center" vertical="center"/>
    </xf>
    <xf numFmtId="0" fontId="1" fillId="5" borderId="25" xfId="2" applyFont="1" applyFill="1" applyBorder="1" applyAlignment="1">
      <alignment horizontal="center" vertical="center"/>
    </xf>
    <xf numFmtId="0" fontId="0" fillId="4" borderId="3" xfId="2" applyFont="1" applyFill="1" applyBorder="1" applyAlignment="1">
      <alignment horizontal="center" vertical="center"/>
    </xf>
    <xf numFmtId="0" fontId="0" fillId="0" borderId="19" xfId="2" applyFont="1" applyFill="1" applyBorder="1" applyAlignment="1">
      <alignment horizontal="center" vertical="center"/>
    </xf>
    <xf numFmtId="176" fontId="9" fillId="0" borderId="19" xfId="2" applyNumberFormat="1" applyFont="1" applyFill="1" applyBorder="1" applyAlignment="1">
      <alignment horizontal="center" vertical="center"/>
    </xf>
    <xf numFmtId="176" fontId="9" fillId="0" borderId="18" xfId="2" applyNumberFormat="1" applyFont="1" applyFill="1" applyBorder="1" applyAlignment="1">
      <alignment horizontal="center" vertical="center"/>
    </xf>
    <xf numFmtId="176" fontId="1" fillId="0" borderId="29" xfId="2" applyNumberFormat="1" applyFont="1" applyFill="1" applyBorder="1" applyAlignment="1">
      <alignment horizontal="center" vertical="center"/>
    </xf>
    <xf numFmtId="176" fontId="1" fillId="0" borderId="31" xfId="2" applyNumberFormat="1" applyFont="1" applyFill="1" applyBorder="1" applyAlignment="1">
      <alignment horizontal="center" vertical="center"/>
    </xf>
    <xf numFmtId="176" fontId="1" fillId="0" borderId="32" xfId="2" applyNumberFormat="1" applyFont="1" applyFill="1" applyBorder="1" applyAlignment="1">
      <alignment horizontal="center" vertical="center"/>
    </xf>
    <xf numFmtId="176" fontId="1" fillId="0" borderId="33" xfId="2" applyNumberFormat="1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7" xfId="2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0" fillId="0" borderId="0" xfId="0" applyNumberFormat="1">
      <alignment vertical="center"/>
    </xf>
    <xf numFmtId="0" fontId="1" fillId="7" borderId="34" xfId="2" applyFont="1" applyFill="1" applyBorder="1" applyAlignment="1">
      <alignment horizontal="center" vertical="center"/>
    </xf>
    <xf numFmtId="0" fontId="1" fillId="7" borderId="35" xfId="2" applyFont="1" applyFill="1" applyBorder="1" applyAlignment="1">
      <alignment horizontal="center" vertical="center"/>
    </xf>
    <xf numFmtId="0" fontId="0" fillId="7" borderId="36" xfId="2" applyFont="1" applyFill="1" applyBorder="1" applyAlignment="1">
      <alignment horizontal="center" vertical="center"/>
    </xf>
    <xf numFmtId="0" fontId="1" fillId="7" borderId="36" xfId="2" applyFont="1" applyFill="1" applyBorder="1" applyAlignment="1">
      <alignment horizontal="center" vertical="center"/>
    </xf>
    <xf numFmtId="178" fontId="9" fillId="7" borderId="36" xfId="2" applyNumberFormat="1" applyFont="1" applyFill="1" applyBorder="1" applyAlignment="1">
      <alignment horizontal="center" vertical="center"/>
    </xf>
    <xf numFmtId="178" fontId="9" fillId="7" borderId="37" xfId="2" applyNumberFormat="1" applyFont="1" applyFill="1" applyBorder="1" applyAlignment="1">
      <alignment horizontal="center" vertical="center"/>
    </xf>
    <xf numFmtId="178" fontId="9" fillId="7" borderId="38" xfId="2" applyNumberFormat="1" applyFont="1" applyFill="1" applyBorder="1" applyAlignment="1">
      <alignment horizontal="center" vertical="center"/>
    </xf>
    <xf numFmtId="178" fontId="9" fillId="7" borderId="35" xfId="2" applyNumberFormat="1" applyFont="1" applyFill="1" applyBorder="1" applyAlignment="1">
      <alignment horizontal="center" vertical="center"/>
    </xf>
    <xf numFmtId="178" fontId="9" fillId="7" borderId="39" xfId="2" applyNumberFormat="1" applyFont="1" applyFill="1" applyBorder="1" applyAlignment="1">
      <alignment horizontal="center" vertical="center"/>
    </xf>
    <xf numFmtId="177" fontId="11" fillId="0" borderId="0" xfId="2" applyNumberFormat="1" applyFont="1" applyBorder="1" applyAlignment="1">
      <alignment horizontal="center" vertical="center"/>
    </xf>
    <xf numFmtId="0" fontId="6" fillId="6" borderId="0" xfId="2" applyFont="1" applyFill="1" applyBorder="1" applyAlignment="1">
      <alignment horizontal="left" vertical="center"/>
    </xf>
    <xf numFmtId="0" fontId="6" fillId="6" borderId="0" xfId="2" applyFont="1" applyFill="1" applyBorder="1" applyAlignment="1">
      <alignment horizontal="center" vertical="center"/>
    </xf>
    <xf numFmtId="178" fontId="12" fillId="6" borderId="0" xfId="2" applyNumberFormat="1" applyFont="1" applyFill="1" applyBorder="1" applyAlignment="1">
      <alignment horizontal="center" vertical="center"/>
    </xf>
    <xf numFmtId="177" fontId="11" fillId="6" borderId="0" xfId="2" applyNumberFormat="1" applyFont="1" applyFill="1" applyBorder="1" applyAlignment="1">
      <alignment horizontal="center" vertical="center"/>
    </xf>
    <xf numFmtId="0" fontId="6" fillId="6" borderId="0" xfId="2" applyFont="1" applyFill="1" applyAlignment="1">
      <alignment vertical="center"/>
    </xf>
    <xf numFmtId="0" fontId="0" fillId="6" borderId="0" xfId="0" applyFill="1">
      <alignment vertical="center"/>
    </xf>
    <xf numFmtId="0" fontId="12" fillId="0" borderId="0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>
      <alignment vertical="center"/>
    </xf>
    <xf numFmtId="0" fontId="6" fillId="0" borderId="0" xfId="2" applyFont="1" applyBorder="1" applyAlignment="1">
      <alignment horizontal="left" vertical="center"/>
    </xf>
    <xf numFmtId="41" fontId="15" fillId="0" borderId="0" xfId="3" applyNumberFormat="1" applyFont="1" applyAlignment="1"/>
    <xf numFmtId="0" fontId="6" fillId="0" borderId="0" xfId="2" applyFont="1" applyBorder="1" applyAlignment="1">
      <alignment horizontal="left" vertical="center"/>
    </xf>
    <xf numFmtId="0" fontId="9" fillId="3" borderId="43" xfId="2" applyFont="1" applyFill="1" applyBorder="1" applyAlignment="1">
      <alignment horizontal="center" vertical="center" wrapText="1"/>
    </xf>
    <xf numFmtId="0" fontId="0" fillId="4" borderId="44" xfId="2" applyFont="1" applyFill="1" applyBorder="1" applyAlignment="1">
      <alignment horizontal="center" vertical="center"/>
    </xf>
    <xf numFmtId="176" fontId="9" fillId="0" borderId="41" xfId="2" applyNumberFormat="1" applyFont="1" applyFill="1" applyBorder="1" applyAlignment="1">
      <alignment horizontal="right" vertical="center"/>
    </xf>
    <xf numFmtId="178" fontId="9" fillId="7" borderId="38" xfId="2" applyNumberFormat="1" applyFont="1" applyFill="1" applyBorder="1" applyAlignment="1">
      <alignment horizontal="right" vertical="center"/>
    </xf>
    <xf numFmtId="0" fontId="0" fillId="9" borderId="21" xfId="2" applyFont="1" applyFill="1" applyBorder="1" applyAlignment="1">
      <alignment horizontal="center" vertical="center"/>
    </xf>
    <xf numFmtId="0" fontId="0" fillId="9" borderId="27" xfId="2" applyFont="1" applyFill="1" applyBorder="1" applyAlignment="1">
      <alignment horizontal="center" vertical="center"/>
    </xf>
    <xf numFmtId="0" fontId="9" fillId="4" borderId="13" xfId="2" applyFont="1" applyFill="1" applyBorder="1" applyAlignment="1">
      <alignment horizontal="center" vertical="center" wrapText="1"/>
    </xf>
    <xf numFmtId="0" fontId="1" fillId="4" borderId="2" xfId="2" applyFont="1" applyFill="1" applyBorder="1" applyAlignment="1">
      <alignment horizontal="center" vertical="center"/>
    </xf>
    <xf numFmtId="0" fontId="1" fillId="4" borderId="26" xfId="2" applyFont="1" applyFill="1" applyBorder="1" applyAlignment="1">
      <alignment horizontal="center" vertical="center"/>
    </xf>
    <xf numFmtId="0" fontId="0" fillId="4" borderId="18" xfId="2" applyFont="1" applyFill="1" applyBorder="1" applyAlignment="1">
      <alignment horizontal="center" vertical="center"/>
    </xf>
    <xf numFmtId="0" fontId="0" fillId="4" borderId="4" xfId="2" applyFont="1" applyFill="1" applyBorder="1" applyAlignment="1">
      <alignment horizontal="center" vertical="center"/>
    </xf>
    <xf numFmtId="0" fontId="0" fillId="9" borderId="2" xfId="2" applyFont="1" applyFill="1" applyBorder="1" applyAlignment="1">
      <alignment horizontal="center" vertical="center"/>
    </xf>
    <xf numFmtId="0" fontId="0" fillId="9" borderId="26" xfId="2" applyFont="1" applyFill="1" applyBorder="1" applyAlignment="1">
      <alignment horizontal="center" vertical="center"/>
    </xf>
    <xf numFmtId="176" fontId="1" fillId="0" borderId="49" xfId="2" applyNumberFormat="1" applyFont="1" applyFill="1" applyBorder="1" applyAlignment="1">
      <alignment horizontal="center" vertical="center"/>
    </xf>
    <xf numFmtId="176" fontId="1" fillId="0" borderId="50" xfId="2" applyNumberFormat="1" applyFont="1" applyFill="1" applyBorder="1" applyAlignment="1">
      <alignment horizontal="center" vertical="center"/>
    </xf>
    <xf numFmtId="176" fontId="1" fillId="5" borderId="40" xfId="2" applyNumberFormat="1" applyFont="1" applyFill="1" applyBorder="1" applyAlignment="1">
      <alignment horizontal="center" vertical="center"/>
    </xf>
    <xf numFmtId="176" fontId="1" fillId="5" borderId="1" xfId="2" applyNumberFormat="1" applyFont="1" applyFill="1" applyBorder="1" applyAlignment="1">
      <alignment horizontal="center" vertical="center"/>
    </xf>
    <xf numFmtId="176" fontId="1" fillId="5" borderId="32" xfId="2" applyNumberFormat="1" applyFont="1" applyFill="1" applyBorder="1" applyAlignment="1">
      <alignment horizontal="center" vertical="center"/>
    </xf>
    <xf numFmtId="176" fontId="1" fillId="5" borderId="18" xfId="2" applyNumberFormat="1" applyFont="1" applyFill="1" applyBorder="1" applyAlignment="1">
      <alignment horizontal="center" vertical="center"/>
    </xf>
    <xf numFmtId="176" fontId="1" fillId="5" borderId="19" xfId="2" applyNumberFormat="1" applyFont="1" applyFill="1" applyBorder="1" applyAlignment="1">
      <alignment horizontal="center" vertical="center"/>
    </xf>
    <xf numFmtId="176" fontId="1" fillId="5" borderId="31" xfId="2" applyNumberFormat="1" applyFont="1" applyFill="1" applyBorder="1" applyAlignment="1">
      <alignment horizontal="center" vertical="center"/>
    </xf>
    <xf numFmtId="176" fontId="1" fillId="5" borderId="30" xfId="2" applyNumberFormat="1" applyFont="1" applyFill="1" applyBorder="1" applyAlignment="1">
      <alignment horizontal="center" vertical="center"/>
    </xf>
    <xf numFmtId="176" fontId="1" fillId="5" borderId="41" xfId="2" applyNumberFormat="1" applyFont="1" applyFill="1" applyBorder="1" applyAlignment="1">
      <alignment horizontal="center" vertical="center"/>
    </xf>
    <xf numFmtId="0" fontId="1" fillId="5" borderId="19" xfId="2" applyFont="1" applyFill="1" applyBorder="1" applyAlignment="1">
      <alignment horizontal="center" vertical="center"/>
    </xf>
    <xf numFmtId="0" fontId="1" fillId="5" borderId="17" xfId="2" applyFont="1" applyFill="1" applyBorder="1" applyAlignment="1">
      <alignment horizontal="center" vertical="center"/>
    </xf>
    <xf numFmtId="176" fontId="1" fillId="5" borderId="17" xfId="2" applyNumberFormat="1" applyFont="1" applyFill="1" applyBorder="1" applyAlignment="1">
      <alignment horizontal="center" vertical="center"/>
    </xf>
    <xf numFmtId="0" fontId="6" fillId="5" borderId="0" xfId="2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4" applyNumberFormat="1" applyFont="1" applyBorder="1" applyAlignment="1">
      <alignment horizontal="left" vertical="center" wrapText="1"/>
    </xf>
    <xf numFmtId="0" fontId="23" fillId="0" borderId="0" xfId="4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2" applyFont="1" applyBorder="1" applyAlignment="1">
      <alignment horizontal="left" vertical="center"/>
    </xf>
    <xf numFmtId="0" fontId="10" fillId="0" borderId="17" xfId="2" applyFont="1" applyFill="1" applyBorder="1" applyAlignment="1">
      <alignment horizontal="center" vertical="center" wrapText="1"/>
    </xf>
    <xf numFmtId="0" fontId="27" fillId="7" borderId="51" xfId="4" applyNumberFormat="1" applyFont="1" applyFill="1" applyBorder="1" applyAlignment="1">
      <alignment horizontal="center" vertical="center"/>
    </xf>
    <xf numFmtId="0" fontId="27" fillId="7" borderId="52" xfId="4" applyNumberFormat="1" applyFont="1" applyFill="1" applyBorder="1" applyAlignment="1">
      <alignment horizontal="center" vertical="center"/>
    </xf>
    <xf numFmtId="0" fontId="27" fillId="7" borderId="53" xfId="4" applyNumberFormat="1" applyFont="1" applyFill="1" applyBorder="1" applyAlignment="1">
      <alignment horizontal="center" vertical="center"/>
    </xf>
    <xf numFmtId="0" fontId="26" fillId="6" borderId="56" xfId="4" applyNumberFormat="1" applyFont="1" applyFill="1" applyBorder="1" applyAlignment="1">
      <alignment horizontal="center" vertical="center"/>
    </xf>
    <xf numFmtId="0" fontId="6" fillId="0" borderId="0" xfId="2" applyFont="1" applyBorder="1" applyAlignment="1">
      <alignment vertical="center"/>
    </xf>
    <xf numFmtId="0" fontId="0" fillId="0" borderId="17" xfId="2" applyFont="1" applyFill="1" applyBorder="1" applyAlignment="1">
      <alignment horizontal="center" vertical="center" wrapText="1"/>
    </xf>
    <xf numFmtId="3" fontId="25" fillId="6" borderId="55" xfId="4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76" fontId="0" fillId="5" borderId="41" xfId="2" applyNumberFormat="1" applyFont="1" applyFill="1" applyBorder="1" applyAlignment="1">
      <alignment horizontal="center" vertical="center"/>
    </xf>
    <xf numFmtId="178" fontId="9" fillId="7" borderId="67" xfId="2" applyNumberFormat="1" applyFont="1" applyFill="1" applyBorder="1" applyAlignment="1">
      <alignment horizontal="center" vertical="center"/>
    </xf>
    <xf numFmtId="0" fontId="0" fillId="10" borderId="28" xfId="2" applyFont="1" applyFill="1" applyBorder="1" applyAlignment="1">
      <alignment horizontal="center" vertical="center" wrapText="1"/>
    </xf>
    <xf numFmtId="0" fontId="0" fillId="10" borderId="30" xfId="2" applyFont="1" applyFill="1" applyBorder="1" applyAlignment="1">
      <alignment horizontal="center" vertical="center" wrapText="1"/>
    </xf>
    <xf numFmtId="0" fontId="0" fillId="10" borderId="19" xfId="2" applyFont="1" applyFill="1" applyBorder="1" applyAlignment="1">
      <alignment horizontal="center" vertical="center"/>
    </xf>
    <xf numFmtId="0" fontId="0" fillId="10" borderId="17" xfId="2" applyFont="1" applyFill="1" applyBorder="1" applyAlignment="1">
      <alignment horizontal="center" vertical="center" wrapText="1"/>
    </xf>
    <xf numFmtId="0" fontId="0" fillId="10" borderId="17" xfId="2" applyFont="1" applyFill="1" applyBorder="1" applyAlignment="1">
      <alignment horizontal="center" vertical="center"/>
    </xf>
    <xf numFmtId="0" fontId="10" fillId="10" borderId="17" xfId="2" applyFont="1" applyFill="1" applyBorder="1" applyAlignment="1">
      <alignment horizontal="center" vertical="center" wrapText="1"/>
    </xf>
    <xf numFmtId="0" fontId="1" fillId="10" borderId="17" xfId="2" applyFont="1" applyFill="1" applyBorder="1" applyAlignment="1">
      <alignment horizontal="center" vertical="center"/>
    </xf>
    <xf numFmtId="176" fontId="1" fillId="10" borderId="17" xfId="2" applyNumberFormat="1" applyFont="1" applyFill="1" applyBorder="1" applyAlignment="1">
      <alignment horizontal="center" vertical="center"/>
    </xf>
    <xf numFmtId="176" fontId="1" fillId="10" borderId="19" xfId="2" applyNumberFormat="1" applyFont="1" applyFill="1" applyBorder="1" applyAlignment="1">
      <alignment horizontal="center" vertical="center"/>
    </xf>
    <xf numFmtId="176" fontId="9" fillId="10" borderId="19" xfId="2" applyNumberFormat="1" applyFont="1" applyFill="1" applyBorder="1" applyAlignment="1">
      <alignment horizontal="center" vertical="center"/>
    </xf>
    <xf numFmtId="176" fontId="9" fillId="10" borderId="18" xfId="2" applyNumberFormat="1" applyFont="1" applyFill="1" applyBorder="1" applyAlignment="1">
      <alignment horizontal="center" vertical="center"/>
    </xf>
    <xf numFmtId="176" fontId="9" fillId="10" borderId="41" xfId="2" applyNumberFormat="1" applyFont="1" applyFill="1" applyBorder="1" applyAlignment="1">
      <alignment horizontal="right" vertical="center"/>
    </xf>
    <xf numFmtId="176" fontId="0" fillId="10" borderId="41" xfId="2" applyNumberFormat="1" applyFont="1" applyFill="1" applyBorder="1" applyAlignment="1">
      <alignment horizontal="center" vertical="center"/>
    </xf>
    <xf numFmtId="176" fontId="1" fillId="10" borderId="29" xfId="2" applyNumberFormat="1" applyFont="1" applyFill="1" applyBorder="1" applyAlignment="1">
      <alignment horizontal="center" vertical="center"/>
    </xf>
    <xf numFmtId="176" fontId="1" fillId="10" borderId="30" xfId="2" applyNumberFormat="1" applyFont="1" applyFill="1" applyBorder="1" applyAlignment="1">
      <alignment horizontal="center" vertical="center"/>
    </xf>
    <xf numFmtId="176" fontId="1" fillId="10" borderId="31" xfId="2" applyNumberFormat="1" applyFont="1" applyFill="1" applyBorder="1" applyAlignment="1">
      <alignment horizontal="center" vertical="center"/>
    </xf>
    <xf numFmtId="176" fontId="1" fillId="10" borderId="18" xfId="2" applyNumberFormat="1" applyFont="1" applyFill="1" applyBorder="1" applyAlignment="1">
      <alignment horizontal="center" vertical="center"/>
    </xf>
    <xf numFmtId="176" fontId="1" fillId="10" borderId="32" xfId="2" applyNumberFormat="1" applyFont="1" applyFill="1" applyBorder="1" applyAlignment="1">
      <alignment horizontal="center" vertical="center"/>
    </xf>
    <xf numFmtId="176" fontId="1" fillId="10" borderId="50" xfId="2" applyNumberFormat="1" applyFont="1" applyFill="1" applyBorder="1" applyAlignment="1">
      <alignment horizontal="center" vertical="center"/>
    </xf>
    <xf numFmtId="176" fontId="1" fillId="10" borderId="1" xfId="2" applyNumberFormat="1" applyFont="1" applyFill="1" applyBorder="1" applyAlignment="1">
      <alignment horizontal="center" vertical="center"/>
    </xf>
    <xf numFmtId="176" fontId="1" fillId="10" borderId="33" xfId="2" applyNumberFormat="1" applyFont="1" applyFill="1" applyBorder="1" applyAlignment="1">
      <alignment horizontal="center" vertical="center"/>
    </xf>
    <xf numFmtId="0" fontId="0" fillId="10" borderId="61" xfId="2" applyFont="1" applyFill="1" applyBorder="1" applyAlignment="1">
      <alignment horizontal="center" vertical="center" wrapText="1"/>
    </xf>
    <xf numFmtId="0" fontId="0" fillId="10" borderId="62" xfId="2" applyFont="1" applyFill="1" applyBorder="1" applyAlignment="1">
      <alignment horizontal="center" vertical="center" wrapText="1"/>
    </xf>
    <xf numFmtId="176" fontId="9" fillId="10" borderId="17" xfId="2" applyNumberFormat="1" applyFont="1" applyFill="1" applyBorder="1" applyAlignment="1">
      <alignment horizontal="center" vertical="center"/>
    </xf>
    <xf numFmtId="176" fontId="9" fillId="10" borderId="20" xfId="2" applyNumberFormat="1" applyFont="1" applyFill="1" applyBorder="1" applyAlignment="1">
      <alignment horizontal="center" vertical="center"/>
    </xf>
    <xf numFmtId="176" fontId="9" fillId="10" borderId="63" xfId="2" applyNumberFormat="1" applyFont="1" applyFill="1" applyBorder="1" applyAlignment="1">
      <alignment horizontal="right" vertical="center"/>
    </xf>
    <xf numFmtId="176" fontId="1" fillId="10" borderId="63" xfId="2" applyNumberFormat="1" applyFont="1" applyFill="1" applyBorder="1" applyAlignment="1">
      <alignment horizontal="center" vertical="center"/>
    </xf>
    <xf numFmtId="176" fontId="1" fillId="10" borderId="45" xfId="2" applyNumberFormat="1" applyFont="1" applyFill="1" applyBorder="1" applyAlignment="1">
      <alignment horizontal="center" vertical="center"/>
    </xf>
    <xf numFmtId="176" fontId="1" fillId="10" borderId="16" xfId="2" applyNumberFormat="1" applyFont="1" applyFill="1" applyBorder="1" applyAlignment="1">
      <alignment horizontal="center" vertical="center"/>
    </xf>
    <xf numFmtId="176" fontId="1" fillId="10" borderId="64" xfId="2" applyNumberFormat="1" applyFont="1" applyFill="1" applyBorder="1" applyAlignment="1">
      <alignment horizontal="center" vertical="center"/>
    </xf>
    <xf numFmtId="176" fontId="1" fillId="10" borderId="20" xfId="2" applyNumberFormat="1" applyFont="1" applyFill="1" applyBorder="1" applyAlignment="1">
      <alignment horizontal="center" vertical="center"/>
    </xf>
    <xf numFmtId="176" fontId="1" fillId="10" borderId="47" xfId="2" applyNumberFormat="1" applyFont="1" applyFill="1" applyBorder="1" applyAlignment="1">
      <alignment horizontal="center" vertical="center"/>
    </xf>
    <xf numFmtId="176" fontId="1" fillId="10" borderId="65" xfId="2" applyNumberFormat="1" applyFont="1" applyFill="1" applyBorder="1" applyAlignment="1">
      <alignment horizontal="center" vertical="center"/>
    </xf>
    <xf numFmtId="176" fontId="1" fillId="10" borderId="66" xfId="2" applyNumberFormat="1" applyFont="1" applyFill="1" applyBorder="1" applyAlignment="1">
      <alignment horizontal="center" vertical="center"/>
    </xf>
    <xf numFmtId="0" fontId="24" fillId="7" borderId="68" xfId="4" applyNumberFormat="1" applyFont="1" applyFill="1" applyBorder="1" applyAlignment="1">
      <alignment horizontal="center" vertical="center"/>
    </xf>
    <xf numFmtId="0" fontId="25" fillId="0" borderId="68" xfId="4" applyNumberFormat="1" applyFont="1" applyFill="1" applyBorder="1" applyAlignment="1">
      <alignment horizontal="center" vertical="center" wrapText="1"/>
    </xf>
    <xf numFmtId="0" fontId="25" fillId="0" borderId="68" xfId="4" applyNumberFormat="1" applyFont="1" applyFill="1" applyBorder="1" applyAlignment="1">
      <alignment horizontal="center" vertical="center"/>
    </xf>
    <xf numFmtId="0" fontId="26" fillId="0" borderId="68" xfId="4" applyNumberFormat="1" applyFont="1" applyFill="1" applyBorder="1" applyAlignment="1">
      <alignment horizontal="center" vertical="center"/>
    </xf>
    <xf numFmtId="0" fontId="27" fillId="7" borderId="52" xfId="4" applyNumberFormat="1" applyFont="1" applyFill="1" applyBorder="1" applyAlignment="1">
      <alignment horizontal="center" vertical="center"/>
    </xf>
    <xf numFmtId="0" fontId="23" fillId="0" borderId="0" xfId="4" applyNumberFormat="1" applyFont="1" applyBorder="1" applyAlignment="1">
      <alignment horizontal="left" vertical="center" wrapText="1"/>
    </xf>
    <xf numFmtId="0" fontId="25" fillId="6" borderId="0" xfId="4" applyNumberFormat="1" applyFont="1" applyFill="1" applyBorder="1" applyAlignment="1">
      <alignment horizontal="left" vertical="center"/>
    </xf>
    <xf numFmtId="0" fontId="26" fillId="6" borderId="0" xfId="4" applyNumberFormat="1" applyFont="1" applyFill="1" applyBorder="1" applyAlignment="1">
      <alignment horizontal="center" vertical="center"/>
    </xf>
    <xf numFmtId="0" fontId="26" fillId="0" borderId="54" xfId="4" applyNumberFormat="1" applyFont="1" applyFill="1" applyBorder="1" applyAlignment="1">
      <alignment horizontal="center" vertical="center" wrapText="1"/>
    </xf>
    <xf numFmtId="0" fontId="25" fillId="6" borderId="55" xfId="4" applyNumberFormat="1" applyFont="1" applyFill="1" applyBorder="1" applyAlignment="1">
      <alignment horizontal="center" vertical="center"/>
    </xf>
    <xf numFmtId="0" fontId="26" fillId="0" borderId="0" xfId="4" applyNumberFormat="1" applyFont="1" applyFill="1" applyBorder="1" applyAlignment="1">
      <alignment horizontal="center" vertical="center" wrapText="1"/>
    </xf>
    <xf numFmtId="0" fontId="25" fillId="6" borderId="0" xfId="4" applyNumberFormat="1" applyFont="1" applyFill="1" applyBorder="1" applyAlignment="1">
      <alignment horizontal="center" vertical="center"/>
    </xf>
    <xf numFmtId="3" fontId="25" fillId="6" borderId="68" xfId="4" applyNumberFormat="1" applyFont="1" applyFill="1" applyBorder="1" applyAlignment="1">
      <alignment horizontal="center" vertical="center"/>
    </xf>
    <xf numFmtId="0" fontId="0" fillId="0" borderId="56" xfId="0" applyBorder="1">
      <alignment vertical="center"/>
    </xf>
    <xf numFmtId="0" fontId="25" fillId="0" borderId="74" xfId="4" applyNumberFormat="1" applyFont="1" applyFill="1" applyBorder="1" applyAlignment="1">
      <alignment horizontal="center" vertical="center" wrapText="1"/>
    </xf>
    <xf numFmtId="3" fontId="25" fillId="6" borderId="75" xfId="4" applyNumberFormat="1" applyFont="1" applyFill="1" applyBorder="1" applyAlignment="1">
      <alignment horizontal="center" vertical="center"/>
    </xf>
    <xf numFmtId="0" fontId="26" fillId="6" borderId="76" xfId="4" applyNumberFormat="1" applyFont="1" applyFill="1" applyBorder="1" applyAlignment="1">
      <alignment horizontal="center" vertical="center"/>
    </xf>
    <xf numFmtId="0" fontId="25" fillId="0" borderId="77" xfId="4" applyNumberFormat="1" applyFont="1" applyFill="1" applyBorder="1" applyAlignment="1">
      <alignment horizontal="center" vertical="center" wrapText="1"/>
    </xf>
    <xf numFmtId="0" fontId="26" fillId="6" borderId="78" xfId="4" applyNumberFormat="1" applyFont="1" applyFill="1" applyBorder="1" applyAlignment="1">
      <alignment horizontal="center" vertical="center"/>
    </xf>
    <xf numFmtId="0" fontId="29" fillId="0" borderId="68" xfId="4" applyNumberFormat="1" applyFont="1" applyFill="1" applyBorder="1" applyAlignment="1">
      <alignment horizontal="center" vertical="center" wrapText="1"/>
    </xf>
    <xf numFmtId="0" fontId="29" fillId="0" borderId="68" xfId="4" applyNumberFormat="1" applyFont="1" applyFill="1" applyBorder="1" applyAlignment="1">
      <alignment horizontal="center" vertical="center"/>
    </xf>
    <xf numFmtId="0" fontId="30" fillId="0" borderId="68" xfId="4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6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1" fillId="2" borderId="57" xfId="2" applyFont="1" applyFill="1" applyBorder="1" applyAlignment="1">
      <alignment horizontal="center" vertical="center"/>
    </xf>
    <xf numFmtId="0" fontId="1" fillId="2" borderId="59" xfId="2" applyFont="1" applyFill="1" applyBorder="1" applyAlignment="1">
      <alignment horizontal="center" vertical="center"/>
    </xf>
    <xf numFmtId="0" fontId="1" fillId="2" borderId="58" xfId="2" applyFont="1" applyFill="1" applyBorder="1" applyAlignment="1">
      <alignment horizontal="center" vertical="center"/>
    </xf>
    <xf numFmtId="0" fontId="0" fillId="0" borderId="68" xfId="2" applyFont="1" applyFill="1" applyBorder="1" applyAlignment="1">
      <alignment horizontal="center" vertical="center"/>
    </xf>
    <xf numFmtId="0" fontId="0" fillId="0" borderId="57" xfId="2" applyFont="1" applyFill="1" applyBorder="1" applyAlignment="1">
      <alignment horizontal="center" vertical="center"/>
    </xf>
    <xf numFmtId="0" fontId="0" fillId="0" borderId="59" xfId="2" applyFont="1" applyFill="1" applyBorder="1" applyAlignment="1">
      <alignment horizontal="center" vertical="center"/>
    </xf>
    <xf numFmtId="0" fontId="0" fillId="0" borderId="58" xfId="2" applyFont="1" applyFill="1" applyBorder="1" applyAlignment="1">
      <alignment horizontal="center" vertical="center"/>
    </xf>
    <xf numFmtId="0" fontId="6" fillId="0" borderId="0" xfId="2" applyFont="1" applyBorder="1" applyAlignment="1">
      <alignment horizontal="left" vertical="center"/>
    </xf>
    <xf numFmtId="0" fontId="9" fillId="4" borderId="46" xfId="2" applyFont="1" applyFill="1" applyBorder="1" applyAlignment="1">
      <alignment horizontal="center" vertical="center" wrapText="1"/>
    </xf>
    <xf numFmtId="0" fontId="9" fillId="4" borderId="47" xfId="2" applyFont="1" applyFill="1" applyBorder="1" applyAlignment="1">
      <alignment horizontal="center" vertical="center"/>
    </xf>
    <xf numFmtId="0" fontId="9" fillId="4" borderId="48" xfId="2" applyFont="1" applyFill="1" applyBorder="1" applyAlignment="1">
      <alignment horizontal="center" vertical="center"/>
    </xf>
    <xf numFmtId="0" fontId="0" fillId="0" borderId="42" xfId="2" applyFont="1" applyBorder="1" applyAlignment="1">
      <alignment horizontal="center" vertical="center"/>
    </xf>
    <xf numFmtId="0" fontId="0" fillId="0" borderId="43" xfId="2" applyFont="1" applyBorder="1" applyAlignment="1">
      <alignment horizontal="center" vertical="center"/>
    </xf>
    <xf numFmtId="0" fontId="9" fillId="8" borderId="44" xfId="2" applyFont="1" applyFill="1" applyBorder="1" applyAlignment="1">
      <alignment horizontal="center" vertical="center" wrapText="1"/>
    </xf>
    <xf numFmtId="0" fontId="9" fillId="8" borderId="45" xfId="2" applyFont="1" applyFill="1" applyBorder="1" applyAlignment="1">
      <alignment horizontal="center" vertical="center" wrapText="1"/>
    </xf>
    <xf numFmtId="0" fontId="9" fillId="8" borderId="25" xfId="2" applyFont="1" applyFill="1" applyBorder="1" applyAlignment="1">
      <alignment horizontal="center" vertical="center" wrapText="1"/>
    </xf>
    <xf numFmtId="0" fontId="0" fillId="0" borderId="60" xfId="2" applyFont="1" applyFill="1" applyBorder="1" applyAlignment="1">
      <alignment horizontal="center" vertical="center" wrapText="1"/>
    </xf>
    <xf numFmtId="0" fontId="0" fillId="0" borderId="64" xfId="2" applyFont="1" applyFill="1" applyBorder="1" applyAlignment="1">
      <alignment horizontal="center" vertical="center" wrapText="1"/>
    </xf>
    <xf numFmtId="0" fontId="0" fillId="0" borderId="31" xfId="2" applyFont="1" applyFill="1" applyBorder="1" applyAlignment="1">
      <alignment horizontal="center" vertical="center" wrapText="1"/>
    </xf>
    <xf numFmtId="0" fontId="0" fillId="0" borderId="69" xfId="2" applyFont="1" applyFill="1" applyBorder="1" applyAlignment="1">
      <alignment horizontal="center" vertical="center" wrapText="1"/>
    </xf>
    <xf numFmtId="0" fontId="0" fillId="0" borderId="70" xfId="2" applyFont="1" applyFill="1" applyBorder="1" applyAlignment="1">
      <alignment horizontal="center" vertical="center" wrapText="1"/>
    </xf>
    <xf numFmtId="0" fontId="0" fillId="0" borderId="71" xfId="2" applyFont="1" applyFill="1" applyBorder="1" applyAlignment="1">
      <alignment horizontal="center" vertical="center" wrapText="1"/>
    </xf>
    <xf numFmtId="0" fontId="0" fillId="0" borderId="61" xfId="2" applyFont="1" applyFill="1" applyBorder="1" applyAlignment="1">
      <alignment horizontal="center" vertical="center" wrapText="1"/>
    </xf>
    <xf numFmtId="0" fontId="0" fillId="0" borderId="60" xfId="2" applyFont="1" applyFill="1" applyBorder="1" applyAlignment="1">
      <alignment horizontal="center" vertical="center"/>
    </xf>
    <xf numFmtId="0" fontId="0" fillId="0" borderId="64" xfId="2" applyFont="1" applyFill="1" applyBorder="1" applyAlignment="1">
      <alignment horizontal="center" vertical="center"/>
    </xf>
    <xf numFmtId="0" fontId="0" fillId="0" borderId="31" xfId="2" applyFont="1" applyFill="1" applyBorder="1" applyAlignment="1">
      <alignment horizontal="center" vertical="center"/>
    </xf>
    <xf numFmtId="0" fontId="0" fillId="0" borderId="17" xfId="2" applyFont="1" applyFill="1" applyBorder="1" applyAlignment="1">
      <alignment horizontal="center" vertical="center" wrapText="1"/>
    </xf>
    <xf numFmtId="0" fontId="16" fillId="0" borderId="0" xfId="3" applyFont="1" applyAlignment="1">
      <alignment horizontal="center"/>
    </xf>
    <xf numFmtId="0" fontId="1" fillId="3" borderId="8" xfId="2" applyFont="1" applyFill="1" applyBorder="1" applyAlignment="1">
      <alignment horizontal="center" vertical="center"/>
    </xf>
    <xf numFmtId="0" fontId="1" fillId="3" borderId="9" xfId="2" applyFont="1" applyFill="1" applyBorder="1" applyAlignment="1">
      <alignment horizontal="center" vertical="center"/>
    </xf>
    <xf numFmtId="0" fontId="1" fillId="3" borderId="10" xfId="2" applyFont="1" applyFill="1" applyBorder="1" applyAlignment="1">
      <alignment horizontal="center" vertical="center"/>
    </xf>
    <xf numFmtId="0" fontId="1" fillId="3" borderId="15" xfId="2" applyFont="1" applyFill="1" applyBorder="1" applyAlignment="1">
      <alignment horizontal="center" vertical="center"/>
    </xf>
    <xf numFmtId="0" fontId="1" fillId="3" borderId="0" xfId="2" applyFont="1" applyFill="1" applyBorder="1" applyAlignment="1">
      <alignment horizontal="center" vertical="center"/>
    </xf>
    <xf numFmtId="0" fontId="1" fillId="3" borderId="16" xfId="2" applyFont="1" applyFill="1" applyBorder="1" applyAlignment="1">
      <alignment horizontal="center" vertical="center"/>
    </xf>
    <xf numFmtId="0" fontId="1" fillId="3" borderId="11" xfId="2" applyFont="1" applyFill="1" applyBorder="1" applyAlignment="1">
      <alignment horizontal="center" vertical="center"/>
    </xf>
    <xf numFmtId="0" fontId="1" fillId="3" borderId="12" xfId="2" applyFont="1" applyFill="1" applyBorder="1" applyAlignment="1">
      <alignment horizontal="center" vertical="center"/>
    </xf>
    <xf numFmtId="0" fontId="1" fillId="3" borderId="13" xfId="2" applyFont="1" applyFill="1" applyBorder="1" applyAlignment="1">
      <alignment horizontal="center" vertical="center"/>
    </xf>
    <xf numFmtId="0" fontId="9" fillId="3" borderId="11" xfId="2" applyFont="1" applyFill="1" applyBorder="1" applyAlignment="1">
      <alignment horizontal="center" vertical="center"/>
    </xf>
    <xf numFmtId="0" fontId="9" fillId="3" borderId="12" xfId="2" applyFont="1" applyFill="1" applyBorder="1" applyAlignment="1">
      <alignment horizontal="center" vertical="center"/>
    </xf>
    <xf numFmtId="0" fontId="9" fillId="4" borderId="11" xfId="2" applyFont="1" applyFill="1" applyBorder="1" applyAlignment="1">
      <alignment horizontal="center" vertical="center" wrapText="1"/>
    </xf>
    <xf numFmtId="0" fontId="9" fillId="4" borderId="13" xfId="2" applyFont="1" applyFill="1" applyBorder="1" applyAlignment="1">
      <alignment horizontal="center" vertical="center" wrapText="1"/>
    </xf>
    <xf numFmtId="0" fontId="9" fillId="4" borderId="12" xfId="2" applyFont="1" applyFill="1" applyBorder="1" applyAlignment="1">
      <alignment horizontal="center" vertical="center"/>
    </xf>
    <xf numFmtId="0" fontId="9" fillId="9" borderId="12" xfId="2" applyFont="1" applyFill="1" applyBorder="1" applyAlignment="1">
      <alignment horizontal="center" vertical="center"/>
    </xf>
    <xf numFmtId="0" fontId="9" fillId="9" borderId="14" xfId="2" applyFont="1" applyFill="1" applyBorder="1" applyAlignment="1">
      <alignment horizontal="center" vertical="center"/>
    </xf>
    <xf numFmtId="0" fontId="0" fillId="3" borderId="17" xfId="2" applyFont="1" applyFill="1" applyBorder="1" applyAlignment="1">
      <alignment horizontal="center" vertical="center" wrapText="1"/>
    </xf>
    <xf numFmtId="0" fontId="0" fillId="3" borderId="23" xfId="2" applyFont="1" applyFill="1" applyBorder="1" applyAlignment="1">
      <alignment horizontal="center" vertical="center"/>
    </xf>
    <xf numFmtId="0" fontId="0" fillId="3" borderId="17" xfId="2" applyFont="1" applyFill="1" applyBorder="1" applyAlignment="1">
      <alignment horizontal="center" vertical="center"/>
    </xf>
    <xf numFmtId="0" fontId="1" fillId="3" borderId="18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2" xfId="2" applyFont="1" applyFill="1" applyBorder="1" applyAlignment="1">
      <alignment horizontal="center" vertical="center"/>
    </xf>
    <xf numFmtId="0" fontId="0" fillId="3" borderId="2" xfId="2" applyFont="1" applyFill="1" applyBorder="1" applyAlignment="1">
      <alignment horizontal="center" vertical="center"/>
    </xf>
    <xf numFmtId="0" fontId="1" fillId="3" borderId="19" xfId="2" applyFont="1" applyFill="1" applyBorder="1" applyAlignment="1">
      <alignment horizontal="center" vertical="center"/>
    </xf>
    <xf numFmtId="0" fontId="0" fillId="3" borderId="19" xfId="2" applyFont="1" applyFill="1" applyBorder="1" applyAlignment="1">
      <alignment horizontal="center" vertical="center"/>
    </xf>
    <xf numFmtId="0" fontId="0" fillId="3" borderId="20" xfId="2" applyFont="1" applyFill="1" applyBorder="1" applyAlignment="1">
      <alignment horizontal="center" vertical="center" wrapText="1"/>
    </xf>
    <xf numFmtId="0" fontId="1" fillId="3" borderId="24" xfId="2" applyFont="1" applyFill="1" applyBorder="1" applyAlignment="1">
      <alignment horizontal="center" vertical="center"/>
    </xf>
    <xf numFmtId="0" fontId="25" fillId="6" borderId="75" xfId="4" applyNumberFormat="1" applyFont="1" applyFill="1" applyBorder="1" applyAlignment="1">
      <alignment horizontal="left" vertical="center"/>
    </xf>
    <xf numFmtId="0" fontId="23" fillId="0" borderId="0" xfId="4" applyNumberFormat="1" applyFont="1" applyBorder="1" applyAlignment="1">
      <alignment horizontal="left" vertical="center" wrapText="1"/>
    </xf>
    <xf numFmtId="0" fontId="27" fillId="7" borderId="52" xfId="4" applyNumberFormat="1" applyFont="1" applyFill="1" applyBorder="1" applyAlignment="1">
      <alignment horizontal="center" vertical="center"/>
    </xf>
    <xf numFmtId="0" fontId="25" fillId="6" borderId="72" xfId="4" applyNumberFormat="1" applyFont="1" applyFill="1" applyBorder="1" applyAlignment="1">
      <alignment horizontal="left" vertical="center"/>
    </xf>
    <xf numFmtId="0" fontId="25" fillId="6" borderId="73" xfId="4" applyNumberFormat="1" applyFont="1" applyFill="1" applyBorder="1" applyAlignment="1">
      <alignment horizontal="left" vertical="center"/>
    </xf>
    <xf numFmtId="0" fontId="28" fillId="0" borderId="79" xfId="0" applyFont="1" applyBorder="1" applyAlignment="1">
      <alignment horizontal="center" vertical="center"/>
    </xf>
    <xf numFmtId="0" fontId="28" fillId="0" borderId="80" xfId="0" applyFont="1" applyBorder="1" applyAlignment="1">
      <alignment horizontal="center" vertical="center"/>
    </xf>
    <xf numFmtId="0" fontId="28" fillId="0" borderId="73" xfId="0" applyFont="1" applyBorder="1" applyAlignment="1">
      <alignment horizontal="center" vertical="center"/>
    </xf>
    <xf numFmtId="0" fontId="25" fillId="6" borderId="68" xfId="4" applyNumberFormat="1" applyFont="1" applyFill="1" applyBorder="1" applyAlignment="1">
      <alignment horizontal="left" vertical="center"/>
    </xf>
    <xf numFmtId="0" fontId="21" fillId="0" borderId="0" xfId="4" applyNumberFormat="1" applyFont="1" applyAlignment="1">
      <alignment horizontal="center" vertical="center" wrapText="1"/>
    </xf>
    <xf numFmtId="0" fontId="21" fillId="0" borderId="0" xfId="4" applyNumberFormat="1" applyFont="1" applyAlignment="1">
      <alignment horizontal="center" vertical="center"/>
    </xf>
    <xf numFmtId="0" fontId="24" fillId="7" borderId="68" xfId="4" applyNumberFormat="1" applyFont="1" applyFill="1" applyBorder="1" applyAlignment="1">
      <alignment horizontal="center" vertical="center"/>
    </xf>
    <xf numFmtId="0" fontId="25" fillId="0" borderId="68" xfId="4" applyNumberFormat="1" applyFont="1" applyFill="1" applyBorder="1" applyAlignment="1">
      <alignment horizontal="left" vertical="center" wrapText="1"/>
    </xf>
    <xf numFmtId="0" fontId="25" fillId="0" borderId="68" xfId="4" applyNumberFormat="1" applyFont="1" applyFill="1" applyBorder="1" applyAlignment="1">
      <alignment horizontal="left" vertical="center"/>
    </xf>
    <xf numFmtId="0" fontId="29" fillId="0" borderId="68" xfId="4" applyNumberFormat="1" applyFont="1" applyFill="1" applyBorder="1" applyAlignment="1">
      <alignment horizontal="left" vertical="center" wrapText="1"/>
    </xf>
    <xf numFmtId="0" fontId="29" fillId="0" borderId="68" xfId="4" applyNumberFormat="1" applyFont="1" applyFill="1" applyBorder="1" applyAlignment="1">
      <alignment horizontal="left" vertical="center"/>
    </xf>
  </cellXfs>
  <cellStyles count="5">
    <cellStyle name="쉼표 [0]" xfId="1" builtinId="6"/>
    <cellStyle name="표준" xfId="0" builtinId="0"/>
    <cellStyle name="표준 2" xfId="4"/>
    <cellStyle name="표준_Sheet1" xfId="2"/>
    <cellStyle name="표준_여행명세서(국외연수)" xfId="3"/>
  </cellStyles>
  <dxfs count="0"/>
  <tableStyles count="0" defaultTableStyle="TableStyleMedium9" defaultPivotStyle="PivotStyleLight16"/>
  <colors>
    <mruColors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41"/>
  <sheetViews>
    <sheetView tabSelected="1" topLeftCell="P10" zoomScale="85" zoomScaleNormal="85" workbookViewId="0">
      <selection activeCell="P12" sqref="P12:X12"/>
    </sheetView>
  </sheetViews>
  <sheetFormatPr defaultRowHeight="13.5"/>
  <cols>
    <col min="1" max="1" width="12.21875" customWidth="1"/>
    <col min="2" max="2" width="5.88671875" customWidth="1"/>
    <col min="3" max="3" width="7.6640625" customWidth="1"/>
    <col min="4" max="4" width="5.77734375" customWidth="1"/>
    <col min="5" max="5" width="4.21875" customWidth="1"/>
    <col min="6" max="6" width="15.6640625" customWidth="1"/>
    <col min="7" max="7" width="4.5546875" bestFit="1" customWidth="1"/>
    <col min="8" max="8" width="4.6640625" bestFit="1" customWidth="1"/>
    <col min="9" max="9" width="7.5546875" bestFit="1" customWidth="1"/>
    <col min="15" max="15" width="15.44140625" bestFit="1" customWidth="1"/>
    <col min="16" max="16" width="15.44140625" customWidth="1"/>
    <col min="17" max="17" width="14" customWidth="1"/>
    <col min="18" max="18" width="18.44140625" customWidth="1"/>
    <col min="19" max="19" width="16.77734375" customWidth="1"/>
    <col min="20" max="20" width="10.5546875" customWidth="1"/>
    <col min="21" max="21" width="15.44140625" customWidth="1"/>
    <col min="22" max="22" width="8.88671875" bestFit="1" customWidth="1"/>
    <col min="23" max="24" width="15.44140625" customWidth="1"/>
    <col min="25" max="25" width="8.88671875" customWidth="1"/>
    <col min="26" max="26" width="14.109375" customWidth="1"/>
    <col min="27" max="27" width="19.44140625" customWidth="1"/>
    <col min="28" max="28" width="16.77734375" customWidth="1"/>
    <col min="29" max="29" width="10.33203125" bestFit="1" customWidth="1"/>
    <col min="30" max="30" width="11.21875" customWidth="1"/>
    <col min="31" max="31" width="11.5546875" bestFit="1" customWidth="1"/>
  </cols>
  <sheetData>
    <row r="1" spans="1:31" ht="47.25" customHeight="1">
      <c r="A1" s="149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</row>
    <row r="2" spans="1:31" ht="25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31" ht="39" customHeight="1">
      <c r="A3" s="2" t="s">
        <v>93</v>
      </c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31" ht="19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31" ht="16.5">
      <c r="A5" s="4" t="s">
        <v>1</v>
      </c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31" ht="5.25" customHeight="1">
      <c r="A6" s="5"/>
      <c r="B6" s="5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31" ht="22.5" customHeight="1">
      <c r="A7" s="152" t="s">
        <v>2</v>
      </c>
      <c r="B7" s="153"/>
      <c r="C7" s="153"/>
      <c r="D7" s="154"/>
      <c r="E7" s="152" t="s">
        <v>3</v>
      </c>
      <c r="F7" s="154"/>
      <c r="G7" s="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31" ht="22.5" customHeight="1">
      <c r="A8" s="155" t="s">
        <v>67</v>
      </c>
      <c r="B8" s="155"/>
      <c r="C8" s="155"/>
      <c r="D8" s="155"/>
      <c r="E8" s="155" t="s">
        <v>4</v>
      </c>
      <c r="F8" s="155"/>
      <c r="G8" s="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31" ht="22.5" customHeight="1">
      <c r="A9" s="156" t="s">
        <v>68</v>
      </c>
      <c r="B9" s="157"/>
      <c r="C9" s="157"/>
      <c r="D9" s="158"/>
      <c r="E9" s="156" t="s">
        <v>69</v>
      </c>
      <c r="F9" s="158"/>
      <c r="G9" s="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31" ht="14.25">
      <c r="A10" s="6"/>
      <c r="B10" s="6"/>
      <c r="C10" s="6"/>
      <c r="D10" s="6"/>
      <c r="E10" s="6"/>
      <c r="F10" s="6"/>
      <c r="G10" s="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31" ht="17.25" thickBot="1">
      <c r="A11" s="7" t="s">
        <v>5</v>
      </c>
      <c r="B11" s="7"/>
      <c r="C11" s="6"/>
      <c r="D11" s="6"/>
      <c r="E11" s="76"/>
      <c r="F11" s="49" t="s">
        <v>43</v>
      </c>
      <c r="G11" s="6"/>
      <c r="H11" s="3"/>
      <c r="I11" s="3"/>
      <c r="J11" s="3"/>
      <c r="K11" s="3"/>
      <c r="L11" s="3"/>
      <c r="M11" s="3"/>
      <c r="N11" s="3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3"/>
    </row>
    <row r="12" spans="1:31" ht="23.25" customHeight="1" thickBot="1">
      <c r="A12" s="7"/>
      <c r="B12" s="7"/>
      <c r="C12" s="6"/>
      <c r="D12" s="6"/>
      <c r="E12" s="6"/>
      <c r="F12" s="6"/>
      <c r="G12" s="6"/>
      <c r="H12" s="3"/>
      <c r="I12" s="3"/>
      <c r="J12" s="3"/>
      <c r="K12" s="3"/>
      <c r="L12" s="3"/>
      <c r="M12" s="3"/>
      <c r="N12" s="3"/>
      <c r="O12" s="9" t="s">
        <v>6</v>
      </c>
      <c r="P12" s="150" t="s">
        <v>76</v>
      </c>
      <c r="Q12" s="163"/>
      <c r="R12" s="163"/>
      <c r="S12" s="163"/>
      <c r="T12" s="163"/>
      <c r="U12" s="163"/>
      <c r="V12" s="163"/>
      <c r="W12" s="163"/>
      <c r="X12" s="164"/>
      <c r="Y12" s="150" t="s">
        <v>7</v>
      </c>
      <c r="Z12" s="151"/>
    </row>
    <row r="13" spans="1:31" ht="42.75" customHeight="1" thickBot="1">
      <c r="A13" s="180" t="s">
        <v>8</v>
      </c>
      <c r="B13" s="181"/>
      <c r="C13" s="182"/>
      <c r="D13" s="186" t="s">
        <v>9</v>
      </c>
      <c r="E13" s="187"/>
      <c r="F13" s="187"/>
      <c r="G13" s="187"/>
      <c r="H13" s="188"/>
      <c r="I13" s="189" t="s">
        <v>33</v>
      </c>
      <c r="J13" s="190"/>
      <c r="K13" s="190"/>
      <c r="L13" s="190"/>
      <c r="M13" s="190"/>
      <c r="N13" s="190"/>
      <c r="O13" s="190"/>
      <c r="P13" s="50" t="s">
        <v>38</v>
      </c>
      <c r="Q13" s="165" t="s">
        <v>42</v>
      </c>
      <c r="R13" s="165" t="s">
        <v>39</v>
      </c>
      <c r="S13" s="56" t="s">
        <v>44</v>
      </c>
      <c r="T13" s="191" t="s">
        <v>45</v>
      </c>
      <c r="U13" s="192"/>
      <c r="V13" s="191" t="s">
        <v>40</v>
      </c>
      <c r="W13" s="193"/>
      <c r="X13" s="160" t="s">
        <v>41</v>
      </c>
      <c r="Y13" s="194" t="s">
        <v>10</v>
      </c>
      <c r="Z13" s="195"/>
    </row>
    <row r="14" spans="1:31" ht="33" customHeight="1">
      <c r="A14" s="183"/>
      <c r="B14" s="184"/>
      <c r="C14" s="185"/>
      <c r="D14" s="196" t="s">
        <v>32</v>
      </c>
      <c r="E14" s="198" t="s">
        <v>3</v>
      </c>
      <c r="F14" s="199" t="s">
        <v>11</v>
      </c>
      <c r="G14" s="199" t="s">
        <v>12</v>
      </c>
      <c r="H14" s="201"/>
      <c r="I14" s="202" t="s">
        <v>34</v>
      </c>
      <c r="J14" s="203"/>
      <c r="K14" s="204" t="s">
        <v>35</v>
      </c>
      <c r="L14" s="203"/>
      <c r="M14" s="204" t="s">
        <v>36</v>
      </c>
      <c r="N14" s="203"/>
      <c r="O14" s="205" t="s">
        <v>37</v>
      </c>
      <c r="P14" s="51" t="s">
        <v>13</v>
      </c>
      <c r="Q14" s="166"/>
      <c r="R14" s="166"/>
      <c r="S14" s="57" t="s">
        <v>14</v>
      </c>
      <c r="T14" s="10" t="s">
        <v>55</v>
      </c>
      <c r="U14" s="10" t="s">
        <v>54</v>
      </c>
      <c r="V14" s="10" t="s">
        <v>56</v>
      </c>
      <c r="W14" s="59" t="s">
        <v>16</v>
      </c>
      <c r="X14" s="161"/>
      <c r="Y14" s="61" t="s">
        <v>15</v>
      </c>
      <c r="Z14" s="54" t="s">
        <v>16</v>
      </c>
    </row>
    <row r="15" spans="1:31" ht="33" customHeight="1">
      <c r="A15" s="11" t="s">
        <v>17</v>
      </c>
      <c r="B15" s="12" t="s">
        <v>18</v>
      </c>
      <c r="C15" s="12" t="s">
        <v>19</v>
      </c>
      <c r="D15" s="197"/>
      <c r="E15" s="197"/>
      <c r="F15" s="200"/>
      <c r="G15" s="13" t="s">
        <v>20</v>
      </c>
      <c r="H15" s="13" t="s">
        <v>21</v>
      </c>
      <c r="I15" s="13" t="s">
        <v>22</v>
      </c>
      <c r="J15" s="13" t="s">
        <v>23</v>
      </c>
      <c r="K15" s="13" t="s">
        <v>22</v>
      </c>
      <c r="L15" s="13" t="s">
        <v>24</v>
      </c>
      <c r="M15" s="13" t="s">
        <v>22</v>
      </c>
      <c r="N15" s="13" t="s">
        <v>25</v>
      </c>
      <c r="O15" s="206"/>
      <c r="P15" s="14">
        <v>1193</v>
      </c>
      <c r="Q15" s="167"/>
      <c r="R15" s="167"/>
      <c r="S15" s="58" t="s">
        <v>26</v>
      </c>
      <c r="T15" s="15" t="s">
        <v>27</v>
      </c>
      <c r="U15" s="15" t="s">
        <v>28</v>
      </c>
      <c r="V15" s="15"/>
      <c r="W15" s="60" t="s">
        <v>29</v>
      </c>
      <c r="X15" s="162"/>
      <c r="Y15" s="62"/>
      <c r="Z15" s="55" t="s">
        <v>29</v>
      </c>
    </row>
    <row r="16" spans="1:31" ht="50.1" customHeight="1">
      <c r="A16" s="171" t="s">
        <v>71</v>
      </c>
      <c r="B16" s="168" t="s">
        <v>66</v>
      </c>
      <c r="C16" s="175" t="s">
        <v>62</v>
      </c>
      <c r="D16" s="16" t="s">
        <v>63</v>
      </c>
      <c r="E16" s="16" t="s">
        <v>46</v>
      </c>
      <c r="F16" s="82" t="s">
        <v>75</v>
      </c>
      <c r="G16" s="73">
        <v>1</v>
      </c>
      <c r="H16" s="69">
        <v>1</v>
      </c>
      <c r="I16" s="69">
        <v>35</v>
      </c>
      <c r="J16" s="17">
        <f t="shared" ref="J16:J22" si="0">I16*H16</f>
        <v>35</v>
      </c>
      <c r="K16" s="69">
        <v>190</v>
      </c>
      <c r="L16" s="17">
        <f t="shared" ref="L16:L22" si="1">K16*G16</f>
        <v>190</v>
      </c>
      <c r="M16" s="69">
        <v>107</v>
      </c>
      <c r="N16" s="17">
        <f t="shared" ref="N16:N22" si="2">M16*H16</f>
        <v>107</v>
      </c>
      <c r="O16" s="18">
        <f t="shared" ref="O16:O22" si="3">J16+L16+N16</f>
        <v>332</v>
      </c>
      <c r="P16" s="52">
        <f>ROUNDDOWN(O16*$P$15,-1)</f>
        <v>396070</v>
      </c>
      <c r="Q16" s="91">
        <v>7010</v>
      </c>
      <c r="R16" s="19">
        <f t="shared" ref="R16:R22" si="4">P16+Q16</f>
        <v>403080</v>
      </c>
      <c r="S16" s="71">
        <v>7430000</v>
      </c>
      <c r="T16" s="70"/>
      <c r="U16" s="20"/>
      <c r="V16" s="67">
        <v>281</v>
      </c>
      <c r="W16" s="21">
        <f>ROUNDDOWN(V16*$P$15,-1)</f>
        <v>335230</v>
      </c>
      <c r="X16" s="63">
        <f t="shared" ref="X16:X22" si="5">R16+S16+U16+W16</f>
        <v>8168310</v>
      </c>
      <c r="Y16" s="65">
        <v>500</v>
      </c>
      <c r="Z16" s="22">
        <f>ROUNDDOWN(Y16*$P$15,-1)</f>
        <v>596500</v>
      </c>
      <c r="AA16" s="23"/>
      <c r="AC16" s="26"/>
      <c r="AD16" s="25"/>
      <c r="AE16" s="26"/>
    </row>
    <row r="17" spans="1:31" ht="50.1" customHeight="1">
      <c r="A17" s="172"/>
      <c r="B17" s="169"/>
      <c r="C17" s="176"/>
      <c r="D17" s="24" t="s">
        <v>68</v>
      </c>
      <c r="E17" s="24" t="s">
        <v>69</v>
      </c>
      <c r="F17" s="82" t="s">
        <v>74</v>
      </c>
      <c r="G17" s="74">
        <v>1</v>
      </c>
      <c r="H17" s="75">
        <v>1</v>
      </c>
      <c r="I17" s="69">
        <v>35</v>
      </c>
      <c r="J17" s="17">
        <f t="shared" si="0"/>
        <v>35</v>
      </c>
      <c r="K17" s="69">
        <v>136</v>
      </c>
      <c r="L17" s="17">
        <f t="shared" ref="L17" si="6">K17*G17</f>
        <v>136</v>
      </c>
      <c r="M17" s="69">
        <v>78</v>
      </c>
      <c r="N17" s="17">
        <f t="shared" ref="N17" si="7">M17*H17</f>
        <v>78</v>
      </c>
      <c r="O17" s="18">
        <f t="shared" ref="O17" si="8">J17+L17+N17</f>
        <v>249</v>
      </c>
      <c r="P17" s="52">
        <f>ROUNDDOWN(O17*$P$15,-1)</f>
        <v>297050</v>
      </c>
      <c r="Q17" s="91"/>
      <c r="R17" s="19">
        <f t="shared" ref="R17" si="9">P17+Q17</f>
        <v>297050</v>
      </c>
      <c r="S17" s="71"/>
      <c r="T17" s="70"/>
      <c r="U17" s="20"/>
      <c r="V17" s="67"/>
      <c r="W17" s="21"/>
      <c r="X17" s="63">
        <f t="shared" si="5"/>
        <v>297050</v>
      </c>
      <c r="Y17" s="65"/>
      <c r="Z17" s="22"/>
      <c r="AA17" s="23"/>
      <c r="AC17" s="26"/>
      <c r="AD17" s="25"/>
      <c r="AE17" s="26"/>
    </row>
    <row r="18" spans="1:31" ht="50.1" customHeight="1">
      <c r="A18" s="173"/>
      <c r="B18" s="170"/>
      <c r="C18" s="177"/>
      <c r="D18" s="88" t="s">
        <v>64</v>
      </c>
      <c r="E18" s="24" t="s">
        <v>46</v>
      </c>
      <c r="F18" s="82" t="s">
        <v>94</v>
      </c>
      <c r="G18" s="74">
        <v>2</v>
      </c>
      <c r="H18" s="75">
        <v>4</v>
      </c>
      <c r="I18" s="69">
        <v>35</v>
      </c>
      <c r="J18" s="17">
        <f t="shared" si="0"/>
        <v>140</v>
      </c>
      <c r="K18" s="69">
        <v>190</v>
      </c>
      <c r="L18" s="17">
        <f t="shared" si="1"/>
        <v>380</v>
      </c>
      <c r="M18" s="69">
        <v>107</v>
      </c>
      <c r="N18" s="17">
        <f t="shared" si="2"/>
        <v>428</v>
      </c>
      <c r="O18" s="18">
        <f t="shared" si="3"/>
        <v>948</v>
      </c>
      <c r="P18" s="52">
        <f>ROUNDDOWN(O18*$P$15,-1)</f>
        <v>1130960</v>
      </c>
      <c r="Q18" s="91"/>
      <c r="R18" s="19">
        <f t="shared" si="4"/>
        <v>1130960</v>
      </c>
      <c r="S18" s="71"/>
      <c r="T18" s="69"/>
      <c r="U18" s="20"/>
      <c r="V18" s="68"/>
      <c r="W18" s="21">
        <f t="shared" ref="W18:W20" si="10">ROUNDDOWN(V18*$P$15,-1)</f>
        <v>0</v>
      </c>
      <c r="X18" s="63">
        <f t="shared" si="5"/>
        <v>1130960</v>
      </c>
      <c r="Y18" s="66"/>
      <c r="Z18" s="22">
        <f>ROUNDDOWN(Y18*$P$15,-1)</f>
        <v>0</v>
      </c>
      <c r="AA18" s="23"/>
      <c r="AC18" s="26"/>
      <c r="AD18" s="25"/>
      <c r="AE18" s="26"/>
    </row>
    <row r="19" spans="1:31" ht="30" customHeight="1">
      <c r="A19" s="93" t="s">
        <v>65</v>
      </c>
      <c r="B19" s="94"/>
      <c r="C19" s="95"/>
      <c r="D19" s="96"/>
      <c r="E19" s="97"/>
      <c r="F19" s="98"/>
      <c r="G19" s="99"/>
      <c r="H19" s="100"/>
      <c r="I19" s="101"/>
      <c r="J19" s="102">
        <f>SUM(J16:J18)</f>
        <v>210</v>
      </c>
      <c r="K19" s="101"/>
      <c r="L19" s="102">
        <f>SUM(L16:L18)</f>
        <v>706</v>
      </c>
      <c r="M19" s="101"/>
      <c r="N19" s="102">
        <f t="shared" ref="N19:S19" si="11">SUM(N16:N18)</f>
        <v>613</v>
      </c>
      <c r="O19" s="103">
        <f t="shared" si="11"/>
        <v>1529</v>
      </c>
      <c r="P19" s="104">
        <f t="shared" si="11"/>
        <v>1824080</v>
      </c>
      <c r="Q19" s="105">
        <f t="shared" si="11"/>
        <v>7010</v>
      </c>
      <c r="R19" s="106">
        <f t="shared" si="11"/>
        <v>1831090</v>
      </c>
      <c r="S19" s="107">
        <f t="shared" si="11"/>
        <v>7430000</v>
      </c>
      <c r="T19" s="101"/>
      <c r="U19" s="108"/>
      <c r="V19" s="109">
        <f t="shared" ref="V19:Z19" si="12">SUM(V16:V18)</f>
        <v>281</v>
      </c>
      <c r="W19" s="110">
        <f t="shared" si="12"/>
        <v>335230</v>
      </c>
      <c r="X19" s="111">
        <f t="shared" si="12"/>
        <v>9596320</v>
      </c>
      <c r="Y19" s="112">
        <f t="shared" si="12"/>
        <v>500</v>
      </c>
      <c r="Z19" s="113">
        <f t="shared" si="12"/>
        <v>596500</v>
      </c>
      <c r="AA19" s="23"/>
      <c r="AC19" s="26"/>
      <c r="AD19" s="25"/>
      <c r="AE19" s="26"/>
    </row>
    <row r="20" spans="1:31" ht="50.1" customHeight="1">
      <c r="A20" s="174" t="s">
        <v>70</v>
      </c>
      <c r="B20" s="178" t="s">
        <v>72</v>
      </c>
      <c r="C20" s="178" t="s">
        <v>73</v>
      </c>
      <c r="D20" s="16" t="s">
        <v>63</v>
      </c>
      <c r="E20" s="24" t="s">
        <v>4</v>
      </c>
      <c r="F20" s="82" t="s">
        <v>75</v>
      </c>
      <c r="G20" s="74">
        <v>1</v>
      </c>
      <c r="H20" s="75">
        <v>1</v>
      </c>
      <c r="I20" s="69">
        <v>26</v>
      </c>
      <c r="J20" s="17">
        <f t="shared" si="0"/>
        <v>26</v>
      </c>
      <c r="K20" s="69">
        <v>132</v>
      </c>
      <c r="L20" s="17">
        <f t="shared" si="1"/>
        <v>132</v>
      </c>
      <c r="M20" s="69">
        <v>67</v>
      </c>
      <c r="N20" s="17">
        <f t="shared" si="2"/>
        <v>67</v>
      </c>
      <c r="O20" s="18">
        <f t="shared" si="3"/>
        <v>225</v>
      </c>
      <c r="P20" s="52">
        <f>ROUNDDOWN(O20*$P$15,-1)</f>
        <v>268420</v>
      </c>
      <c r="Q20" s="72">
        <v>44240</v>
      </c>
      <c r="R20" s="19">
        <f t="shared" si="4"/>
        <v>312660</v>
      </c>
      <c r="S20" s="71">
        <v>3829000</v>
      </c>
      <c r="T20" s="69"/>
      <c r="U20" s="20"/>
      <c r="V20" s="68">
        <v>562</v>
      </c>
      <c r="W20" s="21">
        <f t="shared" si="10"/>
        <v>670460</v>
      </c>
      <c r="X20" s="64">
        <f t="shared" si="5"/>
        <v>4812120</v>
      </c>
      <c r="Y20" s="66"/>
      <c r="Z20" s="22">
        <f t="shared" ref="Z20" si="13">ROUNDDOWN(Y20*$P$15,-1)</f>
        <v>0</v>
      </c>
      <c r="AA20" s="23"/>
      <c r="AC20" s="26"/>
      <c r="AD20" s="25"/>
      <c r="AE20" s="90"/>
    </row>
    <row r="21" spans="1:31" ht="50.1" customHeight="1">
      <c r="A21" s="172"/>
      <c r="B21" s="169"/>
      <c r="C21" s="176"/>
      <c r="D21" s="24" t="s">
        <v>68</v>
      </c>
      <c r="E21" s="24" t="s">
        <v>69</v>
      </c>
      <c r="F21" s="82" t="s">
        <v>74</v>
      </c>
      <c r="G21" s="74">
        <v>1</v>
      </c>
      <c r="H21" s="75">
        <v>1</v>
      </c>
      <c r="I21" s="69">
        <v>26</v>
      </c>
      <c r="J21" s="17">
        <f t="shared" ref="J21" si="14">I21*H21</f>
        <v>26</v>
      </c>
      <c r="K21" s="69">
        <v>105</v>
      </c>
      <c r="L21" s="17">
        <f t="shared" ref="L21" si="15">K21*G21</f>
        <v>105</v>
      </c>
      <c r="M21" s="69">
        <v>49</v>
      </c>
      <c r="N21" s="17">
        <f t="shared" ref="N21" si="16">M21*H21</f>
        <v>49</v>
      </c>
      <c r="O21" s="18">
        <f t="shared" ref="O21" si="17">J21+L21+N21</f>
        <v>180</v>
      </c>
      <c r="P21" s="52">
        <f>ROUNDDOWN(O21*$P$15,-1)</f>
        <v>214740</v>
      </c>
      <c r="Q21" s="72"/>
      <c r="R21" s="19">
        <f t="shared" si="4"/>
        <v>214740</v>
      </c>
      <c r="S21" s="71"/>
      <c r="T21" s="69"/>
      <c r="U21" s="20"/>
      <c r="V21" s="68"/>
      <c r="W21" s="21"/>
      <c r="X21" s="64">
        <f t="shared" si="5"/>
        <v>214740</v>
      </c>
      <c r="Y21" s="66"/>
      <c r="Z21" s="22"/>
      <c r="AA21" s="23"/>
      <c r="AC21" s="26"/>
      <c r="AD21" s="25"/>
      <c r="AE21" s="90"/>
    </row>
    <row r="22" spans="1:31" ht="50.1" customHeight="1">
      <c r="A22" s="173"/>
      <c r="B22" s="170"/>
      <c r="C22" s="177"/>
      <c r="D22" s="88" t="s">
        <v>64</v>
      </c>
      <c r="E22" s="24" t="s">
        <v>4</v>
      </c>
      <c r="F22" s="82" t="s">
        <v>94</v>
      </c>
      <c r="G22" s="74">
        <v>2</v>
      </c>
      <c r="H22" s="75">
        <v>4</v>
      </c>
      <c r="I22" s="69">
        <v>26</v>
      </c>
      <c r="J22" s="17">
        <f t="shared" si="0"/>
        <v>104</v>
      </c>
      <c r="K22" s="69">
        <v>132</v>
      </c>
      <c r="L22" s="17">
        <f t="shared" si="1"/>
        <v>264</v>
      </c>
      <c r="M22" s="69">
        <v>67</v>
      </c>
      <c r="N22" s="17">
        <f t="shared" si="2"/>
        <v>268</v>
      </c>
      <c r="O22" s="18">
        <f t="shared" si="3"/>
        <v>636</v>
      </c>
      <c r="P22" s="52">
        <f>ROUNDDOWN(O22*$P$15,-1)</f>
        <v>758740</v>
      </c>
      <c r="Q22" s="72"/>
      <c r="R22" s="19">
        <f t="shared" si="4"/>
        <v>758740</v>
      </c>
      <c r="S22" s="71"/>
      <c r="T22" s="69"/>
      <c r="U22" s="20"/>
      <c r="V22" s="68"/>
      <c r="W22" s="21">
        <f t="shared" ref="W22:W23" si="18">ROUNDDOWN(V22*$P$15,-1)</f>
        <v>0</v>
      </c>
      <c r="X22" s="64">
        <f t="shared" si="5"/>
        <v>758740</v>
      </c>
      <c r="Y22" s="66"/>
      <c r="Z22" s="22">
        <f t="shared" ref="Z22" si="19">ROUNDDOWN(Y22*$P$15,-1)</f>
        <v>0</v>
      </c>
      <c r="AA22" s="23"/>
      <c r="AC22" s="26"/>
      <c r="AD22" s="25"/>
      <c r="AE22" s="90"/>
    </row>
    <row r="23" spans="1:31" ht="30" customHeight="1">
      <c r="A23" s="114"/>
      <c r="B23" s="115"/>
      <c r="C23" s="97"/>
      <c r="D23" s="96"/>
      <c r="E23" s="97"/>
      <c r="F23" s="98"/>
      <c r="G23" s="99"/>
      <c r="H23" s="100"/>
      <c r="I23" s="100"/>
      <c r="J23" s="116">
        <f>SUM(J20:J22)</f>
        <v>156</v>
      </c>
      <c r="K23" s="100"/>
      <c r="L23" s="116">
        <f>SUM(L20:L22)</f>
        <v>501</v>
      </c>
      <c r="M23" s="100"/>
      <c r="N23" s="116">
        <f t="shared" ref="N23:S23" si="20">SUM(N20:N22)</f>
        <v>384</v>
      </c>
      <c r="O23" s="117">
        <f t="shared" si="20"/>
        <v>1041</v>
      </c>
      <c r="P23" s="118">
        <f t="shared" si="20"/>
        <v>1241900</v>
      </c>
      <c r="Q23" s="119">
        <f t="shared" si="20"/>
        <v>44240</v>
      </c>
      <c r="R23" s="120">
        <f t="shared" si="20"/>
        <v>1286140</v>
      </c>
      <c r="S23" s="121">
        <f t="shared" si="20"/>
        <v>3829000</v>
      </c>
      <c r="T23" s="100"/>
      <c r="U23" s="122"/>
      <c r="V23" s="123">
        <f>SUM(V20:V22)</f>
        <v>562</v>
      </c>
      <c r="W23" s="110">
        <f t="shared" si="18"/>
        <v>670460</v>
      </c>
      <c r="X23" s="124">
        <f>SUM(X20:X22)</f>
        <v>5785600</v>
      </c>
      <c r="Y23" s="125">
        <f>SUM(Y20:Y22)</f>
        <v>0</v>
      </c>
      <c r="Z23" s="126">
        <f>SUM(Z20:Z22)</f>
        <v>0</v>
      </c>
      <c r="AA23" s="23"/>
      <c r="AC23" s="26"/>
      <c r="AD23" s="25"/>
      <c r="AE23" s="90"/>
    </row>
    <row r="24" spans="1:31" ht="50.1" customHeight="1" thickBot="1">
      <c r="A24" s="27" t="s">
        <v>30</v>
      </c>
      <c r="B24" s="28"/>
      <c r="C24" s="29" t="s">
        <v>100</v>
      </c>
      <c r="D24" s="29"/>
      <c r="E24" s="29"/>
      <c r="F24" s="30"/>
      <c r="G24" s="31">
        <v>4</v>
      </c>
      <c r="H24" s="31">
        <v>6</v>
      </c>
      <c r="I24" s="31"/>
      <c r="J24" s="31">
        <f>J19+J23</f>
        <v>366</v>
      </c>
      <c r="K24" s="31"/>
      <c r="L24" s="31">
        <f>L19+L23</f>
        <v>1207</v>
      </c>
      <c r="M24" s="31"/>
      <c r="N24" s="31">
        <f>N19+N23</f>
        <v>997</v>
      </c>
      <c r="O24" s="31">
        <f>O19+O23</f>
        <v>2570</v>
      </c>
      <c r="P24" s="53">
        <f>P19+P23</f>
        <v>3065980</v>
      </c>
      <c r="Q24" s="33">
        <f>Q19+Q23</f>
        <v>51250</v>
      </c>
      <c r="R24" s="33">
        <f>R19+R23</f>
        <v>3117230</v>
      </c>
      <c r="S24" s="34">
        <f t="shared" ref="S24:Z24" si="21">S19+S23</f>
        <v>11259000</v>
      </c>
      <c r="T24" s="31">
        <f t="shared" si="21"/>
        <v>0</v>
      </c>
      <c r="U24" s="31">
        <f t="shared" si="21"/>
        <v>0</v>
      </c>
      <c r="V24" s="31">
        <f t="shared" si="21"/>
        <v>843</v>
      </c>
      <c r="W24" s="32">
        <f t="shared" si="21"/>
        <v>1005690</v>
      </c>
      <c r="X24" s="92">
        <f t="shared" si="21"/>
        <v>15381920</v>
      </c>
      <c r="Y24" s="34">
        <f t="shared" si="21"/>
        <v>500</v>
      </c>
      <c r="Z24" s="35">
        <f t="shared" si="21"/>
        <v>596500</v>
      </c>
      <c r="AA24" s="23"/>
    </row>
    <row r="25" spans="1:31" ht="6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"/>
    </row>
    <row r="26" spans="1:31" ht="29.25" customHeight="1">
      <c r="A26" s="87" t="s">
        <v>90</v>
      </c>
      <c r="B26" s="87"/>
      <c r="C26" s="87"/>
      <c r="D26" s="87"/>
      <c r="E26" s="87"/>
      <c r="F26" s="87"/>
      <c r="G26" s="87"/>
      <c r="H26" s="87"/>
      <c r="I26" s="87"/>
      <c r="J26" s="87"/>
      <c r="K26" s="6"/>
      <c r="L26" s="6"/>
      <c r="M26" s="6"/>
      <c r="N26" s="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"/>
    </row>
    <row r="27" spans="1:31" s="42" customFormat="1" ht="29.25" customHeight="1">
      <c r="A27" s="37" t="s">
        <v>103</v>
      </c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9">
        <f>N24+L24+J24</f>
        <v>2570</v>
      </c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1"/>
    </row>
    <row r="28" spans="1:31" ht="14.25" hidden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43"/>
      <c r="O28" s="36" t="s">
        <v>31</v>
      </c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>
        <v>1090</v>
      </c>
    </row>
    <row r="29" spans="1:31" ht="14.25" hidden="1">
      <c r="F29" s="44"/>
      <c r="G29" s="44"/>
      <c r="H29" s="44"/>
      <c r="I29" s="44"/>
      <c r="J29" s="44"/>
      <c r="K29" s="44"/>
      <c r="L29" s="44"/>
      <c r="M29" s="44"/>
      <c r="N29" s="45"/>
      <c r="Z29" s="36">
        <f>O24*Z28</f>
        <v>2801300</v>
      </c>
    </row>
    <row r="30" spans="1:31" ht="20.25" customHeight="1">
      <c r="A30" s="81"/>
      <c r="N30" s="4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48"/>
    </row>
    <row r="31" spans="1:31" ht="13.5" customHeight="1">
      <c r="A31" s="47"/>
      <c r="F31" s="44"/>
      <c r="G31" s="44"/>
      <c r="H31" s="44"/>
      <c r="I31" s="44"/>
      <c r="J31" s="44"/>
      <c r="K31" s="44"/>
      <c r="L31" s="44"/>
      <c r="M31" s="44"/>
      <c r="N31" s="44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31" ht="14.25">
      <c r="A32" s="159"/>
      <c r="B32" s="159"/>
      <c r="C32" s="159"/>
      <c r="D32" s="159"/>
      <c r="E32" s="159"/>
      <c r="F32" s="159"/>
      <c r="G32" s="159"/>
      <c r="H32" s="44"/>
      <c r="I32" s="44"/>
      <c r="J32" s="44"/>
      <c r="K32" s="44"/>
      <c r="L32" s="44"/>
      <c r="M32" s="44"/>
      <c r="N32" s="44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4.25">
      <c r="A33" s="47"/>
      <c r="F33" s="44"/>
      <c r="G33" s="44"/>
      <c r="H33" s="44"/>
      <c r="I33" s="44"/>
      <c r="J33" s="44"/>
      <c r="K33" s="44"/>
      <c r="L33" s="44"/>
      <c r="M33" s="44"/>
      <c r="N33" s="44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27">
      <c r="A34" s="179" t="s">
        <v>101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</row>
    <row r="35" spans="1:26">
      <c r="A35" t="s">
        <v>102</v>
      </c>
    </row>
    <row r="40" spans="1:26">
      <c r="L40" s="26"/>
      <c r="M40" s="26"/>
      <c r="N40" s="26"/>
      <c r="P40" s="26"/>
      <c r="Q40" s="26"/>
      <c r="T40" s="26"/>
    </row>
    <row r="41" spans="1:26">
      <c r="L41" s="26"/>
      <c r="M41" s="26"/>
      <c r="N41" s="26"/>
      <c r="P41" s="26"/>
      <c r="Q41" s="26"/>
      <c r="T41" s="26"/>
    </row>
  </sheetData>
  <mergeCells count="34">
    <mergeCell ref="A34:Z34"/>
    <mergeCell ref="A13:C14"/>
    <mergeCell ref="D13:H13"/>
    <mergeCell ref="I13:O13"/>
    <mergeCell ref="T13:U13"/>
    <mergeCell ref="V13:W13"/>
    <mergeCell ref="Y13:Z13"/>
    <mergeCell ref="D14:D15"/>
    <mergeCell ref="E14:E15"/>
    <mergeCell ref="F14:F15"/>
    <mergeCell ref="G14:H14"/>
    <mergeCell ref="I14:J14"/>
    <mergeCell ref="K14:L14"/>
    <mergeCell ref="M14:N14"/>
    <mergeCell ref="O14:O15"/>
    <mergeCell ref="B20:B22"/>
    <mergeCell ref="A32:G32"/>
    <mergeCell ref="X13:X15"/>
    <mergeCell ref="P12:X12"/>
    <mergeCell ref="Q13:Q15"/>
    <mergeCell ref="R13:R15"/>
    <mergeCell ref="B16:B18"/>
    <mergeCell ref="A16:A18"/>
    <mergeCell ref="A20:A22"/>
    <mergeCell ref="C16:C18"/>
    <mergeCell ref="C20:C22"/>
    <mergeCell ref="A1:Z1"/>
    <mergeCell ref="Y12:Z12"/>
    <mergeCell ref="A7:D7"/>
    <mergeCell ref="A8:D8"/>
    <mergeCell ref="E7:F7"/>
    <mergeCell ref="E8:F8"/>
    <mergeCell ref="A9:D9"/>
    <mergeCell ref="E9:F9"/>
  </mergeCells>
  <phoneticPr fontId="3" type="noConversion"/>
  <pageMargins left="0.47244094488188981" right="0.47244094488188981" top="0.98425196850393704" bottom="0.98425196850393704" header="0.51181102362204722" footer="0.51181102362204722"/>
  <pageSetup paperSize="9" scale="42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3"/>
  <sheetViews>
    <sheetView zoomScale="85" workbookViewId="0">
      <selection activeCell="D16" sqref="D16"/>
    </sheetView>
  </sheetViews>
  <sheetFormatPr defaultRowHeight="13.5"/>
  <cols>
    <col min="1" max="1" width="27.77734375" bestFit="1" customWidth="1"/>
    <col min="2" max="2" width="44.5546875" bestFit="1" customWidth="1"/>
    <col min="3" max="3" width="44.5546875" customWidth="1"/>
    <col min="4" max="4" width="18.6640625" bestFit="1" customWidth="1"/>
    <col min="5" max="5" width="16.33203125" bestFit="1" customWidth="1"/>
    <col min="6" max="6" width="3.44140625" bestFit="1" customWidth="1"/>
    <col min="7" max="7" width="4.5546875" bestFit="1" customWidth="1"/>
    <col min="8" max="8" width="7.5546875" bestFit="1" customWidth="1"/>
    <col min="14" max="14" width="11.5546875" bestFit="1" customWidth="1"/>
    <col min="15" max="15" width="15.44140625" bestFit="1" customWidth="1"/>
    <col min="16" max="16" width="14.109375" customWidth="1"/>
    <col min="17" max="17" width="19.44140625" bestFit="1" customWidth="1"/>
  </cols>
  <sheetData>
    <row r="1" spans="1:5" s="77" customFormat="1" ht="51" customHeight="1">
      <c r="A1" s="216" t="s">
        <v>92</v>
      </c>
      <c r="B1" s="217"/>
      <c r="C1" s="217"/>
      <c r="D1" s="217"/>
      <c r="E1" s="217"/>
    </row>
    <row r="2" spans="1:5" s="77" customFormat="1" ht="51" customHeight="1">
      <c r="A2" s="208" t="s">
        <v>47</v>
      </c>
      <c r="B2" s="208"/>
      <c r="C2" s="78"/>
      <c r="D2" s="79"/>
      <c r="E2" s="79"/>
    </row>
    <row r="3" spans="1:5" ht="51" customHeight="1">
      <c r="A3" s="127" t="s">
        <v>48</v>
      </c>
      <c r="B3" s="218" t="s">
        <v>49</v>
      </c>
      <c r="C3" s="218"/>
      <c r="D3" s="127" t="s">
        <v>50</v>
      </c>
      <c r="E3" s="127" t="s">
        <v>51</v>
      </c>
    </row>
    <row r="4" spans="1:5" ht="50.1" customHeight="1">
      <c r="A4" s="146" t="s">
        <v>96</v>
      </c>
      <c r="B4" s="221" t="s">
        <v>98</v>
      </c>
      <c r="C4" s="222"/>
      <c r="D4" s="147" t="s">
        <v>52</v>
      </c>
      <c r="E4" s="148" t="s">
        <v>95</v>
      </c>
    </row>
    <row r="5" spans="1:5" ht="50.1" customHeight="1">
      <c r="A5" s="146" t="s">
        <v>97</v>
      </c>
      <c r="B5" s="221" t="s">
        <v>99</v>
      </c>
      <c r="C5" s="222"/>
      <c r="D5" s="147" t="s">
        <v>52</v>
      </c>
      <c r="E5" s="148" t="s">
        <v>95</v>
      </c>
    </row>
    <row r="6" spans="1:5" s="80" customFormat="1" ht="63" customHeight="1">
      <c r="A6" s="128" t="s">
        <v>88</v>
      </c>
      <c r="B6" s="219" t="s">
        <v>91</v>
      </c>
      <c r="C6" s="220"/>
      <c r="D6" s="129" t="s">
        <v>52</v>
      </c>
      <c r="E6" s="130" t="s">
        <v>53</v>
      </c>
    </row>
    <row r="7" spans="1:5" ht="22.5" customHeight="1"/>
    <row r="8" spans="1:5" s="77" customFormat="1" ht="51" customHeight="1" thickBot="1">
      <c r="A8" s="208" t="s">
        <v>85</v>
      </c>
      <c r="B8" s="208"/>
      <c r="C8" s="132"/>
      <c r="D8" s="79"/>
      <c r="E8" s="79"/>
    </row>
    <row r="9" spans="1:5" ht="51" customHeight="1">
      <c r="A9" s="83" t="s">
        <v>79</v>
      </c>
      <c r="B9" s="209" t="s">
        <v>80</v>
      </c>
      <c r="C9" s="209"/>
      <c r="D9" s="131" t="s">
        <v>81</v>
      </c>
      <c r="E9" s="85" t="s">
        <v>51</v>
      </c>
    </row>
    <row r="10" spans="1:5" ht="51" customHeight="1" thickBot="1">
      <c r="A10" s="135" t="s">
        <v>82</v>
      </c>
      <c r="B10" s="210" t="s">
        <v>83</v>
      </c>
      <c r="C10" s="211"/>
      <c r="D10" s="136" t="s">
        <v>52</v>
      </c>
      <c r="E10" s="86" t="s">
        <v>84</v>
      </c>
    </row>
    <row r="11" spans="1:5" ht="51" customHeight="1">
      <c r="A11" s="137"/>
      <c r="B11" s="133"/>
      <c r="C11" s="133"/>
      <c r="D11" s="138"/>
      <c r="E11" s="134"/>
    </row>
    <row r="12" spans="1:5" ht="51" customHeight="1" thickBot="1">
      <c r="A12" s="208" t="s">
        <v>86</v>
      </c>
      <c r="B12" s="208"/>
    </row>
    <row r="13" spans="1:5" ht="51" customHeight="1">
      <c r="A13" s="83" t="s">
        <v>60</v>
      </c>
      <c r="B13" s="209" t="s">
        <v>61</v>
      </c>
      <c r="C13" s="209"/>
      <c r="D13" s="84" t="s">
        <v>57</v>
      </c>
      <c r="E13" s="85" t="s">
        <v>51</v>
      </c>
    </row>
    <row r="14" spans="1:5" ht="52.5" customHeight="1">
      <c r="A14" s="144" t="s">
        <v>59</v>
      </c>
      <c r="B14" s="215" t="s">
        <v>78</v>
      </c>
      <c r="C14" s="215"/>
      <c r="D14" s="139">
        <v>17850</v>
      </c>
      <c r="E14" s="145" t="s">
        <v>58</v>
      </c>
    </row>
    <row r="15" spans="1:5" ht="52.5" customHeight="1">
      <c r="A15" s="141" t="s">
        <v>77</v>
      </c>
      <c r="B15" s="207" t="s">
        <v>87</v>
      </c>
      <c r="C15" s="207"/>
      <c r="D15" s="142">
        <v>33400</v>
      </c>
      <c r="E15" s="143" t="s">
        <v>58</v>
      </c>
    </row>
    <row r="16" spans="1:5" ht="52.5" customHeight="1" thickBot="1">
      <c r="A16" s="212" t="s">
        <v>89</v>
      </c>
      <c r="B16" s="213"/>
      <c r="C16" s="214"/>
      <c r="D16" s="89">
        <f>해외출장여비!Q24</f>
        <v>51250</v>
      </c>
      <c r="E16" s="140"/>
    </row>
    <row r="17" ht="30.75" customHeight="1"/>
    <row r="18" ht="29.25" customHeight="1"/>
    <row r="19" ht="6" customHeight="1"/>
    <row r="21" hidden="1"/>
    <row r="22" hidden="1"/>
    <row r="23" ht="20.25" customHeight="1"/>
  </sheetData>
  <mergeCells count="14">
    <mergeCell ref="A1:E1"/>
    <mergeCell ref="A2:B2"/>
    <mergeCell ref="B3:C3"/>
    <mergeCell ref="B6:C6"/>
    <mergeCell ref="A12:B12"/>
    <mergeCell ref="B5:C5"/>
    <mergeCell ref="B4:C4"/>
    <mergeCell ref="B15:C15"/>
    <mergeCell ref="A8:B8"/>
    <mergeCell ref="B9:C9"/>
    <mergeCell ref="B10:C10"/>
    <mergeCell ref="A16:C16"/>
    <mergeCell ref="B13:C13"/>
    <mergeCell ref="B14:C14"/>
  </mergeCells>
  <phoneticPr fontId="3" type="noConversion"/>
  <pageMargins left="0.47244094488188981" right="0.47244094488188981" top="0.98425196850393704" bottom="0.98425196850393704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해외출장여비</vt:lpstr>
      <vt:lpstr>기타비용</vt:lpstr>
      <vt:lpstr>해외출장여비!Print_Area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KPOST2013</dc:creator>
  <cp:lastModifiedBy>KPOST2013</cp:lastModifiedBy>
  <cp:lastPrinted>2015-09-14T06:12:36Z</cp:lastPrinted>
  <dcterms:created xsi:type="dcterms:W3CDTF">2014-03-28T05:50:35Z</dcterms:created>
  <dcterms:modified xsi:type="dcterms:W3CDTF">2015-09-14T12:34:08Z</dcterms:modified>
</cp:coreProperties>
</file>