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315" windowHeight="10080"/>
  </bookViews>
  <sheets>
    <sheet name="최종(안)" sheetId="1" r:id="rId1"/>
  </sheets>
  <definedNames>
    <definedName name="_xlnm._FilterDatabase" localSheetId="0" hidden="1">'최종(안)'!$A$3:$O$29</definedName>
  </definedNames>
  <calcPr calcId="125725"/>
</workbook>
</file>

<file path=xl/calcChain.xml><?xml version="1.0" encoding="utf-8"?>
<calcChain xmlns="http://schemas.openxmlformats.org/spreadsheetml/2006/main">
  <c r="N28" i="1"/>
  <c r="M28"/>
  <c r="L28"/>
  <c r="K28"/>
  <c r="J28"/>
  <c r="I28"/>
  <c r="H28"/>
  <c r="G28"/>
  <c r="F28"/>
  <c r="E28"/>
  <c r="D28"/>
  <c r="C27"/>
  <c r="C28" s="1"/>
  <c r="O28" s="1"/>
  <c r="N26"/>
  <c r="M26"/>
  <c r="L26"/>
  <c r="K26"/>
  <c r="J26"/>
  <c r="I26"/>
  <c r="H26"/>
  <c r="G26"/>
  <c r="F26"/>
  <c r="E26"/>
  <c r="D26"/>
  <c r="O25"/>
  <c r="C25"/>
  <c r="C26" s="1"/>
  <c r="O26" s="1"/>
  <c r="N24"/>
  <c r="M24"/>
  <c r="L24"/>
  <c r="K24"/>
  <c r="J24"/>
  <c r="I24"/>
  <c r="H24"/>
  <c r="G24"/>
  <c r="F24"/>
  <c r="E24"/>
  <c r="D24"/>
  <c r="C23"/>
  <c r="C24" s="1"/>
  <c r="O24" s="1"/>
  <c r="N22"/>
  <c r="M22"/>
  <c r="L22"/>
  <c r="K22"/>
  <c r="J22"/>
  <c r="I22"/>
  <c r="H22"/>
  <c r="G22"/>
  <c r="F22"/>
  <c r="E22"/>
  <c r="D22"/>
  <c r="C21"/>
  <c r="O21" s="1"/>
  <c r="N20"/>
  <c r="M20"/>
  <c r="L20"/>
  <c r="K20"/>
  <c r="J20"/>
  <c r="I20"/>
  <c r="H20"/>
  <c r="G20"/>
  <c r="F20"/>
  <c r="E20"/>
  <c r="D20"/>
  <c r="C19"/>
  <c r="O19" s="1"/>
  <c r="C18"/>
  <c r="N17"/>
  <c r="M17"/>
  <c r="L17"/>
  <c r="K17"/>
  <c r="J17"/>
  <c r="I17"/>
  <c r="H17"/>
  <c r="G17"/>
  <c r="F17"/>
  <c r="E17"/>
  <c r="D17"/>
  <c r="C16"/>
  <c r="O16" s="1"/>
  <c r="C15"/>
  <c r="O15" s="1"/>
  <c r="C14"/>
  <c r="O14" s="1"/>
  <c r="N13"/>
  <c r="M13"/>
  <c r="L13"/>
  <c r="K13"/>
  <c r="J13"/>
  <c r="I13"/>
  <c r="H13"/>
  <c r="G13"/>
  <c r="F13"/>
  <c r="E13"/>
  <c r="D13"/>
  <c r="C12"/>
  <c r="O12" s="1"/>
  <c r="C11"/>
  <c r="O11" s="1"/>
  <c r="C10"/>
  <c r="O10" s="1"/>
  <c r="N9"/>
  <c r="M9"/>
  <c r="L9"/>
  <c r="K9"/>
  <c r="J9"/>
  <c r="I9"/>
  <c r="H9"/>
  <c r="G9"/>
  <c r="F9"/>
  <c r="E9"/>
  <c r="D9"/>
  <c r="C8"/>
  <c r="C7"/>
  <c r="O6"/>
  <c r="C6"/>
  <c r="E29" l="1"/>
  <c r="M29"/>
  <c r="C20"/>
  <c r="O20" s="1"/>
  <c r="C22"/>
  <c r="O22" s="1"/>
  <c r="I29"/>
  <c r="H29"/>
  <c r="O7"/>
  <c r="F29"/>
  <c r="J29"/>
  <c r="N29"/>
  <c r="O18"/>
  <c r="O27"/>
  <c r="D29"/>
  <c r="C17"/>
  <c r="O17" s="1"/>
  <c r="L29"/>
  <c r="C9"/>
  <c r="G29"/>
  <c r="K29"/>
  <c r="C13"/>
  <c r="O13" s="1"/>
  <c r="O9"/>
  <c r="O8"/>
  <c r="O23"/>
  <c r="C29" l="1"/>
  <c r="O29" s="1"/>
</calcChain>
</file>

<file path=xl/sharedStrings.xml><?xml version="1.0" encoding="utf-8"?>
<sst xmlns="http://schemas.openxmlformats.org/spreadsheetml/2006/main" count="50" uniqueCount="42">
  <si>
    <t>(단위 : 천원)</t>
  </si>
  <si>
    <t>예산과목</t>
  </si>
  <si>
    <t>계</t>
  </si>
  <si>
    <t>관서별 배정내역</t>
  </si>
  <si>
    <t>우본보류</t>
  </si>
  <si>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</si>
  <si>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</si>
  <si>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</si>
  <si>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</si>
  <si>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</si>
  <si>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</si>
  <si>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</si>
  <si>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</si>
  <si>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</si>
  <si>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정보센터</t>
    <phoneticPr fontId="4" type="noConversion"/>
  </si>
  <si>
    <t>우본</t>
  </si>
  <si>
    <t>일용임금</t>
    <phoneticPr fontId="4" type="noConversion"/>
  </si>
  <si>
    <t>5132-311-110-03</t>
  </si>
  <si>
    <t>소계</t>
  </si>
  <si>
    <t>일반수용비</t>
    <phoneticPr fontId="4" type="noConversion"/>
  </si>
  <si>
    <t>5132-311-210-01</t>
  </si>
  <si>
    <t>5132-312-210-01</t>
  </si>
  <si>
    <t>5133-321-210-01</t>
  </si>
  <si>
    <t>특근매식비</t>
    <phoneticPr fontId="4" type="noConversion"/>
  </si>
  <si>
    <t>5132-311-210-05</t>
  </si>
  <si>
    <t>5132-312-210-05</t>
  </si>
  <si>
    <t>5133-321-210-05</t>
  </si>
  <si>
    <t>임차비</t>
  </si>
  <si>
    <t>5132-311-210-07</t>
  </si>
  <si>
    <t>5132-312-210-16</t>
  </si>
  <si>
    <t>위탁사업비</t>
    <phoneticPr fontId="4" type="noConversion"/>
  </si>
  <si>
    <t>5132-315-210-15</t>
    <phoneticPr fontId="4" type="noConversion"/>
  </si>
  <si>
    <t>국내여비</t>
    <phoneticPr fontId="4" type="noConversion"/>
  </si>
  <si>
    <t>5132-312-220-01</t>
  </si>
  <si>
    <t>5138-301-310-03</t>
    <phoneticPr fontId="4" type="noConversion"/>
  </si>
  <si>
    <t>자산취득비</t>
    <phoneticPr fontId="4" type="noConversion"/>
  </si>
  <si>
    <t>5132-311-430-01</t>
  </si>
  <si>
    <t>합계</t>
  </si>
  <si>
    <t>소포포상금
(격려금)</t>
    <phoneticPr fontId="4" type="noConversion"/>
  </si>
  <si>
    <t>2015년 추석 우편물 특별처리 관련 예산배정 세부 내역</t>
    <phoneticPr fontId="4" type="noConversion"/>
  </si>
  <si>
    <t>5132-312-110-03(배달지원)</t>
    <phoneticPr fontId="4" type="noConversion"/>
  </si>
  <si>
    <t>5132-312-110-03(접수지원)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</si>
</sst>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;[Black]\△#,##0\ "/>
    <numFmt numFmtId="177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2"/>
      <color rgb="FF000000"/>
      <name val="휴먼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sz val="10"/>
      <color rgb="FF3333FF"/>
      <name val="맑은 고딕"/>
      <family val="3"/>
      <charset val="129"/>
      <scheme val="minor"/>
    </font>
    <font>
      <sz val="10"/>
      <name val="굴림"/>
      <family val="3"/>
      <charset val="129"/>
    </font>
    <font>
      <sz val="2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8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0" xfId="2" applyNumberFormat="1" applyFont="1" applyAlignment="1">
      <alignment horizontal="center" vertical="center"/>
    </xf>
    <xf numFmtId="0" fontId="2" fillId="0" borderId="0" xfId="2" applyNumberFormat="1">
      <alignment vertical="center"/>
    </xf>
    <xf numFmtId="0" fontId="0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41" fontId="7" fillId="0" borderId="0" xfId="3" applyNumberFormat="1" applyFont="1" applyBorder="1" applyAlignment="1">
      <alignment horizontal="right" vertical="center"/>
    </xf>
    <xf numFmtId="0" fontId="9" fillId="2" borderId="9" xfId="2" applyNumberFormat="1" applyFont="1" applyFill="1" applyBorder="1" applyAlignment="1">
      <alignment horizontal="center" vertical="center" wrapText="1"/>
    </xf>
    <xf numFmtId="176" fontId="10" fillId="2" borderId="9" xfId="1" applyNumberFormat="1" applyFont="1" applyFill="1" applyBorder="1" applyAlignment="1">
      <alignment horizontal="right" vertical="center" wrapText="1"/>
    </xf>
    <xf numFmtId="176" fontId="10" fillId="2" borderId="10" xfId="1" applyNumberFormat="1" applyFont="1" applyFill="1" applyBorder="1" applyAlignment="1">
      <alignment horizontal="right" vertical="center" wrapText="1"/>
    </xf>
    <xf numFmtId="176" fontId="10" fillId="2" borderId="11" xfId="1" applyNumberFormat="1" applyFont="1" applyFill="1" applyBorder="1" applyAlignment="1">
      <alignment horizontal="right" vertical="center" wrapText="1"/>
    </xf>
    <xf numFmtId="176" fontId="10" fillId="2" borderId="12" xfId="1" applyNumberFormat="1" applyFont="1" applyFill="1" applyBorder="1" applyAlignment="1">
      <alignment horizontal="right" vertical="center" wrapText="1"/>
    </xf>
    <xf numFmtId="176" fontId="9" fillId="2" borderId="13" xfId="3" applyNumberFormat="1" applyFont="1" applyFill="1" applyBorder="1" applyAlignment="1">
      <alignment horizontal="right" vertical="center" wrapText="1"/>
    </xf>
    <xf numFmtId="0" fontId="9" fillId="3" borderId="15" xfId="2" applyNumberFormat="1" applyFont="1" applyFill="1" applyBorder="1" applyAlignment="1">
      <alignment horizontal="center" vertical="center" wrapText="1"/>
    </xf>
    <xf numFmtId="176" fontId="9" fillId="3" borderId="9" xfId="3" applyNumberFormat="1" applyFont="1" applyFill="1" applyBorder="1" applyAlignment="1">
      <alignment horizontal="right" vertical="center" wrapText="1"/>
    </xf>
    <xf numFmtId="176" fontId="9" fillId="3" borderId="16" xfId="3" applyNumberFormat="1" applyFont="1" applyFill="1" applyBorder="1" applyAlignment="1">
      <alignment horizontal="right" vertical="center" wrapText="1"/>
    </xf>
    <xf numFmtId="176" fontId="9" fillId="3" borderId="17" xfId="3" applyNumberFormat="1" applyFont="1" applyFill="1" applyBorder="1" applyAlignment="1">
      <alignment horizontal="right" vertical="center" wrapText="1"/>
    </xf>
    <xf numFmtId="176" fontId="9" fillId="3" borderId="18" xfId="3" applyNumberFormat="1" applyFont="1" applyFill="1" applyBorder="1" applyAlignment="1">
      <alignment horizontal="right" vertical="center" wrapText="1"/>
    </xf>
    <xf numFmtId="176" fontId="9" fillId="3" borderId="19" xfId="3" applyNumberFormat="1" applyFont="1" applyFill="1" applyBorder="1" applyAlignment="1">
      <alignment horizontal="right" vertical="center" wrapText="1"/>
    </xf>
    <xf numFmtId="0" fontId="9" fillId="4" borderId="15" xfId="2" applyNumberFormat="1" applyFont="1" applyFill="1" applyBorder="1" applyAlignment="1">
      <alignment horizontal="center" vertical="center" wrapText="1"/>
    </xf>
    <xf numFmtId="3" fontId="11" fillId="4" borderId="21" xfId="0" applyNumberFormat="1" applyFont="1" applyFill="1" applyBorder="1">
      <alignment vertical="center"/>
    </xf>
    <xf numFmtId="177" fontId="11" fillId="4" borderId="21" xfId="0" applyNumberFormat="1" applyFont="1" applyFill="1" applyBorder="1">
      <alignment vertical="center"/>
    </xf>
    <xf numFmtId="176" fontId="9" fillId="4" borderId="19" xfId="3" applyNumberFormat="1" applyFont="1" applyFill="1" applyBorder="1" applyAlignment="1">
      <alignment horizontal="right" vertical="center" wrapText="1"/>
    </xf>
    <xf numFmtId="41" fontId="8" fillId="0" borderId="23" xfId="3" applyNumberFormat="1" applyFont="1" applyFill="1" applyBorder="1" applyAlignment="1">
      <alignment horizontal="center" vertical="center" wrapText="1"/>
    </xf>
    <xf numFmtId="176" fontId="8" fillId="0" borderId="23" xfId="3" applyNumberFormat="1" applyFont="1" applyFill="1" applyBorder="1" applyAlignment="1">
      <alignment horizontal="right" vertical="center" wrapText="1"/>
    </xf>
    <xf numFmtId="176" fontId="8" fillId="0" borderId="24" xfId="3" applyNumberFormat="1" applyFont="1" applyFill="1" applyBorder="1" applyAlignment="1">
      <alignment horizontal="right" vertical="center" wrapText="1"/>
    </xf>
    <xf numFmtId="0" fontId="9" fillId="2" borderId="26" xfId="2" applyNumberFormat="1" applyFont="1" applyFill="1" applyBorder="1" applyAlignment="1">
      <alignment horizontal="center" vertical="center" wrapText="1"/>
    </xf>
    <xf numFmtId="176" fontId="10" fillId="2" borderId="27" xfId="1" applyNumberFormat="1" applyFont="1" applyFill="1" applyBorder="1" applyAlignment="1">
      <alignment horizontal="right" vertical="center" wrapText="1"/>
    </xf>
    <xf numFmtId="176" fontId="10" fillId="2" borderId="28" xfId="1" applyNumberFormat="1" applyFont="1" applyFill="1" applyBorder="1" applyAlignment="1">
      <alignment horizontal="right" vertical="center" wrapText="1"/>
    </xf>
    <xf numFmtId="176" fontId="10" fillId="2" borderId="29" xfId="1" applyNumberFormat="1" applyFont="1" applyFill="1" applyBorder="1" applyAlignment="1">
      <alignment horizontal="right" vertical="center" wrapText="1"/>
    </xf>
    <xf numFmtId="176" fontId="9" fillId="2" borderId="29" xfId="3" applyNumberFormat="1" applyFont="1" applyFill="1" applyBorder="1" applyAlignment="1">
      <alignment horizontal="right" vertical="center" wrapText="1"/>
    </xf>
    <xf numFmtId="176" fontId="9" fillId="2" borderId="30" xfId="3" applyNumberFormat="1" applyFont="1" applyFill="1" applyBorder="1" applyAlignment="1">
      <alignment horizontal="right" vertical="center" wrapText="1"/>
    </xf>
    <xf numFmtId="176" fontId="9" fillId="2" borderId="31" xfId="3" applyNumberFormat="1" applyFont="1" applyFill="1" applyBorder="1" applyAlignment="1">
      <alignment horizontal="right" vertical="center" wrapText="1"/>
    </xf>
    <xf numFmtId="176" fontId="9" fillId="3" borderId="15" xfId="3" applyNumberFormat="1" applyFont="1" applyFill="1" applyBorder="1" applyAlignment="1">
      <alignment horizontal="right" vertical="center" wrapText="1"/>
    </xf>
    <xf numFmtId="176" fontId="9" fillId="3" borderId="13" xfId="3" applyNumberFormat="1" applyFont="1" applyFill="1" applyBorder="1" applyAlignment="1">
      <alignment horizontal="right" vertical="center" wrapText="1"/>
    </xf>
    <xf numFmtId="176" fontId="8" fillId="0" borderId="32" xfId="3" applyNumberFormat="1" applyFont="1" applyFill="1" applyBorder="1" applyAlignment="1">
      <alignment horizontal="right" vertical="center" wrapText="1"/>
    </xf>
    <xf numFmtId="176" fontId="12" fillId="2" borderId="11" xfId="1" applyNumberFormat="1" applyFont="1" applyFill="1" applyBorder="1" applyAlignment="1">
      <alignment horizontal="right" vertical="center" wrapText="1"/>
    </xf>
    <xf numFmtId="176" fontId="12" fillId="2" borderId="12" xfId="1" applyNumberFormat="1" applyFont="1" applyFill="1" applyBorder="1" applyAlignment="1">
      <alignment horizontal="right" vertical="center" wrapText="1"/>
    </xf>
    <xf numFmtId="176" fontId="10" fillId="2" borderId="26" xfId="1" applyNumberFormat="1" applyFont="1" applyFill="1" applyBorder="1" applyAlignment="1">
      <alignment horizontal="right" vertical="center" wrapText="1"/>
    </xf>
    <xf numFmtId="176" fontId="12" fillId="2" borderId="29" xfId="1" applyNumberFormat="1" applyFont="1" applyFill="1" applyBorder="1" applyAlignment="1">
      <alignment horizontal="right" vertical="center" wrapText="1"/>
    </xf>
    <xf numFmtId="176" fontId="12" fillId="2" borderId="36" xfId="1" applyNumberFormat="1" applyFont="1" applyFill="1" applyBorder="1" applyAlignment="1">
      <alignment horizontal="right" vertical="center" wrapText="1"/>
    </xf>
    <xf numFmtId="0" fontId="9" fillId="5" borderId="27" xfId="2" applyNumberFormat="1" applyFont="1" applyFill="1" applyBorder="1" applyAlignment="1">
      <alignment horizontal="center" vertical="center" wrapText="1"/>
    </xf>
    <xf numFmtId="176" fontId="9" fillId="5" borderId="26" xfId="3" applyNumberFormat="1" applyFont="1" applyFill="1" applyBorder="1" applyAlignment="1">
      <alignment horizontal="right" vertical="center" wrapText="1"/>
    </xf>
    <xf numFmtId="176" fontId="9" fillId="5" borderId="28" xfId="3" applyNumberFormat="1" applyFont="1" applyFill="1" applyBorder="1" applyAlignment="1">
      <alignment horizontal="right" vertical="center" wrapText="1"/>
    </xf>
    <xf numFmtId="176" fontId="9" fillId="5" borderId="29" xfId="3" applyNumberFormat="1" applyFont="1" applyFill="1" applyBorder="1" applyAlignment="1">
      <alignment horizontal="right" vertical="center" wrapText="1"/>
    </xf>
    <xf numFmtId="176" fontId="8" fillId="5" borderId="30" xfId="3" applyNumberFormat="1" applyFont="1" applyFill="1" applyBorder="1" applyAlignment="1">
      <alignment horizontal="right" vertical="center" wrapText="1"/>
    </xf>
    <xf numFmtId="176" fontId="9" fillId="5" borderId="37" xfId="3" applyNumberFormat="1" applyFont="1" applyFill="1" applyBorder="1" applyAlignment="1">
      <alignment horizontal="right" vertical="center" wrapText="1"/>
    </xf>
    <xf numFmtId="176" fontId="8" fillId="0" borderId="7" xfId="3" applyNumberFormat="1" applyFont="1" applyFill="1" applyBorder="1" applyAlignment="1">
      <alignment horizontal="right" vertical="center" wrapText="1"/>
    </xf>
    <xf numFmtId="0" fontId="9" fillId="3" borderId="27" xfId="2" applyNumberFormat="1" applyFont="1" applyFill="1" applyBorder="1" applyAlignment="1">
      <alignment horizontal="center" vertical="center" wrapText="1"/>
    </xf>
    <xf numFmtId="176" fontId="9" fillId="3" borderId="26" xfId="3" applyNumberFormat="1" applyFont="1" applyFill="1" applyBorder="1" applyAlignment="1">
      <alignment horizontal="right" vertical="center" wrapText="1"/>
    </xf>
    <xf numFmtId="176" fontId="9" fillId="3" borderId="28" xfId="3" applyNumberFormat="1" applyFont="1" applyFill="1" applyBorder="1" applyAlignment="1">
      <alignment horizontal="right" vertical="center" wrapText="1"/>
    </xf>
    <xf numFmtId="176" fontId="9" fillId="3" borderId="29" xfId="3" applyNumberFormat="1" applyFont="1" applyFill="1" applyBorder="1" applyAlignment="1">
      <alignment horizontal="right" vertical="center" wrapText="1"/>
    </xf>
    <xf numFmtId="176" fontId="8" fillId="3" borderId="30" xfId="3" applyNumberFormat="1" applyFont="1" applyFill="1" applyBorder="1" applyAlignment="1">
      <alignment horizontal="right" vertical="center" wrapText="1"/>
    </xf>
    <xf numFmtId="176" fontId="9" fillId="3" borderId="37" xfId="3" applyNumberFormat="1" applyFont="1" applyFill="1" applyBorder="1" applyAlignment="1">
      <alignment horizontal="right" vertical="center" wrapText="1"/>
    </xf>
    <xf numFmtId="41" fontId="9" fillId="2" borderId="26" xfId="3" applyNumberFormat="1" applyFont="1" applyFill="1" applyBorder="1" applyAlignment="1">
      <alignment horizontal="center" vertical="center" wrapText="1"/>
    </xf>
    <xf numFmtId="0" fontId="8" fillId="0" borderId="38" xfId="2" applyNumberFormat="1" applyFont="1" applyFill="1" applyBorder="1" applyAlignment="1">
      <alignment horizontal="center" vertical="center" wrapText="1"/>
    </xf>
    <xf numFmtId="41" fontId="8" fillId="0" borderId="39" xfId="3" applyNumberFormat="1" applyFont="1" applyFill="1" applyBorder="1" applyAlignment="1">
      <alignment horizontal="center" vertical="center" wrapText="1"/>
    </xf>
    <xf numFmtId="176" fontId="8" fillId="0" borderId="40" xfId="3" applyNumberFormat="1" applyFont="1" applyFill="1" applyBorder="1" applyAlignment="1">
      <alignment horizontal="right" vertical="center" wrapText="1"/>
    </xf>
    <xf numFmtId="0" fontId="8" fillId="0" borderId="44" xfId="2" applyNumberFormat="1" applyFont="1" applyFill="1" applyBorder="1" applyAlignment="1">
      <alignment horizontal="center" vertical="center" wrapText="1"/>
    </xf>
    <xf numFmtId="0" fontId="8" fillId="0" borderId="45" xfId="2" applyNumberFormat="1" applyFont="1" applyFill="1" applyBorder="1" applyAlignment="1">
      <alignment horizontal="center" vertical="center" wrapText="1"/>
    </xf>
    <xf numFmtId="41" fontId="8" fillId="0" borderId="45" xfId="3" applyNumberFormat="1" applyFont="1" applyFill="1" applyBorder="1" applyAlignment="1">
      <alignment horizontal="center" vertical="center" wrapText="1"/>
    </xf>
    <xf numFmtId="41" fontId="8" fillId="0" borderId="42" xfId="3" applyNumberFormat="1" applyFont="1" applyFill="1" applyBorder="1" applyAlignment="1">
      <alignment horizontal="center" vertical="center" wrapText="1"/>
    </xf>
    <xf numFmtId="0" fontId="8" fillId="0" borderId="33" xfId="2" applyNumberFormat="1" applyFont="1" applyFill="1" applyBorder="1" applyAlignment="1">
      <alignment horizontal="center" vertical="center" wrapText="1"/>
    </xf>
    <xf numFmtId="0" fontId="8" fillId="0" borderId="22" xfId="2" applyNumberFormat="1" applyFont="1" applyFill="1" applyBorder="1" applyAlignment="1">
      <alignment horizontal="center" vertical="center" wrapText="1"/>
    </xf>
    <xf numFmtId="0" fontId="8" fillId="0" borderId="25" xfId="2" applyNumberFormat="1" applyFont="1" applyFill="1" applyBorder="1" applyAlignment="1">
      <alignment horizontal="center" vertical="center" wrapText="1"/>
    </xf>
    <xf numFmtId="41" fontId="8" fillId="0" borderId="25" xfId="3" applyNumberFormat="1" applyFont="1" applyFill="1" applyBorder="1" applyAlignment="1">
      <alignment horizontal="center" vertical="center" wrapText="1"/>
    </xf>
    <xf numFmtId="41" fontId="8" fillId="0" borderId="22" xfId="3" applyNumberFormat="1" applyFont="1" applyFill="1" applyBorder="1" applyAlignment="1">
      <alignment horizontal="center" vertical="center" wrapText="1"/>
    </xf>
    <xf numFmtId="0" fontId="8" fillId="0" borderId="8" xfId="2" applyNumberFormat="1" applyFont="1" applyFill="1" applyBorder="1" applyAlignment="1">
      <alignment horizontal="center" vertical="center" wrapText="1"/>
    </xf>
    <xf numFmtId="0" fontId="8" fillId="0" borderId="14" xfId="2" applyNumberFormat="1" applyFont="1" applyFill="1" applyBorder="1" applyAlignment="1">
      <alignment horizontal="center" vertical="center" wrapText="1"/>
    </xf>
    <xf numFmtId="0" fontId="8" fillId="0" borderId="20" xfId="2" applyNumberFormat="1" applyFont="1" applyFill="1" applyBorder="1" applyAlignment="1">
      <alignment horizontal="center" vertical="center" wrapText="1"/>
    </xf>
    <xf numFmtId="0" fontId="8" fillId="0" borderId="34" xfId="2" applyNumberFormat="1" applyFont="1" applyFill="1" applyBorder="1" applyAlignment="1">
      <alignment horizontal="center" vertical="center" wrapText="1"/>
    </xf>
    <xf numFmtId="0" fontId="8" fillId="0" borderId="35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0" fontId="8" fillId="0" borderId="41" xfId="2" applyNumberFormat="1" applyFont="1" applyFill="1" applyBorder="1" applyAlignment="1">
      <alignment horizontal="center" vertical="center" wrapText="1"/>
    </xf>
    <xf numFmtId="0" fontId="8" fillId="0" borderId="42" xfId="2" applyNumberFormat="1" applyFont="1" applyFill="1" applyBorder="1" applyAlignment="1">
      <alignment horizontal="center" vertical="center" wrapText="1"/>
    </xf>
    <xf numFmtId="0" fontId="8" fillId="0" borderId="3" xfId="2" applyNumberFormat="1" applyFont="1" applyFill="1" applyBorder="1" applyAlignment="1">
      <alignment horizontal="center" vertical="center" wrapText="1"/>
    </xf>
    <xf numFmtId="0" fontId="8" fillId="0" borderId="43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5" xfId="2" applyNumberFormat="1" applyFont="1" applyFill="1" applyBorder="1" applyAlignment="1">
      <alignment horizontal="center" vertical="center" wrapText="1"/>
    </xf>
    <xf numFmtId="41" fontId="8" fillId="0" borderId="6" xfId="3" applyNumberFormat="1" applyFont="1" applyFill="1" applyBorder="1" applyAlignment="1">
      <alignment horizontal="center" vertical="center" wrapText="1"/>
    </xf>
    <xf numFmtId="41" fontId="8" fillId="0" borderId="46" xfId="3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80" zoomScaleNormal="80" workbookViewId="0">
      <selection activeCell="M24" sqref="M24"/>
    </sheetView>
  </sheetViews>
  <sheetFormatPr defaultRowHeight="16.5"/>
  <cols>
    <col min="1" max="1" width="12.5" customWidth="1"/>
    <col min="2" max="2" width="23.25" customWidth="1"/>
    <col min="3" max="3" width="11.625" bestFit="1" customWidth="1"/>
    <col min="4" max="5" width="12.125" bestFit="1" customWidth="1"/>
    <col min="6" max="11" width="11" bestFit="1" customWidth="1"/>
    <col min="12" max="12" width="9.875" bestFit="1" customWidth="1"/>
    <col min="13" max="13" width="8.625" bestFit="1" customWidth="1"/>
    <col min="14" max="14" width="10.125" bestFit="1" customWidth="1"/>
    <col min="15" max="15" width="14.75" customWidth="1"/>
  </cols>
  <sheetData>
    <row r="1" spans="1:15" ht="34.5" customHeight="1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8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7.25" thickBot="1">
      <c r="A3" s="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 t="s">
        <v>0</v>
      </c>
    </row>
    <row r="4" spans="1:15" ht="18.75" customHeight="1">
      <c r="A4" s="73" t="s">
        <v>1</v>
      </c>
      <c r="B4" s="74"/>
      <c r="C4" s="77" t="s">
        <v>2</v>
      </c>
      <c r="D4" s="79" t="s">
        <v>3</v>
      </c>
      <c r="E4" s="79"/>
      <c r="F4" s="80"/>
      <c r="G4" s="80"/>
      <c r="H4" s="80"/>
      <c r="I4" s="80"/>
      <c r="J4" s="80"/>
      <c r="K4" s="80"/>
      <c r="L4" s="80"/>
      <c r="M4" s="80"/>
      <c r="N4" s="74"/>
      <c r="O4" s="81" t="s">
        <v>4</v>
      </c>
    </row>
    <row r="5" spans="1:15" ht="21" customHeight="1" thickBot="1">
      <c r="A5" s="75"/>
      <c r="B5" s="76"/>
      <c r="C5" s="78"/>
      <c r="D5" s="58" t="s">
        <v>5</v>
      </c>
      <c r="E5" s="58" t="s">
        <v>6</v>
      </c>
      <c r="F5" s="59" t="s">
        <v>7</v>
      </c>
      <c r="G5" s="60" t="s">
        <v>8</v>
      </c>
      <c r="H5" s="60" t="s">
        <v>9</v>
      </c>
      <c r="I5" s="60" t="s">
        <v>10</v>
      </c>
      <c r="J5" s="60" t="s">
        <v>11</v>
      </c>
      <c r="K5" s="60" t="s">
        <v>12</v>
      </c>
      <c r="L5" s="60" t="s">
        <v>13</v>
      </c>
      <c r="M5" s="60" t="s">
        <v>14</v>
      </c>
      <c r="N5" s="61" t="s">
        <v>15</v>
      </c>
      <c r="O5" s="82"/>
    </row>
    <row r="6" spans="1:15" s="1" customFormat="1" ht="24.95" customHeight="1">
      <c r="A6" s="67" t="s">
        <v>16</v>
      </c>
      <c r="B6" s="7" t="s">
        <v>17</v>
      </c>
      <c r="C6" s="8">
        <f>SUM(D6:N6)</f>
        <v>668000</v>
      </c>
      <c r="D6" s="9">
        <v>115000</v>
      </c>
      <c r="E6" s="9">
        <v>196000</v>
      </c>
      <c r="F6" s="10">
        <v>92000</v>
      </c>
      <c r="G6" s="10">
        <v>73000</v>
      </c>
      <c r="H6" s="10">
        <v>60000</v>
      </c>
      <c r="I6" s="10">
        <v>64000</v>
      </c>
      <c r="J6" s="10">
        <v>31000</v>
      </c>
      <c r="K6" s="10">
        <v>23000</v>
      </c>
      <c r="L6" s="10">
        <v>14000</v>
      </c>
      <c r="M6" s="10"/>
      <c r="N6" s="11"/>
      <c r="O6" s="12">
        <f t="shared" ref="O6:O9" si="0">C6*-1</f>
        <v>-668000</v>
      </c>
    </row>
    <row r="7" spans="1:15" s="1" customFormat="1" ht="24.95" customHeight="1">
      <c r="A7" s="68"/>
      <c r="B7" s="13" t="s">
        <v>40</v>
      </c>
      <c r="C7" s="14">
        <f>SUM(D7:N7)</f>
        <v>544000</v>
      </c>
      <c r="D7" s="15">
        <v>130000</v>
      </c>
      <c r="E7" s="16">
        <v>123000</v>
      </c>
      <c r="F7" s="16">
        <v>69000</v>
      </c>
      <c r="G7" s="16">
        <v>85000</v>
      </c>
      <c r="H7" s="16">
        <v>50000</v>
      </c>
      <c r="I7" s="16">
        <v>46000</v>
      </c>
      <c r="J7" s="16">
        <v>17000</v>
      </c>
      <c r="K7" s="16">
        <v>14000</v>
      </c>
      <c r="L7" s="16">
        <v>10000</v>
      </c>
      <c r="M7" s="16"/>
      <c r="N7" s="17"/>
      <c r="O7" s="18">
        <f t="shared" si="0"/>
        <v>-544000</v>
      </c>
    </row>
    <row r="8" spans="1:15" s="1" customFormat="1" ht="24.95" customHeight="1">
      <c r="A8" s="69"/>
      <c r="B8" s="19" t="s">
        <v>41</v>
      </c>
      <c r="C8" s="20">
        <f>SUM(D8:N8)</f>
        <v>354000</v>
      </c>
      <c r="D8" s="21">
        <v>74000</v>
      </c>
      <c r="E8" s="21">
        <v>65000</v>
      </c>
      <c r="F8" s="21">
        <v>60000</v>
      </c>
      <c r="G8" s="21">
        <v>34000</v>
      </c>
      <c r="H8" s="21">
        <v>41000</v>
      </c>
      <c r="I8" s="21">
        <v>30000</v>
      </c>
      <c r="J8" s="21">
        <v>15000</v>
      </c>
      <c r="K8" s="21">
        <v>5000</v>
      </c>
      <c r="L8" s="21">
        <v>30000</v>
      </c>
      <c r="M8" s="21"/>
      <c r="N8" s="21"/>
      <c r="O8" s="22">
        <f t="shared" si="0"/>
        <v>-354000</v>
      </c>
    </row>
    <row r="9" spans="1:15" s="1" customFormat="1" ht="24.95" customHeight="1">
      <c r="A9" s="63"/>
      <c r="B9" s="23" t="s">
        <v>18</v>
      </c>
      <c r="C9" s="24">
        <f>SUM(C6:C8)</f>
        <v>1566000</v>
      </c>
      <c r="D9" s="24">
        <f t="shared" ref="D9:N9" si="1">SUM(D6:D8)</f>
        <v>319000</v>
      </c>
      <c r="E9" s="24">
        <f t="shared" si="1"/>
        <v>384000</v>
      </c>
      <c r="F9" s="24">
        <f t="shared" si="1"/>
        <v>221000</v>
      </c>
      <c r="G9" s="24">
        <f t="shared" si="1"/>
        <v>192000</v>
      </c>
      <c r="H9" s="24">
        <f t="shared" si="1"/>
        <v>151000</v>
      </c>
      <c r="I9" s="24">
        <f>SUM(I6:I8)</f>
        <v>140000</v>
      </c>
      <c r="J9" s="24">
        <f t="shared" si="1"/>
        <v>63000</v>
      </c>
      <c r="K9" s="24">
        <f t="shared" si="1"/>
        <v>42000</v>
      </c>
      <c r="L9" s="24">
        <f t="shared" si="1"/>
        <v>54000</v>
      </c>
      <c r="M9" s="24">
        <f t="shared" si="1"/>
        <v>0</v>
      </c>
      <c r="N9" s="24">
        <f t="shared" si="1"/>
        <v>0</v>
      </c>
      <c r="O9" s="25">
        <f t="shared" si="0"/>
        <v>-1566000</v>
      </c>
    </row>
    <row r="10" spans="1:15" s="1" customFormat="1" ht="24.95" customHeight="1">
      <c r="A10" s="64" t="s">
        <v>19</v>
      </c>
      <c r="B10" s="26" t="s">
        <v>20</v>
      </c>
      <c r="C10" s="27">
        <f>SUM(D10:N10)</f>
        <v>150000</v>
      </c>
      <c r="D10" s="28">
        <v>23600</v>
      </c>
      <c r="E10" s="28">
        <v>41700</v>
      </c>
      <c r="F10" s="29">
        <v>21300</v>
      </c>
      <c r="G10" s="29">
        <v>17700</v>
      </c>
      <c r="H10" s="29">
        <v>13600</v>
      </c>
      <c r="I10" s="29">
        <v>16400</v>
      </c>
      <c r="J10" s="29">
        <v>6100</v>
      </c>
      <c r="K10" s="29">
        <v>6100</v>
      </c>
      <c r="L10" s="29">
        <v>3500</v>
      </c>
      <c r="M10" s="30"/>
      <c r="N10" s="31"/>
      <c r="O10" s="32">
        <f>C10*-1</f>
        <v>-150000</v>
      </c>
    </row>
    <row r="11" spans="1:15" s="1" customFormat="1" ht="24.95" customHeight="1">
      <c r="A11" s="67"/>
      <c r="B11" s="13" t="s">
        <v>21</v>
      </c>
      <c r="C11" s="33">
        <f>SUM(D11:N11)</f>
        <v>694973</v>
      </c>
      <c r="D11" s="15">
        <v>164000</v>
      </c>
      <c r="E11" s="16">
        <v>207973</v>
      </c>
      <c r="F11" s="16">
        <v>91000</v>
      </c>
      <c r="G11" s="16">
        <v>80000</v>
      </c>
      <c r="H11" s="16">
        <v>44000</v>
      </c>
      <c r="I11" s="16">
        <v>60000</v>
      </c>
      <c r="J11" s="16">
        <v>22000</v>
      </c>
      <c r="K11" s="16">
        <v>19000</v>
      </c>
      <c r="L11" s="16">
        <v>7000</v>
      </c>
      <c r="M11" s="16"/>
      <c r="N11" s="17"/>
      <c r="O11" s="34">
        <f t="shared" ref="O11:O29" si="2">C11*-1</f>
        <v>-694973</v>
      </c>
    </row>
    <row r="12" spans="1:15" s="1" customFormat="1" ht="24.95" customHeight="1">
      <c r="A12" s="68"/>
      <c r="B12" s="19" t="s">
        <v>22</v>
      </c>
      <c r="C12" s="20">
        <f>SUM(D12:N12)</f>
        <v>100000</v>
      </c>
      <c r="D12" s="21">
        <v>26000</v>
      </c>
      <c r="E12" s="21">
        <v>23000</v>
      </c>
      <c r="F12" s="21">
        <v>12000</v>
      </c>
      <c r="G12" s="21">
        <v>13000</v>
      </c>
      <c r="H12" s="21">
        <v>9000</v>
      </c>
      <c r="I12" s="21">
        <v>8000</v>
      </c>
      <c r="J12" s="21">
        <v>4000</v>
      </c>
      <c r="K12" s="21">
        <v>3000</v>
      </c>
      <c r="L12" s="21">
        <v>2000</v>
      </c>
      <c r="M12" s="21"/>
      <c r="N12" s="21"/>
      <c r="O12" s="22">
        <f t="shared" si="2"/>
        <v>-100000</v>
      </c>
    </row>
    <row r="13" spans="1:15" s="1" customFormat="1" ht="24.95" customHeight="1">
      <c r="A13" s="63"/>
      <c r="B13" s="23" t="s">
        <v>18</v>
      </c>
      <c r="C13" s="24">
        <f t="shared" ref="C13" si="3">SUM(C10:C12)</f>
        <v>944973</v>
      </c>
      <c r="D13" s="35">
        <f>SUM(D10:D12)</f>
        <v>213600</v>
      </c>
      <c r="E13" s="35">
        <f t="shared" ref="E13:N13" si="4">SUM(E10:E12)</f>
        <v>272673</v>
      </c>
      <c r="F13" s="35">
        <f t="shared" si="4"/>
        <v>124300</v>
      </c>
      <c r="G13" s="35">
        <f t="shared" si="4"/>
        <v>110700</v>
      </c>
      <c r="H13" s="35">
        <f t="shared" si="4"/>
        <v>66600</v>
      </c>
      <c r="I13" s="35">
        <f t="shared" si="4"/>
        <v>84400</v>
      </c>
      <c r="J13" s="35">
        <f t="shared" si="4"/>
        <v>32100</v>
      </c>
      <c r="K13" s="35">
        <f t="shared" si="4"/>
        <v>28100</v>
      </c>
      <c r="L13" s="35">
        <f t="shared" si="4"/>
        <v>12500</v>
      </c>
      <c r="M13" s="35">
        <f t="shared" si="4"/>
        <v>0</v>
      </c>
      <c r="N13" s="35">
        <f t="shared" si="4"/>
        <v>0</v>
      </c>
      <c r="O13" s="25">
        <f t="shared" si="2"/>
        <v>-944973</v>
      </c>
    </row>
    <row r="14" spans="1:15" s="1" customFormat="1" ht="24.95" customHeight="1">
      <c r="A14" s="62" t="s">
        <v>23</v>
      </c>
      <c r="B14" s="26" t="s">
        <v>24</v>
      </c>
      <c r="C14" s="8">
        <f>SUM(D14:N14)</f>
        <v>240000</v>
      </c>
      <c r="D14" s="9">
        <v>36000</v>
      </c>
      <c r="E14" s="9">
        <v>67000</v>
      </c>
      <c r="F14" s="10">
        <v>34000</v>
      </c>
      <c r="G14" s="10">
        <v>28700</v>
      </c>
      <c r="H14" s="10">
        <v>23400</v>
      </c>
      <c r="I14" s="10">
        <v>26200</v>
      </c>
      <c r="J14" s="10">
        <v>9500</v>
      </c>
      <c r="K14" s="10">
        <v>9700</v>
      </c>
      <c r="L14" s="10">
        <v>5500</v>
      </c>
      <c r="M14" s="36"/>
      <c r="N14" s="37"/>
      <c r="O14" s="32">
        <f t="shared" si="2"/>
        <v>-240000</v>
      </c>
    </row>
    <row r="15" spans="1:15" s="1" customFormat="1" ht="24.95" customHeight="1">
      <c r="A15" s="70"/>
      <c r="B15" s="13" t="s">
        <v>25</v>
      </c>
      <c r="C15" s="14">
        <f>SUM(D15:N15)</f>
        <v>10000</v>
      </c>
      <c r="D15" s="15"/>
      <c r="E15" s="16"/>
      <c r="F15" s="16"/>
      <c r="G15" s="16">
        <v>10000</v>
      </c>
      <c r="H15" s="16"/>
      <c r="I15" s="16"/>
      <c r="J15" s="16"/>
      <c r="K15" s="16"/>
      <c r="L15" s="16"/>
      <c r="M15" s="16">
        <v>1000</v>
      </c>
      <c r="N15" s="17">
        <v>-1000</v>
      </c>
      <c r="O15" s="18">
        <f t="shared" si="2"/>
        <v>-10000</v>
      </c>
    </row>
    <row r="16" spans="1:15" s="1" customFormat="1" ht="24.95" customHeight="1">
      <c r="A16" s="70"/>
      <c r="B16" s="19" t="s">
        <v>26</v>
      </c>
      <c r="C16" s="20">
        <f>SUM(D16:N16)</f>
        <v>71000</v>
      </c>
      <c r="D16" s="21">
        <v>16000</v>
      </c>
      <c r="E16" s="21">
        <v>15000</v>
      </c>
      <c r="F16" s="21">
        <v>10000</v>
      </c>
      <c r="G16" s="21">
        <v>7000</v>
      </c>
      <c r="H16" s="21">
        <v>7000</v>
      </c>
      <c r="I16" s="21">
        <v>8000</v>
      </c>
      <c r="J16" s="21">
        <v>3000</v>
      </c>
      <c r="K16" s="21">
        <v>2000</v>
      </c>
      <c r="L16" s="21">
        <v>2000</v>
      </c>
      <c r="M16" s="21">
        <v>1000</v>
      </c>
      <c r="N16" s="21"/>
      <c r="O16" s="22">
        <f t="shared" si="2"/>
        <v>-71000</v>
      </c>
    </row>
    <row r="17" spans="1:15" s="1" customFormat="1" ht="24.95" customHeight="1">
      <c r="A17" s="71"/>
      <c r="B17" s="23" t="s">
        <v>18</v>
      </c>
      <c r="C17" s="24">
        <f t="shared" ref="C17" si="5">SUM(C14:C16)</f>
        <v>321000</v>
      </c>
      <c r="D17" s="35">
        <f>SUM(D14:D16)</f>
        <v>52000</v>
      </c>
      <c r="E17" s="35">
        <f t="shared" ref="E17:N17" si="6">SUM(E14:E16)</f>
        <v>82000</v>
      </c>
      <c r="F17" s="35">
        <f t="shared" si="6"/>
        <v>44000</v>
      </c>
      <c r="G17" s="35">
        <f t="shared" si="6"/>
        <v>45700</v>
      </c>
      <c r="H17" s="35">
        <f t="shared" si="6"/>
        <v>30400</v>
      </c>
      <c r="I17" s="35">
        <f t="shared" si="6"/>
        <v>34200</v>
      </c>
      <c r="J17" s="35">
        <f t="shared" si="6"/>
        <v>12500</v>
      </c>
      <c r="K17" s="35">
        <f t="shared" si="6"/>
        <v>11700</v>
      </c>
      <c r="L17" s="35">
        <f t="shared" si="6"/>
        <v>7500</v>
      </c>
      <c r="M17" s="35">
        <f t="shared" si="6"/>
        <v>2000</v>
      </c>
      <c r="N17" s="35">
        <f t="shared" si="6"/>
        <v>-1000</v>
      </c>
      <c r="O17" s="25">
        <f t="shared" si="2"/>
        <v>-321000</v>
      </c>
    </row>
    <row r="18" spans="1:15" s="1" customFormat="1" ht="24.95" customHeight="1">
      <c r="A18" s="64" t="s">
        <v>27</v>
      </c>
      <c r="B18" s="26" t="s">
        <v>28</v>
      </c>
      <c r="C18" s="38">
        <f>SUM(D18:N18)</f>
        <v>131710</v>
      </c>
      <c r="D18" s="28">
        <v>7230</v>
      </c>
      <c r="E18" s="28">
        <v>11210</v>
      </c>
      <c r="F18" s="29">
        <v>5870</v>
      </c>
      <c r="G18" s="29">
        <v>37600</v>
      </c>
      <c r="H18" s="29">
        <v>30640</v>
      </c>
      <c r="I18" s="29">
        <v>26700</v>
      </c>
      <c r="J18" s="29">
        <v>7040</v>
      </c>
      <c r="K18" s="29">
        <v>5420</v>
      </c>
      <c r="L18" s="29">
        <v>0</v>
      </c>
      <c r="M18" s="39"/>
      <c r="N18" s="40"/>
      <c r="O18" s="32">
        <f t="shared" si="2"/>
        <v>-131710</v>
      </c>
    </row>
    <row r="19" spans="1:15" s="1" customFormat="1" ht="24.95" customHeight="1">
      <c r="A19" s="68"/>
      <c r="B19" s="13" t="s">
        <v>29</v>
      </c>
      <c r="C19" s="33">
        <f>SUM(D19:N19)</f>
        <v>540705</v>
      </c>
      <c r="D19" s="15">
        <v>120000</v>
      </c>
      <c r="E19" s="16">
        <v>124000</v>
      </c>
      <c r="F19" s="16">
        <v>80500</v>
      </c>
      <c r="G19" s="16">
        <v>70000</v>
      </c>
      <c r="H19" s="16">
        <v>50705</v>
      </c>
      <c r="I19" s="16">
        <v>53500</v>
      </c>
      <c r="J19" s="16">
        <v>19500</v>
      </c>
      <c r="K19" s="16">
        <v>16500</v>
      </c>
      <c r="L19" s="16">
        <v>6000</v>
      </c>
      <c r="M19" s="16"/>
      <c r="N19" s="17"/>
      <c r="O19" s="18">
        <f t="shared" si="2"/>
        <v>-540705</v>
      </c>
    </row>
    <row r="20" spans="1:15" s="1" customFormat="1" ht="24.95" customHeight="1">
      <c r="A20" s="63"/>
      <c r="B20" s="23" t="s">
        <v>18</v>
      </c>
      <c r="C20" s="24">
        <f t="shared" ref="C20:N20" si="7">SUM(C18:C19)</f>
        <v>672415</v>
      </c>
      <c r="D20" s="35">
        <f t="shared" si="7"/>
        <v>127230</v>
      </c>
      <c r="E20" s="35">
        <f t="shared" si="7"/>
        <v>135210</v>
      </c>
      <c r="F20" s="35">
        <f t="shared" si="7"/>
        <v>86370</v>
      </c>
      <c r="G20" s="35">
        <f t="shared" si="7"/>
        <v>107600</v>
      </c>
      <c r="H20" s="35">
        <f t="shared" si="7"/>
        <v>81345</v>
      </c>
      <c r="I20" s="35">
        <f t="shared" si="7"/>
        <v>80200</v>
      </c>
      <c r="J20" s="35">
        <f t="shared" si="7"/>
        <v>26540</v>
      </c>
      <c r="K20" s="35">
        <f t="shared" si="7"/>
        <v>21920</v>
      </c>
      <c r="L20" s="35">
        <f t="shared" si="7"/>
        <v>6000</v>
      </c>
      <c r="M20" s="35">
        <f t="shared" si="7"/>
        <v>0</v>
      </c>
      <c r="N20" s="35">
        <f t="shared" si="7"/>
        <v>0</v>
      </c>
      <c r="O20" s="25">
        <f t="shared" si="2"/>
        <v>-672415</v>
      </c>
    </row>
    <row r="21" spans="1:15" s="1" customFormat="1" ht="24.95" customHeight="1">
      <c r="A21" s="62" t="s">
        <v>30</v>
      </c>
      <c r="B21" s="41" t="s">
        <v>31</v>
      </c>
      <c r="C21" s="42">
        <f>SUM(D21:N21)</f>
        <v>1620000</v>
      </c>
      <c r="D21" s="43">
        <v>500000</v>
      </c>
      <c r="E21" s="44">
        <v>550000</v>
      </c>
      <c r="F21" s="44">
        <v>250000</v>
      </c>
      <c r="G21" s="44">
        <v>120000</v>
      </c>
      <c r="H21" s="44">
        <v>50000</v>
      </c>
      <c r="I21" s="44">
        <v>100000</v>
      </c>
      <c r="J21" s="44">
        <v>20000</v>
      </c>
      <c r="K21" s="44">
        <v>0</v>
      </c>
      <c r="L21" s="44">
        <v>30000</v>
      </c>
      <c r="M21" s="44">
        <v>0</v>
      </c>
      <c r="N21" s="45"/>
      <c r="O21" s="46">
        <f t="shared" si="2"/>
        <v>-1620000</v>
      </c>
    </row>
    <row r="22" spans="1:15" s="1" customFormat="1" ht="24.95" customHeight="1">
      <c r="A22" s="63"/>
      <c r="B22" s="23" t="s">
        <v>18</v>
      </c>
      <c r="C22" s="24">
        <f t="shared" ref="C22:C24" si="8">SUM(C21:C21)</f>
        <v>1620000</v>
      </c>
      <c r="D22" s="35">
        <f>SUM(D21:D21)</f>
        <v>500000</v>
      </c>
      <c r="E22" s="35">
        <f t="shared" ref="E22:N22" si="9">SUM(E21:E21)</f>
        <v>550000</v>
      </c>
      <c r="F22" s="35">
        <f t="shared" si="9"/>
        <v>250000</v>
      </c>
      <c r="G22" s="35">
        <f t="shared" si="9"/>
        <v>120000</v>
      </c>
      <c r="H22" s="35">
        <f t="shared" si="9"/>
        <v>50000</v>
      </c>
      <c r="I22" s="35">
        <f t="shared" si="9"/>
        <v>100000</v>
      </c>
      <c r="J22" s="35">
        <f t="shared" si="9"/>
        <v>20000</v>
      </c>
      <c r="K22" s="35">
        <f t="shared" si="9"/>
        <v>0</v>
      </c>
      <c r="L22" s="35">
        <f t="shared" si="9"/>
        <v>30000</v>
      </c>
      <c r="M22" s="35">
        <f t="shared" si="9"/>
        <v>0</v>
      </c>
      <c r="N22" s="35">
        <f t="shared" si="9"/>
        <v>0</v>
      </c>
      <c r="O22" s="47">
        <f t="shared" si="2"/>
        <v>-1620000</v>
      </c>
    </row>
    <row r="23" spans="1:15" s="1" customFormat="1" ht="24.95" customHeight="1">
      <c r="A23" s="62" t="s">
        <v>32</v>
      </c>
      <c r="B23" s="48" t="s">
        <v>33</v>
      </c>
      <c r="C23" s="49">
        <f>SUM(D23:N23)</f>
        <v>186000</v>
      </c>
      <c r="D23" s="50">
        <v>35000</v>
      </c>
      <c r="E23" s="51">
        <v>33000</v>
      </c>
      <c r="F23" s="51">
        <v>22500</v>
      </c>
      <c r="G23" s="51">
        <v>48000</v>
      </c>
      <c r="H23" s="51">
        <v>15000</v>
      </c>
      <c r="I23" s="51">
        <v>17000</v>
      </c>
      <c r="J23" s="51">
        <v>6000</v>
      </c>
      <c r="K23" s="51">
        <v>5500</v>
      </c>
      <c r="L23" s="51">
        <v>3000</v>
      </c>
      <c r="M23" s="51">
        <v>1000</v>
      </c>
      <c r="N23" s="52"/>
      <c r="O23" s="53">
        <f t="shared" si="2"/>
        <v>-186000</v>
      </c>
    </row>
    <row r="24" spans="1:15" s="1" customFormat="1" ht="24.95" customHeight="1">
      <c r="A24" s="63"/>
      <c r="B24" s="23" t="s">
        <v>18</v>
      </c>
      <c r="C24" s="24">
        <f t="shared" si="8"/>
        <v>186000</v>
      </c>
      <c r="D24" s="35">
        <f>SUM(D23:D23)</f>
        <v>35000</v>
      </c>
      <c r="E24" s="35">
        <f t="shared" ref="E24:N24" si="10">SUM(E23:E23)</f>
        <v>33000</v>
      </c>
      <c r="F24" s="35">
        <f t="shared" si="10"/>
        <v>22500</v>
      </c>
      <c r="G24" s="35">
        <f t="shared" si="10"/>
        <v>48000</v>
      </c>
      <c r="H24" s="35">
        <f t="shared" si="10"/>
        <v>15000</v>
      </c>
      <c r="I24" s="35">
        <f t="shared" si="10"/>
        <v>17000</v>
      </c>
      <c r="J24" s="35">
        <f t="shared" si="10"/>
        <v>6000</v>
      </c>
      <c r="K24" s="35">
        <f t="shared" si="10"/>
        <v>5500</v>
      </c>
      <c r="L24" s="35">
        <f t="shared" si="10"/>
        <v>3000</v>
      </c>
      <c r="M24" s="35">
        <f t="shared" si="10"/>
        <v>1000</v>
      </c>
      <c r="N24" s="35">
        <f t="shared" si="10"/>
        <v>0</v>
      </c>
      <c r="O24" s="47">
        <f t="shared" si="2"/>
        <v>-186000</v>
      </c>
    </row>
    <row r="25" spans="1:15" s="1" customFormat="1" ht="24.95" customHeight="1">
      <c r="A25" s="64" t="s">
        <v>38</v>
      </c>
      <c r="B25" s="19" t="s">
        <v>34</v>
      </c>
      <c r="C25" s="20">
        <f>SUM(D25:N25)</f>
        <v>80000</v>
      </c>
      <c r="D25" s="21">
        <v>10000</v>
      </c>
      <c r="E25" s="21">
        <v>12000</v>
      </c>
      <c r="F25" s="21">
        <v>8000</v>
      </c>
      <c r="G25" s="21">
        <v>7000</v>
      </c>
      <c r="H25" s="21">
        <v>6000</v>
      </c>
      <c r="I25" s="21">
        <v>6000</v>
      </c>
      <c r="J25" s="21">
        <v>3000</v>
      </c>
      <c r="K25" s="21">
        <v>2000</v>
      </c>
      <c r="L25" s="21">
        <v>1000</v>
      </c>
      <c r="M25" s="21"/>
      <c r="N25" s="21">
        <v>25000</v>
      </c>
      <c r="O25" s="22">
        <f t="shared" si="2"/>
        <v>-80000</v>
      </c>
    </row>
    <row r="26" spans="1:15" s="1" customFormat="1" ht="24.95" customHeight="1">
      <c r="A26" s="63"/>
      <c r="B26" s="23" t="s">
        <v>18</v>
      </c>
      <c r="C26" s="24">
        <f t="shared" ref="C26" si="11">SUM(C25)</f>
        <v>80000</v>
      </c>
      <c r="D26" s="35">
        <f>SUM(D25)</f>
        <v>10000</v>
      </c>
      <c r="E26" s="35">
        <f t="shared" ref="E26:N26" si="12">SUM(E25)</f>
        <v>12000</v>
      </c>
      <c r="F26" s="35">
        <f t="shared" si="12"/>
        <v>8000</v>
      </c>
      <c r="G26" s="35">
        <f t="shared" si="12"/>
        <v>7000</v>
      </c>
      <c r="H26" s="35">
        <f t="shared" si="12"/>
        <v>6000</v>
      </c>
      <c r="I26" s="35">
        <f t="shared" si="12"/>
        <v>6000</v>
      </c>
      <c r="J26" s="35">
        <f t="shared" si="12"/>
        <v>3000</v>
      </c>
      <c r="K26" s="35">
        <f t="shared" si="12"/>
        <v>2000</v>
      </c>
      <c r="L26" s="35">
        <f t="shared" si="12"/>
        <v>1000</v>
      </c>
      <c r="M26" s="35">
        <f t="shared" si="12"/>
        <v>0</v>
      </c>
      <c r="N26" s="35">
        <f t="shared" si="12"/>
        <v>25000</v>
      </c>
      <c r="O26" s="25">
        <f t="shared" si="2"/>
        <v>-80000</v>
      </c>
    </row>
    <row r="27" spans="1:15" s="1" customFormat="1" ht="24.95" customHeight="1">
      <c r="A27" s="65" t="s">
        <v>35</v>
      </c>
      <c r="B27" s="54" t="s">
        <v>36</v>
      </c>
      <c r="C27" s="38">
        <f>SUM(D27:N27)</f>
        <v>357870</v>
      </c>
      <c r="D27" s="28">
        <v>29780</v>
      </c>
      <c r="E27" s="28">
        <v>70580</v>
      </c>
      <c r="F27" s="29">
        <v>74740</v>
      </c>
      <c r="G27" s="29">
        <v>55110</v>
      </c>
      <c r="H27" s="29">
        <v>24050</v>
      </c>
      <c r="I27" s="29">
        <v>74110</v>
      </c>
      <c r="J27" s="29">
        <v>2700</v>
      </c>
      <c r="K27" s="29">
        <v>5500</v>
      </c>
      <c r="L27" s="29">
        <v>21300</v>
      </c>
      <c r="M27" s="30"/>
      <c r="N27" s="31"/>
      <c r="O27" s="32">
        <f t="shared" si="2"/>
        <v>-357870</v>
      </c>
    </row>
    <row r="28" spans="1:15" s="1" customFormat="1" ht="24.95" customHeight="1">
      <c r="A28" s="66"/>
      <c r="B28" s="23" t="s">
        <v>18</v>
      </c>
      <c r="C28" s="24">
        <f t="shared" ref="C28" si="13">SUM(C27:C27)</f>
        <v>357870</v>
      </c>
      <c r="D28" s="35">
        <f>SUM(D27:D27)</f>
        <v>29780</v>
      </c>
      <c r="E28" s="35">
        <f t="shared" ref="E28:N28" si="14">SUM(E27:E27)</f>
        <v>70580</v>
      </c>
      <c r="F28" s="35">
        <f t="shared" si="14"/>
        <v>74740</v>
      </c>
      <c r="G28" s="35">
        <f t="shared" si="14"/>
        <v>55110</v>
      </c>
      <c r="H28" s="35">
        <f t="shared" si="14"/>
        <v>24050</v>
      </c>
      <c r="I28" s="35">
        <f t="shared" si="14"/>
        <v>74110</v>
      </c>
      <c r="J28" s="35">
        <f t="shared" si="14"/>
        <v>2700</v>
      </c>
      <c r="K28" s="35">
        <f t="shared" si="14"/>
        <v>5500</v>
      </c>
      <c r="L28" s="35">
        <f t="shared" si="14"/>
        <v>21300</v>
      </c>
      <c r="M28" s="35">
        <f t="shared" si="14"/>
        <v>0</v>
      </c>
      <c r="N28" s="35">
        <f t="shared" si="14"/>
        <v>0</v>
      </c>
      <c r="O28" s="25">
        <f t="shared" si="2"/>
        <v>-357870</v>
      </c>
    </row>
    <row r="29" spans="1:15" s="1" customFormat="1" ht="24.95" customHeight="1" thickBot="1">
      <c r="A29" s="55" t="s">
        <v>2</v>
      </c>
      <c r="B29" s="56" t="s">
        <v>37</v>
      </c>
      <c r="C29" s="57">
        <f>SUM(C9,C13,C17,C20,C22,C24,C26,C28)</f>
        <v>5748258</v>
      </c>
      <c r="D29" s="57">
        <f t="shared" ref="D29:N29" si="15">SUM(D9,D13,D17,D20,D22,D24,D26,D28)</f>
        <v>1286610</v>
      </c>
      <c r="E29" s="57">
        <f t="shared" si="15"/>
        <v>1539463</v>
      </c>
      <c r="F29" s="57">
        <f t="shared" si="15"/>
        <v>830910</v>
      </c>
      <c r="G29" s="57">
        <f t="shared" si="15"/>
        <v>686110</v>
      </c>
      <c r="H29" s="57">
        <f t="shared" si="15"/>
        <v>424395</v>
      </c>
      <c r="I29" s="57">
        <f t="shared" si="15"/>
        <v>535910</v>
      </c>
      <c r="J29" s="57">
        <f t="shared" si="15"/>
        <v>165840</v>
      </c>
      <c r="K29" s="57">
        <f t="shared" si="15"/>
        <v>116720</v>
      </c>
      <c r="L29" s="57">
        <f t="shared" si="15"/>
        <v>135300</v>
      </c>
      <c r="M29" s="57">
        <f t="shared" si="15"/>
        <v>3000</v>
      </c>
      <c r="N29" s="57">
        <f t="shared" si="15"/>
        <v>24000</v>
      </c>
      <c r="O29" s="57">
        <f t="shared" si="2"/>
        <v>-5748258</v>
      </c>
    </row>
    <row r="30" spans="1:15" s="1" customFormat="1" hidden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</sheetData>
  <mergeCells count="13">
    <mergeCell ref="A1:O1"/>
    <mergeCell ref="A4:B5"/>
    <mergeCell ref="C4:C5"/>
    <mergeCell ref="D4:N4"/>
    <mergeCell ref="O4:O5"/>
    <mergeCell ref="A21:A22"/>
    <mergeCell ref="A23:A24"/>
    <mergeCell ref="A25:A26"/>
    <mergeCell ref="A27:A28"/>
    <mergeCell ref="A6:A9"/>
    <mergeCell ref="A10:A13"/>
    <mergeCell ref="A14:A17"/>
    <mergeCell ref="A18:A20"/>
  </mergeCells>
  <phoneticPr fontId="4" type="noConversion"/>
  <printOptions horizontalCentered="1"/>
  <pageMargins left="0.35433070866141736" right="0.31496062992125984" top="0.55118110236220474" bottom="0.43307086614173229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최종(안)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dw2013</dc:creator>
  <cp:lastModifiedBy>dw2013</cp:lastModifiedBy>
  <cp:lastPrinted>2015-09-08T01:48:55Z</cp:lastPrinted>
  <dcterms:created xsi:type="dcterms:W3CDTF">2015-09-08T01:42:16Z</dcterms:created>
  <dcterms:modified xsi:type="dcterms:W3CDTF">2015-09-08T01:49:00Z</dcterms:modified>
</cp:coreProperties>
</file>