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예상배정내역(총괄)" sheetId="5" r:id="rId1"/>
    <sheet name="마케팅경비" sheetId="4" r:id="rId2"/>
    <sheet name="Sheet2" sheetId="2" r:id="rId3"/>
    <sheet name="Sheet3" sheetId="3" r:id="rId4"/>
  </sheets>
  <definedNames>
    <definedName name="_xlnm._FilterDatabase" hidden="1">#REF!</definedName>
    <definedName name="_xlnm.Print_Titles">#REF!</definedName>
  </definedNames>
  <calcPr calcId="125725"/>
</workbook>
</file>

<file path=xl/calcChain.xml><?xml version="1.0" encoding="utf-8"?>
<calcChain xmlns="http://schemas.openxmlformats.org/spreadsheetml/2006/main">
  <c r="E5" i="5"/>
  <c r="E26"/>
  <c r="C5"/>
  <c r="C6"/>
  <c r="E6" s="1"/>
  <c r="C7"/>
  <c r="E7" s="1"/>
  <c r="C8"/>
  <c r="E8" s="1"/>
  <c r="C9"/>
  <c r="E9" s="1"/>
  <c r="C10"/>
  <c r="E10" s="1"/>
  <c r="C11"/>
  <c r="E11" s="1"/>
  <c r="C12"/>
  <c r="E12" s="1"/>
  <c r="C13"/>
  <c r="E13" s="1"/>
  <c r="C14"/>
  <c r="E14" s="1"/>
  <c r="C15"/>
  <c r="E15" s="1"/>
  <c r="C16"/>
  <c r="E16" s="1"/>
  <c r="C17"/>
  <c r="E17" s="1"/>
  <c r="C18"/>
  <c r="E18" s="1"/>
  <c r="C19"/>
  <c r="E19" s="1"/>
  <c r="C20"/>
  <c r="E20" s="1"/>
  <c r="C21"/>
  <c r="E21" s="1"/>
  <c r="C22"/>
  <c r="E22" s="1"/>
  <c r="C23"/>
  <c r="E23" s="1"/>
  <c r="C24"/>
  <c r="E24" s="1"/>
  <c r="C25"/>
  <c r="E25" s="1"/>
  <c r="C4"/>
  <c r="E4" s="1"/>
  <c r="D27"/>
  <c r="C27" l="1"/>
  <c r="E27" l="1"/>
  <c r="B29" i="4" l="1"/>
  <c r="F29" l="1"/>
  <c r="G15" s="1"/>
  <c r="H15" s="1"/>
  <c r="C29"/>
  <c r="D24" s="1"/>
  <c r="G17" l="1"/>
  <c r="H17" s="1"/>
  <c r="G28"/>
  <c r="G22"/>
  <c r="H22" s="1"/>
  <c r="E24"/>
  <c r="G13"/>
  <c r="H13" s="1"/>
  <c r="G24"/>
  <c r="H24" s="1"/>
  <c r="G23"/>
  <c r="H23" s="1"/>
  <c r="G9"/>
  <c r="H9" s="1"/>
  <c r="G7"/>
  <c r="H7" s="1"/>
  <c r="G19"/>
  <c r="G25"/>
  <c r="G8"/>
  <c r="H8" s="1"/>
  <c r="G12"/>
  <c r="G16"/>
  <c r="G10"/>
  <c r="H10" s="1"/>
  <c r="G14"/>
  <c r="H14" s="1"/>
  <c r="G18"/>
  <c r="D27"/>
  <c r="D26"/>
  <c r="D18"/>
  <c r="D25"/>
  <c r="D12"/>
  <c r="D28"/>
  <c r="G21"/>
  <c r="G20"/>
  <c r="H20" s="1"/>
  <c r="D14"/>
  <c r="G11"/>
  <c r="H11" s="1"/>
  <c r="G27"/>
  <c r="G26"/>
  <c r="D21"/>
  <c r="D9"/>
  <c r="D13"/>
  <c r="D17"/>
  <c r="D19"/>
  <c r="D23"/>
  <c r="D11"/>
  <c r="D15"/>
  <c r="D10"/>
  <c r="D20"/>
  <c r="D22"/>
  <c r="D7"/>
  <c r="E7" s="1"/>
  <c r="D16"/>
  <c r="D8"/>
  <c r="E8" s="1"/>
  <c r="G29" l="1"/>
  <c r="H29" s="1"/>
  <c r="I24"/>
  <c r="J24" s="1"/>
  <c r="I19"/>
  <c r="J19" s="1"/>
  <c r="I21"/>
  <c r="J21" s="1"/>
  <c r="E14"/>
  <c r="I14" s="1"/>
  <c r="J14" s="1"/>
  <c r="E10"/>
  <c r="I10" s="1"/>
  <c r="J10" s="1"/>
  <c r="I23"/>
  <c r="J23" s="1"/>
  <c r="E9"/>
  <c r="I9" s="1"/>
  <c r="J9" s="1"/>
  <c r="E28"/>
  <c r="I28" s="1"/>
  <c r="J28" s="1"/>
  <c r="I26"/>
  <c r="J26" s="1"/>
  <c r="I20"/>
  <c r="J20" s="1"/>
  <c r="I11"/>
  <c r="J11" s="1"/>
  <c r="I13"/>
  <c r="J13" s="1"/>
  <c r="I18"/>
  <c r="J18" s="1"/>
  <c r="E22"/>
  <c r="I22" s="1"/>
  <c r="J22" s="1"/>
  <c r="E15"/>
  <c r="I15" s="1"/>
  <c r="J15" s="1"/>
  <c r="I17"/>
  <c r="J17" s="1"/>
  <c r="I25"/>
  <c r="J25" s="1"/>
  <c r="I27"/>
  <c r="J27" s="1"/>
  <c r="E12"/>
  <c r="I12" s="1"/>
  <c r="J12" s="1"/>
  <c r="D29"/>
  <c r="E29" s="1"/>
  <c r="I16"/>
  <c r="J16" s="1"/>
  <c r="I8"/>
  <c r="J8" s="1"/>
  <c r="I7" l="1"/>
  <c r="I29" l="1"/>
  <c r="J29" s="1"/>
  <c r="J7"/>
</calcChain>
</file>

<file path=xl/sharedStrings.xml><?xml version="1.0" encoding="utf-8"?>
<sst xmlns="http://schemas.openxmlformats.org/spreadsheetml/2006/main" count="69" uniqueCount="45">
  <si>
    <t>서울중앙</t>
  </si>
  <si>
    <t>서울용산</t>
  </si>
  <si>
    <t>광화문</t>
  </si>
  <si>
    <t>서울도봉</t>
  </si>
  <si>
    <t>동대문</t>
  </si>
  <si>
    <t>서울마포</t>
  </si>
  <si>
    <t>서울관악</t>
  </si>
  <si>
    <t>서울광진</t>
  </si>
  <si>
    <t>서울은평</t>
  </si>
  <si>
    <t>여의도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</si>
  <si>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</si>
  <si>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</si>
  <si>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</si>
  <si>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</si>
  <si>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</si>
  <si>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</si>
  <si>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</si>
  <si>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</si>
  <si>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</si>
  <si>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</si>
  <si>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</si>
  <si>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</si>
  <si>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계</t>
  </si>
  <si>
    <t>선장용품 구입 비용(5231-362-210-01)</t>
    <phoneticPr fontId="3" type="noConversion"/>
  </si>
  <si>
    <t>기본경비
(천원)</t>
    <phoneticPr fontId="1" type="noConversion"/>
  </si>
  <si>
    <t>조달마진액</t>
    <phoneticPr fontId="1" type="noConversion"/>
  </si>
  <si>
    <t>체크카드</t>
    <phoneticPr fontId="1" type="noConversion"/>
  </si>
  <si>
    <t>소  계
(천원)</t>
    <phoneticPr fontId="1" type="noConversion"/>
  </si>
  <si>
    <t>연도목표
(백만원)</t>
    <phoneticPr fontId="3" type="noConversion"/>
  </si>
  <si>
    <t>점유율
(%)</t>
    <phoneticPr fontId="1" type="noConversion"/>
  </si>
  <si>
    <t>배정액
(천원)</t>
    <phoneticPr fontId="1" type="noConversion"/>
  </si>
  <si>
    <t>증강목표
(천원)</t>
    <phoneticPr fontId="3" type="noConversion"/>
  </si>
  <si>
    <t>국 명</t>
    <phoneticPr fontId="1" type="noConversion"/>
  </si>
  <si>
    <t>목표 점유비 기준 배정</t>
    <phoneticPr fontId="1" type="noConversion"/>
  </si>
  <si>
    <t>합  계
(천원)</t>
    <phoneticPr fontId="1" type="noConversion"/>
  </si>
  <si>
    <t>합  계</t>
  </si>
  <si>
    <t>포상액 합계</t>
    <phoneticPr fontId="3" type="noConversion"/>
  </si>
  <si>
    <t>국제물류센터</t>
    <phoneticPr fontId="1" type="noConversion"/>
  </si>
  <si>
    <t>예산배정배역(총괄)</t>
    <phoneticPr fontId="3" type="noConversion"/>
  </si>
  <si>
    <t>수 용 비
5231-362-210-01</t>
    <phoneticPr fontId="3" type="noConversion"/>
  </si>
  <si>
    <t>포 상 금
5231-362-310-03</t>
    <phoneticPr fontId="3" type="noConversion"/>
  </si>
  <si>
    <t>구 분</t>
    <phoneticPr fontId="1" type="noConversion"/>
  </si>
  <si>
    <t>총괄국</t>
    <phoneticPr fontId="1" type="noConversion"/>
  </si>
  <si>
    <t>(단위 : 천원)</t>
    <phoneticPr fontId="1" type="noConversion"/>
  </si>
  <si>
    <t>예금마케팅 예산 배정내역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</si>
</sst>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_-* #,##0.0_-;\-* #,##0.0_-;_-* &quot;-&quot;_-;_-@_-"/>
    <numFmt numFmtId="178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HY헤드라인M"/>
      <family val="1"/>
      <charset val="129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바탕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22"/>
      <color rgb="FF000000"/>
      <name val="HY수평선B"/>
      <family val="1"/>
      <charset val="129"/>
    </font>
    <font>
      <b/>
      <u/>
      <sz val="22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/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medium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double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double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double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</borders>
  <cellStyleXfs count="1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8" fillId="0" borderId="0">
      <alignment vertical="center"/>
    </xf>
    <xf numFmtId="41" fontId="16" fillId="0" borderId="0">
      <alignment vertical="center"/>
    </xf>
    <xf numFmtId="9" fontId="16" fillId="0" borderId="0">
      <alignment vertical="center"/>
    </xf>
    <xf numFmtId="41" fontId="16" fillId="0" borderId="0">
      <alignment vertical="center"/>
    </xf>
    <xf numFmtId="0" fontId="20" fillId="0" borderId="0"/>
    <xf numFmtId="0" fontId="20" fillId="0" borderId="0"/>
    <xf numFmtId="0" fontId="18" fillId="0" borderId="0">
      <alignment vertical="center"/>
    </xf>
    <xf numFmtId="0" fontId="16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41" fontId="2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41" fontId="2" fillId="0" borderId="0" xfId="0" applyNumberFormat="1" applyFont="1" applyFill="1" applyAlignment="1">
      <alignment vertical="center"/>
    </xf>
    <xf numFmtId="0" fontId="10" fillId="2" borderId="4" xfId="0" applyNumberFormat="1" applyFont="1" applyFill="1" applyBorder="1" applyAlignment="1">
      <alignment horizontal="center" vertical="center" wrapText="1"/>
    </xf>
    <xf numFmtId="176" fontId="12" fillId="0" borderId="3" xfId="0" applyNumberFormat="1" applyFont="1" applyFill="1" applyBorder="1" applyAlignment="1">
      <alignment horizontal="center" vertical="center" wrapText="1"/>
    </xf>
    <xf numFmtId="41" fontId="12" fillId="0" borderId="4" xfId="1" applyFont="1" applyFill="1" applyBorder="1" applyAlignment="1">
      <alignment vertical="center" wrapText="1"/>
    </xf>
    <xf numFmtId="41" fontId="13" fillId="0" borderId="4" xfId="1" applyFont="1" applyBorder="1">
      <alignment vertical="center"/>
    </xf>
    <xf numFmtId="177" fontId="12" fillId="0" borderId="4" xfId="1" applyNumberFormat="1" applyFont="1" applyFill="1" applyBorder="1" applyAlignment="1">
      <alignment horizontal="center" vertical="center"/>
    </xf>
    <xf numFmtId="41" fontId="12" fillId="0" borderId="4" xfId="1" applyFont="1" applyFill="1" applyBorder="1" applyAlignment="1">
      <alignment horizontal="right" vertical="center" indent="2"/>
    </xf>
    <xf numFmtId="176" fontId="11" fillId="0" borderId="5" xfId="0" applyNumberFormat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vertical="center" wrapText="1"/>
    </xf>
    <xf numFmtId="41" fontId="12" fillId="0" borderId="6" xfId="1" applyFont="1" applyFill="1" applyBorder="1" applyAlignment="1" applyProtection="1">
      <alignment horizontal="right" vertical="center"/>
    </xf>
    <xf numFmtId="177" fontId="12" fillId="0" borderId="6" xfId="1" applyNumberFormat="1" applyFont="1" applyFill="1" applyBorder="1" applyAlignment="1">
      <alignment horizontal="center" vertical="center"/>
    </xf>
    <xf numFmtId="41" fontId="11" fillId="0" borderId="6" xfId="1" applyFont="1" applyFill="1" applyBorder="1" applyAlignment="1">
      <alignment horizontal="right" vertical="center" indent="2"/>
    </xf>
    <xf numFmtId="41" fontId="13" fillId="0" borderId="6" xfId="1" applyFont="1" applyBorder="1">
      <alignment vertical="center"/>
    </xf>
    <xf numFmtId="41" fontId="12" fillId="0" borderId="8" xfId="1" applyFont="1" applyFill="1" applyBorder="1" applyAlignment="1">
      <alignment horizontal="right" vertical="center" indent="2"/>
    </xf>
    <xf numFmtId="41" fontId="11" fillId="3" borderId="11" xfId="1" applyFont="1" applyFill="1" applyBorder="1" applyAlignment="1">
      <alignment horizontal="right" vertical="center" indent="2"/>
    </xf>
    <xf numFmtId="41" fontId="11" fillId="3" borderId="12" xfId="1" applyFont="1" applyFill="1" applyBorder="1" applyAlignment="1">
      <alignment horizontal="right" vertical="center" indent="2"/>
    </xf>
    <xf numFmtId="0" fontId="9" fillId="0" borderId="13" xfId="0" applyNumberFormat="1" applyFont="1" applyFill="1" applyBorder="1" applyAlignment="1" applyProtection="1">
      <alignment horizontal="center" vertical="center"/>
    </xf>
    <xf numFmtId="41" fontId="11" fillId="0" borderId="9" xfId="1" applyFont="1" applyFill="1" applyBorder="1" applyAlignment="1">
      <alignment horizontal="right" vertical="center" indent="2"/>
    </xf>
    <xf numFmtId="0" fontId="16" fillId="0" borderId="0" xfId="5" applyNumberFormat="1">
      <alignment vertical="center"/>
    </xf>
    <xf numFmtId="0" fontId="17" fillId="0" borderId="0" xfId="4" applyNumberFormat="1" applyFont="1" applyAlignment="1">
      <alignment horizontal="center" vertical="center"/>
    </xf>
    <xf numFmtId="0" fontId="19" fillId="0" borderId="0" xfId="5" applyNumberFormat="1" applyFont="1" applyAlignment="1">
      <alignment horizontal="center" vertical="center"/>
    </xf>
    <xf numFmtId="0" fontId="19" fillId="0" borderId="0" xfId="5" applyNumberFormat="1" applyFont="1">
      <alignment vertical="center"/>
    </xf>
    <xf numFmtId="41" fontId="19" fillId="0" borderId="0" xfId="5" applyNumberFormat="1" applyFont="1">
      <alignment vertical="center"/>
    </xf>
    <xf numFmtId="0" fontId="16" fillId="0" borderId="0" xfId="5" applyNumberFormat="1" applyFont="1">
      <alignment vertical="center"/>
    </xf>
    <xf numFmtId="0" fontId="21" fillId="3" borderId="1" xfId="5" applyNumberFormat="1" applyFont="1" applyFill="1" applyBorder="1" applyAlignment="1">
      <alignment horizontal="center" vertical="center"/>
    </xf>
    <xf numFmtId="0" fontId="21" fillId="3" borderId="2" xfId="5" applyNumberFormat="1" applyFont="1" applyFill="1" applyBorder="1" applyAlignment="1">
      <alignment horizontal="center" vertical="center"/>
    </xf>
    <xf numFmtId="0" fontId="21" fillId="3" borderId="2" xfId="6" applyNumberFormat="1" applyFont="1" applyFill="1" applyBorder="1" applyAlignment="1" applyProtection="1">
      <alignment horizontal="center" vertical="center" wrapText="1"/>
    </xf>
    <xf numFmtId="178" fontId="22" fillId="0" borderId="3" xfId="6" applyNumberFormat="1" applyFont="1" applyFill="1" applyBorder="1" applyAlignment="1">
      <alignment horizontal="center" vertical="center"/>
    </xf>
    <xf numFmtId="0" fontId="22" fillId="0" borderId="4" xfId="7" applyNumberFormat="1" applyFont="1" applyFill="1" applyBorder="1" applyAlignment="1" applyProtection="1">
      <alignment horizontal="center" vertical="center"/>
    </xf>
    <xf numFmtId="41" fontId="22" fillId="0" borderId="4" xfId="8" applyNumberFormat="1" applyFont="1" applyFill="1" applyBorder="1">
      <alignment vertical="center"/>
    </xf>
    <xf numFmtId="41" fontId="21" fillId="0" borderId="6" xfId="8" applyNumberFormat="1" applyFont="1" applyFill="1" applyBorder="1">
      <alignment vertical="center"/>
    </xf>
    <xf numFmtId="0" fontId="21" fillId="3" borderId="17" xfId="6" applyNumberFormat="1" applyFont="1" applyFill="1" applyBorder="1" applyAlignment="1" applyProtection="1">
      <alignment horizontal="center" vertical="center" wrapText="1"/>
    </xf>
    <xf numFmtId="41" fontId="22" fillId="0" borderId="18" xfId="8" applyNumberFormat="1" applyFont="1" applyFill="1" applyBorder="1">
      <alignment vertical="center"/>
    </xf>
    <xf numFmtId="41" fontId="21" fillId="0" borderId="19" xfId="8" applyNumberFormat="1" applyFont="1" applyFill="1" applyBorder="1">
      <alignment vertical="center"/>
    </xf>
    <xf numFmtId="0" fontId="21" fillId="4" borderId="14" xfId="6" applyNumberFormat="1" applyFont="1" applyFill="1" applyBorder="1" applyAlignment="1" applyProtection="1">
      <alignment horizontal="center" vertical="center" wrapText="1"/>
    </xf>
    <xf numFmtId="41" fontId="21" fillId="4" borderId="15" xfId="9" applyNumberFormat="1" applyFont="1" applyFill="1" applyBorder="1">
      <alignment vertical="center"/>
    </xf>
    <xf numFmtId="41" fontId="21" fillId="4" borderId="16" xfId="8" applyNumberFormat="1" applyFont="1" applyFill="1" applyBorder="1">
      <alignment vertical="center"/>
    </xf>
    <xf numFmtId="0" fontId="22" fillId="0" borderId="0" xfId="5" applyNumberFormat="1" applyFont="1" applyAlignment="1">
      <alignment horizontal="right" vertical="center"/>
    </xf>
    <xf numFmtId="0" fontId="23" fillId="0" borderId="0" xfId="4" applyNumberFormat="1" applyFont="1" applyAlignment="1">
      <alignment horizontal="center" vertical="center"/>
    </xf>
    <xf numFmtId="0" fontId="21" fillId="0" borderId="5" xfId="5" applyNumberFormat="1" applyFont="1" applyFill="1" applyBorder="1" applyAlignment="1">
      <alignment horizontal="center" vertical="center"/>
    </xf>
    <xf numFmtId="0" fontId="21" fillId="0" borderId="6" xfId="5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15" fillId="3" borderId="10" xfId="0" applyNumberFormat="1" applyFont="1" applyFill="1" applyBorder="1" applyAlignment="1">
      <alignment horizontal="center" vertical="center" wrapText="1"/>
    </xf>
    <xf numFmtId="0" fontId="15" fillId="3" borderId="11" xfId="0" applyNumberFormat="1" applyFont="1" applyFill="1" applyBorder="1" applyAlignment="1">
      <alignment horizontal="center" vertical="center" wrapText="1"/>
    </xf>
  </cellXfs>
  <cellStyles count="16">
    <cellStyle name="백분율 2" xfId="10"/>
    <cellStyle name="쉼표 [0]" xfId="1" builtinId="6"/>
    <cellStyle name="쉼표 [0] 2" xfId="3"/>
    <cellStyle name="쉼표 [0] 2 2" xfId="8"/>
    <cellStyle name="쉼표 [0] 6" xfId="11"/>
    <cellStyle name="쉼표 [0] 7" xfId="9"/>
    <cellStyle name="표준" xfId="0" builtinId="0"/>
    <cellStyle name="표준 2" xfId="2"/>
    <cellStyle name="표준 2 2" xfId="12"/>
    <cellStyle name="표준 2 3" xfId="4"/>
    <cellStyle name="표준 2_Sheet23" xfId="13"/>
    <cellStyle name="표준 3" xfId="14"/>
    <cellStyle name="표준 6" xfId="15"/>
    <cellStyle name="표준 7" xfId="5"/>
    <cellStyle name="표준_Sheet1" xfId="6"/>
    <cellStyle name="표준_Sheet3_1" xfId="7"/>
  </cellStyles>
  <dxfs count="0"/>
  <tableStyles count="0" defaultTableStyle="TableStyleMedium9" defaultPivotStyle="PivotStyleLight16"/>
  <colors>
    <mruColors>
      <color rgb="FFFFFF99"/>
      <color rgb="FFCCFFCC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zoomScaleNormal="100" workbookViewId="0">
      <pane xSplit="2" ySplit="3" topLeftCell="C4" activePane="bottomRight" state="frozen"/>
      <selection pane="topRight"/>
      <selection pane="bottomLeft"/>
      <selection pane="bottomRight" activeCell="C16" sqref="C16"/>
    </sheetView>
  </sheetViews>
  <sheetFormatPr defaultColWidth="9" defaultRowHeight="16.5"/>
  <cols>
    <col min="1" max="1" width="8.25" style="30" customWidth="1"/>
    <col min="2" max="2" width="14.5" style="25" customWidth="1"/>
    <col min="3" max="3" width="21.25" style="25" customWidth="1"/>
    <col min="4" max="4" width="21.625" style="25" customWidth="1"/>
    <col min="5" max="5" width="15.625" style="25" customWidth="1"/>
    <col min="6" max="16384" width="9" style="25"/>
  </cols>
  <sheetData>
    <row r="1" spans="1:5" ht="44.25" customHeight="1">
      <c r="A1" s="45" t="s">
        <v>38</v>
      </c>
      <c r="B1" s="45"/>
      <c r="C1" s="45"/>
      <c r="D1" s="45"/>
      <c r="E1" s="45"/>
    </row>
    <row r="2" spans="1:5" ht="22.5" customHeight="1" thickBot="1">
      <c r="A2" s="26"/>
      <c r="B2" s="26"/>
      <c r="E2" s="44" t="s">
        <v>43</v>
      </c>
    </row>
    <row r="3" spans="1:5" s="27" customFormat="1" ht="56.25" customHeight="1">
      <c r="A3" s="31" t="s">
        <v>41</v>
      </c>
      <c r="B3" s="32" t="s">
        <v>42</v>
      </c>
      <c r="C3" s="33" t="s">
        <v>39</v>
      </c>
      <c r="D3" s="38" t="s">
        <v>40</v>
      </c>
      <c r="E3" s="41" t="s">
        <v>36</v>
      </c>
    </row>
    <row r="4" spans="1:5" s="28" customFormat="1" ht="22.5" customHeight="1">
      <c r="A4" s="34">
        <v>1</v>
      </c>
      <c r="B4" s="35" t="s">
        <v>0</v>
      </c>
      <c r="C4" s="36">
        <f>VLOOKUP(B4,마케팅경비!$A$7:$J$28,10,FALSE)</f>
        <v>5180</v>
      </c>
      <c r="D4" s="39">
        <v>0</v>
      </c>
      <c r="E4" s="42">
        <f>SUM(C4,D4)</f>
        <v>5180</v>
      </c>
    </row>
    <row r="5" spans="1:5" s="28" customFormat="1" ht="22.5" customHeight="1">
      <c r="A5" s="34">
        <v>2</v>
      </c>
      <c r="B5" s="35" t="s">
        <v>2</v>
      </c>
      <c r="C5" s="36">
        <f>VLOOKUP(B5,마케팅경비!$A$7:$J$28,10,FALSE)</f>
        <v>5210</v>
      </c>
      <c r="D5" s="39">
        <v>0</v>
      </c>
      <c r="E5" s="42">
        <f t="shared" ref="E5:E26" si="0">SUM(C5,D5)</f>
        <v>5210</v>
      </c>
    </row>
    <row r="6" spans="1:5" s="28" customFormat="1" ht="22.5" customHeight="1">
      <c r="A6" s="34">
        <v>3</v>
      </c>
      <c r="B6" s="35" t="s">
        <v>18</v>
      </c>
      <c r="C6" s="36">
        <f>VLOOKUP(B6,마케팅경비!$A$7:$J$28,10,FALSE)</f>
        <v>3630</v>
      </c>
      <c r="D6" s="39">
        <v>0</v>
      </c>
      <c r="E6" s="42">
        <f t="shared" si="0"/>
        <v>3630</v>
      </c>
    </row>
    <row r="7" spans="1:5" s="28" customFormat="1" ht="22.5" customHeight="1">
      <c r="A7" s="34">
        <v>4</v>
      </c>
      <c r="B7" s="35" t="s">
        <v>4</v>
      </c>
      <c r="C7" s="36">
        <f>VLOOKUP(B7,마케팅경비!$A$7:$J$28,10,FALSE)</f>
        <v>4640</v>
      </c>
      <c r="D7" s="39">
        <v>0</v>
      </c>
      <c r="E7" s="42">
        <f t="shared" si="0"/>
        <v>4640</v>
      </c>
    </row>
    <row r="8" spans="1:5" s="28" customFormat="1" ht="22.5" customHeight="1">
      <c r="A8" s="34">
        <v>5</v>
      </c>
      <c r="B8" s="35" t="s">
        <v>7</v>
      </c>
      <c r="C8" s="36">
        <f>VLOOKUP(B8,마케팅경비!$A$7:$J$28,10,FALSE)</f>
        <v>5810</v>
      </c>
      <c r="D8" s="39">
        <v>0</v>
      </c>
      <c r="E8" s="42">
        <f t="shared" si="0"/>
        <v>5810</v>
      </c>
    </row>
    <row r="9" spans="1:5" s="28" customFormat="1" ht="22.5" customHeight="1">
      <c r="A9" s="34">
        <v>6</v>
      </c>
      <c r="B9" s="35" t="s">
        <v>3</v>
      </c>
      <c r="C9" s="36">
        <f>VLOOKUP(B9,마케팅경비!$A$7:$J$28,10,FALSE)</f>
        <v>5140</v>
      </c>
      <c r="D9" s="39">
        <v>0</v>
      </c>
      <c r="E9" s="42">
        <f t="shared" si="0"/>
        <v>5140</v>
      </c>
    </row>
    <row r="10" spans="1:5" s="28" customFormat="1" ht="22.5" customHeight="1">
      <c r="A10" s="34">
        <v>7</v>
      </c>
      <c r="B10" s="35" t="s">
        <v>5</v>
      </c>
      <c r="C10" s="36">
        <f>VLOOKUP(B10,마케팅경비!$A$7:$J$28,10,FALSE)</f>
        <v>4150</v>
      </c>
      <c r="D10" s="39">
        <v>0</v>
      </c>
      <c r="E10" s="42">
        <f t="shared" si="0"/>
        <v>4150</v>
      </c>
    </row>
    <row r="11" spans="1:5" s="28" customFormat="1" ht="22.5" customHeight="1">
      <c r="A11" s="34">
        <v>8</v>
      </c>
      <c r="B11" s="35" t="s">
        <v>6</v>
      </c>
      <c r="C11" s="36">
        <f>VLOOKUP(B11,마케팅경비!$A$7:$J$28,10,FALSE)</f>
        <v>3770</v>
      </c>
      <c r="D11" s="39">
        <v>0</v>
      </c>
      <c r="E11" s="42">
        <f t="shared" si="0"/>
        <v>3770</v>
      </c>
    </row>
    <row r="12" spans="1:5" s="28" customFormat="1" ht="22.5" customHeight="1">
      <c r="A12" s="34">
        <v>9</v>
      </c>
      <c r="B12" s="35" t="s">
        <v>8</v>
      </c>
      <c r="C12" s="36">
        <f>VLOOKUP(B12,마케팅경비!$A$7:$J$28,10,FALSE)</f>
        <v>3730</v>
      </c>
      <c r="D12" s="39">
        <v>0</v>
      </c>
      <c r="E12" s="42">
        <f t="shared" si="0"/>
        <v>3730</v>
      </c>
    </row>
    <row r="13" spans="1:5" s="28" customFormat="1" ht="22.5" customHeight="1">
      <c r="A13" s="34">
        <v>10</v>
      </c>
      <c r="B13" s="35" t="s">
        <v>9</v>
      </c>
      <c r="C13" s="36">
        <f>VLOOKUP(B13,마케팅경비!$A$7:$J$28,10,FALSE)</f>
        <v>5270</v>
      </c>
      <c r="D13" s="39">
        <v>0</v>
      </c>
      <c r="E13" s="42">
        <f t="shared" si="0"/>
        <v>5270</v>
      </c>
    </row>
    <row r="14" spans="1:5" s="28" customFormat="1" ht="22.5" customHeight="1">
      <c r="A14" s="34">
        <v>11</v>
      </c>
      <c r="B14" s="35" t="s">
        <v>10</v>
      </c>
      <c r="C14" s="36">
        <f>VLOOKUP(B14,마케팅경비!$A$7:$J$28,10,FALSE)</f>
        <v>5600</v>
      </c>
      <c r="D14" s="39">
        <v>0</v>
      </c>
      <c r="E14" s="42">
        <f t="shared" si="0"/>
        <v>5600</v>
      </c>
    </row>
    <row r="15" spans="1:5" s="28" customFormat="1" ht="22.5" customHeight="1">
      <c r="A15" s="34">
        <v>12</v>
      </c>
      <c r="B15" s="35" t="s">
        <v>13</v>
      </c>
      <c r="C15" s="36">
        <f>VLOOKUP(B15,마케팅경비!$A$7:$J$28,10,FALSE)</f>
        <v>4730</v>
      </c>
      <c r="D15" s="39">
        <v>0</v>
      </c>
      <c r="E15" s="42">
        <f t="shared" si="0"/>
        <v>4730</v>
      </c>
    </row>
    <row r="16" spans="1:5" s="28" customFormat="1" ht="22.5" customHeight="1">
      <c r="A16" s="34">
        <v>13</v>
      </c>
      <c r="B16" s="35" t="s">
        <v>15</v>
      </c>
      <c r="C16" s="36">
        <f>VLOOKUP(B16,마케팅경비!$A$7:$J$28,10,FALSE)</f>
        <v>3980</v>
      </c>
      <c r="D16" s="39">
        <v>0</v>
      </c>
      <c r="E16" s="42">
        <f t="shared" si="0"/>
        <v>3980</v>
      </c>
    </row>
    <row r="17" spans="1:5" s="28" customFormat="1" ht="22.5" customHeight="1">
      <c r="A17" s="34">
        <v>14</v>
      </c>
      <c r="B17" s="35" t="s">
        <v>12</v>
      </c>
      <c r="C17" s="36">
        <f>VLOOKUP(B17,마케팅경비!$A$7:$J$28,10,FALSE)</f>
        <v>4210</v>
      </c>
      <c r="D17" s="39">
        <v>0</v>
      </c>
      <c r="E17" s="42">
        <f t="shared" si="0"/>
        <v>4210</v>
      </c>
    </row>
    <row r="18" spans="1:5" s="28" customFormat="1" ht="22.5" customHeight="1">
      <c r="A18" s="34">
        <v>15</v>
      </c>
      <c r="B18" s="35" t="s">
        <v>20</v>
      </c>
      <c r="C18" s="36">
        <f>VLOOKUP(B18,마케팅경비!$A$7:$J$28,10,FALSE)</f>
        <v>5360</v>
      </c>
      <c r="D18" s="39">
        <v>0</v>
      </c>
      <c r="E18" s="42">
        <f t="shared" si="0"/>
        <v>5360</v>
      </c>
    </row>
    <row r="19" spans="1:5" s="28" customFormat="1" ht="22.5" customHeight="1">
      <c r="A19" s="34">
        <v>16</v>
      </c>
      <c r="B19" s="35" t="s">
        <v>16</v>
      </c>
      <c r="C19" s="36">
        <f>VLOOKUP(B19,마케팅경비!$A$7:$J$28,10,FALSE)</f>
        <v>4100</v>
      </c>
      <c r="D19" s="39">
        <v>0</v>
      </c>
      <c r="E19" s="42">
        <f t="shared" si="0"/>
        <v>4100</v>
      </c>
    </row>
    <row r="20" spans="1:5" s="28" customFormat="1" ht="22.5" customHeight="1">
      <c r="A20" s="34">
        <v>17</v>
      </c>
      <c r="B20" s="35" t="s">
        <v>21</v>
      </c>
      <c r="C20" s="36">
        <f>VLOOKUP(B20,마케팅경비!$A$7:$J$28,10,FALSE)</f>
        <v>4190</v>
      </c>
      <c r="D20" s="39">
        <v>0</v>
      </c>
      <c r="E20" s="42">
        <f t="shared" si="0"/>
        <v>4190</v>
      </c>
    </row>
    <row r="21" spans="1:5" s="28" customFormat="1" ht="22.5" customHeight="1">
      <c r="A21" s="34">
        <v>18</v>
      </c>
      <c r="B21" s="35" t="s">
        <v>17</v>
      </c>
      <c r="C21" s="36">
        <f>VLOOKUP(B21,마케팅경비!$A$7:$J$28,10,FALSE)</f>
        <v>3550</v>
      </c>
      <c r="D21" s="39">
        <v>0</v>
      </c>
      <c r="E21" s="42">
        <f t="shared" si="0"/>
        <v>3550</v>
      </c>
    </row>
    <row r="22" spans="1:5" s="28" customFormat="1" ht="22.5" customHeight="1">
      <c r="A22" s="34">
        <v>19</v>
      </c>
      <c r="B22" s="35" t="s">
        <v>19</v>
      </c>
      <c r="C22" s="36">
        <f>VLOOKUP(B22,마케팅경비!$A$7:$J$28,10,FALSE)</f>
        <v>4200</v>
      </c>
      <c r="D22" s="39">
        <v>0</v>
      </c>
      <c r="E22" s="42">
        <f t="shared" si="0"/>
        <v>4200</v>
      </c>
    </row>
    <row r="23" spans="1:5" s="28" customFormat="1" ht="22.5" customHeight="1">
      <c r="A23" s="34">
        <v>20</v>
      </c>
      <c r="B23" s="35" t="s">
        <v>1</v>
      </c>
      <c r="C23" s="36">
        <f>VLOOKUP(B23,마케팅경비!$A$7:$J$28,10,FALSE)</f>
        <v>4690</v>
      </c>
      <c r="D23" s="39">
        <v>0</v>
      </c>
      <c r="E23" s="42">
        <f t="shared" si="0"/>
        <v>4690</v>
      </c>
    </row>
    <row r="24" spans="1:5" s="28" customFormat="1" ht="22.5" customHeight="1">
      <c r="A24" s="34">
        <v>21</v>
      </c>
      <c r="B24" s="35" t="s">
        <v>14</v>
      </c>
      <c r="C24" s="36">
        <f>VLOOKUP(B24,마케팅경비!$A$7:$J$28,10,FALSE)</f>
        <v>5120</v>
      </c>
      <c r="D24" s="39">
        <v>0</v>
      </c>
      <c r="E24" s="42">
        <f t="shared" si="0"/>
        <v>5120</v>
      </c>
    </row>
    <row r="25" spans="1:5" s="28" customFormat="1" ht="22.5" customHeight="1">
      <c r="A25" s="34">
        <v>22</v>
      </c>
      <c r="B25" s="35" t="s">
        <v>11</v>
      </c>
      <c r="C25" s="36">
        <f>VLOOKUP(B25,마케팅경비!$A$7:$J$28,10,FALSE)</f>
        <v>3740</v>
      </c>
      <c r="D25" s="39">
        <v>0</v>
      </c>
      <c r="E25" s="42">
        <f t="shared" si="0"/>
        <v>3740</v>
      </c>
    </row>
    <row r="26" spans="1:5" s="28" customFormat="1" ht="22.5" customHeight="1">
      <c r="A26" s="34">
        <v>23</v>
      </c>
      <c r="B26" s="35" t="s">
        <v>37</v>
      </c>
      <c r="C26" s="36">
        <v>5000</v>
      </c>
      <c r="D26" s="39">
        <v>1000</v>
      </c>
      <c r="E26" s="42">
        <f t="shared" si="0"/>
        <v>6000</v>
      </c>
    </row>
    <row r="27" spans="1:5" s="28" customFormat="1" ht="22.5" customHeight="1" thickBot="1">
      <c r="A27" s="46" t="s">
        <v>35</v>
      </c>
      <c r="B27" s="47"/>
      <c r="C27" s="37">
        <f>SUM(C4:C26)</f>
        <v>105000</v>
      </c>
      <c r="D27" s="40">
        <f t="shared" ref="D27:E27" si="1">SUM(D4:D26)</f>
        <v>1000</v>
      </c>
      <c r="E27" s="43">
        <f t="shared" si="1"/>
        <v>106000</v>
      </c>
    </row>
    <row r="28" spans="1:5" s="28" customFormat="1" ht="13.5">
      <c r="C28" s="29"/>
      <c r="D28" s="29"/>
      <c r="E28" s="29"/>
    </row>
    <row r="29" spans="1:5" s="28" customFormat="1" ht="13.5"/>
  </sheetData>
  <mergeCells count="2">
    <mergeCell ref="A1:E1"/>
    <mergeCell ref="A27:B27"/>
  </mergeCells>
  <phoneticPr fontId="1" type="noConversion"/>
  <printOptions horizontalCentered="1"/>
  <pageMargins left="0.35433070866141736" right="0.31496062992125984" top="0.85" bottom="0.35433070866141736" header="0.31496062992125984" footer="0.1574803149606299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R31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B21" sqref="B21"/>
    </sheetView>
  </sheetViews>
  <sheetFormatPr defaultRowHeight="16.5"/>
  <cols>
    <col min="1" max="1" width="11.5" style="1" customWidth="1"/>
    <col min="2" max="2" width="10.5" style="4" customWidth="1"/>
    <col min="3" max="3" width="12" style="1" customWidth="1"/>
    <col min="4" max="4" width="10.25" style="1" customWidth="1"/>
    <col min="5" max="5" width="12.5" style="1" customWidth="1"/>
    <col min="6" max="6" width="12.875" style="1" customWidth="1"/>
    <col min="7" max="7" width="10.25" style="1" customWidth="1"/>
    <col min="8" max="8" width="13.5" style="1" customWidth="1"/>
    <col min="9" max="9" width="12.75" style="1" customWidth="1"/>
    <col min="10" max="10" width="14.25" style="1" customWidth="1"/>
    <col min="11" max="252" width="9" style="1"/>
    <col min="253" max="16384" width="9" style="2"/>
  </cols>
  <sheetData>
    <row r="1" spans="1:10" ht="34.5" customHeight="1">
      <c r="A1" s="53" t="s">
        <v>44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2.75" customHeight="1" thickBo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18.75" customHeight="1">
      <c r="A3" s="48" t="s">
        <v>32</v>
      </c>
      <c r="B3" s="50" t="s">
        <v>23</v>
      </c>
      <c r="C3" s="50"/>
      <c r="D3" s="50"/>
      <c r="E3" s="50"/>
      <c r="F3" s="50"/>
      <c r="G3" s="50"/>
      <c r="H3" s="50"/>
      <c r="I3" s="51"/>
      <c r="J3" s="55" t="s">
        <v>34</v>
      </c>
    </row>
    <row r="4" spans="1:10" ht="18.75" customHeight="1">
      <c r="A4" s="49"/>
      <c r="B4" s="52" t="s">
        <v>24</v>
      </c>
      <c r="C4" s="52" t="s">
        <v>33</v>
      </c>
      <c r="D4" s="52"/>
      <c r="E4" s="52"/>
      <c r="F4" s="52"/>
      <c r="G4" s="52"/>
      <c r="H4" s="52"/>
      <c r="I4" s="54"/>
      <c r="J4" s="56"/>
    </row>
    <row r="5" spans="1:10" ht="18.75" customHeight="1">
      <c r="A5" s="49"/>
      <c r="B5" s="52"/>
      <c r="C5" s="52" t="s">
        <v>25</v>
      </c>
      <c r="D5" s="52"/>
      <c r="E5" s="52"/>
      <c r="F5" s="52" t="s">
        <v>26</v>
      </c>
      <c r="G5" s="52"/>
      <c r="H5" s="52"/>
      <c r="I5" s="54" t="s">
        <v>27</v>
      </c>
      <c r="J5" s="56"/>
    </row>
    <row r="6" spans="1:10" ht="30.75" customHeight="1">
      <c r="A6" s="49"/>
      <c r="B6" s="52"/>
      <c r="C6" s="8" t="s">
        <v>28</v>
      </c>
      <c r="D6" s="8" t="s">
        <v>29</v>
      </c>
      <c r="E6" s="8" t="s">
        <v>30</v>
      </c>
      <c r="F6" s="8" t="s">
        <v>31</v>
      </c>
      <c r="G6" s="8" t="s">
        <v>29</v>
      </c>
      <c r="H6" s="8" t="s">
        <v>30</v>
      </c>
      <c r="I6" s="54"/>
      <c r="J6" s="56"/>
    </row>
    <row r="7" spans="1:10" s="3" customFormat="1" ht="18.75" customHeight="1">
      <c r="A7" s="9" t="s">
        <v>0</v>
      </c>
      <c r="B7" s="10">
        <v>2000</v>
      </c>
      <c r="C7" s="11">
        <v>3208</v>
      </c>
      <c r="D7" s="12">
        <f>C7/$C$29*100</f>
        <v>6.9587852494577014</v>
      </c>
      <c r="E7" s="13">
        <f>ROUNDUP(D7*28000/100,-1)</f>
        <v>1950</v>
      </c>
      <c r="F7" s="11">
        <v>36800</v>
      </c>
      <c r="G7" s="12">
        <f t="shared" ref="G7:G28" si="0">F7/$F$29*100</f>
        <v>4.3809523809523814</v>
      </c>
      <c r="H7" s="13">
        <f>ROUNDUP(G7*28000/100,-1)</f>
        <v>1230</v>
      </c>
      <c r="I7" s="20">
        <f t="shared" ref="I7:I28" si="1">SUM(E7,H7)</f>
        <v>3180</v>
      </c>
      <c r="J7" s="21">
        <f t="shared" ref="J7:J29" si="2">SUM(B7,I7)</f>
        <v>5180</v>
      </c>
    </row>
    <row r="8" spans="1:10" s="3" customFormat="1" ht="18.75" customHeight="1">
      <c r="A8" s="9" t="s">
        <v>2</v>
      </c>
      <c r="B8" s="10">
        <v>2000</v>
      </c>
      <c r="C8" s="11">
        <v>2764</v>
      </c>
      <c r="D8" s="12">
        <f t="shared" ref="D8:D28" si="3">C8/$C$29*100</f>
        <v>5.9956616052060738</v>
      </c>
      <c r="E8" s="13">
        <f t="shared" ref="E8:E29" si="4">ROUNDUP(D8*28000/100,-1)</f>
        <v>1680</v>
      </c>
      <c r="F8" s="11">
        <v>45800</v>
      </c>
      <c r="G8" s="12">
        <f t="shared" si="0"/>
        <v>5.4523809523809526</v>
      </c>
      <c r="H8" s="13">
        <f t="shared" ref="H8:H29" si="5">ROUNDUP(G8*28000/100,-1)</f>
        <v>1530</v>
      </c>
      <c r="I8" s="20">
        <f t="shared" si="1"/>
        <v>3210</v>
      </c>
      <c r="J8" s="21">
        <f t="shared" si="2"/>
        <v>5210</v>
      </c>
    </row>
    <row r="9" spans="1:10" s="3" customFormat="1" ht="18.75" customHeight="1">
      <c r="A9" s="9" t="s">
        <v>18</v>
      </c>
      <c r="B9" s="10">
        <v>2000</v>
      </c>
      <c r="C9" s="11">
        <v>1298</v>
      </c>
      <c r="D9" s="12">
        <f t="shared" si="3"/>
        <v>2.8156182212581342</v>
      </c>
      <c r="E9" s="13">
        <f t="shared" si="4"/>
        <v>790</v>
      </c>
      <c r="F9" s="11">
        <v>25000</v>
      </c>
      <c r="G9" s="12">
        <f t="shared" si="0"/>
        <v>2.9761904761904758</v>
      </c>
      <c r="H9" s="13">
        <f t="shared" si="5"/>
        <v>840</v>
      </c>
      <c r="I9" s="20">
        <f t="shared" si="1"/>
        <v>1630</v>
      </c>
      <c r="J9" s="21">
        <f t="shared" si="2"/>
        <v>3630</v>
      </c>
    </row>
    <row r="10" spans="1:10" s="3" customFormat="1" ht="18.75" customHeight="1">
      <c r="A10" s="9" t="s">
        <v>4</v>
      </c>
      <c r="B10" s="10">
        <v>2000</v>
      </c>
      <c r="C10" s="11">
        <v>2183</v>
      </c>
      <c r="D10" s="12">
        <f t="shared" si="3"/>
        <v>4.7353579175704992</v>
      </c>
      <c r="E10" s="13">
        <f t="shared" si="4"/>
        <v>1330</v>
      </c>
      <c r="F10" s="11">
        <v>39200</v>
      </c>
      <c r="G10" s="12">
        <f t="shared" si="0"/>
        <v>4.666666666666667</v>
      </c>
      <c r="H10" s="13">
        <f t="shared" si="5"/>
        <v>1310</v>
      </c>
      <c r="I10" s="20">
        <f t="shared" si="1"/>
        <v>2640</v>
      </c>
      <c r="J10" s="21">
        <f t="shared" si="2"/>
        <v>4640</v>
      </c>
    </row>
    <row r="11" spans="1:10" s="3" customFormat="1" ht="18.75" customHeight="1">
      <c r="A11" s="9" t="s">
        <v>7</v>
      </c>
      <c r="B11" s="10">
        <v>2000</v>
      </c>
      <c r="C11" s="11">
        <v>3232</v>
      </c>
      <c r="D11" s="12">
        <f t="shared" si="3"/>
        <v>7.0108459869848154</v>
      </c>
      <c r="E11" s="13">
        <v>1960</v>
      </c>
      <c r="F11" s="11">
        <v>55400</v>
      </c>
      <c r="G11" s="12">
        <f t="shared" si="0"/>
        <v>6.5952380952380958</v>
      </c>
      <c r="H11" s="13">
        <f t="shared" si="5"/>
        <v>1850</v>
      </c>
      <c r="I11" s="20">
        <f t="shared" si="1"/>
        <v>3810</v>
      </c>
      <c r="J11" s="21">
        <f t="shared" si="2"/>
        <v>5810</v>
      </c>
    </row>
    <row r="12" spans="1:10" s="3" customFormat="1" ht="18.75" customHeight="1">
      <c r="A12" s="9" t="s">
        <v>5</v>
      </c>
      <c r="B12" s="10">
        <v>2000</v>
      </c>
      <c r="C12" s="11">
        <v>1901</v>
      </c>
      <c r="D12" s="12">
        <f t="shared" si="3"/>
        <v>4.1236442516268976</v>
      </c>
      <c r="E12" s="13">
        <f t="shared" si="4"/>
        <v>1160</v>
      </c>
      <c r="F12" s="11">
        <v>29800</v>
      </c>
      <c r="G12" s="12">
        <f t="shared" si="0"/>
        <v>3.5476190476190474</v>
      </c>
      <c r="H12" s="13">
        <v>990</v>
      </c>
      <c r="I12" s="20">
        <f t="shared" si="1"/>
        <v>2150</v>
      </c>
      <c r="J12" s="21">
        <f t="shared" si="2"/>
        <v>4150</v>
      </c>
    </row>
    <row r="13" spans="1:10" s="3" customFormat="1" ht="18.75" customHeight="1">
      <c r="A13" s="9" t="s">
        <v>6</v>
      </c>
      <c r="B13" s="10">
        <v>2000</v>
      </c>
      <c r="C13" s="11">
        <v>1352</v>
      </c>
      <c r="D13" s="12">
        <f t="shared" si="3"/>
        <v>2.932754880694143</v>
      </c>
      <c r="E13" s="13">
        <v>820</v>
      </c>
      <c r="F13" s="11">
        <v>28500</v>
      </c>
      <c r="G13" s="12">
        <f t="shared" si="0"/>
        <v>3.3928571428571428</v>
      </c>
      <c r="H13" s="13">
        <f t="shared" si="5"/>
        <v>950</v>
      </c>
      <c r="I13" s="20">
        <f t="shared" si="1"/>
        <v>1770</v>
      </c>
      <c r="J13" s="21">
        <f t="shared" si="2"/>
        <v>3770</v>
      </c>
    </row>
    <row r="14" spans="1:10" s="3" customFormat="1" ht="18.75" customHeight="1">
      <c r="A14" s="9" t="s">
        <v>8</v>
      </c>
      <c r="B14" s="10">
        <v>2000</v>
      </c>
      <c r="C14" s="11">
        <v>1350</v>
      </c>
      <c r="D14" s="12">
        <f t="shared" si="3"/>
        <v>2.9284164859002169</v>
      </c>
      <c r="E14" s="13">
        <f t="shared" si="4"/>
        <v>820</v>
      </c>
      <c r="F14" s="11">
        <v>27200</v>
      </c>
      <c r="G14" s="12">
        <f t="shared" si="0"/>
        <v>3.2380952380952377</v>
      </c>
      <c r="H14" s="13">
        <f t="shared" si="5"/>
        <v>910</v>
      </c>
      <c r="I14" s="20">
        <f t="shared" si="1"/>
        <v>1730</v>
      </c>
      <c r="J14" s="21">
        <f t="shared" si="2"/>
        <v>3730</v>
      </c>
    </row>
    <row r="15" spans="1:10" s="3" customFormat="1" ht="18.75" customHeight="1">
      <c r="A15" s="9" t="s">
        <v>9</v>
      </c>
      <c r="B15" s="10">
        <v>2000</v>
      </c>
      <c r="C15" s="11">
        <v>2715</v>
      </c>
      <c r="D15" s="12">
        <f t="shared" si="3"/>
        <v>5.8893709327548809</v>
      </c>
      <c r="E15" s="13">
        <f t="shared" si="4"/>
        <v>1650</v>
      </c>
      <c r="F15" s="11">
        <v>48600</v>
      </c>
      <c r="G15" s="12">
        <f t="shared" si="0"/>
        <v>5.7857142857142856</v>
      </c>
      <c r="H15" s="13">
        <f t="shared" si="5"/>
        <v>1620</v>
      </c>
      <c r="I15" s="20">
        <f t="shared" si="1"/>
        <v>3270</v>
      </c>
      <c r="J15" s="21">
        <f t="shared" si="2"/>
        <v>5270</v>
      </c>
    </row>
    <row r="16" spans="1:10" s="3" customFormat="1" ht="18.75" customHeight="1">
      <c r="A16" s="9" t="s">
        <v>10</v>
      </c>
      <c r="B16" s="10">
        <v>2000</v>
      </c>
      <c r="C16" s="11">
        <v>2954</v>
      </c>
      <c r="D16" s="12">
        <f t="shared" si="3"/>
        <v>6.4078091106290671</v>
      </c>
      <c r="E16" s="13">
        <v>1790</v>
      </c>
      <c r="F16" s="11">
        <v>54400</v>
      </c>
      <c r="G16" s="12">
        <f t="shared" si="0"/>
        <v>6.4761904761904754</v>
      </c>
      <c r="H16" s="13">
        <v>1810</v>
      </c>
      <c r="I16" s="20">
        <f t="shared" si="1"/>
        <v>3600</v>
      </c>
      <c r="J16" s="21">
        <f t="shared" si="2"/>
        <v>5600</v>
      </c>
    </row>
    <row r="17" spans="1:11" s="3" customFormat="1" ht="18.75" customHeight="1">
      <c r="A17" s="9" t="s">
        <v>13</v>
      </c>
      <c r="B17" s="10">
        <v>2000</v>
      </c>
      <c r="C17" s="11">
        <v>2031</v>
      </c>
      <c r="D17" s="12">
        <f t="shared" si="3"/>
        <v>4.405639913232104</v>
      </c>
      <c r="E17" s="13">
        <v>1230</v>
      </c>
      <c r="F17" s="11">
        <v>45000</v>
      </c>
      <c r="G17" s="12">
        <f t="shared" si="0"/>
        <v>5.3571428571428568</v>
      </c>
      <c r="H17" s="13">
        <f t="shared" si="5"/>
        <v>1500</v>
      </c>
      <c r="I17" s="20">
        <f t="shared" si="1"/>
        <v>2730</v>
      </c>
      <c r="J17" s="21">
        <f t="shared" si="2"/>
        <v>4730</v>
      </c>
    </row>
    <row r="18" spans="1:11" s="3" customFormat="1" ht="18.75" customHeight="1">
      <c r="A18" s="9" t="s">
        <v>15</v>
      </c>
      <c r="B18" s="10">
        <v>2000</v>
      </c>
      <c r="C18" s="11">
        <v>1733</v>
      </c>
      <c r="D18" s="12">
        <f t="shared" si="3"/>
        <v>3.7592190889370936</v>
      </c>
      <c r="E18" s="13">
        <v>1050</v>
      </c>
      <c r="F18" s="11">
        <v>28000</v>
      </c>
      <c r="G18" s="12">
        <f t="shared" si="0"/>
        <v>3.3333333333333335</v>
      </c>
      <c r="H18" s="13">
        <v>930</v>
      </c>
      <c r="I18" s="20">
        <f t="shared" si="1"/>
        <v>1980</v>
      </c>
      <c r="J18" s="21">
        <f t="shared" si="2"/>
        <v>3980</v>
      </c>
    </row>
    <row r="19" spans="1:11" s="3" customFormat="1" ht="18.75" customHeight="1">
      <c r="A19" s="9" t="s">
        <v>12</v>
      </c>
      <c r="B19" s="10">
        <v>2000</v>
      </c>
      <c r="C19" s="11">
        <v>1617</v>
      </c>
      <c r="D19" s="12">
        <f t="shared" si="3"/>
        <v>3.5075921908893708</v>
      </c>
      <c r="E19" s="13">
        <v>980</v>
      </c>
      <c r="F19" s="11">
        <v>37000</v>
      </c>
      <c r="G19" s="12">
        <f t="shared" si="0"/>
        <v>4.4047619047619051</v>
      </c>
      <c r="H19" s="13">
        <v>1230</v>
      </c>
      <c r="I19" s="20">
        <f t="shared" si="1"/>
        <v>2210</v>
      </c>
      <c r="J19" s="21">
        <f t="shared" si="2"/>
        <v>4210</v>
      </c>
    </row>
    <row r="20" spans="1:11" s="3" customFormat="1" ht="18.75" customHeight="1">
      <c r="A20" s="9" t="s">
        <v>20</v>
      </c>
      <c r="B20" s="10">
        <v>2000</v>
      </c>
      <c r="C20" s="11">
        <v>2849</v>
      </c>
      <c r="D20" s="12">
        <f t="shared" si="3"/>
        <v>6.1800433839479387</v>
      </c>
      <c r="E20" s="13">
        <v>1730</v>
      </c>
      <c r="F20" s="11">
        <v>48800</v>
      </c>
      <c r="G20" s="12">
        <f t="shared" si="0"/>
        <v>5.8095238095238093</v>
      </c>
      <c r="H20" s="13">
        <f t="shared" si="5"/>
        <v>1630</v>
      </c>
      <c r="I20" s="20">
        <f t="shared" si="1"/>
        <v>3360</v>
      </c>
      <c r="J20" s="21">
        <f t="shared" si="2"/>
        <v>5360</v>
      </c>
    </row>
    <row r="21" spans="1:11" s="3" customFormat="1" ht="18.75" customHeight="1">
      <c r="A21" s="9" t="s">
        <v>16</v>
      </c>
      <c r="B21" s="10">
        <v>2000</v>
      </c>
      <c r="C21" s="11">
        <v>1515</v>
      </c>
      <c r="D21" s="12">
        <f t="shared" si="3"/>
        <v>3.2863340563991326</v>
      </c>
      <c r="E21" s="13">
        <v>920</v>
      </c>
      <c r="F21" s="11">
        <v>35500</v>
      </c>
      <c r="G21" s="12">
        <f t="shared" si="0"/>
        <v>4.2261904761904763</v>
      </c>
      <c r="H21" s="13">
        <v>1180</v>
      </c>
      <c r="I21" s="20">
        <f t="shared" si="1"/>
        <v>2100</v>
      </c>
      <c r="J21" s="21">
        <f t="shared" si="2"/>
        <v>4100</v>
      </c>
    </row>
    <row r="22" spans="1:11" s="3" customFormat="1" ht="18.75" customHeight="1">
      <c r="A22" s="9" t="s">
        <v>21</v>
      </c>
      <c r="B22" s="10">
        <v>2000</v>
      </c>
      <c r="C22" s="11">
        <v>1694</v>
      </c>
      <c r="D22" s="12">
        <f t="shared" si="3"/>
        <v>3.6746203904555319</v>
      </c>
      <c r="E22" s="13">
        <f t="shared" si="4"/>
        <v>1030</v>
      </c>
      <c r="F22" s="11">
        <v>34800</v>
      </c>
      <c r="G22" s="12">
        <f t="shared" si="0"/>
        <v>4.1428571428571423</v>
      </c>
      <c r="H22" s="13">
        <f t="shared" si="5"/>
        <v>1160</v>
      </c>
      <c r="I22" s="20">
        <f t="shared" si="1"/>
        <v>2190</v>
      </c>
      <c r="J22" s="21">
        <f t="shared" si="2"/>
        <v>4190</v>
      </c>
    </row>
    <row r="23" spans="1:11" s="3" customFormat="1" ht="18.75" customHeight="1">
      <c r="A23" s="9" t="s">
        <v>17</v>
      </c>
      <c r="B23" s="10">
        <v>2000</v>
      </c>
      <c r="C23" s="11">
        <v>1304</v>
      </c>
      <c r="D23" s="12">
        <f t="shared" si="3"/>
        <v>2.8286334056399132</v>
      </c>
      <c r="E23" s="13">
        <v>790</v>
      </c>
      <c r="F23" s="11">
        <v>22700</v>
      </c>
      <c r="G23" s="12">
        <f t="shared" si="0"/>
        <v>2.7023809523809521</v>
      </c>
      <c r="H23" s="13">
        <f t="shared" si="5"/>
        <v>760</v>
      </c>
      <c r="I23" s="20">
        <f t="shared" si="1"/>
        <v>1550</v>
      </c>
      <c r="J23" s="21">
        <f t="shared" si="2"/>
        <v>3550</v>
      </c>
    </row>
    <row r="24" spans="1:11" s="3" customFormat="1" ht="18.75" customHeight="1">
      <c r="A24" s="9" t="s">
        <v>19</v>
      </c>
      <c r="B24" s="10">
        <v>2000</v>
      </c>
      <c r="C24" s="11">
        <v>1804</v>
      </c>
      <c r="D24" s="12">
        <f t="shared" si="3"/>
        <v>3.9132321041214753</v>
      </c>
      <c r="E24" s="13">
        <f t="shared" si="4"/>
        <v>1100</v>
      </c>
      <c r="F24" s="11">
        <v>33000</v>
      </c>
      <c r="G24" s="12">
        <f t="shared" si="0"/>
        <v>3.9285714285714284</v>
      </c>
      <c r="H24" s="13">
        <f t="shared" si="5"/>
        <v>1100</v>
      </c>
      <c r="I24" s="20">
        <f t="shared" si="1"/>
        <v>2200</v>
      </c>
      <c r="J24" s="21">
        <f t="shared" si="2"/>
        <v>4200</v>
      </c>
    </row>
    <row r="25" spans="1:11" s="3" customFormat="1" ht="18.75" customHeight="1">
      <c r="A25" s="9" t="s">
        <v>1</v>
      </c>
      <c r="B25" s="10">
        <v>2000</v>
      </c>
      <c r="C25" s="11">
        <v>2242</v>
      </c>
      <c r="D25" s="12">
        <f t="shared" si="3"/>
        <v>4.863340563991323</v>
      </c>
      <c r="E25" s="13">
        <v>1360</v>
      </c>
      <c r="F25" s="11">
        <v>40000</v>
      </c>
      <c r="G25" s="12">
        <f t="shared" si="0"/>
        <v>4.7619047619047619</v>
      </c>
      <c r="H25" s="13">
        <v>1330</v>
      </c>
      <c r="I25" s="20">
        <f t="shared" si="1"/>
        <v>2690</v>
      </c>
      <c r="J25" s="21">
        <f t="shared" si="2"/>
        <v>4690</v>
      </c>
    </row>
    <row r="26" spans="1:11" s="3" customFormat="1" ht="18.75" customHeight="1">
      <c r="A26" s="9" t="s">
        <v>14</v>
      </c>
      <c r="B26" s="10">
        <v>2000</v>
      </c>
      <c r="C26" s="11">
        <v>2394</v>
      </c>
      <c r="D26" s="12">
        <f t="shared" si="3"/>
        <v>5.1930585683297181</v>
      </c>
      <c r="E26" s="13">
        <v>1450</v>
      </c>
      <c r="F26" s="11">
        <v>50200</v>
      </c>
      <c r="G26" s="12">
        <f t="shared" si="0"/>
        <v>5.9761904761904763</v>
      </c>
      <c r="H26" s="13">
        <v>1670</v>
      </c>
      <c r="I26" s="20">
        <f t="shared" si="1"/>
        <v>3120</v>
      </c>
      <c r="J26" s="21">
        <f t="shared" si="2"/>
        <v>5120</v>
      </c>
    </row>
    <row r="27" spans="1:11" s="3" customFormat="1" ht="18.75" customHeight="1">
      <c r="A27" s="9" t="s">
        <v>11</v>
      </c>
      <c r="B27" s="10">
        <v>2000</v>
      </c>
      <c r="C27" s="11">
        <v>1384</v>
      </c>
      <c r="D27" s="12">
        <f t="shared" si="3"/>
        <v>3.0021691973969631</v>
      </c>
      <c r="E27" s="13">
        <v>840</v>
      </c>
      <c r="F27" s="11">
        <v>27100</v>
      </c>
      <c r="G27" s="12">
        <f t="shared" si="0"/>
        <v>3.2261904761904763</v>
      </c>
      <c r="H27" s="13">
        <v>900</v>
      </c>
      <c r="I27" s="20">
        <f t="shared" si="1"/>
        <v>1740</v>
      </c>
      <c r="J27" s="21">
        <f t="shared" si="2"/>
        <v>3740</v>
      </c>
    </row>
    <row r="28" spans="1:11" s="3" customFormat="1" ht="18.75" customHeight="1">
      <c r="A28" s="9" t="s">
        <v>3</v>
      </c>
      <c r="B28" s="10">
        <v>2000</v>
      </c>
      <c r="C28" s="11">
        <v>2576</v>
      </c>
      <c r="D28" s="12">
        <f t="shared" si="3"/>
        <v>5.5878524945770067</v>
      </c>
      <c r="E28" s="13">
        <f t="shared" si="4"/>
        <v>1570</v>
      </c>
      <c r="F28" s="11">
        <v>47200</v>
      </c>
      <c r="G28" s="12">
        <f t="shared" si="0"/>
        <v>5.6190476190476195</v>
      </c>
      <c r="H28" s="13">
        <v>1570</v>
      </c>
      <c r="I28" s="20">
        <f t="shared" si="1"/>
        <v>3140</v>
      </c>
      <c r="J28" s="21">
        <f t="shared" si="2"/>
        <v>5140</v>
      </c>
    </row>
    <row r="29" spans="1:11" s="3" customFormat="1" ht="18.75" customHeight="1" thickBot="1">
      <c r="A29" s="14" t="s">
        <v>22</v>
      </c>
      <c r="B29" s="15">
        <f>SUM(B7:B28)</f>
        <v>44000</v>
      </c>
      <c r="C29" s="16">
        <f>SUM(C7:C28)</f>
        <v>46100</v>
      </c>
      <c r="D29" s="17">
        <f>SUM(D7:D28)</f>
        <v>100</v>
      </c>
      <c r="E29" s="18">
        <f t="shared" si="4"/>
        <v>28000</v>
      </c>
      <c r="F29" s="19">
        <f>SUM(F7:F28)</f>
        <v>840000</v>
      </c>
      <c r="G29" s="17">
        <f>SUM(G7:G28)</f>
        <v>100</v>
      </c>
      <c r="H29" s="18">
        <f t="shared" si="5"/>
        <v>28000</v>
      </c>
      <c r="I29" s="24">
        <f>SUM(I7:I28)</f>
        <v>56000</v>
      </c>
      <c r="J29" s="22">
        <f t="shared" si="2"/>
        <v>100000</v>
      </c>
      <c r="K29" s="6"/>
    </row>
    <row r="30" spans="1:11">
      <c r="B30" s="7"/>
      <c r="C30" s="7"/>
      <c r="D30" s="7"/>
      <c r="E30" s="7"/>
      <c r="F30" s="7"/>
      <c r="G30" s="7"/>
      <c r="H30" s="7"/>
      <c r="I30" s="7"/>
      <c r="J30" s="7"/>
    </row>
    <row r="31" spans="1:11">
      <c r="E31" s="5"/>
      <c r="H31" s="5"/>
    </row>
  </sheetData>
  <mergeCells count="9">
    <mergeCell ref="A3:A6"/>
    <mergeCell ref="B3:I3"/>
    <mergeCell ref="B4:B6"/>
    <mergeCell ref="A1:J1"/>
    <mergeCell ref="C4:I4"/>
    <mergeCell ref="C5:E5"/>
    <mergeCell ref="F5:H5"/>
    <mergeCell ref="I5:I6"/>
    <mergeCell ref="J3:J6"/>
  </mergeCells>
  <phoneticPr fontId="1" type="noConversion"/>
  <printOptions horizontalCentered="1"/>
  <pageMargins left="0.19685039370078741" right="0.15748031496062992" top="0.4" bottom="0.23622047244094491" header="0.23622047244094491" footer="0.15748031496062992"/>
  <pageSetup paperSize="9" scale="9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5" sqref="I25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예상배정내역(총괄)</vt:lpstr>
      <vt:lpstr>마케팅경비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2015-08-26T05:31:53Z</cp:lastPrinted>
  <dcterms:created xsi:type="dcterms:W3CDTF">2014-08-12T05:42:02Z</dcterms:created>
  <dcterms:modified xsi:type="dcterms:W3CDTF">2015-08-26T07:30:47Z</dcterms:modified>
</cp:coreProperties>
</file>